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05" windowHeight="4590" activeTab="0"/>
  </bookViews>
  <sheets>
    <sheet name="第1表" sheetId="1" r:id="rId1"/>
  </sheets>
  <definedNames>
    <definedName name="_xlnm.Print_Area" localSheetId="0">'第1表'!$A$1:$N$55</definedName>
  </definedNames>
  <calcPr fullCalcOnLoad="1"/>
</workbook>
</file>

<file path=xl/sharedStrings.xml><?xml version="1.0" encoding="utf-8"?>
<sst xmlns="http://schemas.openxmlformats.org/spreadsheetml/2006/main" count="160" uniqueCount="41">
  <si>
    <t>従業者数（人）</t>
  </si>
  <si>
    <t>-</t>
  </si>
  <si>
    <t>合計</t>
  </si>
  <si>
    <t>卸売業</t>
  </si>
  <si>
    <t>小売業</t>
  </si>
  <si>
    <t>構成比（％）</t>
  </si>
  <si>
    <t>増減率（％）</t>
  </si>
  <si>
    <t>増減率（％）</t>
  </si>
  <si>
    <t>構成比（％）</t>
  </si>
  <si>
    <t>構成比（％）</t>
  </si>
  <si>
    <t>増減率（％）</t>
  </si>
  <si>
    <t>　その他の小売業</t>
  </si>
  <si>
    <t>　自動車・自転車小売業</t>
  </si>
  <si>
    <t>　飲食料品小売業</t>
  </si>
  <si>
    <t>　織物・衣服・身の回り品小売業</t>
  </si>
  <si>
    <t>　各種商品小売業</t>
  </si>
  <si>
    <t>　その他の卸売業</t>
  </si>
  <si>
    <t>　機械器具卸売業</t>
  </si>
  <si>
    <t>　建築材料，鉱物・金属材料等卸売業</t>
  </si>
  <si>
    <t>　飲食料品卸売業</t>
  </si>
  <si>
    <t>　繊維・衣服等卸売業</t>
  </si>
  <si>
    <t>　各種商品卸売業</t>
  </si>
  <si>
    <t>　各種商品卸売業</t>
  </si>
  <si>
    <t>従業者数</t>
  </si>
  <si>
    <t>-</t>
  </si>
  <si>
    <t>売場面積</t>
  </si>
  <si>
    <t>売場面積（㎡）</t>
  </si>
  <si>
    <t>平成１４年</t>
  </si>
  <si>
    <t>平成１４年</t>
  </si>
  <si>
    <t>　家具・じゅう器・機械器具小売業</t>
  </si>
  <si>
    <t>平成１６年</t>
  </si>
  <si>
    <t>年間商品販売額（百万円）</t>
  </si>
  <si>
    <t>事業所数</t>
  </si>
  <si>
    <t>年間商品</t>
  </si>
  <si>
    <t>販売額</t>
  </si>
  <si>
    <t>第２表　業種別１事業所あたり従業者数、年間商品販売額、従業者１人あたり年間商品販売額</t>
  </si>
  <si>
    <t>１事業所あたり従業者数  （人）</t>
  </si>
  <si>
    <t>平成１６年</t>
  </si>
  <si>
    <t>従業者１人あたり年間商品販売額（百万円）</t>
  </si>
  <si>
    <t>１事業所あたり年間商品販売額（百万円）</t>
  </si>
  <si>
    <t>第１表  産業分類中分類別事業所数､従業者数､年間商品販売額、売場面積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</si>
</sst>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#,##0.000;[Red]\-#,##0.000"/>
    <numFmt numFmtId="184" formatCode="#,##0.0000;[Red]\-#,##0.0000"/>
    <numFmt numFmtId="185" formatCode="#,##0.00000;[Red]\-#,##0.00000"/>
    <numFmt numFmtId="186" formatCode="0.0_);[Red]\(0.0\)"/>
    <numFmt numFmtId="187" formatCode="0.0_ "/>
    <numFmt numFmtId="188" formatCode="0.0_ %"/>
    <numFmt numFmtId="189" formatCode="0.0;&quot;▲ &quot;0.0"/>
    <numFmt numFmtId="190" formatCode="0_ "/>
    <numFmt numFmtId="191" formatCode="#,##0.0;&quot;▲ &quot;#,##0.0"/>
    <numFmt numFmtId="192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38" fontId="3" fillId="0" borderId="0" xfId="17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17" applyBorder="1" applyAlignment="1">
      <alignment vertical="center"/>
    </xf>
    <xf numFmtId="38" fontId="0" fillId="0" borderId="0" xfId="17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4" fillId="0" borderId="0" xfId="17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17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89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89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189" fontId="4" fillId="0" borderId="6" xfId="17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38" fontId="4" fillId="0" borderId="7" xfId="17" applyFont="1" applyFill="1" applyBorder="1" applyAlignment="1">
      <alignment vertical="center"/>
    </xf>
    <xf numFmtId="38" fontId="4" fillId="0" borderId="7" xfId="17" applyFont="1" applyBorder="1" applyAlignment="1">
      <alignment vertical="center"/>
    </xf>
    <xf numFmtId="189" fontId="4" fillId="0" borderId="8" xfId="17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89" fontId="4" fillId="0" borderId="6" xfId="0" applyNumberFormat="1" applyFont="1" applyBorder="1" applyAlignment="1">
      <alignment vertical="center"/>
    </xf>
    <xf numFmtId="38" fontId="4" fillId="0" borderId="0" xfId="17" applyFont="1" applyBorder="1" applyAlignment="1">
      <alignment/>
    </xf>
    <xf numFmtId="189" fontId="4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4" fillId="0" borderId="7" xfId="17" applyFont="1" applyBorder="1" applyAlignment="1">
      <alignment/>
    </xf>
    <xf numFmtId="189" fontId="4" fillId="0" borderId="8" xfId="0" applyNumberFormat="1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189" fontId="5" fillId="0" borderId="6" xfId="17" applyNumberFormat="1" applyFont="1" applyBorder="1" applyAlignment="1">
      <alignment horizontal="right" vertical="center"/>
    </xf>
    <xf numFmtId="38" fontId="5" fillId="0" borderId="0" xfId="17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189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7" applyFont="1" applyBorder="1" applyAlignment="1">
      <alignment/>
    </xf>
    <xf numFmtId="189" fontId="5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38" fontId="3" fillId="0" borderId="0" xfId="17" applyFont="1" applyBorder="1" applyAlignment="1">
      <alignment/>
    </xf>
    <xf numFmtId="0" fontId="3" fillId="0" borderId="0" xfId="0" applyFont="1" applyBorder="1" applyAlignment="1">
      <alignment/>
    </xf>
    <xf numFmtId="176" fontId="4" fillId="0" borderId="0" xfId="17" applyNumberFormat="1" applyFont="1" applyBorder="1" applyAlignment="1">
      <alignment/>
    </xf>
    <xf numFmtId="176" fontId="5" fillId="0" borderId="0" xfId="17" applyNumberFormat="1" applyFont="1" applyBorder="1" applyAlignment="1">
      <alignment/>
    </xf>
    <xf numFmtId="176" fontId="5" fillId="0" borderId="0" xfId="17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5" fillId="0" borderId="0" xfId="17" applyNumberFormat="1" applyFont="1" applyBorder="1" applyAlignment="1">
      <alignment vertical="center"/>
    </xf>
    <xf numFmtId="176" fontId="4" fillId="0" borderId="0" xfId="17" applyNumberFormat="1" applyFont="1" applyFill="1" applyBorder="1" applyAlignment="1">
      <alignment vertical="center"/>
    </xf>
    <xf numFmtId="176" fontId="5" fillId="0" borderId="0" xfId="17" applyNumberFormat="1" applyFont="1" applyFill="1" applyBorder="1" applyAlignment="1">
      <alignment vertical="center"/>
    </xf>
    <xf numFmtId="176" fontId="4" fillId="0" borderId="7" xfId="17" applyNumberFormat="1" applyFont="1" applyBorder="1" applyAlignment="1">
      <alignment/>
    </xf>
    <xf numFmtId="176" fontId="0" fillId="0" borderId="0" xfId="0" applyNumberFormat="1" applyAlignment="1">
      <alignment/>
    </xf>
    <xf numFmtId="176" fontId="5" fillId="0" borderId="0" xfId="17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8" fontId="4" fillId="0" borderId="9" xfId="17" applyFont="1" applyFill="1" applyBorder="1" applyAlignment="1">
      <alignment vertical="center"/>
    </xf>
    <xf numFmtId="38" fontId="4" fillId="0" borderId="10" xfId="17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176" fontId="5" fillId="0" borderId="11" xfId="17" applyNumberFormat="1" applyFont="1" applyFill="1" applyBorder="1" applyAlignment="1">
      <alignment/>
    </xf>
    <xf numFmtId="176" fontId="5" fillId="0" borderId="12" xfId="17" applyNumberFormat="1" applyFont="1" applyFill="1" applyBorder="1" applyAlignment="1">
      <alignment horizontal="right"/>
    </xf>
    <xf numFmtId="176" fontId="5" fillId="0" borderId="12" xfId="17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5" fillId="0" borderId="9" xfId="17" applyNumberFormat="1" applyFont="1" applyFill="1" applyBorder="1" applyAlignment="1">
      <alignment/>
    </xf>
    <xf numFmtId="176" fontId="5" fillId="0" borderId="0" xfId="17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3" fillId="0" borderId="6" xfId="0" applyNumberFormat="1" applyFont="1" applyFill="1" applyBorder="1" applyAlignment="1">
      <alignment/>
    </xf>
    <xf numFmtId="176" fontId="4" fillId="0" borderId="7" xfId="17" applyNumberFormat="1" applyFont="1" applyFill="1" applyBorder="1" applyAlignment="1">
      <alignment vertical="center"/>
    </xf>
    <xf numFmtId="176" fontId="4" fillId="0" borderId="7" xfId="17" applyNumberFormat="1" applyFont="1" applyBorder="1" applyAlignment="1">
      <alignment vertical="center"/>
    </xf>
    <xf numFmtId="38" fontId="5" fillId="0" borderId="0" xfId="17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38" fontId="5" fillId="0" borderId="6" xfId="17" applyFont="1" applyBorder="1" applyAlignment="1">
      <alignment horizontal="right" vertical="center"/>
    </xf>
    <xf numFmtId="0" fontId="6" fillId="0" borderId="0" xfId="16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6" fontId="4" fillId="0" borderId="9" xfId="17" applyNumberFormat="1" applyFont="1" applyFill="1" applyBorder="1" applyAlignment="1">
      <alignment/>
    </xf>
    <xf numFmtId="176" fontId="4" fillId="0" borderId="0" xfId="17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6" xfId="0" applyNumberFormat="1" applyFill="1" applyBorder="1" applyAlignment="1">
      <alignment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176" fontId="4" fillId="0" borderId="10" xfId="17" applyNumberFormat="1" applyFont="1" applyFill="1" applyBorder="1" applyAlignment="1">
      <alignment/>
    </xf>
    <xf numFmtId="176" fontId="4" fillId="0" borderId="7" xfId="17" applyNumberFormat="1" applyFont="1" applyFill="1" applyBorder="1" applyAlignment="1">
      <alignment/>
    </xf>
    <xf numFmtId="176" fontId="4" fillId="0" borderId="7" xfId="0" applyNumberFormat="1" applyFont="1" applyFill="1" applyBorder="1" applyAlignment="1">
      <alignment/>
    </xf>
    <xf numFmtId="176" fontId="0" fillId="0" borderId="8" xfId="0" applyNumberFormat="1" applyFill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1.00390625" style="0" customWidth="1"/>
    <col min="2" max="2" width="34.125" style="0" customWidth="1"/>
    <col min="3" max="3" width="10.375" style="0" customWidth="1"/>
    <col min="4" max="4" width="8.125" style="70" customWidth="1"/>
    <col min="5" max="5" width="10.375" style="0" customWidth="1"/>
    <col min="6" max="6" width="8.125" style="0" customWidth="1"/>
    <col min="7" max="7" width="8.125" style="20" customWidth="1"/>
    <col min="8" max="8" width="11.00390625" style="0" customWidth="1"/>
    <col min="9" max="9" width="34.125" style="0" customWidth="1"/>
    <col min="10" max="10" width="10.375" style="0" customWidth="1"/>
    <col min="11" max="11" width="8.125" style="0" customWidth="1"/>
    <col min="12" max="12" width="10.375" style="0" customWidth="1"/>
    <col min="13" max="13" width="8.125" style="0" customWidth="1"/>
    <col min="14" max="14" width="8.125" style="9" customWidth="1"/>
    <col min="15" max="15" width="32.00390625" style="2" customWidth="1"/>
    <col min="16" max="18" width="9.375" style="2" customWidth="1"/>
    <col min="19" max="21" width="9.375" style="0" customWidth="1"/>
  </cols>
  <sheetData>
    <row r="1" spans="1:18" s="1" customFormat="1" ht="30.75" customHeight="1">
      <c r="A1" s="97" t="s">
        <v>40</v>
      </c>
      <c r="C1" s="21"/>
      <c r="D1" s="64"/>
      <c r="E1" s="21"/>
      <c r="F1" s="21"/>
      <c r="G1" s="22"/>
      <c r="H1" s="21"/>
      <c r="N1" s="8"/>
      <c r="O1" s="4"/>
      <c r="P1" s="4"/>
      <c r="Q1" s="4"/>
      <c r="R1" s="4"/>
    </row>
    <row r="2" spans="1:18" s="16" customFormat="1" ht="13.5" customHeight="1">
      <c r="A2" s="23"/>
      <c r="B2" s="23"/>
      <c r="C2" s="120" t="s">
        <v>27</v>
      </c>
      <c r="D2" s="121"/>
      <c r="E2" s="117" t="s">
        <v>30</v>
      </c>
      <c r="F2" s="118"/>
      <c r="G2" s="119"/>
      <c r="H2" s="23"/>
      <c r="I2" s="23"/>
      <c r="J2" s="120" t="s">
        <v>27</v>
      </c>
      <c r="K2" s="121"/>
      <c r="L2" s="117" t="s">
        <v>30</v>
      </c>
      <c r="M2" s="118"/>
      <c r="N2" s="119"/>
      <c r="O2" s="15"/>
      <c r="P2" s="15"/>
      <c r="Q2" s="15"/>
      <c r="R2" s="15"/>
    </row>
    <row r="3" spans="1:18" s="11" customFormat="1" ht="25.5">
      <c r="A3" s="24"/>
      <c r="B3" s="24"/>
      <c r="C3" s="27" t="s">
        <v>32</v>
      </c>
      <c r="D3" s="65" t="s">
        <v>5</v>
      </c>
      <c r="E3" s="27" t="s">
        <v>32</v>
      </c>
      <c r="F3" s="28" t="s">
        <v>5</v>
      </c>
      <c r="G3" s="29" t="s">
        <v>7</v>
      </c>
      <c r="H3" s="24"/>
      <c r="I3" s="24"/>
      <c r="J3" s="28" t="s">
        <v>26</v>
      </c>
      <c r="K3" s="65" t="s">
        <v>5</v>
      </c>
      <c r="L3" s="28" t="s">
        <v>26</v>
      </c>
      <c r="M3" s="28" t="s">
        <v>5</v>
      </c>
      <c r="N3" s="29" t="s">
        <v>7</v>
      </c>
      <c r="O3" s="10"/>
      <c r="P3" s="10"/>
      <c r="Q3" s="10"/>
      <c r="R3" s="10"/>
    </row>
    <row r="4" spans="1:18" s="1" customFormat="1" ht="13.5" customHeight="1">
      <c r="A4" s="46" t="s">
        <v>32</v>
      </c>
      <c r="B4" s="47" t="s">
        <v>2</v>
      </c>
      <c r="C4" s="48">
        <v>24769</v>
      </c>
      <c r="D4" s="71" t="s">
        <v>24</v>
      </c>
      <c r="E4" s="48">
        <f>E5+E12</f>
        <v>23265</v>
      </c>
      <c r="F4" s="71" t="s">
        <v>24</v>
      </c>
      <c r="G4" s="49">
        <f>(E4-C4)/C4*100</f>
        <v>-6.072106261859583</v>
      </c>
      <c r="H4" s="46" t="s">
        <v>25</v>
      </c>
      <c r="I4" s="47" t="s">
        <v>2</v>
      </c>
      <c r="J4" s="48">
        <v>2492693</v>
      </c>
      <c r="K4" s="71">
        <v>100</v>
      </c>
      <c r="L4" s="48">
        <f>L12</f>
        <v>2512137</v>
      </c>
      <c r="M4" s="71">
        <v>100</v>
      </c>
      <c r="N4" s="49">
        <f>(L4-J4)/J4*100</f>
        <v>0.7800399006215366</v>
      </c>
      <c r="O4" s="4"/>
      <c r="P4" s="4"/>
      <c r="Q4" s="4"/>
      <c r="R4" s="4"/>
    </row>
    <row r="5" spans="1:18" s="1" customFormat="1" ht="13.5" customHeight="1">
      <c r="A5" s="47"/>
      <c r="B5" s="47" t="s">
        <v>3</v>
      </c>
      <c r="C5" s="48">
        <v>4472</v>
      </c>
      <c r="D5" s="66">
        <v>100</v>
      </c>
      <c r="E5" s="48">
        <f>SUM(E6:E11)</f>
        <v>4379</v>
      </c>
      <c r="F5" s="66">
        <v>100</v>
      </c>
      <c r="G5" s="49">
        <f aca="true" t="shared" si="0" ref="G5:G18">(E5-C5)/C5*100</f>
        <v>-2.0796064400715566</v>
      </c>
      <c r="H5" s="47"/>
      <c r="I5" s="47" t="s">
        <v>3</v>
      </c>
      <c r="J5" s="91" t="s">
        <v>1</v>
      </c>
      <c r="K5" s="91" t="s">
        <v>24</v>
      </c>
      <c r="L5" s="91" t="s">
        <v>24</v>
      </c>
      <c r="M5" s="91" t="s">
        <v>24</v>
      </c>
      <c r="N5" s="93" t="s">
        <v>24</v>
      </c>
      <c r="O5" s="6"/>
      <c r="P5" s="7"/>
      <c r="Q5" s="7"/>
      <c r="R5" s="7"/>
    </row>
    <row r="6" spans="1:18" s="16" customFormat="1" ht="12.75" customHeight="1">
      <c r="A6" s="30"/>
      <c r="B6" s="30" t="s">
        <v>21</v>
      </c>
      <c r="C6" s="31">
        <v>8</v>
      </c>
      <c r="D6" s="67">
        <f aca="true" t="shared" si="1" ref="D6:D11">+C6/$C$5*100</f>
        <v>0.17889087656529518</v>
      </c>
      <c r="E6" s="14">
        <v>10</v>
      </c>
      <c r="F6" s="17">
        <f aca="true" t="shared" si="2" ref="F6:F11">+E6/$E$5*100</f>
        <v>0.22836263987211694</v>
      </c>
      <c r="G6" s="32">
        <f t="shared" si="0"/>
        <v>25</v>
      </c>
      <c r="H6" s="30"/>
      <c r="I6" s="30" t="s">
        <v>21</v>
      </c>
      <c r="J6" s="91" t="s">
        <v>1</v>
      </c>
      <c r="K6" s="91" t="s">
        <v>24</v>
      </c>
      <c r="L6" s="91" t="s">
        <v>24</v>
      </c>
      <c r="M6" s="91" t="s">
        <v>24</v>
      </c>
      <c r="N6" s="93" t="s">
        <v>24</v>
      </c>
      <c r="O6" s="15"/>
      <c r="P6" s="18"/>
      <c r="Q6" s="17"/>
      <c r="R6" s="18"/>
    </row>
    <row r="7" spans="1:18" s="16" customFormat="1" ht="12.75" customHeight="1">
      <c r="A7" s="30"/>
      <c r="B7" s="30" t="s">
        <v>20</v>
      </c>
      <c r="C7" s="31">
        <v>105</v>
      </c>
      <c r="D7" s="67">
        <f t="shared" si="1"/>
        <v>2.347942754919499</v>
      </c>
      <c r="E7" s="14">
        <v>119</v>
      </c>
      <c r="F7" s="17">
        <f t="shared" si="2"/>
        <v>2.717515414478191</v>
      </c>
      <c r="G7" s="32">
        <f t="shared" si="0"/>
        <v>13.333333333333334</v>
      </c>
      <c r="H7" s="30"/>
      <c r="I7" s="30" t="s">
        <v>20</v>
      </c>
      <c r="J7" s="91" t="s">
        <v>1</v>
      </c>
      <c r="K7" s="91" t="s">
        <v>24</v>
      </c>
      <c r="L7" s="91" t="s">
        <v>24</v>
      </c>
      <c r="M7" s="91" t="s">
        <v>24</v>
      </c>
      <c r="N7" s="93" t="s">
        <v>24</v>
      </c>
      <c r="O7" s="15"/>
      <c r="P7" s="18"/>
      <c r="Q7" s="17"/>
      <c r="R7" s="18"/>
    </row>
    <row r="8" spans="1:18" s="16" customFormat="1" ht="12.75" customHeight="1">
      <c r="A8" s="30"/>
      <c r="B8" s="30" t="s">
        <v>19</v>
      </c>
      <c r="C8" s="31">
        <v>1310</v>
      </c>
      <c r="D8" s="67">
        <f t="shared" si="1"/>
        <v>29.293381037567084</v>
      </c>
      <c r="E8" s="14">
        <v>1309</v>
      </c>
      <c r="F8" s="17">
        <f t="shared" si="2"/>
        <v>29.892669559260103</v>
      </c>
      <c r="G8" s="32">
        <f t="shared" si="0"/>
        <v>-0.07633587786259542</v>
      </c>
      <c r="H8" s="30"/>
      <c r="I8" s="30" t="s">
        <v>19</v>
      </c>
      <c r="J8" s="91" t="s">
        <v>1</v>
      </c>
      <c r="K8" s="91" t="s">
        <v>24</v>
      </c>
      <c r="L8" s="91" t="s">
        <v>24</v>
      </c>
      <c r="M8" s="91" t="s">
        <v>24</v>
      </c>
      <c r="N8" s="93" t="s">
        <v>24</v>
      </c>
      <c r="O8" s="15"/>
      <c r="P8" s="18"/>
      <c r="Q8" s="17"/>
      <c r="R8" s="18"/>
    </row>
    <row r="9" spans="1:18" s="16" customFormat="1" ht="12.75" customHeight="1">
      <c r="A9" s="30"/>
      <c r="B9" s="30" t="s">
        <v>18</v>
      </c>
      <c r="C9" s="31">
        <v>1104</v>
      </c>
      <c r="D9" s="67">
        <f t="shared" si="1"/>
        <v>24.686940966010734</v>
      </c>
      <c r="E9" s="14">
        <v>1047</v>
      </c>
      <c r="F9" s="17">
        <f t="shared" si="2"/>
        <v>23.90956839461064</v>
      </c>
      <c r="G9" s="32">
        <f t="shared" si="0"/>
        <v>-5.163043478260869</v>
      </c>
      <c r="H9" s="30"/>
      <c r="I9" s="30" t="s">
        <v>18</v>
      </c>
      <c r="J9" s="91" t="s">
        <v>1</v>
      </c>
      <c r="K9" s="91" t="s">
        <v>24</v>
      </c>
      <c r="L9" s="91" t="s">
        <v>24</v>
      </c>
      <c r="M9" s="91" t="s">
        <v>24</v>
      </c>
      <c r="N9" s="93" t="s">
        <v>24</v>
      </c>
      <c r="O9" s="15"/>
      <c r="P9" s="18"/>
      <c r="Q9" s="17"/>
      <c r="R9" s="18"/>
    </row>
    <row r="10" spans="1:18" s="16" customFormat="1" ht="12.75" customHeight="1">
      <c r="A10" s="30"/>
      <c r="B10" s="30" t="s">
        <v>17</v>
      </c>
      <c r="C10" s="31">
        <v>925</v>
      </c>
      <c r="D10" s="67">
        <f t="shared" si="1"/>
        <v>20.684257602862253</v>
      </c>
      <c r="E10" s="14">
        <v>887</v>
      </c>
      <c r="F10" s="17">
        <f t="shared" si="2"/>
        <v>20.255766156656772</v>
      </c>
      <c r="G10" s="32">
        <f t="shared" si="0"/>
        <v>-4.108108108108108</v>
      </c>
      <c r="H10" s="30"/>
      <c r="I10" s="30" t="s">
        <v>17</v>
      </c>
      <c r="J10" s="91" t="s">
        <v>1</v>
      </c>
      <c r="K10" s="91" t="s">
        <v>24</v>
      </c>
      <c r="L10" s="91" t="s">
        <v>24</v>
      </c>
      <c r="M10" s="91" t="s">
        <v>24</v>
      </c>
      <c r="N10" s="93" t="s">
        <v>24</v>
      </c>
      <c r="O10" s="15"/>
      <c r="P10" s="18"/>
      <c r="Q10" s="17"/>
      <c r="R10" s="18"/>
    </row>
    <row r="11" spans="1:18" s="16" customFormat="1" ht="12.75" customHeight="1">
      <c r="A11" s="30"/>
      <c r="B11" s="30" t="s">
        <v>16</v>
      </c>
      <c r="C11" s="31">
        <v>1020</v>
      </c>
      <c r="D11" s="67">
        <f t="shared" si="1"/>
        <v>22.808586762075134</v>
      </c>
      <c r="E11" s="14">
        <v>1007</v>
      </c>
      <c r="F11" s="17">
        <f t="shared" si="2"/>
        <v>22.996117835122174</v>
      </c>
      <c r="G11" s="32">
        <f t="shared" si="0"/>
        <v>-1.2745098039215685</v>
      </c>
      <c r="H11" s="30"/>
      <c r="I11" s="30" t="s">
        <v>16</v>
      </c>
      <c r="J11" s="91" t="s">
        <v>1</v>
      </c>
      <c r="K11" s="91" t="s">
        <v>24</v>
      </c>
      <c r="L11" s="91" t="s">
        <v>24</v>
      </c>
      <c r="M11" s="91" t="s">
        <v>24</v>
      </c>
      <c r="N11" s="93" t="s">
        <v>24</v>
      </c>
      <c r="O11" s="15"/>
      <c r="P11" s="18"/>
      <c r="Q11" s="17"/>
      <c r="R11" s="18"/>
    </row>
    <row r="12" spans="1:18" s="52" customFormat="1" ht="13.5" customHeight="1">
      <c r="A12" s="47"/>
      <c r="B12" s="47" t="s">
        <v>4</v>
      </c>
      <c r="C12" s="50">
        <v>20297</v>
      </c>
      <c r="D12" s="68">
        <v>100</v>
      </c>
      <c r="E12" s="48">
        <f>SUM(E13:E18)</f>
        <v>18886</v>
      </c>
      <c r="F12" s="66">
        <v>100</v>
      </c>
      <c r="G12" s="49">
        <f t="shared" si="0"/>
        <v>-6.95176627087747</v>
      </c>
      <c r="H12" s="47"/>
      <c r="I12" s="47" t="s">
        <v>4</v>
      </c>
      <c r="J12" s="50">
        <v>2492693</v>
      </c>
      <c r="K12" s="68">
        <v>100</v>
      </c>
      <c r="L12" s="48">
        <f>SUM(L13:L18)</f>
        <v>2512137</v>
      </c>
      <c r="M12" s="66">
        <v>100</v>
      </c>
      <c r="N12" s="49">
        <f aca="true" t="shared" si="3" ref="N12:N18">(L12-J12)/J12*100</f>
        <v>0.7800399006215366</v>
      </c>
      <c r="O12" s="51"/>
      <c r="P12" s="51"/>
      <c r="Q12" s="51"/>
      <c r="R12" s="51"/>
    </row>
    <row r="13" spans="1:18" s="16" customFormat="1" ht="12.75" customHeight="1">
      <c r="A13" s="30"/>
      <c r="B13" s="30" t="s">
        <v>15</v>
      </c>
      <c r="C13" s="31">
        <v>70</v>
      </c>
      <c r="D13" s="67">
        <f aca="true" t="shared" si="4" ref="D13:D18">+C13/$C$12*100</f>
        <v>0.34487855348081</v>
      </c>
      <c r="E13" s="14">
        <v>91</v>
      </c>
      <c r="F13" s="17">
        <f aca="true" t="shared" si="5" ref="F13:F18">+E13/$E$12*100</f>
        <v>0.48183839881393625</v>
      </c>
      <c r="G13" s="32">
        <f t="shared" si="0"/>
        <v>30</v>
      </c>
      <c r="H13" s="30"/>
      <c r="I13" s="30" t="s">
        <v>15</v>
      </c>
      <c r="J13" s="31">
        <v>341755</v>
      </c>
      <c r="K13" s="67">
        <f aca="true" t="shared" si="6" ref="K13:K18">+J13/$J$12*100</f>
        <v>13.71027238412432</v>
      </c>
      <c r="L13" s="14">
        <v>339445</v>
      </c>
      <c r="M13" s="17">
        <f aca="true" t="shared" si="7" ref="M13:M18">+L13/$L$12*100</f>
        <v>13.512200966746638</v>
      </c>
      <c r="N13" s="32">
        <f t="shared" si="3"/>
        <v>-0.6759228102002897</v>
      </c>
      <c r="O13" s="15"/>
      <c r="P13" s="15"/>
      <c r="Q13" s="15"/>
      <c r="R13" s="15"/>
    </row>
    <row r="14" spans="1:18" s="16" customFormat="1" ht="12.75" customHeight="1">
      <c r="A14" s="30"/>
      <c r="B14" s="33" t="s">
        <v>14</v>
      </c>
      <c r="C14" s="31">
        <v>2873</v>
      </c>
      <c r="D14" s="67">
        <f t="shared" si="4"/>
        <v>14.154801202148102</v>
      </c>
      <c r="E14" s="14">
        <v>2663</v>
      </c>
      <c r="F14" s="17">
        <f t="shared" si="5"/>
        <v>14.100391824632002</v>
      </c>
      <c r="G14" s="32">
        <f t="shared" si="0"/>
        <v>-7.309432648799165</v>
      </c>
      <c r="H14" s="30"/>
      <c r="I14" s="33" t="s">
        <v>14</v>
      </c>
      <c r="J14" s="31">
        <v>374191</v>
      </c>
      <c r="K14" s="67">
        <f t="shared" si="6"/>
        <v>15.011515657965099</v>
      </c>
      <c r="L14" s="14">
        <v>347498</v>
      </c>
      <c r="M14" s="17">
        <f t="shared" si="7"/>
        <v>13.832764693963744</v>
      </c>
      <c r="N14" s="32">
        <f t="shared" si="3"/>
        <v>-7.133522719680591</v>
      </c>
      <c r="O14" s="15"/>
      <c r="P14" s="15"/>
      <c r="Q14" s="15"/>
      <c r="R14" s="15"/>
    </row>
    <row r="15" spans="1:18" s="16" customFormat="1" ht="12.75" customHeight="1">
      <c r="A15" s="30"/>
      <c r="B15" s="30" t="s">
        <v>13</v>
      </c>
      <c r="C15" s="31">
        <v>6686</v>
      </c>
      <c r="D15" s="67">
        <f t="shared" si="4"/>
        <v>32.940828693895654</v>
      </c>
      <c r="E15" s="14">
        <v>6264</v>
      </c>
      <c r="F15" s="17">
        <f t="shared" si="5"/>
        <v>33.1674256062692</v>
      </c>
      <c r="G15" s="32">
        <f t="shared" si="0"/>
        <v>-6.311696081364045</v>
      </c>
      <c r="H15" s="30"/>
      <c r="I15" s="30" t="s">
        <v>13</v>
      </c>
      <c r="J15" s="31">
        <v>613810</v>
      </c>
      <c r="K15" s="67">
        <f t="shared" si="6"/>
        <v>24.624372114817188</v>
      </c>
      <c r="L15" s="14">
        <v>653154</v>
      </c>
      <c r="M15" s="17">
        <f t="shared" si="7"/>
        <v>25.999935513071144</v>
      </c>
      <c r="N15" s="32">
        <f t="shared" si="3"/>
        <v>6.409801078509636</v>
      </c>
      <c r="O15" s="15"/>
      <c r="P15" s="15"/>
      <c r="Q15" s="15"/>
      <c r="R15" s="15"/>
    </row>
    <row r="16" spans="1:18" s="16" customFormat="1" ht="12.75" customHeight="1">
      <c r="A16" s="30"/>
      <c r="B16" s="30" t="s">
        <v>12</v>
      </c>
      <c r="C16" s="31">
        <v>1648</v>
      </c>
      <c r="D16" s="67">
        <f t="shared" si="4"/>
        <v>8.119426516233927</v>
      </c>
      <c r="E16" s="14">
        <v>1540</v>
      </c>
      <c r="F16" s="17">
        <f t="shared" si="5"/>
        <v>8.154188287620459</v>
      </c>
      <c r="G16" s="32">
        <f t="shared" si="0"/>
        <v>-6.553398058252427</v>
      </c>
      <c r="H16" s="30"/>
      <c r="I16" s="30" t="s">
        <v>12</v>
      </c>
      <c r="J16" s="31">
        <v>65390</v>
      </c>
      <c r="K16" s="67">
        <f t="shared" si="6"/>
        <v>2.6232672856224175</v>
      </c>
      <c r="L16" s="14">
        <v>57692</v>
      </c>
      <c r="M16" s="17">
        <f t="shared" si="7"/>
        <v>2.296530802261182</v>
      </c>
      <c r="N16" s="32">
        <f t="shared" si="3"/>
        <v>-11.772442269460162</v>
      </c>
      <c r="O16" s="15"/>
      <c r="P16" s="15"/>
      <c r="Q16" s="15"/>
      <c r="R16" s="15"/>
    </row>
    <row r="17" spans="1:18" s="16" customFormat="1" ht="12.75" customHeight="1">
      <c r="A17" s="30"/>
      <c r="B17" s="30" t="s">
        <v>29</v>
      </c>
      <c r="C17" s="31">
        <v>2081</v>
      </c>
      <c r="D17" s="67">
        <f t="shared" si="4"/>
        <v>10.25274671133665</v>
      </c>
      <c r="E17" s="14">
        <v>1920</v>
      </c>
      <c r="F17" s="17">
        <f t="shared" si="5"/>
        <v>10.166260722228106</v>
      </c>
      <c r="G17" s="32">
        <f t="shared" si="0"/>
        <v>-7.736665064872657</v>
      </c>
      <c r="H17" s="30"/>
      <c r="I17" s="30" t="s">
        <v>29</v>
      </c>
      <c r="J17" s="73">
        <v>312685</v>
      </c>
      <c r="K17" s="67">
        <f t="shared" si="6"/>
        <v>12.544063789644373</v>
      </c>
      <c r="L17" s="14">
        <v>377325</v>
      </c>
      <c r="M17" s="17">
        <f t="shared" si="7"/>
        <v>15.020080513124881</v>
      </c>
      <c r="N17" s="32">
        <f t="shared" si="3"/>
        <v>20.672561843388713</v>
      </c>
      <c r="O17" s="15"/>
      <c r="P17" s="15"/>
      <c r="Q17" s="15"/>
      <c r="R17" s="15"/>
    </row>
    <row r="18" spans="1:18" s="16" customFormat="1" ht="12.75" customHeight="1">
      <c r="A18" s="34"/>
      <c r="B18" s="34" t="s">
        <v>11</v>
      </c>
      <c r="C18" s="35">
        <v>6939</v>
      </c>
      <c r="D18" s="67">
        <f t="shared" si="4"/>
        <v>34.187318322904865</v>
      </c>
      <c r="E18" s="36">
        <v>6408</v>
      </c>
      <c r="F18" s="17">
        <f t="shared" si="5"/>
        <v>33.9298951604363</v>
      </c>
      <c r="G18" s="37">
        <f t="shared" si="0"/>
        <v>-7.652399481193256</v>
      </c>
      <c r="H18" s="34"/>
      <c r="I18" s="34" t="s">
        <v>11</v>
      </c>
      <c r="J18" s="74">
        <v>784862</v>
      </c>
      <c r="K18" s="89">
        <f t="shared" si="6"/>
        <v>31.486508767826603</v>
      </c>
      <c r="L18" s="36">
        <v>737023</v>
      </c>
      <c r="M18" s="90">
        <f t="shared" si="7"/>
        <v>29.33848751083241</v>
      </c>
      <c r="N18" s="37">
        <f t="shared" si="3"/>
        <v>-6.095211642301449</v>
      </c>
      <c r="O18" s="15"/>
      <c r="P18" s="15"/>
      <c r="Q18" s="15"/>
      <c r="R18" s="15"/>
    </row>
    <row r="19" spans="1:18" s="1" customFormat="1" ht="13.5" customHeight="1">
      <c r="A19" s="23"/>
      <c r="B19" s="23"/>
      <c r="C19" s="122" t="s">
        <v>27</v>
      </c>
      <c r="D19" s="123"/>
      <c r="E19" s="124" t="s">
        <v>30</v>
      </c>
      <c r="F19" s="125"/>
      <c r="G19" s="125"/>
      <c r="H19" s="12"/>
      <c r="I19" s="13"/>
      <c r="J19" s="4"/>
      <c r="K19" s="4"/>
      <c r="L19" s="13"/>
      <c r="M19" s="92"/>
      <c r="N19" s="8"/>
      <c r="O19" s="4"/>
      <c r="P19" s="4"/>
      <c r="Q19" s="4"/>
      <c r="R19" s="4"/>
    </row>
    <row r="20" spans="1:18" s="1" customFormat="1" ht="25.5">
      <c r="A20" s="26"/>
      <c r="B20" s="26"/>
      <c r="C20" s="25" t="s">
        <v>0</v>
      </c>
      <c r="D20" s="65" t="s">
        <v>8</v>
      </c>
      <c r="E20" s="28" t="s">
        <v>0</v>
      </c>
      <c r="F20" s="28" t="s">
        <v>8</v>
      </c>
      <c r="G20" s="29" t="s">
        <v>6</v>
      </c>
      <c r="H20" s="94"/>
      <c r="I20" s="4"/>
      <c r="J20" s="4"/>
      <c r="K20" s="4"/>
      <c r="L20" s="4"/>
      <c r="M20" s="4"/>
      <c r="N20" s="8"/>
      <c r="O20" s="4"/>
      <c r="P20" s="4"/>
      <c r="Q20" s="4"/>
      <c r="R20" s="4"/>
    </row>
    <row r="21" spans="1:18" s="52" customFormat="1" ht="13.5">
      <c r="A21" s="53" t="s">
        <v>23</v>
      </c>
      <c r="B21" s="47" t="s">
        <v>2</v>
      </c>
      <c r="C21" s="48">
        <v>151966</v>
      </c>
      <c r="D21" s="71" t="s">
        <v>24</v>
      </c>
      <c r="E21" s="48">
        <f>E22+E29</f>
        <v>146728</v>
      </c>
      <c r="F21" s="71" t="s">
        <v>24</v>
      </c>
      <c r="G21" s="54">
        <f>(E21-C21)/C21*100</f>
        <v>-3.4468236316018057</v>
      </c>
      <c r="H21" s="55"/>
      <c r="N21" s="5"/>
      <c r="O21" s="51"/>
      <c r="P21" s="51"/>
      <c r="Q21" s="51"/>
      <c r="R21" s="51"/>
    </row>
    <row r="22" spans="1:18" s="52" customFormat="1" ht="13.5">
      <c r="A22" s="53"/>
      <c r="B22" s="47" t="s">
        <v>3</v>
      </c>
      <c r="C22" s="48">
        <v>35454</v>
      </c>
      <c r="D22" s="66">
        <v>100</v>
      </c>
      <c r="E22" s="48">
        <f>SUM(E23:E28)</f>
        <v>33679</v>
      </c>
      <c r="F22" s="66">
        <v>100</v>
      </c>
      <c r="G22" s="54">
        <f aca="true" t="shared" si="8" ref="G22:G35">(E22-C22)/C22*100</f>
        <v>-5.006487279291476</v>
      </c>
      <c r="H22" s="55"/>
      <c r="N22" s="5"/>
      <c r="O22" s="51"/>
      <c r="P22" s="51"/>
      <c r="Q22" s="51"/>
      <c r="R22" s="51"/>
    </row>
    <row r="23" spans="1:18" s="16" customFormat="1" ht="12.75" customHeight="1">
      <c r="A23" s="38"/>
      <c r="B23" s="30" t="s">
        <v>22</v>
      </c>
      <c r="C23" s="14">
        <v>78</v>
      </c>
      <c r="D23" s="17">
        <f aca="true" t="shared" si="9" ref="D23:D28">+C23/$C$22*100</f>
        <v>0.22000338466745645</v>
      </c>
      <c r="E23" s="14">
        <v>89</v>
      </c>
      <c r="F23" s="17">
        <f aca="true" t="shared" si="10" ref="F23:F28">+E23/$E$22*100</f>
        <v>0.26425962766115385</v>
      </c>
      <c r="G23" s="39">
        <f t="shared" si="8"/>
        <v>14.102564102564102</v>
      </c>
      <c r="N23" s="14"/>
      <c r="O23" s="15"/>
      <c r="P23" s="15"/>
      <c r="Q23" s="15"/>
      <c r="R23" s="15"/>
    </row>
    <row r="24" spans="1:18" s="16" customFormat="1" ht="12.75" customHeight="1">
      <c r="A24" s="38"/>
      <c r="B24" s="30" t="s">
        <v>20</v>
      </c>
      <c r="C24" s="14">
        <v>459</v>
      </c>
      <c r="D24" s="17">
        <f t="shared" si="9"/>
        <v>1.2946353020815704</v>
      </c>
      <c r="E24" s="14">
        <v>559</v>
      </c>
      <c r="F24" s="17">
        <f t="shared" si="10"/>
        <v>1.6597879984560109</v>
      </c>
      <c r="G24" s="39">
        <f t="shared" si="8"/>
        <v>21.78649237472767</v>
      </c>
      <c r="N24" s="14"/>
      <c r="O24" s="15"/>
      <c r="P24" s="15"/>
      <c r="Q24" s="15"/>
      <c r="R24" s="15"/>
    </row>
    <row r="25" spans="1:18" s="42" customFormat="1" ht="12.75" customHeight="1">
      <c r="A25" s="38"/>
      <c r="B25" s="30" t="s">
        <v>19</v>
      </c>
      <c r="C25" s="40">
        <v>11543</v>
      </c>
      <c r="D25" s="17">
        <f t="shared" si="9"/>
        <v>32.55768037456986</v>
      </c>
      <c r="E25" s="40">
        <v>11081</v>
      </c>
      <c r="F25" s="17">
        <f t="shared" si="10"/>
        <v>32.90180824846343</v>
      </c>
      <c r="G25" s="41">
        <f t="shared" si="8"/>
        <v>-4.0024257125530625</v>
      </c>
      <c r="N25" s="40"/>
      <c r="O25" s="43"/>
      <c r="P25" s="43"/>
      <c r="Q25" s="43"/>
      <c r="R25" s="43"/>
    </row>
    <row r="26" spans="1:18" s="42" customFormat="1" ht="12.75" customHeight="1">
      <c r="A26" s="38"/>
      <c r="B26" s="30" t="s">
        <v>18</v>
      </c>
      <c r="C26" s="40">
        <v>7737</v>
      </c>
      <c r="D26" s="17">
        <f t="shared" si="9"/>
        <v>21.822643425283466</v>
      </c>
      <c r="E26" s="40">
        <v>7402</v>
      </c>
      <c r="F26" s="17">
        <f t="shared" si="10"/>
        <v>21.97808723536922</v>
      </c>
      <c r="G26" s="41">
        <f t="shared" si="8"/>
        <v>-4.329843608633838</v>
      </c>
      <c r="N26" s="40"/>
      <c r="O26" s="43"/>
      <c r="P26" s="43"/>
      <c r="Q26" s="43"/>
      <c r="R26" s="43"/>
    </row>
    <row r="27" spans="1:18" s="42" customFormat="1" ht="12.75" customHeight="1">
      <c r="A27" s="38"/>
      <c r="B27" s="30" t="s">
        <v>17</v>
      </c>
      <c r="C27" s="40">
        <v>8271</v>
      </c>
      <c r="D27" s="17">
        <f t="shared" si="9"/>
        <v>23.328820443391436</v>
      </c>
      <c r="E27" s="40">
        <v>7504</v>
      </c>
      <c r="F27" s="17">
        <f t="shared" si="10"/>
        <v>22.280946583924703</v>
      </c>
      <c r="G27" s="41">
        <f t="shared" si="8"/>
        <v>-9.273364768468142</v>
      </c>
      <c r="N27" s="40"/>
      <c r="O27" s="43"/>
      <c r="P27" s="43"/>
      <c r="Q27" s="43"/>
      <c r="R27" s="43"/>
    </row>
    <row r="28" spans="1:18" s="42" customFormat="1" ht="12.75" customHeight="1">
      <c r="A28" s="38"/>
      <c r="B28" s="30" t="s">
        <v>16</v>
      </c>
      <c r="C28" s="40">
        <v>7366</v>
      </c>
      <c r="D28" s="17">
        <f t="shared" si="9"/>
        <v>20.776217070006204</v>
      </c>
      <c r="E28" s="40">
        <v>7044</v>
      </c>
      <c r="F28" s="17">
        <f t="shared" si="10"/>
        <v>20.915110306125477</v>
      </c>
      <c r="G28" s="41">
        <f t="shared" si="8"/>
        <v>-4.371436329079555</v>
      </c>
      <c r="N28" s="40"/>
      <c r="O28" s="43"/>
      <c r="P28" s="43"/>
      <c r="Q28" s="43"/>
      <c r="R28" s="43"/>
    </row>
    <row r="29" spans="1:18" s="58" customFormat="1" ht="13.5">
      <c r="A29" s="53"/>
      <c r="B29" s="47" t="s">
        <v>4</v>
      </c>
      <c r="C29" s="56">
        <v>116512</v>
      </c>
      <c r="D29" s="62">
        <v>100</v>
      </c>
      <c r="E29" s="56">
        <f>SUM(E30:E35)</f>
        <v>113049</v>
      </c>
      <c r="F29" s="62">
        <v>100</v>
      </c>
      <c r="G29" s="57">
        <f t="shared" si="8"/>
        <v>-2.972226036803076</v>
      </c>
      <c r="H29" s="19"/>
      <c r="N29" s="59"/>
      <c r="O29" s="60"/>
      <c r="P29" s="60"/>
      <c r="Q29" s="60"/>
      <c r="R29" s="60"/>
    </row>
    <row r="30" spans="1:18" s="42" customFormat="1" ht="12.75" customHeight="1">
      <c r="A30" s="38"/>
      <c r="B30" s="30" t="s">
        <v>15</v>
      </c>
      <c r="C30" s="40">
        <v>9297</v>
      </c>
      <c r="D30" s="61">
        <f aca="true" t="shared" si="11" ref="D30:D35">+C30/$C$29*100</f>
        <v>7.979435594616864</v>
      </c>
      <c r="E30" s="40">
        <v>9152</v>
      </c>
      <c r="F30" s="61">
        <f aca="true" t="shared" si="12" ref="F30:F35">+E30/$E$29*100</f>
        <v>8.095604560854143</v>
      </c>
      <c r="G30" s="41">
        <f t="shared" si="8"/>
        <v>-1.5596428955577069</v>
      </c>
      <c r="N30" s="40"/>
      <c r="O30" s="43"/>
      <c r="P30" s="43"/>
      <c r="Q30" s="43"/>
      <c r="R30" s="43"/>
    </row>
    <row r="31" spans="1:18" s="42" customFormat="1" ht="12.75" customHeight="1">
      <c r="A31" s="38"/>
      <c r="B31" s="33" t="s">
        <v>14</v>
      </c>
      <c r="C31" s="40">
        <v>10995</v>
      </c>
      <c r="D31" s="61">
        <f t="shared" si="11"/>
        <v>9.436796209832464</v>
      </c>
      <c r="E31" s="40">
        <v>10073</v>
      </c>
      <c r="F31" s="61">
        <f t="shared" si="12"/>
        <v>8.910295535564225</v>
      </c>
      <c r="G31" s="41">
        <f t="shared" si="8"/>
        <v>-8.385629831741701</v>
      </c>
      <c r="N31" s="40"/>
      <c r="O31" s="43"/>
      <c r="P31" s="43"/>
      <c r="Q31" s="43"/>
      <c r="R31" s="43"/>
    </row>
    <row r="32" spans="1:18" s="42" customFormat="1" ht="12.75" customHeight="1">
      <c r="A32" s="38"/>
      <c r="B32" s="30" t="s">
        <v>13</v>
      </c>
      <c r="C32" s="40">
        <v>39780</v>
      </c>
      <c r="D32" s="61">
        <f t="shared" si="11"/>
        <v>34.14240593243614</v>
      </c>
      <c r="E32" s="40">
        <v>41100</v>
      </c>
      <c r="F32" s="61">
        <f t="shared" si="12"/>
        <v>36.35591646100364</v>
      </c>
      <c r="G32" s="41">
        <f t="shared" si="8"/>
        <v>3.3182503770739067</v>
      </c>
      <c r="N32" s="40"/>
      <c r="O32" s="43"/>
      <c r="P32" s="43"/>
      <c r="Q32" s="43"/>
      <c r="R32" s="43"/>
    </row>
    <row r="33" spans="1:18" s="42" customFormat="1" ht="12.75" customHeight="1">
      <c r="A33" s="38"/>
      <c r="B33" s="30" t="s">
        <v>12</v>
      </c>
      <c r="C33" s="40">
        <v>9534</v>
      </c>
      <c r="D33" s="61">
        <f t="shared" si="11"/>
        <v>8.182848118648723</v>
      </c>
      <c r="E33" s="40">
        <v>9385</v>
      </c>
      <c r="F33" s="61">
        <f t="shared" si="12"/>
        <v>8.301709878017496</v>
      </c>
      <c r="G33" s="41">
        <f t="shared" si="8"/>
        <v>-1.5628277742815186</v>
      </c>
      <c r="N33" s="40"/>
      <c r="O33" s="43"/>
      <c r="P33" s="43"/>
      <c r="Q33" s="43"/>
      <c r="R33" s="43"/>
    </row>
    <row r="34" spans="1:18" s="42" customFormat="1" ht="12.75" customHeight="1">
      <c r="A34" s="38"/>
      <c r="B34" s="30" t="s">
        <v>29</v>
      </c>
      <c r="C34" s="40">
        <v>8092</v>
      </c>
      <c r="D34" s="61">
        <f t="shared" si="11"/>
        <v>6.945207360615216</v>
      </c>
      <c r="E34" s="40">
        <v>7810</v>
      </c>
      <c r="F34" s="61">
        <f t="shared" si="12"/>
        <v>6.908508699767357</v>
      </c>
      <c r="G34" s="41">
        <f t="shared" si="8"/>
        <v>-3.4849233811171527</v>
      </c>
      <c r="N34" s="40"/>
      <c r="O34" s="43"/>
      <c r="P34" s="43"/>
      <c r="Q34" s="43"/>
      <c r="R34" s="43"/>
    </row>
    <row r="35" spans="1:18" s="42" customFormat="1" ht="12.75" customHeight="1">
      <c r="A35" s="72"/>
      <c r="B35" s="34" t="s">
        <v>11</v>
      </c>
      <c r="C35" s="44">
        <v>38814</v>
      </c>
      <c r="D35" s="61">
        <f t="shared" si="11"/>
        <v>33.313306783850585</v>
      </c>
      <c r="E35" s="44">
        <v>35529</v>
      </c>
      <c r="F35" s="61">
        <f t="shared" si="12"/>
        <v>31.427964864793147</v>
      </c>
      <c r="G35" s="45">
        <f t="shared" si="8"/>
        <v>-8.463441026433761</v>
      </c>
      <c r="N35" s="40"/>
      <c r="O35" s="43"/>
      <c r="P35" s="43"/>
      <c r="Q35" s="43"/>
      <c r="R35" s="43"/>
    </row>
    <row r="36" spans="1:8" ht="13.5">
      <c r="A36" s="23"/>
      <c r="B36" s="23"/>
      <c r="C36" s="122" t="s">
        <v>27</v>
      </c>
      <c r="D36" s="123"/>
      <c r="E36" s="124" t="s">
        <v>30</v>
      </c>
      <c r="F36" s="125"/>
      <c r="G36" s="125"/>
      <c r="H36" s="3"/>
    </row>
    <row r="37" spans="1:8" ht="25.5">
      <c r="A37" s="26"/>
      <c r="B37" s="26"/>
      <c r="C37" s="111" t="s">
        <v>31</v>
      </c>
      <c r="D37" s="65" t="s">
        <v>9</v>
      </c>
      <c r="E37" s="111" t="s">
        <v>31</v>
      </c>
      <c r="F37" s="28" t="s">
        <v>9</v>
      </c>
      <c r="G37" s="29" t="s">
        <v>10</v>
      </c>
      <c r="H37" s="3"/>
    </row>
    <row r="38" spans="1:18" s="58" customFormat="1" ht="13.5">
      <c r="A38" s="53" t="s">
        <v>33</v>
      </c>
      <c r="B38" s="47" t="s">
        <v>2</v>
      </c>
      <c r="C38" s="56">
        <v>3828670</v>
      </c>
      <c r="D38" s="63" t="s">
        <v>24</v>
      </c>
      <c r="E38" s="56">
        <f>E39+E46</f>
        <v>3843820.07</v>
      </c>
      <c r="F38" s="63" t="s">
        <v>24</v>
      </c>
      <c r="G38" s="57">
        <f>(E38-C38)/C38*100</f>
        <v>0.39570059576823885</v>
      </c>
      <c r="H38" s="19"/>
      <c r="N38" s="59"/>
      <c r="O38" s="60"/>
      <c r="P38" s="60"/>
      <c r="Q38" s="60"/>
      <c r="R38" s="60"/>
    </row>
    <row r="39" spans="1:18" s="58" customFormat="1" ht="13.5">
      <c r="A39" s="53" t="s">
        <v>34</v>
      </c>
      <c r="B39" s="47" t="s">
        <v>3</v>
      </c>
      <c r="C39" s="56">
        <v>2034327</v>
      </c>
      <c r="D39" s="62">
        <v>100</v>
      </c>
      <c r="E39" s="56">
        <f>SUM(E40:E45)</f>
        <v>2002998.55</v>
      </c>
      <c r="F39" s="62">
        <v>100</v>
      </c>
      <c r="G39" s="57">
        <f aca="true" t="shared" si="13" ref="G39:G52">(E39-C39)/C39*100</f>
        <v>-1.53999086675839</v>
      </c>
      <c r="H39" s="19"/>
      <c r="N39" s="59"/>
      <c r="O39" s="60"/>
      <c r="P39" s="60"/>
      <c r="Q39" s="60"/>
      <c r="R39" s="60"/>
    </row>
    <row r="40" spans="1:18" s="42" customFormat="1" ht="12.75" customHeight="1">
      <c r="A40" s="38"/>
      <c r="B40" s="30" t="s">
        <v>21</v>
      </c>
      <c r="C40" s="40">
        <v>4619</v>
      </c>
      <c r="D40" s="61">
        <f aca="true" t="shared" si="14" ref="D40:D45">+C40/$C$39*100</f>
        <v>0.22705297624226586</v>
      </c>
      <c r="E40" s="40">
        <v>4603.43</v>
      </c>
      <c r="F40" s="61">
        <f aca="true" t="shared" si="15" ref="F40:F45">+E40/$E$39*100</f>
        <v>0.22982692623516876</v>
      </c>
      <c r="G40" s="41">
        <f t="shared" si="13"/>
        <v>-0.3370859493396776</v>
      </c>
      <c r="N40" s="40"/>
      <c r="O40" s="43"/>
      <c r="P40" s="43"/>
      <c r="Q40" s="43"/>
      <c r="R40" s="43"/>
    </row>
    <row r="41" spans="1:18" s="42" customFormat="1" ht="12.75" customHeight="1">
      <c r="A41" s="38"/>
      <c r="B41" s="30" t="s">
        <v>20</v>
      </c>
      <c r="C41" s="40">
        <v>8998</v>
      </c>
      <c r="D41" s="61">
        <f t="shared" si="14"/>
        <v>0.44230843910541423</v>
      </c>
      <c r="E41" s="40">
        <v>12514.88</v>
      </c>
      <c r="F41" s="61">
        <f t="shared" si="15"/>
        <v>0.6248072421220674</v>
      </c>
      <c r="G41" s="41">
        <f t="shared" si="13"/>
        <v>39.0851300288953</v>
      </c>
      <c r="N41" s="40"/>
      <c r="O41" s="43"/>
      <c r="P41" s="43"/>
      <c r="Q41" s="43"/>
      <c r="R41" s="43"/>
    </row>
    <row r="42" spans="1:18" s="42" customFormat="1" ht="12.75" customHeight="1">
      <c r="A42" s="38"/>
      <c r="B42" s="30" t="s">
        <v>19</v>
      </c>
      <c r="C42" s="40">
        <v>623576</v>
      </c>
      <c r="D42" s="61">
        <f t="shared" si="14"/>
        <v>30.652692512069102</v>
      </c>
      <c r="E42" s="40">
        <v>682646.89</v>
      </c>
      <c r="F42" s="61">
        <f t="shared" si="15"/>
        <v>34.08124733789747</v>
      </c>
      <c r="G42" s="41">
        <f t="shared" si="13"/>
        <v>9.472925513489939</v>
      </c>
      <c r="N42" s="40"/>
      <c r="O42" s="43"/>
      <c r="P42" s="43"/>
      <c r="Q42" s="43"/>
      <c r="R42" s="43"/>
    </row>
    <row r="43" spans="1:18" s="42" customFormat="1" ht="12.75" customHeight="1">
      <c r="A43" s="38"/>
      <c r="B43" s="30" t="s">
        <v>18</v>
      </c>
      <c r="C43" s="40">
        <v>472925</v>
      </c>
      <c r="D43" s="61">
        <f t="shared" si="14"/>
        <v>23.2472458950798</v>
      </c>
      <c r="E43" s="40">
        <v>458678.84</v>
      </c>
      <c r="F43" s="61">
        <f t="shared" si="15"/>
        <v>22.899609188434013</v>
      </c>
      <c r="G43" s="41">
        <f t="shared" si="13"/>
        <v>-3.0123507955806894</v>
      </c>
      <c r="N43" s="40"/>
      <c r="O43" s="43"/>
      <c r="P43" s="43"/>
      <c r="Q43" s="43"/>
      <c r="R43" s="43"/>
    </row>
    <row r="44" spans="1:18" s="42" customFormat="1" ht="12.75" customHeight="1">
      <c r="A44" s="38"/>
      <c r="B44" s="30" t="s">
        <v>17</v>
      </c>
      <c r="C44" s="40">
        <v>530701</v>
      </c>
      <c r="D44" s="61">
        <f t="shared" si="14"/>
        <v>26.087300615879354</v>
      </c>
      <c r="E44" s="40">
        <v>482435.95</v>
      </c>
      <c r="F44" s="61">
        <f t="shared" si="15"/>
        <v>24.085686432473953</v>
      </c>
      <c r="G44" s="41">
        <f t="shared" si="13"/>
        <v>-9.094584332797561</v>
      </c>
      <c r="N44" s="40"/>
      <c r="O44" s="43"/>
      <c r="P44" s="43"/>
      <c r="Q44" s="43"/>
      <c r="R44" s="43"/>
    </row>
    <row r="45" spans="1:18" s="42" customFormat="1" ht="12.75" customHeight="1">
      <c r="A45" s="38"/>
      <c r="B45" s="30" t="s">
        <v>16</v>
      </c>
      <c r="C45" s="40">
        <v>393508</v>
      </c>
      <c r="D45" s="61">
        <f t="shared" si="14"/>
        <v>19.343399561624068</v>
      </c>
      <c r="E45" s="40">
        <v>362118.56</v>
      </c>
      <c r="F45" s="61">
        <f t="shared" si="15"/>
        <v>18.07882287283733</v>
      </c>
      <c r="G45" s="41">
        <f t="shared" si="13"/>
        <v>-7.9768238511034095</v>
      </c>
      <c r="N45" s="40"/>
      <c r="O45" s="43"/>
      <c r="P45" s="43"/>
      <c r="Q45" s="43"/>
      <c r="R45" s="43"/>
    </row>
    <row r="46" spans="1:18" s="58" customFormat="1" ht="13.5">
      <c r="A46" s="53"/>
      <c r="B46" s="47" t="s">
        <v>4</v>
      </c>
      <c r="C46" s="56">
        <v>1794343</v>
      </c>
      <c r="D46" s="62">
        <v>100</v>
      </c>
      <c r="E46" s="56">
        <f>SUM(E47:E52)</f>
        <v>1840821.5199999998</v>
      </c>
      <c r="F46" s="62">
        <v>100</v>
      </c>
      <c r="G46" s="57">
        <f t="shared" si="13"/>
        <v>2.590280676548452</v>
      </c>
      <c r="H46" s="19"/>
      <c r="N46" s="59"/>
      <c r="O46" s="60"/>
      <c r="P46" s="60"/>
      <c r="Q46" s="60"/>
      <c r="R46" s="60"/>
    </row>
    <row r="47" spans="1:18" s="42" customFormat="1" ht="12.75" customHeight="1">
      <c r="A47" s="38"/>
      <c r="B47" s="30" t="s">
        <v>15</v>
      </c>
      <c r="C47" s="40">
        <v>202635</v>
      </c>
      <c r="D47" s="61">
        <f aca="true" t="shared" si="16" ref="D47:D52">+C47/$C$46*100</f>
        <v>11.292991362298068</v>
      </c>
      <c r="E47" s="40">
        <v>192317.43</v>
      </c>
      <c r="F47" s="61">
        <f aca="true" t="shared" si="17" ref="F47:F52">+E47/$E$46*100</f>
        <v>10.447369715669122</v>
      </c>
      <c r="G47" s="41">
        <f t="shared" si="13"/>
        <v>-5.0917018284106925</v>
      </c>
      <c r="N47" s="40"/>
      <c r="O47" s="43"/>
      <c r="P47" s="43"/>
      <c r="Q47" s="43"/>
      <c r="R47" s="43"/>
    </row>
    <row r="48" spans="1:18" s="42" customFormat="1" ht="12.75" customHeight="1">
      <c r="A48" s="38"/>
      <c r="B48" s="33" t="s">
        <v>14</v>
      </c>
      <c r="C48" s="40">
        <v>145814</v>
      </c>
      <c r="D48" s="61">
        <f t="shared" si="16"/>
        <v>8.12631698621724</v>
      </c>
      <c r="E48" s="40">
        <v>141380.28</v>
      </c>
      <c r="F48" s="61">
        <f t="shared" si="17"/>
        <v>7.680281790708314</v>
      </c>
      <c r="G48" s="41">
        <f t="shared" si="13"/>
        <v>-3.0406682485906713</v>
      </c>
      <c r="N48" s="40"/>
      <c r="O48" s="43"/>
      <c r="P48" s="43"/>
      <c r="Q48" s="43"/>
      <c r="R48" s="43"/>
    </row>
    <row r="49" spans="1:18" s="42" customFormat="1" ht="12.75" customHeight="1">
      <c r="A49" s="38"/>
      <c r="B49" s="30" t="s">
        <v>13</v>
      </c>
      <c r="C49" s="40">
        <v>478129</v>
      </c>
      <c r="D49" s="61">
        <f t="shared" si="16"/>
        <v>26.646466143875504</v>
      </c>
      <c r="E49" s="40">
        <v>555726.24</v>
      </c>
      <c r="F49" s="61">
        <f t="shared" si="17"/>
        <v>30.189034295948474</v>
      </c>
      <c r="G49" s="41">
        <f t="shared" si="13"/>
        <v>16.229352329601422</v>
      </c>
      <c r="N49" s="40"/>
      <c r="O49" s="43"/>
      <c r="P49" s="43"/>
      <c r="Q49" s="43"/>
      <c r="R49" s="43"/>
    </row>
    <row r="50" spans="1:18" s="42" customFormat="1" ht="12.75" customHeight="1">
      <c r="A50" s="38"/>
      <c r="B50" s="30" t="s">
        <v>12</v>
      </c>
      <c r="C50" s="40">
        <v>262921</v>
      </c>
      <c r="D50" s="61">
        <f t="shared" si="16"/>
        <v>14.652772630427963</v>
      </c>
      <c r="E50" s="40">
        <v>272298.91</v>
      </c>
      <c r="F50" s="61">
        <f t="shared" si="17"/>
        <v>14.792249386567363</v>
      </c>
      <c r="G50" s="41">
        <f t="shared" si="13"/>
        <v>3.5668166483468324</v>
      </c>
      <c r="N50" s="40"/>
      <c r="O50" s="43"/>
      <c r="P50" s="43"/>
      <c r="Q50" s="43"/>
      <c r="R50" s="43"/>
    </row>
    <row r="51" spans="1:18" s="42" customFormat="1" ht="12.75" customHeight="1">
      <c r="A51" s="38"/>
      <c r="B51" s="30" t="s">
        <v>29</v>
      </c>
      <c r="C51" s="40">
        <v>145445</v>
      </c>
      <c r="D51" s="61">
        <f t="shared" si="16"/>
        <v>8.105752356154872</v>
      </c>
      <c r="E51" s="40">
        <v>139476.18</v>
      </c>
      <c r="F51" s="61">
        <f t="shared" si="17"/>
        <v>7.5768442776570755</v>
      </c>
      <c r="G51" s="41">
        <f t="shared" si="13"/>
        <v>-4.103833064044832</v>
      </c>
      <c r="N51" s="40"/>
      <c r="O51" s="43"/>
      <c r="P51" s="43"/>
      <c r="Q51" s="43"/>
      <c r="R51" s="43"/>
    </row>
    <row r="52" spans="1:18" s="42" customFormat="1" ht="12.75" customHeight="1">
      <c r="A52" s="72"/>
      <c r="B52" s="34" t="s">
        <v>11</v>
      </c>
      <c r="C52" s="44">
        <v>559400</v>
      </c>
      <c r="D52" s="69">
        <f t="shared" si="16"/>
        <v>31.175756251731134</v>
      </c>
      <c r="E52" s="44">
        <v>539622.48</v>
      </c>
      <c r="F52" s="69">
        <f t="shared" si="17"/>
        <v>29.314220533449653</v>
      </c>
      <c r="G52" s="45">
        <f t="shared" si="13"/>
        <v>-3.5354880228816623</v>
      </c>
      <c r="N52" s="40"/>
      <c r="O52" s="43"/>
      <c r="P52" s="43"/>
      <c r="Q52" s="43"/>
      <c r="R52" s="43"/>
    </row>
    <row r="56" spans="15:21" ht="30.75" customHeight="1">
      <c r="O56" s="98" t="s">
        <v>35</v>
      </c>
      <c r="P56" s="95"/>
      <c r="Q56" s="95"/>
      <c r="R56" s="95"/>
      <c r="S56" s="96"/>
      <c r="T56" s="96"/>
      <c r="U56" s="96"/>
    </row>
    <row r="57" spans="1:21" ht="28.5" customHeight="1">
      <c r="A57" s="116"/>
      <c r="B57" s="116"/>
      <c r="C57" s="116"/>
      <c r="D57" s="116"/>
      <c r="E57" s="116"/>
      <c r="F57" s="116"/>
      <c r="G57" s="116"/>
      <c r="O57" s="99"/>
      <c r="P57" s="112" t="s">
        <v>36</v>
      </c>
      <c r="Q57" s="113"/>
      <c r="R57" s="114" t="s">
        <v>39</v>
      </c>
      <c r="S57" s="113"/>
      <c r="T57" s="114" t="s">
        <v>38</v>
      </c>
      <c r="U57" s="115"/>
    </row>
    <row r="58" spans="1:21" ht="13.5">
      <c r="A58" s="116"/>
      <c r="B58" s="116"/>
      <c r="C58" s="116"/>
      <c r="D58" s="116"/>
      <c r="E58" s="116"/>
      <c r="F58" s="116"/>
      <c r="G58" s="116"/>
      <c r="O58" s="75"/>
      <c r="P58" s="76" t="s">
        <v>28</v>
      </c>
      <c r="Q58" s="77" t="s">
        <v>37</v>
      </c>
      <c r="R58" s="76" t="s">
        <v>28</v>
      </c>
      <c r="S58" s="77" t="s">
        <v>37</v>
      </c>
      <c r="T58" s="78" t="s">
        <v>28</v>
      </c>
      <c r="U58" s="77" t="s">
        <v>37</v>
      </c>
    </row>
    <row r="59" spans="15:21" ht="13.5">
      <c r="O59" s="79" t="s">
        <v>2</v>
      </c>
      <c r="P59" s="80">
        <f>C21/C4</f>
        <v>6.135330453389317</v>
      </c>
      <c r="Q59" s="81">
        <f>E21/E4</f>
        <v>6.306812808940468</v>
      </c>
      <c r="R59" s="82">
        <f>C38/C4</f>
        <v>154.5750736808107</v>
      </c>
      <c r="S59" s="81">
        <f>E38/E4</f>
        <v>165.21900150440575</v>
      </c>
      <c r="T59" s="83">
        <f>C38/C21</f>
        <v>25.194253977863468</v>
      </c>
      <c r="U59" s="84">
        <f>E38/E21</f>
        <v>26.19690904258219</v>
      </c>
    </row>
    <row r="60" spans="15:21" ht="13.5">
      <c r="O60" s="79" t="s">
        <v>3</v>
      </c>
      <c r="P60" s="85">
        <f aca="true" t="shared" si="18" ref="P60:P73">C22/C5</f>
        <v>7.927996422182469</v>
      </c>
      <c r="Q60" s="86">
        <f aca="true" t="shared" si="19" ref="Q60:Q73">E22/E5</f>
        <v>7.691025348253026</v>
      </c>
      <c r="R60" s="86">
        <f aca="true" t="shared" si="20" ref="R60:R73">C39/C5</f>
        <v>454.903175313059</v>
      </c>
      <c r="S60" s="86">
        <f aca="true" t="shared" si="21" ref="S60:S73">E39/E5</f>
        <v>457.4100365380224</v>
      </c>
      <c r="T60" s="87">
        <f aca="true" t="shared" si="22" ref="T60:T73">C39/C22</f>
        <v>57.379336605178544</v>
      </c>
      <c r="U60" s="88">
        <f aca="true" t="shared" si="23" ref="U60:U73">E39/E22</f>
        <v>59.47321921672259</v>
      </c>
    </row>
    <row r="61" spans="15:21" ht="13.5">
      <c r="O61" s="100" t="s">
        <v>21</v>
      </c>
      <c r="P61" s="101">
        <f t="shared" si="18"/>
        <v>9.75</v>
      </c>
      <c r="Q61" s="102">
        <f t="shared" si="19"/>
        <v>8.9</v>
      </c>
      <c r="R61" s="102">
        <f t="shared" si="20"/>
        <v>577.375</v>
      </c>
      <c r="S61" s="102">
        <f t="shared" si="21"/>
        <v>460.343</v>
      </c>
      <c r="T61" s="103">
        <f t="shared" si="22"/>
        <v>59.217948717948715</v>
      </c>
      <c r="U61" s="104">
        <f t="shared" si="23"/>
        <v>51.72393258426967</v>
      </c>
    </row>
    <row r="62" spans="15:21" ht="13.5">
      <c r="O62" s="100" t="s">
        <v>20</v>
      </c>
      <c r="P62" s="101">
        <f t="shared" si="18"/>
        <v>4.371428571428571</v>
      </c>
      <c r="Q62" s="102">
        <f t="shared" si="19"/>
        <v>4.697478991596639</v>
      </c>
      <c r="R62" s="102">
        <f t="shared" si="20"/>
        <v>85.6952380952381</v>
      </c>
      <c r="S62" s="102">
        <f t="shared" si="21"/>
        <v>105.1670588235294</v>
      </c>
      <c r="T62" s="103">
        <f t="shared" si="22"/>
        <v>19.603485838779957</v>
      </c>
      <c r="U62" s="104">
        <f t="shared" si="23"/>
        <v>22.38797853309481</v>
      </c>
    </row>
    <row r="63" spans="15:21" ht="13.5">
      <c r="O63" s="100" t="s">
        <v>19</v>
      </c>
      <c r="P63" s="101">
        <f t="shared" si="18"/>
        <v>8.81145038167939</v>
      </c>
      <c r="Q63" s="102">
        <f t="shared" si="19"/>
        <v>8.46524064171123</v>
      </c>
      <c r="R63" s="102">
        <f t="shared" si="20"/>
        <v>476.01221374045804</v>
      </c>
      <c r="S63" s="102">
        <f t="shared" si="21"/>
        <v>521.502589763178</v>
      </c>
      <c r="T63" s="103">
        <f t="shared" si="22"/>
        <v>54.022004678159924</v>
      </c>
      <c r="U63" s="104">
        <f t="shared" si="23"/>
        <v>61.60517011100082</v>
      </c>
    </row>
    <row r="64" spans="15:21" ht="13.5">
      <c r="O64" s="100" t="s">
        <v>18</v>
      </c>
      <c r="P64" s="101">
        <f t="shared" si="18"/>
        <v>7.008152173913044</v>
      </c>
      <c r="Q64" s="102">
        <f t="shared" si="19"/>
        <v>7.069723018147087</v>
      </c>
      <c r="R64" s="102">
        <f t="shared" si="20"/>
        <v>428.37409420289856</v>
      </c>
      <c r="S64" s="102">
        <f t="shared" si="21"/>
        <v>438.0886723973257</v>
      </c>
      <c r="T64" s="103">
        <f t="shared" si="22"/>
        <v>61.12511309293008</v>
      </c>
      <c r="U64" s="104">
        <f t="shared" si="23"/>
        <v>61.96687922183194</v>
      </c>
    </row>
    <row r="65" spans="15:21" ht="13.5">
      <c r="O65" s="100" t="s">
        <v>17</v>
      </c>
      <c r="P65" s="101">
        <f t="shared" si="18"/>
        <v>8.941621621621621</v>
      </c>
      <c r="Q65" s="102">
        <f t="shared" si="19"/>
        <v>8.459977452085681</v>
      </c>
      <c r="R65" s="102">
        <f t="shared" si="20"/>
        <v>573.7308108108108</v>
      </c>
      <c r="S65" s="102">
        <f t="shared" si="21"/>
        <v>543.8962232243517</v>
      </c>
      <c r="T65" s="103">
        <f t="shared" si="22"/>
        <v>64.16406722282674</v>
      </c>
      <c r="U65" s="104">
        <f t="shared" si="23"/>
        <v>64.29050506396588</v>
      </c>
    </row>
    <row r="66" spans="15:21" ht="13.5">
      <c r="O66" s="100" t="s">
        <v>16</v>
      </c>
      <c r="P66" s="101">
        <f t="shared" si="18"/>
        <v>7.2215686274509805</v>
      </c>
      <c r="Q66" s="102">
        <f t="shared" si="19"/>
        <v>6.995034756703078</v>
      </c>
      <c r="R66" s="102">
        <f t="shared" si="20"/>
        <v>385.7921568627451</v>
      </c>
      <c r="S66" s="102">
        <f t="shared" si="21"/>
        <v>359.6013505461768</v>
      </c>
      <c r="T66" s="103">
        <f t="shared" si="22"/>
        <v>53.42221015476514</v>
      </c>
      <c r="U66" s="104">
        <f t="shared" si="23"/>
        <v>51.40808631459398</v>
      </c>
    </row>
    <row r="67" spans="15:21" ht="13.5">
      <c r="O67" s="79" t="s">
        <v>4</v>
      </c>
      <c r="P67" s="85">
        <f t="shared" si="18"/>
        <v>5.740355717593733</v>
      </c>
      <c r="Q67" s="86">
        <f t="shared" si="19"/>
        <v>5.985862543683152</v>
      </c>
      <c r="R67" s="86">
        <f t="shared" si="20"/>
        <v>88.40434546977386</v>
      </c>
      <c r="S67" s="86">
        <f t="shared" si="21"/>
        <v>97.47016414275123</v>
      </c>
      <c r="T67" s="87">
        <f t="shared" si="22"/>
        <v>15.400499519362812</v>
      </c>
      <c r="U67" s="88">
        <f t="shared" si="23"/>
        <v>16.283394988014045</v>
      </c>
    </row>
    <row r="68" spans="15:21" ht="13.5">
      <c r="O68" s="100" t="s">
        <v>15</v>
      </c>
      <c r="P68" s="101">
        <f t="shared" si="18"/>
        <v>132.81428571428572</v>
      </c>
      <c r="Q68" s="102">
        <f t="shared" si="19"/>
        <v>100.57142857142857</v>
      </c>
      <c r="R68" s="102">
        <f t="shared" si="20"/>
        <v>2894.785714285714</v>
      </c>
      <c r="S68" s="102">
        <f t="shared" si="21"/>
        <v>2113.378351648352</v>
      </c>
      <c r="T68" s="103">
        <f t="shared" si="22"/>
        <v>21.795740561471444</v>
      </c>
      <c r="U68" s="104">
        <f t="shared" si="23"/>
        <v>21.01370520104895</v>
      </c>
    </row>
    <row r="69" spans="15:21" ht="13.5">
      <c r="O69" s="105" t="s">
        <v>14</v>
      </c>
      <c r="P69" s="101">
        <f t="shared" si="18"/>
        <v>3.8270100939784197</v>
      </c>
      <c r="Q69" s="102">
        <f t="shared" si="19"/>
        <v>3.7825760420578294</v>
      </c>
      <c r="R69" s="102">
        <f t="shared" si="20"/>
        <v>50.753219631047685</v>
      </c>
      <c r="S69" s="102">
        <f t="shared" si="21"/>
        <v>53.09060458129929</v>
      </c>
      <c r="T69" s="103">
        <f t="shared" si="22"/>
        <v>13.261846293769896</v>
      </c>
      <c r="U69" s="104">
        <f t="shared" si="23"/>
        <v>14.035568351037426</v>
      </c>
    </row>
    <row r="70" spans="15:21" ht="13.5">
      <c r="O70" s="100" t="s">
        <v>13</v>
      </c>
      <c r="P70" s="101">
        <f t="shared" si="18"/>
        <v>5.949745737361651</v>
      </c>
      <c r="Q70" s="102">
        <f t="shared" si="19"/>
        <v>6.561302681992337</v>
      </c>
      <c r="R70" s="102">
        <f t="shared" si="20"/>
        <v>71.51196530062818</v>
      </c>
      <c r="S70" s="102">
        <f t="shared" si="21"/>
        <v>88.71747126436782</v>
      </c>
      <c r="T70" s="103">
        <f t="shared" si="22"/>
        <v>12.0193313222725</v>
      </c>
      <c r="U70" s="104">
        <f t="shared" si="23"/>
        <v>13.521319708029196</v>
      </c>
    </row>
    <row r="71" spans="15:21" ht="13.5">
      <c r="O71" s="100" t="s">
        <v>12</v>
      </c>
      <c r="P71" s="101">
        <f t="shared" si="18"/>
        <v>5.785194174757281</v>
      </c>
      <c r="Q71" s="102">
        <f t="shared" si="19"/>
        <v>6.0941558441558445</v>
      </c>
      <c r="R71" s="102">
        <f t="shared" si="20"/>
        <v>159.53944174757282</v>
      </c>
      <c r="S71" s="102">
        <f t="shared" si="21"/>
        <v>176.817474025974</v>
      </c>
      <c r="T71" s="103">
        <f t="shared" si="22"/>
        <v>27.5771973987833</v>
      </c>
      <c r="U71" s="104">
        <f t="shared" si="23"/>
        <v>29.014268513585506</v>
      </c>
    </row>
    <row r="72" spans="15:21" ht="13.5">
      <c r="O72" s="100" t="s">
        <v>29</v>
      </c>
      <c r="P72" s="101">
        <f t="shared" si="18"/>
        <v>3.8885151369533877</v>
      </c>
      <c r="Q72" s="102">
        <f t="shared" si="19"/>
        <v>4.067708333333333</v>
      </c>
      <c r="R72" s="102">
        <f t="shared" si="20"/>
        <v>69.8918789043729</v>
      </c>
      <c r="S72" s="102">
        <f t="shared" si="21"/>
        <v>72.64384375</v>
      </c>
      <c r="T72" s="103">
        <f t="shared" si="22"/>
        <v>17.97392486406327</v>
      </c>
      <c r="U72" s="104">
        <f t="shared" si="23"/>
        <v>17.858665813060178</v>
      </c>
    </row>
    <row r="73" spans="15:21" ht="13.5">
      <c r="O73" s="106" t="s">
        <v>11</v>
      </c>
      <c r="P73" s="107">
        <f t="shared" si="18"/>
        <v>5.593601383484652</v>
      </c>
      <c r="Q73" s="108">
        <f t="shared" si="19"/>
        <v>5.544475655430712</v>
      </c>
      <c r="R73" s="108">
        <f t="shared" si="20"/>
        <v>80.61680357400202</v>
      </c>
      <c r="S73" s="108">
        <f t="shared" si="21"/>
        <v>84.2107490636704</v>
      </c>
      <c r="T73" s="109">
        <f t="shared" si="22"/>
        <v>14.412325449580049</v>
      </c>
      <c r="U73" s="110">
        <f t="shared" si="23"/>
        <v>15.188225956261082</v>
      </c>
    </row>
  </sheetData>
  <mergeCells count="13">
    <mergeCell ref="L2:N2"/>
    <mergeCell ref="C2:D2"/>
    <mergeCell ref="E2:G2"/>
    <mergeCell ref="A57:G57"/>
    <mergeCell ref="J2:K2"/>
    <mergeCell ref="C19:D19"/>
    <mergeCell ref="E19:G19"/>
    <mergeCell ref="C36:D36"/>
    <mergeCell ref="E36:G36"/>
    <mergeCell ref="P57:Q57"/>
    <mergeCell ref="R57:S57"/>
    <mergeCell ref="T57:U57"/>
    <mergeCell ref="A58:G58"/>
  </mergeCells>
  <printOptions/>
  <pageMargins left="0.6299212598425197" right="0.5118110236220472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三重県生活文化部統計課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商工統計係</dc:creator>
  <cp:keywords/>
  <dc:description/>
  <cp:lastModifiedBy>三重県</cp:lastModifiedBy>
  <cp:lastPrinted>2006-01-26T04:41:36Z</cp:lastPrinted>
  <dcterms:created xsi:type="dcterms:W3CDTF">2000-04-11T05:24:47Z</dcterms:created>
  <cp:category/>
  <cp:version/>
  <cp:contentType/>
  <cp:contentStatus/>
</cp:coreProperties>
</file>