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１１時００分現在" sheetId="1" r:id="rId1"/>
    <sheet name="投票率" sheetId="2" r:id="rId2"/>
  </sheets>
  <definedNames>
    <definedName name="_xlnm.Print_Area" localSheetId="0">'１１時００分現在'!$A$1:$L$43</definedName>
    <definedName name="Z_2421D2A0_D7C2_11D3_84EB_00000E844F1E_.wvu.PrintArea" localSheetId="0" hidden="1">'１１時００分現在'!$C$2:$I$46</definedName>
  </definedNames>
  <calcPr fullCalcOnLoad="1"/>
</workbook>
</file>

<file path=xl/sharedStrings.xml><?xml version="1.0" encoding="utf-8"?>
<sst xmlns="http://schemas.openxmlformats.org/spreadsheetml/2006/main" count="83" uniqueCount="69">
  <si>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</si>
  <si>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</si>
  <si>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</si>
  <si>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</si>
  <si>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</si>
  <si>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</si>
  <si>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</si>
  <si>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</si>
  <si>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</si>
  <si>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</si>
  <si>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</si>
  <si>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</si>
  <si>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</si>
  <si>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</si>
  <si>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</si>
  <si>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</si>
  <si>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</si>
  <si>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</si>
  <si>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</si>
  <si>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</si>
  <si>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</si>
  <si>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</si>
  <si>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</si>
  <si>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</si>
  <si>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</si>
  <si>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</si>
  <si>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</si>
  <si>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</si>
  <si>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</si>
  <si>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</si>
  <si>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</si>
  <si>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</si>
  <si>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</si>
  <si>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</si>
  <si>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</si>
  <si>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</si>
  <si>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</si>
  <si>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</si>
  <si>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</si>
  <si>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</si>
  <si>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</si>
  <si>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</si>
  <si>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</si>
  <si>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</si>
  <si>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【三重県】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</si>
  <si>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</si>
  <si>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</si>
  <si>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</si>
  <si>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</si>
  <si>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</si>
  <si>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</si>
  <si>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</si>
  <si>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（１１時００分現在）</t>
  </si>
  <si>
    <t>21.</t>
  </si>
  <si>
    <t>前回投票者計</t>
  </si>
  <si>
    <t>22.</t>
  </si>
  <si>
    <t>59</t>
  </si>
  <si>
    <t>10</t>
  </si>
  <si>
    <t>82</t>
  </si>
  <si>
    <r>
      <t>平成２２年参議院選挙</t>
    </r>
    <r>
      <rPr>
        <sz val="28"/>
        <rFont val="ＭＳ 明朝"/>
        <family val="1"/>
      </rPr>
      <t xml:space="preserve">
前　　　回</t>
    </r>
  </si>
  <si>
    <t>平成２５年７月２１日執行　参議院選挙区選出議員選挙　推定投票者数集計表（１１時００分現在）</t>
  </si>
  <si>
    <t>【市　計】</t>
  </si>
  <si>
    <t>【県　計】</t>
  </si>
  <si>
    <t>19.</t>
  </si>
  <si>
    <t>67</t>
  </si>
  <si>
    <t>17.</t>
  </si>
  <si>
    <t>96</t>
  </si>
  <si>
    <t>18.</t>
  </si>
  <si>
    <t>78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</si>
</sst>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2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28" xfId="0" applyNumberFormat="1" applyFont="1" applyBorder="1" applyAlignment="1">
      <alignment vertical="center"/>
    </xf>
    <xf numFmtId="178" fontId="2" fillId="0" borderId="29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1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right" vertical="center"/>
    </xf>
    <xf numFmtId="49" fontId="4" fillId="0" borderId="34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center" vertic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49" fontId="6" fillId="0" borderId="38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49" fontId="4" fillId="0" borderId="39" xfId="0" applyNumberFormat="1" applyFont="1" applyBorder="1" applyAlignment="1">
      <alignment horizontal="right" vertical="center"/>
    </xf>
    <xf numFmtId="49" fontId="4" fillId="0" borderId="40" xfId="0" applyNumberFormat="1" applyFont="1" applyBorder="1" applyAlignment="1">
      <alignment horizontal="right" vertical="center"/>
    </xf>
    <xf numFmtId="177" fontId="2" fillId="0" borderId="17" xfId="49" applyNumberFormat="1" applyFont="1" applyFill="1" applyBorder="1" applyAlignment="1" applyProtection="1">
      <alignment vertical="center"/>
      <protection locked="0"/>
    </xf>
    <xf numFmtId="177" fontId="2" fillId="0" borderId="41" xfId="49" applyNumberFormat="1" applyFont="1" applyFill="1" applyBorder="1" applyAlignment="1" applyProtection="1">
      <alignment vertical="center"/>
      <protection locked="0"/>
    </xf>
    <xf numFmtId="177" fontId="2" fillId="0" borderId="19" xfId="49" applyNumberFormat="1" applyFont="1" applyFill="1" applyBorder="1" applyAlignment="1">
      <alignment vertical="center"/>
    </xf>
    <xf numFmtId="177" fontId="2" fillId="0" borderId="42" xfId="49" applyNumberFormat="1" applyFont="1" applyFill="1" applyBorder="1" applyAlignment="1" applyProtection="1">
      <alignment vertical="center"/>
      <protection locked="0"/>
    </xf>
    <xf numFmtId="177" fontId="2" fillId="0" borderId="43" xfId="49" applyNumberFormat="1" applyFont="1" applyFill="1" applyBorder="1" applyAlignment="1">
      <alignment vertical="center"/>
    </xf>
    <xf numFmtId="177" fontId="2" fillId="0" borderId="20" xfId="49" applyNumberFormat="1" applyFont="1" applyFill="1" applyBorder="1" applyAlignment="1">
      <alignment vertical="center"/>
    </xf>
    <xf numFmtId="177" fontId="2" fillId="0" borderId="32" xfId="49" applyNumberFormat="1" applyFont="1" applyFill="1" applyBorder="1" applyAlignment="1">
      <alignment vertical="center"/>
    </xf>
    <xf numFmtId="177" fontId="2" fillId="0" borderId="22" xfId="49" applyNumberFormat="1" applyFont="1" applyFill="1" applyBorder="1" applyAlignment="1">
      <alignment vertical="center"/>
    </xf>
    <xf numFmtId="177" fontId="2" fillId="0" borderId="44" xfId="49" applyNumberFormat="1" applyFont="1" applyFill="1" applyBorder="1" applyAlignment="1" applyProtection="1">
      <alignment vertical="center"/>
      <protection locked="0"/>
    </xf>
    <xf numFmtId="177" fontId="2" fillId="0" borderId="45" xfId="49" applyNumberFormat="1" applyFont="1" applyFill="1" applyBorder="1" applyAlignment="1" applyProtection="1">
      <alignment vertical="center"/>
      <protection locked="0"/>
    </xf>
    <xf numFmtId="177" fontId="2" fillId="0" borderId="46" xfId="49" applyNumberFormat="1" applyFont="1" applyFill="1" applyBorder="1" applyAlignment="1">
      <alignment vertical="center"/>
    </xf>
    <xf numFmtId="177" fontId="2" fillId="0" borderId="17" xfId="49" applyNumberFormat="1" applyFont="1" applyFill="1" applyBorder="1" applyAlignment="1">
      <alignment vertical="center"/>
    </xf>
    <xf numFmtId="177" fontId="2" fillId="0" borderId="41" xfId="49" applyNumberFormat="1" applyFont="1" applyFill="1" applyBorder="1" applyAlignment="1">
      <alignment vertical="center"/>
    </xf>
    <xf numFmtId="177" fontId="2" fillId="0" borderId="26" xfId="49" applyNumberFormat="1" applyFont="1" applyFill="1" applyBorder="1" applyAlignment="1">
      <alignment vertical="center"/>
    </xf>
    <xf numFmtId="177" fontId="2" fillId="0" borderId="42" xfId="49" applyNumberFormat="1" applyFont="1" applyFill="1" applyBorder="1" applyAlignment="1">
      <alignment vertical="center"/>
    </xf>
    <xf numFmtId="177" fontId="2" fillId="0" borderId="47" xfId="49" applyNumberFormat="1" applyFont="1" applyFill="1" applyBorder="1" applyAlignment="1">
      <alignment vertical="center"/>
    </xf>
    <xf numFmtId="177" fontId="2" fillId="0" borderId="48" xfId="49" applyNumberFormat="1" applyFont="1" applyFill="1" applyBorder="1" applyAlignment="1">
      <alignment vertical="center"/>
    </xf>
    <xf numFmtId="177" fontId="2" fillId="0" borderId="49" xfId="49" applyNumberFormat="1" applyFont="1" applyFill="1" applyBorder="1" applyAlignment="1">
      <alignment vertical="center"/>
    </xf>
    <xf numFmtId="177" fontId="2" fillId="0" borderId="50" xfId="49" applyNumberFormat="1" applyFont="1" applyFill="1" applyBorder="1" applyAlignment="1" applyProtection="1">
      <alignment vertical="center"/>
      <protection locked="0"/>
    </xf>
    <xf numFmtId="177" fontId="2" fillId="0" borderId="51" xfId="49" applyNumberFormat="1" applyFont="1" applyFill="1" applyBorder="1" applyAlignment="1" applyProtection="1">
      <alignment vertical="center"/>
      <protection locked="0"/>
    </xf>
    <xf numFmtId="177" fontId="2" fillId="0" borderId="52" xfId="49" applyNumberFormat="1" applyFont="1" applyFill="1" applyBorder="1" applyAlignment="1">
      <alignment vertical="center"/>
    </xf>
    <xf numFmtId="177" fontId="2" fillId="0" borderId="26" xfId="49" applyNumberFormat="1" applyFont="1" applyFill="1" applyBorder="1" applyAlignment="1" applyProtection="1">
      <alignment vertical="center"/>
      <protection locked="0"/>
    </xf>
    <xf numFmtId="177" fontId="2" fillId="0" borderId="53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7" fontId="2" fillId="0" borderId="58" xfId="0" applyNumberFormat="1" applyFont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49" fontId="6" fillId="0" borderId="59" xfId="0" applyNumberFormat="1" applyFont="1" applyBorder="1" applyAlignment="1">
      <alignment horizontal="right" vertical="center"/>
    </xf>
    <xf numFmtId="49" fontId="6" fillId="0" borderId="60" xfId="0" applyNumberFormat="1" applyFont="1" applyBorder="1" applyAlignment="1">
      <alignment horizontal="right" vertical="center"/>
    </xf>
    <xf numFmtId="49" fontId="6" fillId="0" borderId="61" xfId="0" applyNumberFormat="1" applyFont="1" applyBorder="1" applyAlignment="1">
      <alignment horizontal="right" vertical="center"/>
    </xf>
    <xf numFmtId="0" fontId="9" fillId="0" borderId="62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zoomScaleSheetLayoutView="75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46" sqref="H46"/>
    </sheetView>
  </sheetViews>
  <sheetFormatPr defaultColWidth="9.00390625" defaultRowHeight="13.5"/>
  <cols>
    <col min="1" max="1" width="1.625" style="6" customWidth="1"/>
    <col min="2" max="2" width="1.4921875" style="38" customWidth="1"/>
    <col min="3" max="3" width="14.50390625" style="6" bestFit="1" customWidth="1"/>
    <col min="4" max="6" width="13.625" style="39" customWidth="1"/>
    <col min="7" max="9" width="13.625" style="6" customWidth="1"/>
    <col min="10" max="12" width="10.50390625" style="6" customWidth="1"/>
    <col min="13" max="13" width="13.75390625" style="6" customWidth="1"/>
    <col min="14" max="16384" width="9.00390625" style="6" customWidth="1"/>
  </cols>
  <sheetData>
    <row r="1" spans="3:12" ht="13.5">
      <c r="C1" s="38"/>
      <c r="K1" s="74" t="s">
        <v>37</v>
      </c>
      <c r="L1" s="74"/>
    </row>
    <row r="2" spans="3:7" ht="18" thickBot="1">
      <c r="C2" s="16" t="s">
        <v>60</v>
      </c>
      <c r="D2" s="40"/>
      <c r="G2" s="16"/>
    </row>
    <row r="3" spans="3:12" ht="13.5">
      <c r="C3" s="78" t="s">
        <v>49</v>
      </c>
      <c r="D3" s="80" t="s">
        <v>38</v>
      </c>
      <c r="E3" s="81"/>
      <c r="F3" s="82"/>
      <c r="G3" s="75" t="s">
        <v>39</v>
      </c>
      <c r="H3" s="76"/>
      <c r="I3" s="77"/>
      <c r="J3" s="75" t="s">
        <v>40</v>
      </c>
      <c r="K3" s="76"/>
      <c r="L3" s="77"/>
    </row>
    <row r="4" spans="3:13" ht="14.25" thickBot="1">
      <c r="C4" s="79"/>
      <c r="D4" s="41" t="s">
        <v>41</v>
      </c>
      <c r="E4" s="42" t="s">
        <v>42</v>
      </c>
      <c r="F4" s="43" t="s">
        <v>43</v>
      </c>
      <c r="G4" s="7" t="s">
        <v>41</v>
      </c>
      <c r="H4" s="18" t="s">
        <v>42</v>
      </c>
      <c r="I4" s="19" t="s">
        <v>43</v>
      </c>
      <c r="J4" s="7" t="s">
        <v>41</v>
      </c>
      <c r="K4" s="18" t="s">
        <v>42</v>
      </c>
      <c r="L4" s="19" t="s">
        <v>43</v>
      </c>
      <c r="M4" s="17" t="s">
        <v>54</v>
      </c>
    </row>
    <row r="5" spans="2:14" ht="14.25" thickTop="1">
      <c r="B5" s="38" t="s">
        <v>47</v>
      </c>
      <c r="C5" s="1" t="s">
        <v>12</v>
      </c>
      <c r="D5" s="69">
        <v>109292</v>
      </c>
      <c r="E5" s="70">
        <v>119169</v>
      </c>
      <c r="F5" s="71">
        <v>228461</v>
      </c>
      <c r="G5" s="95">
        <v>22250</v>
      </c>
      <c r="H5" s="96">
        <v>22140</v>
      </c>
      <c r="I5" s="8">
        <f>SUM(G5:H5)</f>
        <v>44390</v>
      </c>
      <c r="J5" s="20">
        <f>+ROUND(G5/D5,4)*100</f>
        <v>20.36</v>
      </c>
      <c r="K5" s="21">
        <f aca="true" t="shared" si="0" ref="K5:K41">+ROUND(H5/E5,4)*100</f>
        <v>18.58</v>
      </c>
      <c r="L5" s="22">
        <f aca="true" t="shared" si="1" ref="L5:L41">+ROUND(I5/F5,4)*100</f>
        <v>19.43</v>
      </c>
      <c r="M5" s="6">
        <v>30910</v>
      </c>
      <c r="N5" s="6" t="str">
        <f>IF(I5-M5&gt;=0,"ok","NG")</f>
        <v>ok</v>
      </c>
    </row>
    <row r="6" spans="3:14" ht="13.5">
      <c r="C6" s="2" t="s">
        <v>13</v>
      </c>
      <c r="D6" s="51">
        <v>122362</v>
      </c>
      <c r="E6" s="52">
        <v>125208</v>
      </c>
      <c r="F6" s="53">
        <v>247570</v>
      </c>
      <c r="G6" s="97">
        <v>22465</v>
      </c>
      <c r="H6" s="98">
        <v>20959</v>
      </c>
      <c r="I6" s="11">
        <f aca="true" t="shared" si="2" ref="I6:I43">SUM(G6:H6)</f>
        <v>43424</v>
      </c>
      <c r="J6" s="23">
        <f aca="true" t="shared" si="3" ref="J6:J41">+ROUND(G6/D6,4)*100</f>
        <v>18.360000000000003</v>
      </c>
      <c r="K6" s="24">
        <f t="shared" si="0"/>
        <v>16.74</v>
      </c>
      <c r="L6" s="25">
        <f t="shared" si="1"/>
        <v>17.54</v>
      </c>
      <c r="M6" s="6">
        <v>29389</v>
      </c>
      <c r="N6" s="6" t="str">
        <f aca="true" t="shared" si="4" ref="N6:N43">IF(I6-M6&gt;=0,"ok","NG")</f>
        <v>ok</v>
      </c>
    </row>
    <row r="7" spans="3:14" ht="13.5">
      <c r="C7" s="2" t="s">
        <v>0</v>
      </c>
      <c r="D7" s="51">
        <v>50282</v>
      </c>
      <c r="E7" s="52">
        <v>57494</v>
      </c>
      <c r="F7" s="53">
        <v>107776</v>
      </c>
      <c r="G7" s="97">
        <v>9050</v>
      </c>
      <c r="H7" s="98">
        <v>8640</v>
      </c>
      <c r="I7" s="11">
        <f t="shared" si="2"/>
        <v>17690</v>
      </c>
      <c r="J7" s="23">
        <f t="shared" si="3"/>
        <v>18</v>
      </c>
      <c r="K7" s="24">
        <f t="shared" si="0"/>
        <v>15.03</v>
      </c>
      <c r="L7" s="25">
        <f t="shared" si="1"/>
        <v>16.41</v>
      </c>
      <c r="M7" s="6">
        <v>12120</v>
      </c>
      <c r="N7" s="6" t="str">
        <f t="shared" si="4"/>
        <v>ok</v>
      </c>
    </row>
    <row r="8" spans="3:14" ht="13.5">
      <c r="C8" s="2" t="s">
        <v>14</v>
      </c>
      <c r="D8" s="51">
        <v>64829</v>
      </c>
      <c r="E8" s="52">
        <v>71280</v>
      </c>
      <c r="F8" s="53">
        <v>136109</v>
      </c>
      <c r="G8" s="97">
        <v>14014</v>
      </c>
      <c r="H8" s="98">
        <v>14356</v>
      </c>
      <c r="I8" s="11">
        <f t="shared" si="2"/>
        <v>28370</v>
      </c>
      <c r="J8" s="23">
        <f t="shared" si="3"/>
        <v>21.62</v>
      </c>
      <c r="K8" s="24">
        <f t="shared" si="0"/>
        <v>20.14</v>
      </c>
      <c r="L8" s="25">
        <f t="shared" si="1"/>
        <v>20.84</v>
      </c>
      <c r="M8" s="6">
        <v>19926</v>
      </c>
      <c r="N8" s="6" t="str">
        <f t="shared" si="4"/>
        <v>ok</v>
      </c>
    </row>
    <row r="9" spans="3:14" ht="13.5">
      <c r="C9" s="2" t="s">
        <v>15</v>
      </c>
      <c r="D9" s="51">
        <v>54721</v>
      </c>
      <c r="E9" s="52">
        <v>57604</v>
      </c>
      <c r="F9" s="53">
        <v>112325</v>
      </c>
      <c r="G9" s="97">
        <v>11004</v>
      </c>
      <c r="H9" s="98">
        <v>10270</v>
      </c>
      <c r="I9" s="11">
        <f t="shared" si="2"/>
        <v>21274</v>
      </c>
      <c r="J9" s="23">
        <f t="shared" si="3"/>
        <v>20.11</v>
      </c>
      <c r="K9" s="24">
        <f t="shared" si="0"/>
        <v>17.83</v>
      </c>
      <c r="L9" s="25">
        <f t="shared" si="1"/>
        <v>18.94</v>
      </c>
      <c r="M9" s="6">
        <v>14314</v>
      </c>
      <c r="N9" s="6" t="str">
        <f t="shared" si="4"/>
        <v>ok</v>
      </c>
    </row>
    <row r="10" spans="3:14" ht="13.5">
      <c r="C10" s="2" t="s">
        <v>16</v>
      </c>
      <c r="D10" s="51">
        <v>77515</v>
      </c>
      <c r="E10" s="52">
        <v>78315</v>
      </c>
      <c r="F10" s="53">
        <v>155830</v>
      </c>
      <c r="G10" s="97">
        <v>15222</v>
      </c>
      <c r="H10" s="98">
        <v>14197</v>
      </c>
      <c r="I10" s="11">
        <f t="shared" si="2"/>
        <v>29419</v>
      </c>
      <c r="J10" s="23">
        <f t="shared" si="3"/>
        <v>19.64</v>
      </c>
      <c r="K10" s="24">
        <f t="shared" si="0"/>
        <v>18.13</v>
      </c>
      <c r="L10" s="25">
        <f t="shared" si="1"/>
        <v>18.88</v>
      </c>
      <c r="M10" s="6">
        <v>21195</v>
      </c>
      <c r="N10" s="6" t="str">
        <f t="shared" si="4"/>
        <v>ok</v>
      </c>
    </row>
    <row r="11" spans="3:14" ht="13.5">
      <c r="C11" s="2" t="s">
        <v>17</v>
      </c>
      <c r="D11" s="51">
        <v>31981</v>
      </c>
      <c r="E11" s="52">
        <v>34899</v>
      </c>
      <c r="F11" s="53">
        <v>66880</v>
      </c>
      <c r="G11" s="97">
        <v>5255</v>
      </c>
      <c r="H11" s="98">
        <v>4974</v>
      </c>
      <c r="I11" s="11">
        <f t="shared" si="2"/>
        <v>10229</v>
      </c>
      <c r="J11" s="23">
        <f t="shared" si="3"/>
        <v>16.43</v>
      </c>
      <c r="K11" s="24">
        <f t="shared" si="0"/>
        <v>14.249999999999998</v>
      </c>
      <c r="L11" s="25">
        <f t="shared" si="1"/>
        <v>15.290000000000001</v>
      </c>
      <c r="M11" s="6">
        <v>6390</v>
      </c>
      <c r="N11" s="6" t="str">
        <f t="shared" si="4"/>
        <v>ok</v>
      </c>
    </row>
    <row r="12" spans="3:14" ht="13.5">
      <c r="C12" s="2" t="s">
        <v>3</v>
      </c>
      <c r="D12" s="51">
        <v>7897</v>
      </c>
      <c r="E12" s="52">
        <v>9228</v>
      </c>
      <c r="F12" s="53">
        <v>17125</v>
      </c>
      <c r="G12" s="97">
        <v>1335</v>
      </c>
      <c r="H12" s="98">
        <v>1448</v>
      </c>
      <c r="I12" s="11">
        <f t="shared" si="2"/>
        <v>2783</v>
      </c>
      <c r="J12" s="23">
        <f t="shared" si="3"/>
        <v>16.91</v>
      </c>
      <c r="K12" s="24">
        <f t="shared" si="0"/>
        <v>15.690000000000001</v>
      </c>
      <c r="L12" s="25">
        <f t="shared" si="1"/>
        <v>16.25</v>
      </c>
      <c r="M12" s="6">
        <v>1933</v>
      </c>
      <c r="N12" s="6" t="str">
        <f t="shared" si="4"/>
        <v>ok</v>
      </c>
    </row>
    <row r="13" spans="3:14" ht="13.5">
      <c r="C13" s="2" t="s">
        <v>18</v>
      </c>
      <c r="D13" s="51">
        <v>19448</v>
      </c>
      <c r="E13" s="52">
        <v>19641</v>
      </c>
      <c r="F13" s="53">
        <v>39089</v>
      </c>
      <c r="G13" s="97">
        <v>3465</v>
      </c>
      <c r="H13" s="98">
        <v>3282</v>
      </c>
      <c r="I13" s="11">
        <f t="shared" si="2"/>
        <v>6747</v>
      </c>
      <c r="J13" s="23">
        <f t="shared" si="3"/>
        <v>17.82</v>
      </c>
      <c r="K13" s="24">
        <f t="shared" si="0"/>
        <v>16.71</v>
      </c>
      <c r="L13" s="25">
        <f t="shared" si="1"/>
        <v>17.26</v>
      </c>
      <c r="M13" s="6">
        <v>4619</v>
      </c>
      <c r="N13" s="6" t="str">
        <f t="shared" si="4"/>
        <v>ok</v>
      </c>
    </row>
    <row r="14" spans="3:14" ht="13.5">
      <c r="C14" s="2" t="s">
        <v>1</v>
      </c>
      <c r="D14" s="51">
        <v>8247</v>
      </c>
      <c r="E14" s="52">
        <v>9429</v>
      </c>
      <c r="F14" s="53">
        <v>17676</v>
      </c>
      <c r="G14" s="97">
        <v>1778</v>
      </c>
      <c r="H14" s="98">
        <v>2134</v>
      </c>
      <c r="I14" s="11">
        <f t="shared" si="2"/>
        <v>3912</v>
      </c>
      <c r="J14" s="23">
        <f aca="true" t="shared" si="5" ref="J14:L15">+ROUND(G14/D14,4)*100</f>
        <v>21.560000000000002</v>
      </c>
      <c r="K14" s="24">
        <f t="shared" si="5"/>
        <v>22.63</v>
      </c>
      <c r="L14" s="25">
        <f t="shared" si="5"/>
        <v>22.13</v>
      </c>
      <c r="M14" s="6">
        <v>3052</v>
      </c>
      <c r="N14" s="6" t="str">
        <f t="shared" si="4"/>
        <v>ok</v>
      </c>
    </row>
    <row r="15" spans="3:14" ht="13.5">
      <c r="C15" s="2" t="s">
        <v>4</v>
      </c>
      <c r="D15" s="51">
        <v>7190</v>
      </c>
      <c r="E15" s="52">
        <v>8726</v>
      </c>
      <c r="F15" s="53">
        <v>15916</v>
      </c>
      <c r="G15" s="97">
        <v>1832</v>
      </c>
      <c r="H15" s="98">
        <v>2040</v>
      </c>
      <c r="I15" s="11">
        <f t="shared" si="2"/>
        <v>3872</v>
      </c>
      <c r="J15" s="23">
        <f t="shared" si="5"/>
        <v>25.480000000000004</v>
      </c>
      <c r="K15" s="24">
        <f t="shared" si="5"/>
        <v>23.380000000000003</v>
      </c>
      <c r="L15" s="25">
        <f t="shared" si="5"/>
        <v>24.33</v>
      </c>
      <c r="M15" s="6">
        <v>2889</v>
      </c>
      <c r="N15" s="6" t="str">
        <f t="shared" si="4"/>
        <v>ok</v>
      </c>
    </row>
    <row r="16" spans="3:14" ht="13.5">
      <c r="C16" s="2" t="s">
        <v>22</v>
      </c>
      <c r="D16" s="51">
        <v>18102</v>
      </c>
      <c r="E16" s="52">
        <v>18334</v>
      </c>
      <c r="F16" s="53">
        <v>36436</v>
      </c>
      <c r="G16" s="97">
        <v>3490</v>
      </c>
      <c r="H16" s="98">
        <v>3220</v>
      </c>
      <c r="I16" s="11">
        <f t="shared" si="2"/>
        <v>6710</v>
      </c>
      <c r="J16" s="23">
        <f t="shared" si="3"/>
        <v>19.28</v>
      </c>
      <c r="K16" s="24">
        <f t="shared" si="0"/>
        <v>17.560000000000002</v>
      </c>
      <c r="L16" s="25">
        <f t="shared" si="1"/>
        <v>18.42</v>
      </c>
      <c r="M16" s="6">
        <v>4660</v>
      </c>
      <c r="N16" s="6" t="str">
        <f t="shared" si="4"/>
        <v>ok</v>
      </c>
    </row>
    <row r="17" spans="3:14" ht="13.5">
      <c r="C17" s="2" t="s">
        <v>23</v>
      </c>
      <c r="D17" s="51">
        <v>21645</v>
      </c>
      <c r="E17" s="52">
        <v>25189</v>
      </c>
      <c r="F17" s="53">
        <v>46834</v>
      </c>
      <c r="G17" s="97">
        <v>4206</v>
      </c>
      <c r="H17" s="98">
        <v>4332</v>
      </c>
      <c r="I17" s="11">
        <f t="shared" si="2"/>
        <v>8538</v>
      </c>
      <c r="J17" s="23">
        <f t="shared" si="3"/>
        <v>19.43</v>
      </c>
      <c r="K17" s="24">
        <f t="shared" si="0"/>
        <v>17.2</v>
      </c>
      <c r="L17" s="25">
        <f t="shared" si="1"/>
        <v>18.23</v>
      </c>
      <c r="M17" s="6">
        <v>6534</v>
      </c>
      <c r="N17" s="6" t="str">
        <f t="shared" si="4"/>
        <v>ok</v>
      </c>
    </row>
    <row r="18" spans="3:14" ht="14.25" thickBot="1">
      <c r="C18" s="3" t="s">
        <v>24</v>
      </c>
      <c r="D18" s="72">
        <v>36968</v>
      </c>
      <c r="E18" s="54">
        <v>40533</v>
      </c>
      <c r="F18" s="55">
        <v>77501</v>
      </c>
      <c r="G18" s="99">
        <v>7483</v>
      </c>
      <c r="H18" s="100">
        <v>7968</v>
      </c>
      <c r="I18" s="8">
        <f t="shared" si="2"/>
        <v>15451</v>
      </c>
      <c r="J18" s="26">
        <f t="shared" si="3"/>
        <v>20.24</v>
      </c>
      <c r="K18" s="27">
        <f t="shared" si="0"/>
        <v>19.66</v>
      </c>
      <c r="L18" s="22">
        <f t="shared" si="1"/>
        <v>19.939999999999998</v>
      </c>
      <c r="M18" s="6">
        <v>11265</v>
      </c>
      <c r="N18" s="6" t="str">
        <f t="shared" si="4"/>
        <v>ok</v>
      </c>
    </row>
    <row r="19" spans="3:14" ht="14.25" thickBot="1">
      <c r="C19" s="5" t="s">
        <v>61</v>
      </c>
      <c r="D19" s="56">
        <v>630479</v>
      </c>
      <c r="E19" s="57">
        <v>675049</v>
      </c>
      <c r="F19" s="58">
        <v>1305528</v>
      </c>
      <c r="G19" s="12">
        <f>SUM(G5:G18)</f>
        <v>122849</v>
      </c>
      <c r="H19" s="34">
        <f>SUM(H5:H18)</f>
        <v>119960</v>
      </c>
      <c r="I19" s="14">
        <f t="shared" si="2"/>
        <v>242809</v>
      </c>
      <c r="J19" s="28">
        <f t="shared" si="3"/>
        <v>19.49</v>
      </c>
      <c r="K19" s="29">
        <f t="shared" si="0"/>
        <v>17.77</v>
      </c>
      <c r="L19" s="30">
        <f t="shared" si="1"/>
        <v>18.6</v>
      </c>
      <c r="M19" s="6">
        <v>169196</v>
      </c>
      <c r="N19" s="6" t="str">
        <f t="shared" si="4"/>
        <v>ok</v>
      </c>
    </row>
    <row r="20" spans="3:14" ht="13.5">
      <c r="C20" s="4" t="s">
        <v>7</v>
      </c>
      <c r="D20" s="59">
        <v>2686</v>
      </c>
      <c r="E20" s="60">
        <v>2656</v>
      </c>
      <c r="F20" s="61">
        <v>5342</v>
      </c>
      <c r="G20" s="101">
        <v>664</v>
      </c>
      <c r="H20" s="102">
        <v>612</v>
      </c>
      <c r="I20" s="15">
        <f t="shared" si="2"/>
        <v>1276</v>
      </c>
      <c r="J20" s="31">
        <f t="shared" si="3"/>
        <v>24.72</v>
      </c>
      <c r="K20" s="32">
        <f t="shared" si="0"/>
        <v>23.04</v>
      </c>
      <c r="L20" s="33">
        <f t="shared" si="1"/>
        <v>23.89</v>
      </c>
      <c r="M20" s="6">
        <v>953</v>
      </c>
      <c r="N20" s="6" t="str">
        <f t="shared" si="4"/>
        <v>ok</v>
      </c>
    </row>
    <row r="21" spans="3:14" ht="13.5">
      <c r="C21" s="2" t="s">
        <v>25</v>
      </c>
      <c r="D21" s="62">
        <v>2686</v>
      </c>
      <c r="E21" s="63">
        <v>2656</v>
      </c>
      <c r="F21" s="53">
        <v>5342</v>
      </c>
      <c r="G21" s="97">
        <f>SUM(G20)</f>
        <v>664</v>
      </c>
      <c r="H21" s="98">
        <f>SUM(H20)</f>
        <v>612</v>
      </c>
      <c r="I21" s="11">
        <f t="shared" si="2"/>
        <v>1276</v>
      </c>
      <c r="J21" s="23">
        <f t="shared" si="3"/>
        <v>24.72</v>
      </c>
      <c r="K21" s="24">
        <f t="shared" si="0"/>
        <v>23.04</v>
      </c>
      <c r="L21" s="25">
        <f t="shared" si="1"/>
        <v>23.89</v>
      </c>
      <c r="M21" s="6">
        <v>953</v>
      </c>
      <c r="N21" s="6" t="str">
        <f t="shared" si="4"/>
        <v>ok</v>
      </c>
    </row>
    <row r="22" spans="3:14" ht="13.5">
      <c r="C22" s="2" t="s">
        <v>8</v>
      </c>
      <c r="D22" s="51">
        <v>10163</v>
      </c>
      <c r="E22" s="52">
        <v>10575</v>
      </c>
      <c r="F22" s="53">
        <v>20738</v>
      </c>
      <c r="G22" s="97">
        <v>2019</v>
      </c>
      <c r="H22" s="98">
        <v>1849</v>
      </c>
      <c r="I22" s="11">
        <f t="shared" si="2"/>
        <v>3868</v>
      </c>
      <c r="J22" s="23">
        <f t="shared" si="3"/>
        <v>19.869999999999997</v>
      </c>
      <c r="K22" s="24">
        <f t="shared" si="0"/>
        <v>17.48</v>
      </c>
      <c r="L22" s="25">
        <f t="shared" si="1"/>
        <v>18.65</v>
      </c>
      <c r="M22" s="6">
        <v>2452</v>
      </c>
      <c r="N22" s="6" t="str">
        <f t="shared" si="4"/>
        <v>ok</v>
      </c>
    </row>
    <row r="23" spans="3:14" ht="13.5">
      <c r="C23" s="2" t="s">
        <v>26</v>
      </c>
      <c r="D23" s="62">
        <v>10163</v>
      </c>
      <c r="E23" s="63">
        <v>10575</v>
      </c>
      <c r="F23" s="53">
        <v>20738</v>
      </c>
      <c r="G23" s="97">
        <f>SUM(G22)</f>
        <v>2019</v>
      </c>
      <c r="H23" s="98">
        <f>SUM(H22)</f>
        <v>1849</v>
      </c>
      <c r="I23" s="11">
        <f t="shared" si="2"/>
        <v>3868</v>
      </c>
      <c r="J23" s="23">
        <f t="shared" si="3"/>
        <v>19.869999999999997</v>
      </c>
      <c r="K23" s="24">
        <f t="shared" si="0"/>
        <v>17.48</v>
      </c>
      <c r="L23" s="25">
        <f t="shared" si="1"/>
        <v>18.65</v>
      </c>
      <c r="M23" s="6">
        <v>2452</v>
      </c>
      <c r="N23" s="6" t="str">
        <f t="shared" si="4"/>
        <v>ok</v>
      </c>
    </row>
    <row r="24" spans="3:14" ht="13.5">
      <c r="C24" s="2" t="s">
        <v>19</v>
      </c>
      <c r="D24" s="51">
        <v>15766</v>
      </c>
      <c r="E24" s="52">
        <v>16569</v>
      </c>
      <c r="F24" s="53">
        <v>32335</v>
      </c>
      <c r="G24" s="97">
        <v>2920</v>
      </c>
      <c r="H24" s="98">
        <v>2700</v>
      </c>
      <c r="I24" s="11">
        <f t="shared" si="2"/>
        <v>5620</v>
      </c>
      <c r="J24" s="23">
        <f t="shared" si="3"/>
        <v>18.52</v>
      </c>
      <c r="K24" s="24">
        <f t="shared" si="0"/>
        <v>16.3</v>
      </c>
      <c r="L24" s="25">
        <f t="shared" si="1"/>
        <v>17.380000000000003</v>
      </c>
      <c r="M24" s="6">
        <v>3870</v>
      </c>
      <c r="N24" s="6" t="str">
        <f t="shared" si="4"/>
        <v>ok</v>
      </c>
    </row>
    <row r="25" spans="3:14" ht="13.5">
      <c r="C25" s="2" t="s">
        <v>20</v>
      </c>
      <c r="D25" s="51">
        <v>3603</v>
      </c>
      <c r="E25" s="52">
        <v>3715</v>
      </c>
      <c r="F25" s="53">
        <v>7318</v>
      </c>
      <c r="G25" s="97">
        <v>723</v>
      </c>
      <c r="H25" s="98">
        <v>682</v>
      </c>
      <c r="I25" s="11">
        <f t="shared" si="2"/>
        <v>1405</v>
      </c>
      <c r="J25" s="23">
        <f t="shared" si="3"/>
        <v>20.07</v>
      </c>
      <c r="K25" s="24">
        <f t="shared" si="0"/>
        <v>18.360000000000003</v>
      </c>
      <c r="L25" s="25">
        <f t="shared" si="1"/>
        <v>19.2</v>
      </c>
      <c r="M25" s="6">
        <v>1005</v>
      </c>
      <c r="N25" s="6" t="str">
        <f t="shared" si="4"/>
        <v>ok</v>
      </c>
    </row>
    <row r="26" spans="3:14" ht="13.5">
      <c r="C26" s="2" t="s">
        <v>21</v>
      </c>
      <c r="D26" s="51">
        <v>5554</v>
      </c>
      <c r="E26" s="52">
        <v>5546</v>
      </c>
      <c r="F26" s="53">
        <v>11100</v>
      </c>
      <c r="G26" s="97">
        <v>1030</v>
      </c>
      <c r="H26" s="98">
        <v>978</v>
      </c>
      <c r="I26" s="11">
        <f t="shared" si="2"/>
        <v>2008</v>
      </c>
      <c r="J26" s="23">
        <f t="shared" si="3"/>
        <v>18.55</v>
      </c>
      <c r="K26" s="24">
        <f t="shared" si="0"/>
        <v>17.630000000000003</v>
      </c>
      <c r="L26" s="25">
        <f t="shared" si="1"/>
        <v>18.09</v>
      </c>
      <c r="M26" s="6">
        <v>1365</v>
      </c>
      <c r="N26" s="6" t="str">
        <f t="shared" si="4"/>
        <v>ok</v>
      </c>
    </row>
    <row r="27" spans="3:14" ht="13.5">
      <c r="C27" s="2" t="s">
        <v>27</v>
      </c>
      <c r="D27" s="62">
        <v>24923</v>
      </c>
      <c r="E27" s="63">
        <v>25830</v>
      </c>
      <c r="F27" s="53">
        <v>50753</v>
      </c>
      <c r="G27" s="97">
        <f>SUM(G24:G26)</f>
        <v>4673</v>
      </c>
      <c r="H27" s="98">
        <f>SUM(H24:H26)</f>
        <v>4360</v>
      </c>
      <c r="I27" s="11">
        <f t="shared" si="2"/>
        <v>9033</v>
      </c>
      <c r="J27" s="23">
        <f t="shared" si="3"/>
        <v>18.75</v>
      </c>
      <c r="K27" s="24">
        <f t="shared" si="0"/>
        <v>16.88</v>
      </c>
      <c r="L27" s="25">
        <f t="shared" si="1"/>
        <v>17.8</v>
      </c>
      <c r="M27" s="6">
        <v>6240</v>
      </c>
      <c r="N27" s="6" t="str">
        <f t="shared" si="4"/>
        <v>ok</v>
      </c>
    </row>
    <row r="28" spans="3:14" ht="13.5">
      <c r="C28" s="2" t="s">
        <v>9</v>
      </c>
      <c r="D28" s="51">
        <v>6078</v>
      </c>
      <c r="E28" s="52">
        <v>6577</v>
      </c>
      <c r="F28" s="53">
        <v>12655</v>
      </c>
      <c r="G28" s="97">
        <v>1615</v>
      </c>
      <c r="H28" s="98">
        <v>1640</v>
      </c>
      <c r="I28" s="11">
        <f t="shared" si="2"/>
        <v>3255</v>
      </c>
      <c r="J28" s="23">
        <f t="shared" si="3"/>
        <v>26.57</v>
      </c>
      <c r="K28" s="24">
        <f t="shared" si="0"/>
        <v>24.94</v>
      </c>
      <c r="L28" s="25">
        <f t="shared" si="1"/>
        <v>25.72</v>
      </c>
      <c r="M28" s="6">
        <v>2558</v>
      </c>
      <c r="N28" s="6" t="str">
        <f t="shared" si="4"/>
        <v>ok</v>
      </c>
    </row>
    <row r="29" spans="3:14" ht="13.5">
      <c r="C29" s="2" t="s">
        <v>10</v>
      </c>
      <c r="D29" s="51">
        <v>8918</v>
      </c>
      <c r="E29" s="52">
        <v>9826</v>
      </c>
      <c r="F29" s="53">
        <v>18744</v>
      </c>
      <c r="G29" s="97">
        <v>1835</v>
      </c>
      <c r="H29" s="98">
        <v>1882</v>
      </c>
      <c r="I29" s="11">
        <f t="shared" si="2"/>
        <v>3717</v>
      </c>
      <c r="J29" s="23">
        <f t="shared" si="3"/>
        <v>20.580000000000002</v>
      </c>
      <c r="K29" s="24">
        <f t="shared" si="0"/>
        <v>19.15</v>
      </c>
      <c r="L29" s="25">
        <f t="shared" si="1"/>
        <v>19.830000000000002</v>
      </c>
      <c r="M29" s="6">
        <v>2653</v>
      </c>
      <c r="N29" s="6" t="str">
        <f t="shared" si="4"/>
        <v>ok</v>
      </c>
    </row>
    <row r="30" spans="3:14" ht="13.5">
      <c r="C30" s="2" t="s">
        <v>11</v>
      </c>
      <c r="D30" s="51">
        <v>4063</v>
      </c>
      <c r="E30" s="52">
        <v>4647</v>
      </c>
      <c r="F30" s="53">
        <v>8710</v>
      </c>
      <c r="G30" s="97">
        <v>965</v>
      </c>
      <c r="H30" s="98">
        <v>986</v>
      </c>
      <c r="I30" s="11">
        <f t="shared" si="2"/>
        <v>1951</v>
      </c>
      <c r="J30" s="23">
        <f t="shared" si="3"/>
        <v>23.75</v>
      </c>
      <c r="K30" s="24">
        <f t="shared" si="0"/>
        <v>21.22</v>
      </c>
      <c r="L30" s="25">
        <f t="shared" si="1"/>
        <v>22.400000000000002</v>
      </c>
      <c r="M30" s="6">
        <v>1538</v>
      </c>
      <c r="N30" s="6" t="str">
        <f t="shared" si="4"/>
        <v>ok</v>
      </c>
    </row>
    <row r="31" spans="3:14" ht="13.5">
      <c r="C31" s="2" t="s">
        <v>28</v>
      </c>
      <c r="D31" s="62">
        <v>19059</v>
      </c>
      <c r="E31" s="63">
        <v>21050</v>
      </c>
      <c r="F31" s="53">
        <v>40109</v>
      </c>
      <c r="G31" s="97">
        <f>SUM(G28:G30)</f>
        <v>4415</v>
      </c>
      <c r="H31" s="98">
        <f>SUM(H28:H30)</f>
        <v>4508</v>
      </c>
      <c r="I31" s="11">
        <f t="shared" si="2"/>
        <v>8923</v>
      </c>
      <c r="J31" s="23">
        <f t="shared" si="3"/>
        <v>23.16</v>
      </c>
      <c r="K31" s="24">
        <f t="shared" si="0"/>
        <v>21.42</v>
      </c>
      <c r="L31" s="25">
        <f t="shared" si="1"/>
        <v>22.25</v>
      </c>
      <c r="M31" s="6">
        <v>6749</v>
      </c>
      <c r="N31" s="6" t="str">
        <f t="shared" si="4"/>
        <v>ok</v>
      </c>
    </row>
    <row r="32" spans="3:14" ht="13.5">
      <c r="C32" s="2" t="s">
        <v>2</v>
      </c>
      <c r="D32" s="51">
        <v>5884</v>
      </c>
      <c r="E32" s="52">
        <v>6302</v>
      </c>
      <c r="F32" s="53">
        <v>12186</v>
      </c>
      <c r="G32" s="97">
        <v>1120</v>
      </c>
      <c r="H32" s="98">
        <v>1020</v>
      </c>
      <c r="I32" s="11">
        <f t="shared" si="2"/>
        <v>2140</v>
      </c>
      <c r="J32" s="23">
        <f t="shared" si="3"/>
        <v>19.03</v>
      </c>
      <c r="K32" s="24">
        <f t="shared" si="0"/>
        <v>16.189999999999998</v>
      </c>
      <c r="L32" s="25">
        <f t="shared" si="1"/>
        <v>17.560000000000002</v>
      </c>
      <c r="M32" s="6">
        <v>1390</v>
      </c>
      <c r="N32" s="6" t="str">
        <f t="shared" si="4"/>
        <v>ok</v>
      </c>
    </row>
    <row r="33" spans="3:14" ht="13.5">
      <c r="C33" s="2" t="s">
        <v>29</v>
      </c>
      <c r="D33" s="51">
        <v>3467</v>
      </c>
      <c r="E33" s="52">
        <v>3749</v>
      </c>
      <c r="F33" s="53">
        <v>7216</v>
      </c>
      <c r="G33" s="97">
        <v>830</v>
      </c>
      <c r="H33" s="98">
        <v>802</v>
      </c>
      <c r="I33" s="11">
        <f t="shared" si="2"/>
        <v>1632</v>
      </c>
      <c r="J33" s="23">
        <f t="shared" si="3"/>
        <v>23.94</v>
      </c>
      <c r="K33" s="24">
        <f t="shared" si="0"/>
        <v>21.39</v>
      </c>
      <c r="L33" s="25">
        <f t="shared" si="1"/>
        <v>22.62</v>
      </c>
      <c r="M33" s="6">
        <v>1202</v>
      </c>
      <c r="N33" s="6" t="str">
        <f t="shared" si="4"/>
        <v>ok</v>
      </c>
    </row>
    <row r="34" spans="3:14" ht="13.5">
      <c r="C34" s="2" t="s">
        <v>30</v>
      </c>
      <c r="D34" s="51">
        <v>3957</v>
      </c>
      <c r="E34" s="52">
        <v>4605</v>
      </c>
      <c r="F34" s="53">
        <v>8562</v>
      </c>
      <c r="G34" s="97">
        <v>1109</v>
      </c>
      <c r="H34" s="98">
        <v>1218</v>
      </c>
      <c r="I34" s="11">
        <f t="shared" si="2"/>
        <v>2327</v>
      </c>
      <c r="J34" s="23">
        <f t="shared" si="3"/>
        <v>28.03</v>
      </c>
      <c r="K34" s="24">
        <f t="shared" si="0"/>
        <v>26.450000000000003</v>
      </c>
      <c r="L34" s="25">
        <f t="shared" si="1"/>
        <v>27.18</v>
      </c>
      <c r="M34" s="6">
        <v>1815</v>
      </c>
      <c r="N34" s="6" t="str">
        <f t="shared" si="4"/>
        <v>ok</v>
      </c>
    </row>
    <row r="35" spans="3:14" ht="13.5">
      <c r="C35" s="2" t="s">
        <v>31</v>
      </c>
      <c r="D35" s="51">
        <v>6137</v>
      </c>
      <c r="E35" s="52">
        <v>7029</v>
      </c>
      <c r="F35" s="53">
        <v>13166</v>
      </c>
      <c r="G35" s="97">
        <v>1345</v>
      </c>
      <c r="H35" s="98">
        <v>1608</v>
      </c>
      <c r="I35" s="11">
        <f t="shared" si="2"/>
        <v>2953</v>
      </c>
      <c r="J35" s="23">
        <f t="shared" si="3"/>
        <v>21.92</v>
      </c>
      <c r="K35" s="24">
        <f t="shared" si="0"/>
        <v>22.88</v>
      </c>
      <c r="L35" s="25">
        <f t="shared" si="1"/>
        <v>22.43</v>
      </c>
      <c r="M35" s="6">
        <v>2232</v>
      </c>
      <c r="N35" s="6" t="str">
        <f t="shared" si="4"/>
        <v>ok</v>
      </c>
    </row>
    <row r="36" spans="3:14" ht="13.5">
      <c r="C36" s="2" t="s">
        <v>32</v>
      </c>
      <c r="D36" s="62">
        <v>19445</v>
      </c>
      <c r="E36" s="63">
        <v>21685</v>
      </c>
      <c r="F36" s="53">
        <v>41130</v>
      </c>
      <c r="G36" s="97">
        <f>SUM(G32:G35)</f>
        <v>4404</v>
      </c>
      <c r="H36" s="98">
        <f>SUM(H32:H35)</f>
        <v>4648</v>
      </c>
      <c r="I36" s="11">
        <f t="shared" si="2"/>
        <v>9052</v>
      </c>
      <c r="J36" s="23">
        <f t="shared" si="3"/>
        <v>22.650000000000002</v>
      </c>
      <c r="K36" s="24">
        <f t="shared" si="0"/>
        <v>21.43</v>
      </c>
      <c r="L36" s="25">
        <f t="shared" si="1"/>
        <v>22.009999999999998</v>
      </c>
      <c r="M36" s="6">
        <v>6639</v>
      </c>
      <c r="N36" s="6" t="str">
        <f t="shared" si="4"/>
        <v>ok</v>
      </c>
    </row>
    <row r="37" spans="3:14" ht="13.5">
      <c r="C37" s="2" t="s">
        <v>33</v>
      </c>
      <c r="D37" s="51">
        <v>7186</v>
      </c>
      <c r="E37" s="52">
        <v>8247</v>
      </c>
      <c r="F37" s="53">
        <v>15433</v>
      </c>
      <c r="G37" s="97">
        <v>1391</v>
      </c>
      <c r="H37" s="98">
        <v>1500</v>
      </c>
      <c r="I37" s="11">
        <f t="shared" si="2"/>
        <v>2891</v>
      </c>
      <c r="J37" s="23">
        <f t="shared" si="3"/>
        <v>19.36</v>
      </c>
      <c r="K37" s="24">
        <f t="shared" si="0"/>
        <v>18.19</v>
      </c>
      <c r="L37" s="25">
        <f t="shared" si="1"/>
        <v>18.73</v>
      </c>
      <c r="M37" s="6">
        <v>1952</v>
      </c>
      <c r="N37" s="6" t="str">
        <f t="shared" si="4"/>
        <v>ok</v>
      </c>
    </row>
    <row r="38" spans="3:14" ht="13.5">
      <c r="C38" s="2" t="s">
        <v>34</v>
      </c>
      <c r="D38" s="62">
        <v>7186</v>
      </c>
      <c r="E38" s="63">
        <v>8247</v>
      </c>
      <c r="F38" s="53">
        <v>15433</v>
      </c>
      <c r="G38" s="97">
        <f>SUM(G37)</f>
        <v>1391</v>
      </c>
      <c r="H38" s="98">
        <f>SUM(H37)</f>
        <v>1500</v>
      </c>
      <c r="I38" s="11">
        <f t="shared" si="2"/>
        <v>2891</v>
      </c>
      <c r="J38" s="23">
        <f t="shared" si="3"/>
        <v>19.36</v>
      </c>
      <c r="K38" s="24">
        <f t="shared" si="0"/>
        <v>18.19</v>
      </c>
      <c r="L38" s="25">
        <f t="shared" si="1"/>
        <v>18.73</v>
      </c>
      <c r="M38" s="6">
        <v>1952</v>
      </c>
      <c r="N38" s="6" t="str">
        <f t="shared" si="4"/>
        <v>ok</v>
      </c>
    </row>
    <row r="39" spans="3:14" ht="13.5">
      <c r="C39" s="2" t="s">
        <v>5</v>
      </c>
      <c r="D39" s="51">
        <v>3518</v>
      </c>
      <c r="E39" s="52">
        <v>4161</v>
      </c>
      <c r="F39" s="53">
        <v>7679</v>
      </c>
      <c r="G39" s="97">
        <v>711</v>
      </c>
      <c r="H39" s="98">
        <v>714</v>
      </c>
      <c r="I39" s="11">
        <f t="shared" si="2"/>
        <v>1425</v>
      </c>
      <c r="J39" s="23">
        <f t="shared" si="3"/>
        <v>20.21</v>
      </c>
      <c r="K39" s="24">
        <f t="shared" si="0"/>
        <v>17.16</v>
      </c>
      <c r="L39" s="25">
        <f t="shared" si="1"/>
        <v>18.56</v>
      </c>
      <c r="M39" s="6">
        <v>1071</v>
      </c>
      <c r="N39" s="6" t="str">
        <f t="shared" si="4"/>
        <v>ok</v>
      </c>
    </row>
    <row r="40" spans="3:14" ht="13.5">
      <c r="C40" s="2" t="s">
        <v>6</v>
      </c>
      <c r="D40" s="51">
        <v>4517</v>
      </c>
      <c r="E40" s="52">
        <v>5151</v>
      </c>
      <c r="F40" s="53">
        <v>9668</v>
      </c>
      <c r="G40" s="97">
        <v>870</v>
      </c>
      <c r="H40" s="98">
        <v>900</v>
      </c>
      <c r="I40" s="11">
        <f t="shared" si="2"/>
        <v>1770</v>
      </c>
      <c r="J40" s="23">
        <f t="shared" si="3"/>
        <v>19.259999999999998</v>
      </c>
      <c r="K40" s="24">
        <f t="shared" si="0"/>
        <v>17.47</v>
      </c>
      <c r="L40" s="25">
        <f t="shared" si="1"/>
        <v>18.310000000000002</v>
      </c>
      <c r="M40" s="6">
        <v>1000</v>
      </c>
      <c r="N40" s="6" t="str">
        <f t="shared" si="4"/>
        <v>ok</v>
      </c>
    </row>
    <row r="41" spans="3:14" ht="14.25" thickBot="1">
      <c r="C41" s="3" t="s">
        <v>35</v>
      </c>
      <c r="D41" s="64">
        <v>8035</v>
      </c>
      <c r="E41" s="65">
        <v>9312</v>
      </c>
      <c r="F41" s="55">
        <v>17347</v>
      </c>
      <c r="G41" s="9">
        <f>SUM(G39:G40)</f>
        <v>1581</v>
      </c>
      <c r="H41" s="10">
        <f>SUM(H39:H40)</f>
        <v>1614</v>
      </c>
      <c r="I41" s="11">
        <f t="shared" si="2"/>
        <v>3195</v>
      </c>
      <c r="J41" s="23">
        <f t="shared" si="3"/>
        <v>19.68</v>
      </c>
      <c r="K41" s="24">
        <f t="shared" si="0"/>
        <v>17.330000000000002</v>
      </c>
      <c r="L41" s="25">
        <f t="shared" si="1"/>
        <v>18.42</v>
      </c>
      <c r="M41" s="6">
        <v>2071</v>
      </c>
      <c r="N41" s="6" t="str">
        <f t="shared" si="4"/>
        <v>ok</v>
      </c>
    </row>
    <row r="42" spans="3:14" ht="14.25" thickBot="1">
      <c r="C42" s="73" t="s">
        <v>36</v>
      </c>
      <c r="D42" s="56">
        <v>91497</v>
      </c>
      <c r="E42" s="57">
        <v>99355</v>
      </c>
      <c r="F42" s="58">
        <v>190852</v>
      </c>
      <c r="G42" s="12">
        <f>SUM(G21,G23,G27,G31,G36,G38,G41)</f>
        <v>19147</v>
      </c>
      <c r="H42" s="13">
        <f>SUM(H21,H23,H27,H31,H36,H38,H41)</f>
        <v>19091</v>
      </c>
      <c r="I42" s="14">
        <f t="shared" si="2"/>
        <v>38238</v>
      </c>
      <c r="J42" s="28">
        <f aca="true" t="shared" si="6" ref="J42:L43">+ROUND(G42/D42,4)*100</f>
        <v>20.93</v>
      </c>
      <c r="K42" s="29">
        <f t="shared" si="6"/>
        <v>19.21</v>
      </c>
      <c r="L42" s="30">
        <f t="shared" si="6"/>
        <v>20.04</v>
      </c>
      <c r="M42" s="6">
        <v>27056</v>
      </c>
      <c r="N42" s="6" t="str">
        <f t="shared" si="4"/>
        <v>ok</v>
      </c>
    </row>
    <row r="43" spans="3:14" ht="14.25" thickBot="1">
      <c r="C43" s="5" t="s">
        <v>62</v>
      </c>
      <c r="D43" s="66">
        <v>721976</v>
      </c>
      <c r="E43" s="67">
        <v>774404</v>
      </c>
      <c r="F43" s="68">
        <v>1496380</v>
      </c>
      <c r="G43" s="12">
        <f>SUM(G19,G42)</f>
        <v>141996</v>
      </c>
      <c r="H43" s="13">
        <f>SUM(H19,H42)</f>
        <v>139051</v>
      </c>
      <c r="I43" s="14">
        <f t="shared" si="2"/>
        <v>281047</v>
      </c>
      <c r="J43" s="28">
        <f t="shared" si="6"/>
        <v>19.67</v>
      </c>
      <c r="K43" s="29">
        <f t="shared" si="6"/>
        <v>17.96</v>
      </c>
      <c r="L43" s="30">
        <f t="shared" si="6"/>
        <v>18.78</v>
      </c>
      <c r="M43" s="6">
        <v>196252</v>
      </c>
      <c r="N43" s="6" t="str">
        <f t="shared" si="4"/>
        <v>ok</v>
      </c>
    </row>
    <row r="45" spans="3:14" ht="13.5">
      <c r="C45" s="17"/>
      <c r="D45" s="44"/>
      <c r="E45" s="44"/>
      <c r="F45" s="44"/>
      <c r="G45" s="17"/>
      <c r="J45" s="17"/>
      <c r="N45" s="6">
        <f>COUNTIF(N5:N43,"NG")</f>
        <v>0</v>
      </c>
    </row>
    <row r="51" spans="3:10" ht="13.5">
      <c r="C51" s="17"/>
      <c r="D51" s="44"/>
      <c r="E51" s="44"/>
      <c r="F51" s="44"/>
      <c r="G51" s="17"/>
      <c r="J51" s="17"/>
    </row>
  </sheetData>
  <sheetProtection/>
  <mergeCells count="5">
    <mergeCell ref="K1:L1"/>
    <mergeCell ref="G3:I3"/>
    <mergeCell ref="J3:L3"/>
    <mergeCell ref="C3:C4"/>
    <mergeCell ref="D3:F3"/>
  </mergeCells>
  <dataValidations count="1">
    <dataValidation allowBlank="1" showInputMessage="1" showErrorMessage="1" imeMode="disabled" sqref="D5:E18 D39:E40 D37:E37 D32:E35 D28:E30 D24:E26 D22:E22 D20:E2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zoomScalePageLayoutView="0" workbookViewId="0" topLeftCell="A1">
      <selection activeCell="B2" sqref="B2:G2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87" t="s">
        <v>48</v>
      </c>
      <c r="B1" s="87"/>
      <c r="C1" s="87"/>
      <c r="D1" s="87"/>
      <c r="E1" s="87"/>
      <c r="F1" s="87"/>
      <c r="G1" s="87"/>
    </row>
    <row r="2" spans="1:7" ht="48" customHeight="1" thickBot="1">
      <c r="A2" s="45" t="s">
        <v>44</v>
      </c>
      <c r="B2" s="86" t="s">
        <v>52</v>
      </c>
      <c r="C2" s="86"/>
      <c r="D2" s="86"/>
      <c r="E2" s="86"/>
      <c r="F2" s="86"/>
      <c r="G2" s="86"/>
    </row>
    <row r="3" spans="1:7" ht="88.5" customHeight="1">
      <c r="A3" s="35"/>
      <c r="B3" s="92" t="s">
        <v>41</v>
      </c>
      <c r="C3" s="93"/>
      <c r="D3" s="92" t="s">
        <v>42</v>
      </c>
      <c r="E3" s="93"/>
      <c r="F3" s="92" t="s">
        <v>43</v>
      </c>
      <c r="G3" s="94"/>
    </row>
    <row r="4" spans="1:7" ht="72.75" customHeight="1">
      <c r="A4" s="88" t="s">
        <v>50</v>
      </c>
      <c r="B4" s="83" t="s">
        <v>63</v>
      </c>
      <c r="C4" s="47" t="s">
        <v>64</v>
      </c>
      <c r="D4" s="83" t="s">
        <v>65</v>
      </c>
      <c r="E4" s="47" t="s">
        <v>66</v>
      </c>
      <c r="F4" s="83" t="s">
        <v>67</v>
      </c>
      <c r="G4" s="46" t="s">
        <v>68</v>
      </c>
    </row>
    <row r="5" spans="1:7" ht="72.75" customHeight="1">
      <c r="A5" s="89"/>
      <c r="B5" s="84"/>
      <c r="C5" s="36" t="s">
        <v>46</v>
      </c>
      <c r="D5" s="84"/>
      <c r="E5" s="36" t="s">
        <v>46</v>
      </c>
      <c r="F5" s="84"/>
      <c r="G5" s="37" t="s">
        <v>45</v>
      </c>
    </row>
    <row r="6" spans="1:7" ht="72.75" customHeight="1">
      <c r="A6" s="90" t="s">
        <v>59</v>
      </c>
      <c r="B6" s="83" t="s">
        <v>55</v>
      </c>
      <c r="C6" s="47" t="s">
        <v>56</v>
      </c>
      <c r="D6" s="83" t="s">
        <v>53</v>
      </c>
      <c r="E6" s="47" t="s">
        <v>57</v>
      </c>
      <c r="F6" s="83" t="s">
        <v>53</v>
      </c>
      <c r="G6" s="46" t="s">
        <v>58</v>
      </c>
    </row>
    <row r="7" spans="1:7" ht="72.75" customHeight="1" thickBot="1">
      <c r="A7" s="91"/>
      <c r="B7" s="85"/>
      <c r="C7" s="49" t="s">
        <v>46</v>
      </c>
      <c r="D7" s="85"/>
      <c r="E7" s="49" t="s">
        <v>46</v>
      </c>
      <c r="F7" s="85"/>
      <c r="G7" s="50" t="s">
        <v>45</v>
      </c>
    </row>
    <row r="8" ht="18.75">
      <c r="B8" s="48" t="s">
        <v>51</v>
      </c>
    </row>
    <row r="10" spans="2:6" ht="13.5">
      <c r="B10">
        <f>'１１時００分現在'!J43</f>
        <v>19.67</v>
      </c>
      <c r="D10">
        <f>'１１時００分現在'!K43</f>
        <v>17.96</v>
      </c>
      <c r="F10">
        <f>'１１時００分現在'!L43</f>
        <v>18.78</v>
      </c>
    </row>
  </sheetData>
  <sheetProtection/>
  <mergeCells count="13"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  <mergeCell ref="B2:G2"/>
    <mergeCell ref="D6:D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2013-07-21T02:18:13Z</cp:lastPrinted>
  <dcterms:created xsi:type="dcterms:W3CDTF">1999-11-04T11:03:54Z</dcterms:created>
  <dcterms:modified xsi:type="dcterms:W3CDTF">2013-07-21T02:30:58Z</dcterms:modified>
  <cp:category/>
  <cp:version/>
  <cp:contentType/>
  <cp:contentStatus/>
</cp:coreProperties>
</file>