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295" activeTab="1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'前年度'!$C$2:$O$87</definedName>
    <definedName name="_xlnm.Print_Area" localSheetId="2">'増減額'!$C$2:$O$87</definedName>
    <definedName name="_xlnm.Print_Area" localSheetId="3">'増減率'!$C$2:$I$82</definedName>
    <definedName name="_xlnm.Print_Area" localSheetId="0">'当年度'!$C$2:$R$87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<sst xmlns="http://schemas.openxmlformats.org/spreadsheetml/2006/main" count="482" uniqueCount="132">
  <si>
    <t>(単位:千円)</t>
  </si>
  <si>
    <t>(単位：％)</t>
  </si>
  <si>
    <t>財政調整基金</t>
  </si>
  <si>
    <t>減債基金</t>
  </si>
  <si>
    <t>その他特定</t>
  </si>
  <si>
    <t>積立基金</t>
  </si>
  <si>
    <t>土地開発基金</t>
  </si>
  <si>
    <t>その他定額</t>
  </si>
  <si>
    <t>定額運用</t>
  </si>
  <si>
    <t>標準財政規模</t>
  </si>
  <si>
    <t>積立金</t>
  </si>
  <si>
    <t>目的基金</t>
  </si>
  <si>
    <t>合    計</t>
  </si>
  <si>
    <t>運用基金</t>
  </si>
  <si>
    <t>基金合計</t>
  </si>
  <si>
    <t>現在高比率</t>
  </si>
  <si>
    <t>津    市</t>
  </si>
  <si>
    <t>四日市市</t>
  </si>
  <si>
    <t>伊 勢 市</t>
  </si>
  <si>
    <t>松 阪 市</t>
  </si>
  <si>
    <t>桑 名 市</t>
  </si>
  <si>
    <t>上 野 市</t>
  </si>
  <si>
    <t>鈴 鹿 市</t>
  </si>
  <si>
    <t>名 張 市</t>
  </si>
  <si>
    <t>尾 鷲 市</t>
  </si>
  <si>
    <t>亀 山 市</t>
  </si>
  <si>
    <t>鳥 羽 市</t>
  </si>
  <si>
    <t>熊 野 市</t>
  </si>
  <si>
    <t>久 居 市</t>
  </si>
  <si>
    <t>多 度 町</t>
  </si>
  <si>
    <t>長 島 町</t>
  </si>
  <si>
    <t>木曽岬町</t>
  </si>
  <si>
    <t>北 勢 町</t>
  </si>
  <si>
    <t>員 弁 町</t>
  </si>
  <si>
    <t>大 安 町</t>
  </si>
  <si>
    <t>東 員 町</t>
  </si>
  <si>
    <t>藤 原 町</t>
  </si>
  <si>
    <t>菰 野 町</t>
  </si>
  <si>
    <t>楠    町</t>
  </si>
  <si>
    <t>朝 日 町</t>
  </si>
  <si>
    <t>川 越 町</t>
  </si>
  <si>
    <t>関    町</t>
  </si>
  <si>
    <t>河 芸 町</t>
  </si>
  <si>
    <t>芸 濃 町</t>
  </si>
  <si>
    <t>美 里 村</t>
  </si>
  <si>
    <t>安 濃 町</t>
  </si>
  <si>
    <t>香良洲町</t>
  </si>
  <si>
    <t>一 志 町</t>
  </si>
  <si>
    <t>白 山 町</t>
  </si>
  <si>
    <t>嬉 野 町</t>
  </si>
  <si>
    <t>美 杉 村</t>
  </si>
  <si>
    <t>三 雲 町</t>
  </si>
  <si>
    <t>飯 南 町</t>
  </si>
  <si>
    <t>飯 高 町</t>
  </si>
  <si>
    <t>多 気 町</t>
  </si>
  <si>
    <t>明 和 町</t>
  </si>
  <si>
    <t>大 台 町</t>
  </si>
  <si>
    <t>勢 和 村</t>
  </si>
  <si>
    <t>宮 川 村</t>
  </si>
  <si>
    <t>玉 城 町</t>
  </si>
  <si>
    <t>二 見 町</t>
  </si>
  <si>
    <t>小 俣 町</t>
  </si>
  <si>
    <t>南 勢 町</t>
  </si>
  <si>
    <t>南 島 町</t>
  </si>
  <si>
    <t>大 宮 町</t>
  </si>
  <si>
    <t>紀 勢 町</t>
  </si>
  <si>
    <t>御 薗 村</t>
  </si>
  <si>
    <t>大内山村</t>
  </si>
  <si>
    <t>度 会 町</t>
  </si>
  <si>
    <t>伊 賀 町</t>
  </si>
  <si>
    <t>島ヶ原村</t>
  </si>
  <si>
    <t>阿 山 町</t>
  </si>
  <si>
    <t>大山田村</t>
  </si>
  <si>
    <t>青 山 町</t>
  </si>
  <si>
    <t>浜 島 町</t>
  </si>
  <si>
    <t>大 王 町</t>
  </si>
  <si>
    <t>志 摩 町</t>
  </si>
  <si>
    <t>阿 児 町</t>
  </si>
  <si>
    <t>磯 部 町</t>
  </si>
  <si>
    <t>紀伊長島町</t>
  </si>
  <si>
    <t>海 山 町</t>
  </si>
  <si>
    <t>御 浜 町</t>
  </si>
  <si>
    <t>紀 宝 町</t>
  </si>
  <si>
    <t>紀 和 町</t>
  </si>
  <si>
    <t>鵜 殿 村</t>
  </si>
  <si>
    <t>&lt;市  計&gt;</t>
  </si>
  <si>
    <t>&lt;町村計&gt;</t>
  </si>
  <si>
    <t>&lt;県　計&gt;</t>
  </si>
  <si>
    <t>増減額</t>
  </si>
  <si>
    <t>前年度</t>
  </si>
  <si>
    <t>当年度</t>
  </si>
  <si>
    <t>増減率</t>
  </si>
  <si>
    <t>減債基金</t>
  </si>
  <si>
    <t>その他特目基金</t>
  </si>
  <si>
    <t>(単位:％)</t>
  </si>
  <si>
    <t>＊単純平均</t>
  </si>
  <si>
    <t>＊加重平均</t>
  </si>
  <si>
    <t>&lt;参　考&gt;</t>
  </si>
  <si>
    <t xml:space="preserve"> </t>
  </si>
  <si>
    <t>いなべ市</t>
  </si>
  <si>
    <t>参考　比率</t>
  </si>
  <si>
    <t>(四日市市)</t>
  </si>
  <si>
    <t>(松 阪 市)</t>
  </si>
  <si>
    <t>(桑 名 市)</t>
  </si>
  <si>
    <t>(上 野 市)</t>
  </si>
  <si>
    <t>(亀 山 市)</t>
  </si>
  <si>
    <t>志 摩 市</t>
  </si>
  <si>
    <t>伊 賀 市</t>
  </si>
  <si>
    <t>(多 度 町)</t>
  </si>
  <si>
    <t>(長 島 町)</t>
  </si>
  <si>
    <t>(楠    町)</t>
  </si>
  <si>
    <t>(関    町)</t>
  </si>
  <si>
    <t>(嬉 野 町)</t>
  </si>
  <si>
    <t>(三 雲 町)</t>
  </si>
  <si>
    <t>(飯 南 町)</t>
  </si>
  <si>
    <t>(飯 高 町)</t>
  </si>
  <si>
    <t>(大 宮 町)</t>
  </si>
  <si>
    <t>(紀 勢 町)</t>
  </si>
  <si>
    <t>(大内山村)</t>
  </si>
  <si>
    <t>大 紀 町</t>
  </si>
  <si>
    <t>(伊 賀 町)</t>
  </si>
  <si>
    <t>(島ヶ原村)</t>
  </si>
  <si>
    <t>(阿 山 町)</t>
  </si>
  <si>
    <t>(大山田村)</t>
  </si>
  <si>
    <t>(青 山 町)</t>
  </si>
  <si>
    <t>(浜 島 町)</t>
  </si>
  <si>
    <t>(大 王 町)</t>
  </si>
  <si>
    <t>(志 摩 町)</t>
  </si>
  <si>
    <t>(阿 児 町)</t>
  </si>
  <si>
    <t>(磯 部 町)</t>
  </si>
  <si>
    <t>海 山 町</t>
  </si>
  <si>
    <t>紀伊長島町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</si>
</sst>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0_);[Red]\(0\)"/>
    <numFmt numFmtId="180" formatCode="0.0;&quot;▲ &quot;0.0"/>
    <numFmt numFmtId="181" formatCode="0.0_);[Red]\(0.0\)"/>
    <numFmt numFmtId="182" formatCode="#,##0.0"/>
    <numFmt numFmtId="183" formatCode="0.0"/>
    <numFmt numFmtId="184" formatCode="#,##0.000;\-#,##0.000"/>
    <numFmt numFmtId="185" formatCode="#,##0.0000;\-#,##0.0000"/>
    <numFmt numFmtId="186" formatCode="#,##0.00000;\-#,##0.00000"/>
    <numFmt numFmtId="187" formatCode="#,##0.000000;\-#,##0.000000"/>
  </numFmts>
  <fonts count="6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hair"/>
      <diagonal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06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2" xfId="0" applyBorder="1" applyAlignment="1" applyProtection="1">
      <alignment horizontal="center"/>
      <protection/>
    </xf>
    <xf numFmtId="176" fontId="2" fillId="0" borderId="1" xfId="0" applyNumberFormat="1" applyFont="1" applyBorder="1" applyAlignment="1" applyProtection="1">
      <alignment/>
      <protection locked="0"/>
    </xf>
    <xf numFmtId="37" fontId="0" fillId="0" borderId="3" xfId="0" applyBorder="1" applyAlignment="1" applyProtection="1">
      <alignment/>
      <protection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>
      <alignment/>
    </xf>
    <xf numFmtId="37" fontId="0" fillId="0" borderId="6" xfId="0" applyBorder="1" applyAlignment="1" applyProtection="1">
      <alignment horizontal="center"/>
      <protection/>
    </xf>
    <xf numFmtId="37" fontId="0" fillId="0" borderId="7" xfId="0" applyBorder="1" applyAlignment="1" applyProtection="1">
      <alignment horizontal="center"/>
      <protection/>
    </xf>
    <xf numFmtId="37" fontId="0" fillId="0" borderId="7" xfId="0" applyBorder="1" applyAlignment="1" applyProtection="1">
      <alignment/>
      <protection/>
    </xf>
    <xf numFmtId="37" fontId="0" fillId="0" borderId="8" xfId="0" applyBorder="1" applyAlignment="1" applyProtection="1">
      <alignment horizontal="center"/>
      <protection/>
    </xf>
    <xf numFmtId="37" fontId="0" fillId="0" borderId="8" xfId="0" applyBorder="1" applyAlignment="1" applyProtection="1">
      <alignment/>
      <protection/>
    </xf>
    <xf numFmtId="37" fontId="0" fillId="0" borderId="9" xfId="0" applyBorder="1" applyAlignment="1" applyProtection="1">
      <alignment horizontal="center"/>
      <protection/>
    </xf>
    <xf numFmtId="37" fontId="0" fillId="0" borderId="9" xfId="0" applyBorder="1" applyAlignment="1" applyProtection="1">
      <alignment/>
      <protection/>
    </xf>
    <xf numFmtId="37" fontId="0" fillId="0" borderId="10" xfId="0" applyBorder="1" applyAlignment="1" applyProtection="1">
      <alignment horizontal="center"/>
      <protection/>
    </xf>
    <xf numFmtId="37" fontId="0" fillId="0" borderId="10" xfId="0" applyBorder="1" applyAlignment="1" applyProtection="1">
      <alignment/>
      <protection/>
    </xf>
    <xf numFmtId="37" fontId="0" fillId="0" borderId="3" xfId="0" applyBorder="1" applyAlignment="1" applyProtection="1">
      <alignment horizontal="center"/>
      <protection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8" fontId="0" fillId="0" borderId="7" xfId="16" applyFont="1" applyBorder="1" applyAlignment="1">
      <alignment/>
    </xf>
    <xf numFmtId="38" fontId="0" fillId="0" borderId="8" xfId="16" applyFont="1" applyBorder="1" applyAlignment="1">
      <alignment/>
    </xf>
    <xf numFmtId="38" fontId="0" fillId="0" borderId="9" xfId="16" applyFont="1" applyBorder="1" applyAlignment="1">
      <alignment/>
    </xf>
    <xf numFmtId="38" fontId="0" fillId="0" borderId="10" xfId="16" applyFont="1" applyBorder="1" applyAlignment="1">
      <alignment/>
    </xf>
    <xf numFmtId="176" fontId="0" fillId="0" borderId="3" xfId="0" applyNumberFormat="1" applyBorder="1" applyAlignment="1" applyProtection="1">
      <alignment/>
      <protection/>
    </xf>
    <xf numFmtId="177" fontId="0" fillId="0" borderId="7" xfId="0" applyNumberFormat="1" applyBorder="1" applyAlignment="1" applyProtection="1">
      <alignment/>
      <protection/>
    </xf>
    <xf numFmtId="177" fontId="0" fillId="0" borderId="8" xfId="0" applyNumberFormat="1" applyBorder="1" applyAlignment="1" applyProtection="1">
      <alignment/>
      <protection/>
    </xf>
    <xf numFmtId="177" fontId="0" fillId="0" borderId="9" xfId="0" applyNumberFormat="1" applyBorder="1" applyAlignment="1" applyProtection="1">
      <alignment/>
      <protection/>
    </xf>
    <xf numFmtId="177" fontId="0" fillId="0" borderId="10" xfId="0" applyNumberFormat="1" applyBorder="1" applyAlignment="1" applyProtection="1">
      <alignment/>
      <protection/>
    </xf>
    <xf numFmtId="177" fontId="0" fillId="0" borderId="3" xfId="0" applyNumberFormat="1" applyBorder="1" applyAlignment="1" applyProtection="1">
      <alignment/>
      <protection/>
    </xf>
    <xf numFmtId="177" fontId="0" fillId="0" borderId="7" xfId="16" applyNumberFormat="1" applyFont="1" applyBorder="1" applyAlignment="1">
      <alignment/>
    </xf>
    <xf numFmtId="177" fontId="0" fillId="0" borderId="8" xfId="16" applyNumberFormat="1" applyFont="1" applyBorder="1" applyAlignment="1">
      <alignment/>
    </xf>
    <xf numFmtId="177" fontId="0" fillId="0" borderId="9" xfId="16" applyNumberFormat="1" applyFont="1" applyBorder="1" applyAlignment="1">
      <alignment/>
    </xf>
    <xf numFmtId="177" fontId="0" fillId="0" borderId="10" xfId="16" applyNumberFormat="1" applyFont="1" applyBorder="1" applyAlignment="1">
      <alignment/>
    </xf>
    <xf numFmtId="178" fontId="0" fillId="0" borderId="3" xfId="0" applyNumberFormat="1" applyBorder="1" applyAlignment="1" applyProtection="1">
      <alignment/>
      <protection/>
    </xf>
    <xf numFmtId="178" fontId="4" fillId="0" borderId="7" xfId="0" applyNumberFormat="1" applyFont="1" applyBorder="1" applyAlignment="1" applyProtection="1">
      <alignment/>
      <protection locked="0"/>
    </xf>
    <xf numFmtId="178" fontId="0" fillId="0" borderId="7" xfId="0" applyNumberFormat="1" applyBorder="1" applyAlignment="1" applyProtection="1">
      <alignment/>
      <protection/>
    </xf>
    <xf numFmtId="178" fontId="0" fillId="0" borderId="8" xfId="0" applyNumberFormat="1" applyBorder="1" applyAlignment="1" applyProtection="1">
      <alignment/>
      <protection/>
    </xf>
    <xf numFmtId="178" fontId="0" fillId="0" borderId="9" xfId="0" applyNumberFormat="1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/>
    </xf>
    <xf numFmtId="178" fontId="0" fillId="0" borderId="7" xfId="0" applyNumberFormat="1" applyFont="1" applyBorder="1" applyAlignment="1" applyProtection="1">
      <alignment/>
      <protection locked="0"/>
    </xf>
    <xf numFmtId="178" fontId="0" fillId="0" borderId="8" xfId="0" applyNumberFormat="1" applyFont="1" applyBorder="1" applyAlignment="1" applyProtection="1">
      <alignment/>
      <protection locked="0"/>
    </xf>
    <xf numFmtId="178" fontId="0" fillId="0" borderId="9" xfId="0" applyNumberFormat="1" applyFont="1" applyBorder="1" applyAlignment="1" applyProtection="1">
      <alignment/>
      <protection locked="0"/>
    </xf>
    <xf numFmtId="178" fontId="0" fillId="0" borderId="10" xfId="0" applyNumberFormat="1" applyFont="1" applyBorder="1" applyAlignment="1" applyProtection="1">
      <alignment/>
      <protection locked="0"/>
    </xf>
    <xf numFmtId="176" fontId="0" fillId="0" borderId="7" xfId="0" applyNumberFormat="1" applyFont="1" applyBorder="1" applyAlignment="1" applyProtection="1">
      <alignment/>
      <protection locked="0"/>
    </xf>
    <xf numFmtId="176" fontId="0" fillId="0" borderId="8" xfId="0" applyNumberFormat="1" applyFont="1" applyBorder="1" applyAlignment="1" applyProtection="1">
      <alignment/>
      <protection locked="0"/>
    </xf>
    <xf numFmtId="176" fontId="0" fillId="0" borderId="9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37" fontId="0" fillId="0" borderId="13" xfId="0" applyBorder="1" applyAlignment="1">
      <alignment/>
    </xf>
    <xf numFmtId="37" fontId="5" fillId="0" borderId="5" xfId="0" applyFont="1" applyBorder="1" applyAlignment="1" applyProtection="1">
      <alignment horizontal="center"/>
      <protection/>
    </xf>
    <xf numFmtId="37" fontId="5" fillId="0" borderId="5" xfId="0" applyFont="1" applyBorder="1" applyAlignment="1">
      <alignment horizontal="center"/>
    </xf>
    <xf numFmtId="37" fontId="5" fillId="0" borderId="6" xfId="0" applyFont="1" applyBorder="1" applyAlignment="1" applyProtection="1">
      <alignment horizontal="center"/>
      <protection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37" fontId="0" fillId="0" borderId="2" xfId="0" applyBorder="1" applyAlignment="1" applyProtection="1">
      <alignment horizontal="right"/>
      <protection/>
    </xf>
    <xf numFmtId="176" fontId="0" fillId="0" borderId="14" xfId="0" applyNumberFormat="1" applyBorder="1" applyAlignment="1" applyProtection="1">
      <alignment/>
      <protection/>
    </xf>
    <xf numFmtId="180" fontId="0" fillId="0" borderId="7" xfId="0" applyNumberFormat="1" applyFont="1" applyBorder="1" applyAlignment="1" applyProtection="1">
      <alignment/>
      <protection locked="0"/>
    </xf>
    <xf numFmtId="180" fontId="0" fillId="0" borderId="8" xfId="0" applyNumberFormat="1" applyBorder="1" applyAlignment="1">
      <alignment/>
    </xf>
    <xf numFmtId="180" fontId="0" fillId="0" borderId="9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3" xfId="0" applyNumberFormat="1" applyBorder="1" applyAlignment="1" applyProtection="1">
      <alignment/>
      <protection/>
    </xf>
    <xf numFmtId="182" fontId="0" fillId="0" borderId="7" xfId="0" applyNumberFormat="1" applyBorder="1" applyAlignment="1">
      <alignment/>
    </xf>
    <xf numFmtId="182" fontId="0" fillId="0" borderId="8" xfId="0" applyNumberFormat="1" applyBorder="1" applyAlignment="1">
      <alignment/>
    </xf>
    <xf numFmtId="182" fontId="0" fillId="0" borderId="9" xfId="0" applyNumberFormat="1" applyBorder="1" applyAlignment="1">
      <alignment/>
    </xf>
    <xf numFmtId="176" fontId="0" fillId="0" borderId="7" xfId="0" applyNumberFormat="1" applyBorder="1" applyAlignment="1" applyProtection="1">
      <alignment/>
      <protection/>
    </xf>
    <xf numFmtId="176" fontId="0" fillId="0" borderId="8" xfId="0" applyNumberFormat="1" applyBorder="1" applyAlignment="1" applyProtection="1">
      <alignment/>
      <protection/>
    </xf>
    <xf numFmtId="176" fontId="0" fillId="0" borderId="9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37" fontId="0" fillId="0" borderId="15" xfId="0" applyBorder="1" applyAlignment="1" applyProtection="1">
      <alignment horizontal="center"/>
      <protection/>
    </xf>
    <xf numFmtId="37" fontId="0" fillId="0" borderId="15" xfId="0" applyBorder="1" applyAlignment="1" applyProtection="1">
      <alignment/>
      <protection/>
    </xf>
    <xf numFmtId="38" fontId="0" fillId="0" borderId="15" xfId="16" applyFont="1" applyBorder="1" applyAlignment="1">
      <alignment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15" xfId="0" applyNumberFormat="1" applyBorder="1" applyAlignment="1">
      <alignment/>
    </xf>
    <xf numFmtId="177" fontId="0" fillId="0" borderId="15" xfId="0" applyNumberFormat="1" applyBorder="1" applyAlignment="1" applyProtection="1">
      <alignment/>
      <protection/>
    </xf>
    <xf numFmtId="177" fontId="0" fillId="0" borderId="15" xfId="16" applyNumberFormat="1" applyFont="1" applyBorder="1" applyAlignment="1">
      <alignment/>
    </xf>
    <xf numFmtId="178" fontId="0" fillId="0" borderId="15" xfId="0" applyNumberFormat="1" applyFont="1" applyBorder="1" applyAlignment="1" applyProtection="1">
      <alignment/>
      <protection locked="0"/>
    </xf>
    <xf numFmtId="180" fontId="0" fillId="0" borderId="15" xfId="0" applyNumberFormat="1" applyBorder="1" applyAlignment="1">
      <alignment/>
    </xf>
    <xf numFmtId="178" fontId="0" fillId="0" borderId="15" xfId="0" applyNumberFormat="1" applyBorder="1" applyAlignment="1" applyProtection="1">
      <alignment/>
      <protection/>
    </xf>
    <xf numFmtId="37" fontId="0" fillId="0" borderId="6" xfId="0" applyBorder="1" applyAlignment="1" applyProtection="1">
      <alignment/>
      <protection/>
    </xf>
    <xf numFmtId="38" fontId="0" fillId="0" borderId="6" xfId="16" applyFont="1" applyBorder="1" applyAlignment="1">
      <alignment/>
    </xf>
    <xf numFmtId="176" fontId="0" fillId="0" borderId="6" xfId="0" applyNumberFormat="1" applyFont="1" applyBorder="1" applyAlignment="1" applyProtection="1">
      <alignment/>
      <protection locked="0"/>
    </xf>
    <xf numFmtId="176" fontId="0" fillId="0" borderId="6" xfId="0" applyNumberFormat="1" applyBorder="1" applyAlignment="1">
      <alignment/>
    </xf>
    <xf numFmtId="37" fontId="0" fillId="0" borderId="16" xfId="0" applyBorder="1" applyAlignment="1" applyProtection="1">
      <alignment/>
      <protection/>
    </xf>
    <xf numFmtId="37" fontId="0" fillId="0" borderId="17" xfId="0" applyBorder="1" applyAlignment="1" applyProtection="1">
      <alignment/>
      <protection/>
    </xf>
    <xf numFmtId="38" fontId="0" fillId="0" borderId="16" xfId="16" applyFont="1" applyBorder="1" applyAlignment="1">
      <alignment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16" xfId="0" applyNumberFormat="1" applyBorder="1" applyAlignment="1">
      <alignment/>
    </xf>
    <xf numFmtId="38" fontId="0" fillId="0" borderId="17" xfId="16" applyFont="1" applyBorder="1" applyAlignment="1">
      <alignment/>
    </xf>
    <xf numFmtId="176" fontId="0" fillId="0" borderId="17" xfId="0" applyNumberFormat="1" applyFont="1" applyBorder="1" applyAlignment="1" applyProtection="1">
      <alignment/>
      <protection locked="0"/>
    </xf>
    <xf numFmtId="176" fontId="0" fillId="0" borderId="17" xfId="0" applyNumberFormat="1" applyBorder="1" applyAlignment="1">
      <alignment/>
    </xf>
    <xf numFmtId="37" fontId="0" fillId="0" borderId="18" xfId="0" applyBorder="1" applyAlignment="1" applyProtection="1">
      <alignment/>
      <protection/>
    </xf>
    <xf numFmtId="182" fontId="0" fillId="0" borderId="16" xfId="0" applyNumberFormat="1" applyBorder="1" applyAlignment="1">
      <alignment/>
    </xf>
    <xf numFmtId="38" fontId="0" fillId="0" borderId="18" xfId="16" applyFont="1" applyBorder="1" applyAlignment="1">
      <alignment/>
    </xf>
    <xf numFmtId="176" fontId="0" fillId="0" borderId="18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>
      <alignment/>
    </xf>
    <xf numFmtId="182" fontId="0" fillId="0" borderId="18" xfId="0" applyNumberFormat="1" applyBorder="1" applyAlignment="1">
      <alignment/>
    </xf>
    <xf numFmtId="177" fontId="0" fillId="0" borderId="6" xfId="0" applyNumberFormat="1" applyBorder="1" applyAlignment="1" applyProtection="1">
      <alignment/>
      <protection/>
    </xf>
    <xf numFmtId="177" fontId="0" fillId="0" borderId="6" xfId="16" applyNumberFormat="1" applyFont="1" applyBorder="1" applyAlignment="1">
      <alignment/>
    </xf>
    <xf numFmtId="178" fontId="0" fillId="0" borderId="6" xfId="0" applyNumberFormat="1" applyFont="1" applyBorder="1" applyAlignment="1" applyProtection="1">
      <alignment/>
      <protection locked="0"/>
    </xf>
    <xf numFmtId="180" fontId="0" fillId="0" borderId="6" xfId="0" applyNumberFormat="1" applyBorder="1" applyAlignment="1">
      <alignment/>
    </xf>
    <xf numFmtId="178" fontId="0" fillId="0" borderId="6" xfId="0" applyNumberForma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3"/>
  <sheetViews>
    <sheetView view="pageBreakPreview" zoomScale="60" zoomScaleNormal="75" workbookViewId="0" topLeftCell="B1">
      <pane xSplit="1" ySplit="5" topLeftCell="G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Q25" sqref="Q25"/>
    </sheetView>
  </sheetViews>
  <sheetFormatPr defaultColWidth="8.66015625" defaultRowHeight="18"/>
  <cols>
    <col min="2" max="2" width="10.66015625" style="0" customWidth="1"/>
    <col min="3" max="9" width="12.66015625" style="0" customWidth="1"/>
    <col min="10" max="10" width="2.66015625" style="0" customWidth="1"/>
    <col min="11" max="15" width="12.66015625" style="0" customWidth="1"/>
    <col min="17" max="17" width="12.66015625" style="0" customWidth="1"/>
    <col min="21" max="21" width="12.83203125" style="0" customWidth="1"/>
  </cols>
  <sheetData>
    <row r="1" spans="2:11" ht="17.25">
      <c r="B1" t="s">
        <v>90</v>
      </c>
      <c r="K1" s="4"/>
    </row>
    <row r="2" spans="2:17" ht="17.25">
      <c r="B2" s="3"/>
      <c r="C2" s="3"/>
      <c r="D2" s="3"/>
      <c r="E2" s="3"/>
      <c r="F2" s="3"/>
      <c r="G2" s="3"/>
      <c r="H2" s="3"/>
      <c r="I2" s="59" t="s">
        <v>0</v>
      </c>
      <c r="J2" s="1"/>
      <c r="K2" s="59" t="s">
        <v>0</v>
      </c>
      <c r="L2" s="3"/>
      <c r="M2" s="3"/>
      <c r="O2" s="59" t="s">
        <v>94</v>
      </c>
      <c r="Q2" t="s">
        <v>100</v>
      </c>
    </row>
    <row r="3" spans="2:17" ht="17.25">
      <c r="B3" s="8"/>
      <c r="C3" s="8"/>
      <c r="D3" s="8"/>
      <c r="E3" s="8"/>
      <c r="F3" s="8"/>
      <c r="G3" s="8"/>
      <c r="H3" s="8"/>
      <c r="I3" s="8"/>
      <c r="J3" s="2"/>
      <c r="K3" s="8"/>
      <c r="L3" s="22"/>
      <c r="M3" s="52"/>
      <c r="N3" s="52"/>
      <c r="O3" s="23"/>
      <c r="Q3" s="8"/>
    </row>
    <row r="4" spans="2:17" ht="17.25">
      <c r="B4" s="9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2"/>
      <c r="K4" s="10" t="s">
        <v>9</v>
      </c>
      <c r="L4" s="10" t="s">
        <v>10</v>
      </c>
      <c r="M4" s="53" t="s">
        <v>2</v>
      </c>
      <c r="N4" s="54" t="s">
        <v>92</v>
      </c>
      <c r="O4" s="54" t="s">
        <v>93</v>
      </c>
      <c r="Q4" s="10" t="s">
        <v>6</v>
      </c>
    </row>
    <row r="5" spans="2:17" ht="17.25">
      <c r="B5" s="11"/>
      <c r="C5" s="11"/>
      <c r="D5" s="11"/>
      <c r="E5" s="12" t="s">
        <v>11</v>
      </c>
      <c r="F5" s="12" t="s">
        <v>12</v>
      </c>
      <c r="G5" s="11"/>
      <c r="H5" s="12" t="s">
        <v>13</v>
      </c>
      <c r="I5" s="12" t="s">
        <v>14</v>
      </c>
      <c r="J5" s="2"/>
      <c r="K5" s="11"/>
      <c r="L5" s="12" t="s">
        <v>15</v>
      </c>
      <c r="M5" s="55" t="s">
        <v>15</v>
      </c>
      <c r="N5" s="55" t="s">
        <v>15</v>
      </c>
      <c r="O5" s="55" t="s">
        <v>15</v>
      </c>
      <c r="Q5" s="11"/>
    </row>
    <row r="6" spans="2:17" ht="17.25">
      <c r="B6" s="13" t="s">
        <v>16</v>
      </c>
      <c r="C6" s="14">
        <v>5701836</v>
      </c>
      <c r="D6" s="14">
        <v>2685272</v>
      </c>
      <c r="E6" s="14">
        <v>4458192</v>
      </c>
      <c r="F6" s="14">
        <f aca="true" t="shared" si="0" ref="F6:F73">SUM(C6:E6)</f>
        <v>12845300</v>
      </c>
      <c r="G6" s="14">
        <v>2234763</v>
      </c>
      <c r="H6" s="14">
        <v>0</v>
      </c>
      <c r="I6" s="14">
        <f aca="true" t="shared" si="1" ref="I6:I73">G6+H6</f>
        <v>2234763</v>
      </c>
      <c r="J6" s="6"/>
      <c r="K6" s="24">
        <v>28697005</v>
      </c>
      <c r="L6" s="48">
        <f>ROUND(+F6/+$K6*100,1)</f>
        <v>44.8</v>
      </c>
      <c r="M6" s="48">
        <f>ROUND(+C6/$K6*100,1)</f>
        <v>19.9</v>
      </c>
      <c r="N6" s="48">
        <f>ROUND(+D6/$K6*100,1)</f>
        <v>9.4</v>
      </c>
      <c r="O6" s="48">
        <f>ROUND(+E6/$K6*100,1)</f>
        <v>15.5</v>
      </c>
      <c r="Q6" s="66">
        <f aca="true" t="shared" si="2" ref="Q6:Q40">ROUND(G6/K6*100,1)</f>
        <v>7.8</v>
      </c>
    </row>
    <row r="7" spans="2:17" ht="17.25">
      <c r="B7" s="15" t="s">
        <v>17</v>
      </c>
      <c r="C7" s="16">
        <v>2117092</v>
      </c>
      <c r="D7" s="16">
        <v>513021</v>
      </c>
      <c r="E7" s="16">
        <v>5143197</v>
      </c>
      <c r="F7" s="16">
        <f t="shared" si="0"/>
        <v>7773310</v>
      </c>
      <c r="G7" s="16">
        <v>1151154</v>
      </c>
      <c r="H7" s="16">
        <v>0</v>
      </c>
      <c r="I7" s="16">
        <f t="shared" si="1"/>
        <v>1151154</v>
      </c>
      <c r="J7" s="6"/>
      <c r="K7" s="25">
        <v>58386658</v>
      </c>
      <c r="L7" s="49">
        <f aca="true" t="shared" si="3" ref="L7:L74">ROUND(+F7/+$K7*100,1)</f>
        <v>13.3</v>
      </c>
      <c r="M7" s="49">
        <f aca="true" t="shared" si="4" ref="M7:M74">ROUND(+C7/$K7*100,1)</f>
        <v>3.6</v>
      </c>
      <c r="N7" s="56">
        <f aca="true" t="shared" si="5" ref="N7:N74">ROUND(+D7/$K7*100,1)</f>
        <v>0.9</v>
      </c>
      <c r="O7" s="56">
        <f aca="true" t="shared" si="6" ref="O7:O74">ROUND(+E7/$K7*100,1)</f>
        <v>8.8</v>
      </c>
      <c r="Q7" s="67">
        <f t="shared" si="2"/>
        <v>2</v>
      </c>
    </row>
    <row r="8" spans="2:17" ht="17.25">
      <c r="B8" s="15" t="s">
        <v>101</v>
      </c>
      <c r="C8" s="87"/>
      <c r="D8" s="87"/>
      <c r="E8" s="87"/>
      <c r="F8" s="87"/>
      <c r="G8" s="87"/>
      <c r="H8" s="87"/>
      <c r="I8" s="87"/>
      <c r="J8" s="6"/>
      <c r="K8" s="89"/>
      <c r="L8" s="90"/>
      <c r="M8" s="90"/>
      <c r="N8" s="91"/>
      <c r="O8" s="91"/>
      <c r="Q8" s="96"/>
    </row>
    <row r="9" spans="2:17" ht="17.25">
      <c r="B9" s="15" t="s">
        <v>18</v>
      </c>
      <c r="C9" s="16">
        <v>5150024</v>
      </c>
      <c r="D9" s="16">
        <v>550538</v>
      </c>
      <c r="E9" s="16">
        <v>2257045</v>
      </c>
      <c r="F9" s="16">
        <f t="shared" si="0"/>
        <v>7957607</v>
      </c>
      <c r="G9" s="16">
        <v>3120197</v>
      </c>
      <c r="H9" s="16">
        <v>40734</v>
      </c>
      <c r="I9" s="16">
        <f t="shared" si="1"/>
        <v>3160931</v>
      </c>
      <c r="J9" s="6"/>
      <c r="K9" s="25">
        <v>17398251</v>
      </c>
      <c r="L9" s="49">
        <f t="shared" si="3"/>
        <v>45.7</v>
      </c>
      <c r="M9" s="49">
        <f t="shared" si="4"/>
        <v>29.6</v>
      </c>
      <c r="N9" s="56">
        <f t="shared" si="5"/>
        <v>3.2</v>
      </c>
      <c r="O9" s="56">
        <f t="shared" si="6"/>
        <v>13</v>
      </c>
      <c r="Q9" s="67">
        <f t="shared" si="2"/>
        <v>17.9</v>
      </c>
    </row>
    <row r="10" spans="2:17" ht="17.25">
      <c r="B10" s="15" t="s">
        <v>19</v>
      </c>
      <c r="C10" s="16">
        <v>5078006</v>
      </c>
      <c r="D10" s="16">
        <v>786834</v>
      </c>
      <c r="E10" s="16">
        <v>4458840</v>
      </c>
      <c r="F10" s="16">
        <f t="shared" si="0"/>
        <v>10323680</v>
      </c>
      <c r="G10" s="16">
        <v>2146778</v>
      </c>
      <c r="H10" s="16">
        <v>500</v>
      </c>
      <c r="I10" s="16">
        <f t="shared" si="1"/>
        <v>2147278</v>
      </c>
      <c r="J10" s="6"/>
      <c r="K10" s="25">
        <v>33975464</v>
      </c>
      <c r="L10" s="49">
        <f t="shared" si="3"/>
        <v>30.4</v>
      </c>
      <c r="M10" s="49">
        <f t="shared" si="4"/>
        <v>14.9</v>
      </c>
      <c r="N10" s="56">
        <f t="shared" si="5"/>
        <v>2.3</v>
      </c>
      <c r="O10" s="56">
        <f t="shared" si="6"/>
        <v>13.1</v>
      </c>
      <c r="Q10" s="67">
        <f t="shared" si="2"/>
        <v>6.3</v>
      </c>
    </row>
    <row r="11" spans="2:17" ht="17.25">
      <c r="B11" s="15" t="s">
        <v>102</v>
      </c>
      <c r="C11" s="87"/>
      <c r="D11" s="87"/>
      <c r="E11" s="87"/>
      <c r="F11" s="87"/>
      <c r="G11" s="87"/>
      <c r="H11" s="87"/>
      <c r="I11" s="87"/>
      <c r="J11" s="6"/>
      <c r="K11" s="89"/>
      <c r="L11" s="90"/>
      <c r="M11" s="90"/>
      <c r="N11" s="91"/>
      <c r="O11" s="91"/>
      <c r="Q11" s="96"/>
    </row>
    <row r="12" spans="2:17" ht="17.25">
      <c r="B12" s="15" t="s">
        <v>20</v>
      </c>
      <c r="C12" s="16">
        <v>4075519</v>
      </c>
      <c r="D12" s="16">
        <v>511547</v>
      </c>
      <c r="E12" s="16">
        <v>3561079</v>
      </c>
      <c r="F12" s="16">
        <f t="shared" si="0"/>
        <v>8148145</v>
      </c>
      <c r="G12" s="16">
        <v>647819</v>
      </c>
      <c r="H12" s="16">
        <v>0</v>
      </c>
      <c r="I12" s="16">
        <f t="shared" si="1"/>
        <v>647819</v>
      </c>
      <c r="J12" s="6"/>
      <c r="K12" s="25">
        <v>24171414</v>
      </c>
      <c r="L12" s="49">
        <f t="shared" si="3"/>
        <v>33.7</v>
      </c>
      <c r="M12" s="49">
        <f t="shared" si="4"/>
        <v>16.9</v>
      </c>
      <c r="N12" s="56">
        <f t="shared" si="5"/>
        <v>2.1</v>
      </c>
      <c r="O12" s="56">
        <f t="shared" si="6"/>
        <v>14.7</v>
      </c>
      <c r="Q12" s="67">
        <f t="shared" si="2"/>
        <v>2.7</v>
      </c>
    </row>
    <row r="13" spans="2:17" ht="17.25">
      <c r="B13" s="15" t="s">
        <v>103</v>
      </c>
      <c r="C13" s="87"/>
      <c r="D13" s="87"/>
      <c r="E13" s="87"/>
      <c r="F13" s="87"/>
      <c r="G13" s="87"/>
      <c r="H13" s="87"/>
      <c r="I13" s="87"/>
      <c r="J13" s="6"/>
      <c r="K13" s="89"/>
      <c r="L13" s="90"/>
      <c r="M13" s="90"/>
      <c r="N13" s="91"/>
      <c r="O13" s="91"/>
      <c r="Q13" s="96"/>
    </row>
    <row r="14" spans="2:17" ht="17.25">
      <c r="B14" s="15" t="s">
        <v>104</v>
      </c>
      <c r="C14" s="87"/>
      <c r="D14" s="87"/>
      <c r="E14" s="87"/>
      <c r="F14" s="87"/>
      <c r="G14" s="87"/>
      <c r="H14" s="87"/>
      <c r="I14" s="87"/>
      <c r="J14" s="6"/>
      <c r="K14" s="89"/>
      <c r="L14" s="90"/>
      <c r="M14" s="90"/>
      <c r="N14" s="91"/>
      <c r="O14" s="91"/>
      <c r="Q14" s="96"/>
    </row>
    <row r="15" spans="2:17" ht="17.25">
      <c r="B15" s="15" t="s">
        <v>22</v>
      </c>
      <c r="C15" s="16">
        <v>9792199</v>
      </c>
      <c r="D15" s="16">
        <v>4015307</v>
      </c>
      <c r="E15" s="16">
        <v>6211173</v>
      </c>
      <c r="F15" s="16">
        <f t="shared" si="0"/>
        <v>20018679</v>
      </c>
      <c r="G15" s="16">
        <v>554000</v>
      </c>
      <c r="H15" s="16">
        <v>0</v>
      </c>
      <c r="I15" s="16">
        <f t="shared" si="1"/>
        <v>554000</v>
      </c>
      <c r="J15" s="6"/>
      <c r="K15" s="25">
        <v>33618458</v>
      </c>
      <c r="L15" s="49">
        <f t="shared" si="3"/>
        <v>59.5</v>
      </c>
      <c r="M15" s="49">
        <f t="shared" si="4"/>
        <v>29.1</v>
      </c>
      <c r="N15" s="56">
        <f t="shared" si="5"/>
        <v>11.9</v>
      </c>
      <c r="O15" s="56">
        <f t="shared" si="6"/>
        <v>18.5</v>
      </c>
      <c r="Q15" s="67">
        <f t="shared" si="2"/>
        <v>1.6</v>
      </c>
    </row>
    <row r="16" spans="2:17" ht="17.25">
      <c r="B16" s="15" t="s">
        <v>23</v>
      </c>
      <c r="C16" s="16">
        <v>180113</v>
      </c>
      <c r="D16" s="16">
        <v>44529</v>
      </c>
      <c r="E16" s="16">
        <v>2061288</v>
      </c>
      <c r="F16" s="16">
        <f t="shared" si="0"/>
        <v>2285930</v>
      </c>
      <c r="G16" s="16">
        <v>1210664</v>
      </c>
      <c r="H16" s="16">
        <v>0</v>
      </c>
      <c r="I16" s="16">
        <f t="shared" si="1"/>
        <v>1210664</v>
      </c>
      <c r="J16" s="6"/>
      <c r="K16" s="25">
        <v>14077976</v>
      </c>
      <c r="L16" s="49">
        <f t="shared" si="3"/>
        <v>16.2</v>
      </c>
      <c r="M16" s="49">
        <f t="shared" si="4"/>
        <v>1.3</v>
      </c>
      <c r="N16" s="56">
        <f t="shared" si="5"/>
        <v>0.3</v>
      </c>
      <c r="O16" s="56">
        <f t="shared" si="6"/>
        <v>14.6</v>
      </c>
      <c r="Q16" s="67">
        <f t="shared" si="2"/>
        <v>8.6</v>
      </c>
    </row>
    <row r="17" spans="2:17" ht="17.25">
      <c r="B17" s="15" t="s">
        <v>24</v>
      </c>
      <c r="C17" s="16">
        <v>452592</v>
      </c>
      <c r="D17" s="16">
        <v>37268</v>
      </c>
      <c r="E17" s="16">
        <v>664175</v>
      </c>
      <c r="F17" s="16">
        <f t="shared" si="0"/>
        <v>1154035</v>
      </c>
      <c r="G17" s="16">
        <v>184000</v>
      </c>
      <c r="H17" s="16">
        <v>5000</v>
      </c>
      <c r="I17" s="16">
        <f t="shared" si="1"/>
        <v>189000</v>
      </c>
      <c r="J17" s="6"/>
      <c r="K17" s="25">
        <v>5317171</v>
      </c>
      <c r="L17" s="49">
        <f t="shared" si="3"/>
        <v>21.7</v>
      </c>
      <c r="M17" s="49">
        <f t="shared" si="4"/>
        <v>8.5</v>
      </c>
      <c r="N17" s="56">
        <f t="shared" si="5"/>
        <v>0.7</v>
      </c>
      <c r="O17" s="56">
        <f t="shared" si="6"/>
        <v>12.5</v>
      </c>
      <c r="Q17" s="67">
        <f t="shared" si="2"/>
        <v>3.5</v>
      </c>
    </row>
    <row r="18" spans="2:17" ht="17.25">
      <c r="B18" s="15" t="s">
        <v>25</v>
      </c>
      <c r="C18" s="16">
        <v>3824095</v>
      </c>
      <c r="D18" s="16">
        <v>206717</v>
      </c>
      <c r="E18" s="16">
        <v>2120810</v>
      </c>
      <c r="F18" s="16">
        <f t="shared" si="0"/>
        <v>6151622</v>
      </c>
      <c r="G18" s="16">
        <v>1278122</v>
      </c>
      <c r="H18" s="16">
        <v>0</v>
      </c>
      <c r="I18" s="16">
        <f t="shared" si="1"/>
        <v>1278122</v>
      </c>
      <c r="J18" s="6"/>
      <c r="K18" s="25">
        <v>9927725</v>
      </c>
      <c r="L18" s="49">
        <f t="shared" si="3"/>
        <v>62</v>
      </c>
      <c r="M18" s="49">
        <f t="shared" si="4"/>
        <v>38.5</v>
      </c>
      <c r="N18" s="56">
        <f t="shared" si="5"/>
        <v>2.1</v>
      </c>
      <c r="O18" s="56">
        <f t="shared" si="6"/>
        <v>21.4</v>
      </c>
      <c r="Q18" s="67">
        <f t="shared" si="2"/>
        <v>12.9</v>
      </c>
    </row>
    <row r="19" spans="2:17" ht="17.25">
      <c r="B19" s="15" t="s">
        <v>105</v>
      </c>
      <c r="C19" s="87"/>
      <c r="D19" s="87"/>
      <c r="E19" s="87"/>
      <c r="F19" s="87"/>
      <c r="G19" s="87"/>
      <c r="H19" s="87"/>
      <c r="I19" s="87"/>
      <c r="J19" s="6"/>
      <c r="K19" s="89"/>
      <c r="L19" s="90"/>
      <c r="M19" s="90"/>
      <c r="N19" s="91"/>
      <c r="O19" s="91"/>
      <c r="Q19" s="96"/>
    </row>
    <row r="20" spans="2:17" ht="17.25">
      <c r="B20" s="15" t="s">
        <v>26</v>
      </c>
      <c r="C20" s="16">
        <v>162065</v>
      </c>
      <c r="D20" s="16">
        <v>79974</v>
      </c>
      <c r="E20" s="16">
        <v>808677</v>
      </c>
      <c r="F20" s="16">
        <f t="shared" si="0"/>
        <v>1050716</v>
      </c>
      <c r="G20" s="16">
        <v>380445</v>
      </c>
      <c r="H20" s="16">
        <v>0</v>
      </c>
      <c r="I20" s="16">
        <f t="shared" si="1"/>
        <v>380445</v>
      </c>
      <c r="J20" s="6"/>
      <c r="K20" s="25">
        <v>5650562</v>
      </c>
      <c r="L20" s="49">
        <f t="shared" si="3"/>
        <v>18.6</v>
      </c>
      <c r="M20" s="49">
        <f t="shared" si="4"/>
        <v>2.9</v>
      </c>
      <c r="N20" s="56">
        <f t="shared" si="5"/>
        <v>1.4</v>
      </c>
      <c r="O20" s="56">
        <f t="shared" si="6"/>
        <v>14.3</v>
      </c>
      <c r="Q20" s="67">
        <f t="shared" si="2"/>
        <v>6.7</v>
      </c>
    </row>
    <row r="21" spans="2:17" ht="17.25">
      <c r="B21" s="15" t="s">
        <v>27</v>
      </c>
      <c r="C21" s="16">
        <v>1864510</v>
      </c>
      <c r="D21" s="16">
        <v>4880</v>
      </c>
      <c r="E21" s="16">
        <v>358235</v>
      </c>
      <c r="F21" s="16">
        <f t="shared" si="0"/>
        <v>2227625</v>
      </c>
      <c r="G21" s="16">
        <v>321199</v>
      </c>
      <c r="H21" s="16">
        <v>0</v>
      </c>
      <c r="I21" s="16">
        <f t="shared" si="1"/>
        <v>321199</v>
      </c>
      <c r="J21" s="6"/>
      <c r="K21" s="25">
        <v>5208703</v>
      </c>
      <c r="L21" s="49">
        <f t="shared" si="3"/>
        <v>42.8</v>
      </c>
      <c r="M21" s="49">
        <f t="shared" si="4"/>
        <v>35.8</v>
      </c>
      <c r="N21" s="56">
        <f t="shared" si="5"/>
        <v>0.1</v>
      </c>
      <c r="O21" s="56">
        <f t="shared" si="6"/>
        <v>6.9</v>
      </c>
      <c r="Q21" s="67">
        <f t="shared" si="2"/>
        <v>6.2</v>
      </c>
    </row>
    <row r="22" spans="2:17" ht="17.25">
      <c r="B22" s="73" t="s">
        <v>28</v>
      </c>
      <c r="C22" s="74">
        <v>906241</v>
      </c>
      <c r="D22" s="74">
        <v>9358</v>
      </c>
      <c r="E22" s="74">
        <v>205351</v>
      </c>
      <c r="F22" s="74">
        <f t="shared" si="0"/>
        <v>1120950</v>
      </c>
      <c r="G22" s="74">
        <v>512374</v>
      </c>
      <c r="H22" s="74">
        <v>1250</v>
      </c>
      <c r="I22" s="74">
        <f t="shared" si="1"/>
        <v>513624</v>
      </c>
      <c r="J22" s="6"/>
      <c r="K22" s="75">
        <v>7743186</v>
      </c>
      <c r="L22" s="76">
        <f t="shared" si="3"/>
        <v>14.5</v>
      </c>
      <c r="M22" s="76">
        <f t="shared" si="4"/>
        <v>11.7</v>
      </c>
      <c r="N22" s="77">
        <f t="shared" si="5"/>
        <v>0.1</v>
      </c>
      <c r="O22" s="77">
        <f t="shared" si="6"/>
        <v>2.7</v>
      </c>
      <c r="Q22" s="67">
        <f t="shared" si="2"/>
        <v>6.6</v>
      </c>
    </row>
    <row r="23" spans="2:17" ht="17.25">
      <c r="B23" s="73" t="s">
        <v>99</v>
      </c>
      <c r="C23" s="74">
        <v>3640396</v>
      </c>
      <c r="D23" s="74">
        <v>384324</v>
      </c>
      <c r="E23" s="74">
        <v>3458453</v>
      </c>
      <c r="F23" s="74">
        <f t="shared" si="0"/>
        <v>7483173</v>
      </c>
      <c r="G23" s="74">
        <v>1426739</v>
      </c>
      <c r="H23" s="74">
        <v>0</v>
      </c>
      <c r="I23" s="74">
        <f t="shared" si="1"/>
        <v>1426739</v>
      </c>
      <c r="J23" s="6"/>
      <c r="K23" s="75">
        <v>11833759</v>
      </c>
      <c r="L23" s="76">
        <f>ROUND(+F23/+$K23*100,1)</f>
        <v>63.2</v>
      </c>
      <c r="M23" s="76">
        <f aca="true" t="shared" si="7" ref="M23:O25">ROUND(+C23/$K23*100,1)</f>
        <v>30.8</v>
      </c>
      <c r="N23" s="77">
        <f t="shared" si="7"/>
        <v>3.2</v>
      </c>
      <c r="O23" s="77">
        <f t="shared" si="7"/>
        <v>29.2</v>
      </c>
      <c r="Q23" s="67">
        <f t="shared" si="2"/>
        <v>12.1</v>
      </c>
    </row>
    <row r="24" spans="2:17" ht="17.25">
      <c r="B24" s="15" t="s">
        <v>106</v>
      </c>
      <c r="C24" s="16">
        <v>2092330</v>
      </c>
      <c r="D24" s="16">
        <v>151662</v>
      </c>
      <c r="E24" s="16">
        <v>1491785</v>
      </c>
      <c r="F24" s="16">
        <f>SUM(C24:E24)</f>
        <v>3735777</v>
      </c>
      <c r="G24" s="16">
        <v>892592</v>
      </c>
      <c r="H24" s="16">
        <v>12124</v>
      </c>
      <c r="I24" s="16">
        <f>G24+H24</f>
        <v>904716</v>
      </c>
      <c r="J24" s="6"/>
      <c r="K24" s="25">
        <v>13248649</v>
      </c>
      <c r="L24" s="49">
        <f>ROUND(+F24/+$K24*100,1)</f>
        <v>28.2</v>
      </c>
      <c r="M24" s="49">
        <f t="shared" si="7"/>
        <v>15.8</v>
      </c>
      <c r="N24" s="56">
        <f t="shared" si="7"/>
        <v>1.1</v>
      </c>
      <c r="O24" s="56">
        <f t="shared" si="7"/>
        <v>11.3</v>
      </c>
      <c r="Q24" s="67">
        <f t="shared" si="2"/>
        <v>6.7</v>
      </c>
    </row>
    <row r="25" spans="2:17" ht="17.25">
      <c r="B25" s="12" t="s">
        <v>107</v>
      </c>
      <c r="C25" s="83">
        <v>1071360</v>
      </c>
      <c r="D25" s="83">
        <v>160081</v>
      </c>
      <c r="E25" s="83">
        <v>5186932</v>
      </c>
      <c r="F25" s="83">
        <f>SUM(C25:E25)</f>
        <v>6418373</v>
      </c>
      <c r="G25" s="83">
        <v>1000000</v>
      </c>
      <c r="H25" s="83">
        <v>6000</v>
      </c>
      <c r="I25" s="83">
        <f>G25+H25</f>
        <v>1006000</v>
      </c>
      <c r="J25" s="6"/>
      <c r="K25" s="84">
        <v>23555712</v>
      </c>
      <c r="L25" s="85">
        <f>ROUND(+F25/+$K25*100,1)</f>
        <v>27.2</v>
      </c>
      <c r="M25" s="85">
        <f t="shared" si="7"/>
        <v>4.5</v>
      </c>
      <c r="N25" s="86">
        <f t="shared" si="7"/>
        <v>0.7</v>
      </c>
      <c r="O25" s="86">
        <f t="shared" si="7"/>
        <v>22</v>
      </c>
      <c r="Q25" s="68">
        <f t="shared" si="2"/>
        <v>4.2</v>
      </c>
    </row>
    <row r="26" spans="2:17" ht="17.25">
      <c r="B26" s="19" t="s">
        <v>108</v>
      </c>
      <c r="C26" s="95"/>
      <c r="D26" s="95"/>
      <c r="E26" s="95"/>
      <c r="F26" s="95"/>
      <c r="G26" s="95"/>
      <c r="H26" s="95"/>
      <c r="I26" s="95"/>
      <c r="J26" s="6"/>
      <c r="K26" s="97"/>
      <c r="L26" s="98"/>
      <c r="M26" s="98"/>
      <c r="N26" s="99"/>
      <c r="O26" s="99"/>
      <c r="Q26" s="100"/>
    </row>
    <row r="27" spans="2:17" ht="17.25">
      <c r="B27" s="15" t="s">
        <v>109</v>
      </c>
      <c r="C27" s="87"/>
      <c r="D27" s="87"/>
      <c r="E27" s="87"/>
      <c r="F27" s="87"/>
      <c r="G27" s="87"/>
      <c r="H27" s="87"/>
      <c r="I27" s="87"/>
      <c r="J27" s="6"/>
      <c r="K27" s="89"/>
      <c r="L27" s="90"/>
      <c r="M27" s="90"/>
      <c r="N27" s="91"/>
      <c r="O27" s="91"/>
      <c r="Q27" s="96"/>
    </row>
    <row r="28" spans="2:17" ht="17.25">
      <c r="B28" s="15" t="s">
        <v>31</v>
      </c>
      <c r="C28" s="16">
        <v>1257407</v>
      </c>
      <c r="D28" s="16">
        <v>946914</v>
      </c>
      <c r="E28" s="16">
        <v>1287629</v>
      </c>
      <c r="F28" s="16">
        <f t="shared" si="0"/>
        <v>3491950</v>
      </c>
      <c r="G28" s="16">
        <v>138772</v>
      </c>
      <c r="H28" s="16">
        <v>65100</v>
      </c>
      <c r="I28" s="16">
        <f t="shared" si="1"/>
        <v>203872</v>
      </c>
      <c r="J28" s="6"/>
      <c r="K28" s="25">
        <v>1702719</v>
      </c>
      <c r="L28" s="49">
        <f t="shared" si="3"/>
        <v>205.1</v>
      </c>
      <c r="M28" s="49">
        <f t="shared" si="4"/>
        <v>73.8</v>
      </c>
      <c r="N28" s="56">
        <f t="shared" si="5"/>
        <v>55.6</v>
      </c>
      <c r="O28" s="56">
        <f t="shared" si="6"/>
        <v>75.6</v>
      </c>
      <c r="Q28" s="67">
        <f t="shared" si="2"/>
        <v>8.2</v>
      </c>
    </row>
    <row r="29" spans="2:17" ht="17.25">
      <c r="B29" s="15" t="s">
        <v>35</v>
      </c>
      <c r="C29" s="16">
        <v>1757510</v>
      </c>
      <c r="D29" s="16">
        <v>147720</v>
      </c>
      <c r="E29" s="16">
        <v>1923376</v>
      </c>
      <c r="F29" s="16">
        <f t="shared" si="0"/>
        <v>3828606</v>
      </c>
      <c r="G29" s="16">
        <v>405231</v>
      </c>
      <c r="H29" s="16">
        <v>3000</v>
      </c>
      <c r="I29" s="16">
        <f t="shared" si="1"/>
        <v>408231</v>
      </c>
      <c r="J29" s="6"/>
      <c r="K29" s="25">
        <v>4739979</v>
      </c>
      <c r="L29" s="49">
        <f t="shared" si="3"/>
        <v>80.8</v>
      </c>
      <c r="M29" s="49">
        <f t="shared" si="4"/>
        <v>37.1</v>
      </c>
      <c r="N29" s="56">
        <f t="shared" si="5"/>
        <v>3.1</v>
      </c>
      <c r="O29" s="56">
        <f t="shared" si="6"/>
        <v>40.6</v>
      </c>
      <c r="Q29" s="67">
        <f t="shared" si="2"/>
        <v>8.5</v>
      </c>
    </row>
    <row r="30" spans="2:17" ht="17.25">
      <c r="B30" s="15" t="s">
        <v>37</v>
      </c>
      <c r="C30" s="16">
        <v>2396395</v>
      </c>
      <c r="D30" s="16">
        <v>717904</v>
      </c>
      <c r="E30" s="16">
        <v>4255517</v>
      </c>
      <c r="F30" s="16">
        <f t="shared" si="0"/>
        <v>7369816</v>
      </c>
      <c r="G30" s="16">
        <v>366656</v>
      </c>
      <c r="H30" s="16">
        <v>4000</v>
      </c>
      <c r="I30" s="16">
        <f t="shared" si="1"/>
        <v>370656</v>
      </c>
      <c r="J30" s="6"/>
      <c r="K30" s="25">
        <v>7012773</v>
      </c>
      <c r="L30" s="49">
        <f t="shared" si="3"/>
        <v>105.1</v>
      </c>
      <c r="M30" s="49">
        <f t="shared" si="4"/>
        <v>34.2</v>
      </c>
      <c r="N30" s="56">
        <f t="shared" si="5"/>
        <v>10.2</v>
      </c>
      <c r="O30" s="56">
        <f t="shared" si="6"/>
        <v>60.7</v>
      </c>
      <c r="Q30" s="67">
        <f t="shared" si="2"/>
        <v>5.2</v>
      </c>
    </row>
    <row r="31" spans="2:17" ht="17.25">
      <c r="B31" s="15" t="s">
        <v>110</v>
      </c>
      <c r="C31" s="87"/>
      <c r="D31" s="87"/>
      <c r="E31" s="87"/>
      <c r="F31" s="87"/>
      <c r="G31" s="87"/>
      <c r="H31" s="87"/>
      <c r="I31" s="87"/>
      <c r="J31" s="6"/>
      <c r="K31" s="89"/>
      <c r="L31" s="90"/>
      <c r="M31" s="90"/>
      <c r="N31" s="91"/>
      <c r="O31" s="91"/>
      <c r="Q31" s="96"/>
    </row>
    <row r="32" spans="2:17" ht="17.25">
      <c r="B32" s="15" t="s">
        <v>39</v>
      </c>
      <c r="C32" s="16">
        <v>799350</v>
      </c>
      <c r="D32" s="16">
        <v>23686</v>
      </c>
      <c r="E32" s="16">
        <v>603539</v>
      </c>
      <c r="F32" s="16">
        <f t="shared" si="0"/>
        <v>1426575</v>
      </c>
      <c r="G32" s="16">
        <v>177581</v>
      </c>
      <c r="H32" s="16">
        <v>18059</v>
      </c>
      <c r="I32" s="16">
        <f t="shared" si="1"/>
        <v>195640</v>
      </c>
      <c r="J32" s="6"/>
      <c r="K32" s="25">
        <v>1824777</v>
      </c>
      <c r="L32" s="49">
        <f t="shared" si="3"/>
        <v>78.2</v>
      </c>
      <c r="M32" s="49">
        <f t="shared" si="4"/>
        <v>43.8</v>
      </c>
      <c r="N32" s="56">
        <f t="shared" si="5"/>
        <v>1.3</v>
      </c>
      <c r="O32" s="56">
        <f t="shared" si="6"/>
        <v>33.1</v>
      </c>
      <c r="Q32" s="67">
        <f t="shared" si="2"/>
        <v>9.7</v>
      </c>
    </row>
    <row r="33" spans="2:17" ht="17.25">
      <c r="B33" s="15" t="s">
        <v>40</v>
      </c>
      <c r="C33" s="16">
        <v>5289244</v>
      </c>
      <c r="D33" s="16">
        <v>2806599</v>
      </c>
      <c r="E33" s="16">
        <v>13672132</v>
      </c>
      <c r="F33" s="16">
        <f t="shared" si="0"/>
        <v>21767975</v>
      </c>
      <c r="G33" s="16">
        <v>328872</v>
      </c>
      <c r="H33" s="16">
        <v>6000</v>
      </c>
      <c r="I33" s="16">
        <f t="shared" si="1"/>
        <v>334872</v>
      </c>
      <c r="J33" s="6"/>
      <c r="K33" s="25">
        <v>4880237</v>
      </c>
      <c r="L33" s="49">
        <f t="shared" si="3"/>
        <v>446</v>
      </c>
      <c r="M33" s="49">
        <f t="shared" si="4"/>
        <v>108.4</v>
      </c>
      <c r="N33" s="56">
        <f t="shared" si="5"/>
        <v>57.5</v>
      </c>
      <c r="O33" s="56">
        <f t="shared" si="6"/>
        <v>280.2</v>
      </c>
      <c r="Q33" s="67">
        <f t="shared" si="2"/>
        <v>6.7</v>
      </c>
    </row>
    <row r="34" spans="2:17" ht="17.25">
      <c r="B34" s="15" t="s">
        <v>111</v>
      </c>
      <c r="C34" s="87"/>
      <c r="D34" s="87"/>
      <c r="E34" s="87"/>
      <c r="F34" s="87"/>
      <c r="G34" s="87"/>
      <c r="H34" s="87"/>
      <c r="I34" s="87"/>
      <c r="J34" s="6"/>
      <c r="K34" s="89"/>
      <c r="L34" s="90"/>
      <c r="M34" s="90"/>
      <c r="N34" s="91"/>
      <c r="O34" s="91"/>
      <c r="Q34" s="96"/>
    </row>
    <row r="35" spans="2:17" ht="17.25">
      <c r="B35" s="15" t="s">
        <v>42</v>
      </c>
      <c r="C35" s="16">
        <v>508188</v>
      </c>
      <c r="D35" s="16">
        <v>117132</v>
      </c>
      <c r="E35" s="16">
        <v>25879</v>
      </c>
      <c r="F35" s="16">
        <f t="shared" si="0"/>
        <v>651199</v>
      </c>
      <c r="G35" s="16">
        <v>50000</v>
      </c>
      <c r="H35" s="16">
        <v>0</v>
      </c>
      <c r="I35" s="16">
        <f t="shared" si="1"/>
        <v>50000</v>
      </c>
      <c r="J35" s="6"/>
      <c r="K35" s="25">
        <v>3139206</v>
      </c>
      <c r="L35" s="49">
        <f t="shared" si="3"/>
        <v>20.7</v>
      </c>
      <c r="M35" s="49">
        <f t="shared" si="4"/>
        <v>16.2</v>
      </c>
      <c r="N35" s="56">
        <f t="shared" si="5"/>
        <v>3.7</v>
      </c>
      <c r="O35" s="56">
        <f t="shared" si="6"/>
        <v>0.8</v>
      </c>
      <c r="Q35" s="67">
        <f t="shared" si="2"/>
        <v>1.6</v>
      </c>
    </row>
    <row r="36" spans="2:17" ht="17.25">
      <c r="B36" s="15" t="s">
        <v>43</v>
      </c>
      <c r="C36" s="16">
        <v>661471</v>
      </c>
      <c r="D36" s="16">
        <v>200302</v>
      </c>
      <c r="E36" s="16">
        <v>361446</v>
      </c>
      <c r="F36" s="16">
        <f t="shared" si="0"/>
        <v>1223219</v>
      </c>
      <c r="G36" s="16">
        <v>76820</v>
      </c>
      <c r="H36" s="16">
        <v>0</v>
      </c>
      <c r="I36" s="16">
        <f t="shared" si="1"/>
        <v>76820</v>
      </c>
      <c r="J36" s="6"/>
      <c r="K36" s="25">
        <v>2470224</v>
      </c>
      <c r="L36" s="49">
        <f t="shared" si="3"/>
        <v>49.5</v>
      </c>
      <c r="M36" s="49">
        <f t="shared" si="4"/>
        <v>26.8</v>
      </c>
      <c r="N36" s="56">
        <f t="shared" si="5"/>
        <v>8.1</v>
      </c>
      <c r="O36" s="56">
        <f t="shared" si="6"/>
        <v>14.6</v>
      </c>
      <c r="Q36" s="67">
        <f t="shared" si="2"/>
        <v>3.1</v>
      </c>
    </row>
    <row r="37" spans="2:17" ht="17.25">
      <c r="B37" s="15" t="s">
        <v>44</v>
      </c>
      <c r="C37" s="16">
        <v>856845</v>
      </c>
      <c r="D37" s="16">
        <v>82128</v>
      </c>
      <c r="E37" s="16">
        <v>92015</v>
      </c>
      <c r="F37" s="16">
        <f t="shared" si="0"/>
        <v>1030988</v>
      </c>
      <c r="G37" s="16">
        <v>208598</v>
      </c>
      <c r="H37" s="16">
        <v>0</v>
      </c>
      <c r="I37" s="16">
        <f t="shared" si="1"/>
        <v>208598</v>
      </c>
      <c r="J37" s="6"/>
      <c r="K37" s="25">
        <v>1347141</v>
      </c>
      <c r="L37" s="49">
        <f t="shared" si="3"/>
        <v>76.5</v>
      </c>
      <c r="M37" s="49">
        <f t="shared" si="4"/>
        <v>63.6</v>
      </c>
      <c r="N37" s="56">
        <f t="shared" si="5"/>
        <v>6.1</v>
      </c>
      <c r="O37" s="56">
        <f t="shared" si="6"/>
        <v>6.8</v>
      </c>
      <c r="Q37" s="67">
        <f t="shared" si="2"/>
        <v>15.5</v>
      </c>
    </row>
    <row r="38" spans="2:17" ht="17.25">
      <c r="B38" s="15" t="s">
        <v>45</v>
      </c>
      <c r="C38" s="16">
        <v>566515</v>
      </c>
      <c r="D38" s="16">
        <v>11</v>
      </c>
      <c r="E38" s="16">
        <v>19250</v>
      </c>
      <c r="F38" s="16">
        <f t="shared" si="0"/>
        <v>585776</v>
      </c>
      <c r="G38" s="16">
        <v>53578</v>
      </c>
      <c r="H38" s="16">
        <v>0</v>
      </c>
      <c r="I38" s="16">
        <f t="shared" si="1"/>
        <v>53578</v>
      </c>
      <c r="J38" s="6"/>
      <c r="K38" s="25">
        <v>2972072</v>
      </c>
      <c r="L38" s="49">
        <f t="shared" si="3"/>
        <v>19.7</v>
      </c>
      <c r="M38" s="49">
        <f t="shared" si="4"/>
        <v>19.1</v>
      </c>
      <c r="N38" s="56">
        <f t="shared" si="5"/>
        <v>0</v>
      </c>
      <c r="O38" s="56">
        <f t="shared" si="6"/>
        <v>0.6</v>
      </c>
      <c r="Q38" s="67">
        <f t="shared" si="2"/>
        <v>1.8</v>
      </c>
    </row>
    <row r="39" spans="2:17" ht="17.25">
      <c r="B39" s="15" t="s">
        <v>46</v>
      </c>
      <c r="C39" s="16">
        <v>337307</v>
      </c>
      <c r="D39" s="16">
        <v>88021</v>
      </c>
      <c r="E39" s="16">
        <v>0</v>
      </c>
      <c r="F39" s="16">
        <f t="shared" si="0"/>
        <v>425328</v>
      </c>
      <c r="G39" s="16">
        <v>0</v>
      </c>
      <c r="H39" s="16">
        <v>10000</v>
      </c>
      <c r="I39" s="16">
        <f t="shared" si="1"/>
        <v>10000</v>
      </c>
      <c r="J39" s="6"/>
      <c r="K39" s="25">
        <v>1579014</v>
      </c>
      <c r="L39" s="49">
        <f t="shared" si="3"/>
        <v>26.9</v>
      </c>
      <c r="M39" s="49">
        <f t="shared" si="4"/>
        <v>21.4</v>
      </c>
      <c r="N39" s="56">
        <f t="shared" si="5"/>
        <v>5.6</v>
      </c>
      <c r="O39" s="56">
        <f t="shared" si="6"/>
        <v>0</v>
      </c>
      <c r="Q39" s="67">
        <f t="shared" si="2"/>
        <v>0</v>
      </c>
    </row>
    <row r="40" spans="2:17" ht="17.25">
      <c r="B40" s="15" t="s">
        <v>47</v>
      </c>
      <c r="C40" s="16">
        <v>1153203</v>
      </c>
      <c r="D40" s="16">
        <v>250198</v>
      </c>
      <c r="E40" s="16">
        <v>23020</v>
      </c>
      <c r="F40" s="16">
        <f t="shared" si="0"/>
        <v>1426421</v>
      </c>
      <c r="G40" s="16">
        <v>0</v>
      </c>
      <c r="H40" s="16">
        <v>226103</v>
      </c>
      <c r="I40" s="16">
        <f t="shared" si="1"/>
        <v>226103</v>
      </c>
      <c r="J40" s="6"/>
      <c r="K40" s="25">
        <v>3326369</v>
      </c>
      <c r="L40" s="49">
        <f t="shared" si="3"/>
        <v>42.9</v>
      </c>
      <c r="M40" s="49">
        <f t="shared" si="4"/>
        <v>34.7</v>
      </c>
      <c r="N40" s="56">
        <f t="shared" si="5"/>
        <v>7.5</v>
      </c>
      <c r="O40" s="56">
        <f t="shared" si="6"/>
        <v>0.7</v>
      </c>
      <c r="Q40" s="67">
        <f t="shared" si="2"/>
        <v>0</v>
      </c>
    </row>
    <row r="41" spans="2:17" ht="17.25">
      <c r="B41" s="15" t="s">
        <v>48</v>
      </c>
      <c r="C41" s="16">
        <v>915395</v>
      </c>
      <c r="D41" s="16">
        <v>79619</v>
      </c>
      <c r="E41" s="16">
        <v>613809</v>
      </c>
      <c r="F41" s="16">
        <f t="shared" si="0"/>
        <v>1608823</v>
      </c>
      <c r="G41" s="16">
        <v>111610</v>
      </c>
      <c r="H41" s="16">
        <v>0</v>
      </c>
      <c r="I41" s="16">
        <f t="shared" si="1"/>
        <v>111610</v>
      </c>
      <c r="J41" s="6"/>
      <c r="K41" s="25">
        <v>3320716</v>
      </c>
      <c r="L41" s="49">
        <f t="shared" si="3"/>
        <v>48.4</v>
      </c>
      <c r="M41" s="49">
        <f t="shared" si="4"/>
        <v>27.6</v>
      </c>
      <c r="N41" s="56">
        <f t="shared" si="5"/>
        <v>2.4</v>
      </c>
      <c r="O41" s="56">
        <f t="shared" si="6"/>
        <v>18.5</v>
      </c>
      <c r="Q41" s="67">
        <f aca="true" t="shared" si="8" ref="Q41:Q78">ROUND(G41/K41*100,1)</f>
        <v>3.4</v>
      </c>
    </row>
    <row r="42" spans="2:17" ht="17.25">
      <c r="B42" s="15" t="s">
        <v>112</v>
      </c>
      <c r="C42" s="87"/>
      <c r="D42" s="87"/>
      <c r="E42" s="87"/>
      <c r="F42" s="87"/>
      <c r="G42" s="87"/>
      <c r="H42" s="87"/>
      <c r="I42" s="87"/>
      <c r="J42" s="6"/>
      <c r="K42" s="89"/>
      <c r="L42" s="90"/>
      <c r="M42" s="90"/>
      <c r="N42" s="91"/>
      <c r="O42" s="91"/>
      <c r="Q42" s="96"/>
    </row>
    <row r="43" spans="2:17" ht="17.25">
      <c r="B43" s="15" t="s">
        <v>50</v>
      </c>
      <c r="C43" s="16">
        <v>160293</v>
      </c>
      <c r="D43" s="16">
        <v>25225</v>
      </c>
      <c r="E43" s="16">
        <v>187669</v>
      </c>
      <c r="F43" s="16">
        <f t="shared" si="0"/>
        <v>373187</v>
      </c>
      <c r="G43" s="16">
        <v>5098</v>
      </c>
      <c r="H43" s="16">
        <v>0</v>
      </c>
      <c r="I43" s="16">
        <f t="shared" si="1"/>
        <v>5098</v>
      </c>
      <c r="J43" s="6"/>
      <c r="K43" s="25">
        <v>2583712</v>
      </c>
      <c r="L43" s="49">
        <f t="shared" si="3"/>
        <v>14.4</v>
      </c>
      <c r="M43" s="49">
        <f t="shared" si="4"/>
        <v>6.2</v>
      </c>
      <c r="N43" s="56">
        <f t="shared" si="5"/>
        <v>1</v>
      </c>
      <c r="O43" s="56">
        <f t="shared" si="6"/>
        <v>7.3</v>
      </c>
      <c r="Q43" s="67">
        <f t="shared" si="8"/>
        <v>0.2</v>
      </c>
    </row>
    <row r="44" spans="2:17" ht="17.25">
      <c r="B44" s="15" t="s">
        <v>113</v>
      </c>
      <c r="C44" s="87"/>
      <c r="D44" s="87"/>
      <c r="E44" s="87"/>
      <c r="F44" s="87"/>
      <c r="G44" s="87"/>
      <c r="H44" s="87"/>
      <c r="I44" s="87"/>
      <c r="J44" s="6"/>
      <c r="K44" s="89"/>
      <c r="L44" s="90"/>
      <c r="M44" s="90"/>
      <c r="N44" s="91"/>
      <c r="O44" s="91"/>
      <c r="Q44" s="96"/>
    </row>
    <row r="45" spans="2:17" ht="17.25">
      <c r="B45" s="15" t="s">
        <v>114</v>
      </c>
      <c r="C45" s="87"/>
      <c r="D45" s="87"/>
      <c r="E45" s="87"/>
      <c r="F45" s="87"/>
      <c r="G45" s="87"/>
      <c r="H45" s="87"/>
      <c r="I45" s="87"/>
      <c r="J45" s="6"/>
      <c r="K45" s="89"/>
      <c r="L45" s="90"/>
      <c r="M45" s="90"/>
      <c r="N45" s="91"/>
      <c r="O45" s="91"/>
      <c r="Q45" s="96"/>
    </row>
    <row r="46" spans="2:17" ht="17.25">
      <c r="B46" s="15" t="s">
        <v>115</v>
      </c>
      <c r="C46" s="87"/>
      <c r="D46" s="87"/>
      <c r="E46" s="87"/>
      <c r="F46" s="87"/>
      <c r="G46" s="87"/>
      <c r="H46" s="87"/>
      <c r="I46" s="87"/>
      <c r="J46" s="6"/>
      <c r="K46" s="89"/>
      <c r="L46" s="90"/>
      <c r="M46" s="90"/>
      <c r="N46" s="91"/>
      <c r="O46" s="91"/>
      <c r="Q46" s="96"/>
    </row>
    <row r="47" spans="2:17" ht="17.25">
      <c r="B47" s="15" t="s">
        <v>54</v>
      </c>
      <c r="C47" s="16">
        <v>1108812</v>
      </c>
      <c r="D47" s="16">
        <v>196270</v>
      </c>
      <c r="E47" s="16">
        <v>924150</v>
      </c>
      <c r="F47" s="16">
        <f t="shared" si="0"/>
        <v>2229232</v>
      </c>
      <c r="G47" s="16">
        <v>215716</v>
      </c>
      <c r="H47" s="16">
        <v>0</v>
      </c>
      <c r="I47" s="16">
        <f t="shared" si="1"/>
        <v>215716</v>
      </c>
      <c r="J47" s="6"/>
      <c r="K47" s="25">
        <v>3006165</v>
      </c>
      <c r="L47" s="49">
        <f t="shared" si="3"/>
        <v>74.2</v>
      </c>
      <c r="M47" s="49">
        <f t="shared" si="4"/>
        <v>36.9</v>
      </c>
      <c r="N47" s="56">
        <f t="shared" si="5"/>
        <v>6.5</v>
      </c>
      <c r="O47" s="56">
        <f t="shared" si="6"/>
        <v>30.7</v>
      </c>
      <c r="Q47" s="67">
        <f t="shared" si="8"/>
        <v>7.2</v>
      </c>
    </row>
    <row r="48" spans="2:17" ht="17.25">
      <c r="B48" s="15" t="s">
        <v>55</v>
      </c>
      <c r="C48" s="16">
        <v>850000</v>
      </c>
      <c r="D48" s="16">
        <v>250000</v>
      </c>
      <c r="E48" s="16">
        <v>1022704</v>
      </c>
      <c r="F48" s="16">
        <f t="shared" si="0"/>
        <v>2122704</v>
      </c>
      <c r="G48" s="16">
        <v>266000</v>
      </c>
      <c r="H48" s="16">
        <v>2000</v>
      </c>
      <c r="I48" s="16">
        <f t="shared" si="1"/>
        <v>268000</v>
      </c>
      <c r="J48" s="6"/>
      <c r="K48" s="25">
        <v>4303823</v>
      </c>
      <c r="L48" s="49">
        <f t="shared" si="3"/>
        <v>49.3</v>
      </c>
      <c r="M48" s="49">
        <f t="shared" si="4"/>
        <v>19.7</v>
      </c>
      <c r="N48" s="56">
        <f t="shared" si="5"/>
        <v>5.8</v>
      </c>
      <c r="O48" s="56">
        <f t="shared" si="6"/>
        <v>23.8</v>
      </c>
      <c r="Q48" s="67">
        <f t="shared" si="8"/>
        <v>6.2</v>
      </c>
    </row>
    <row r="49" spans="2:17" ht="17.25">
      <c r="B49" s="15" t="s">
        <v>56</v>
      </c>
      <c r="C49" s="16">
        <v>185300</v>
      </c>
      <c r="D49" s="16">
        <v>456</v>
      </c>
      <c r="E49" s="16">
        <v>73965</v>
      </c>
      <c r="F49" s="16">
        <f t="shared" si="0"/>
        <v>259721</v>
      </c>
      <c r="G49" s="16">
        <v>110612</v>
      </c>
      <c r="H49" s="16">
        <v>0</v>
      </c>
      <c r="I49" s="16">
        <f t="shared" si="1"/>
        <v>110612</v>
      </c>
      <c r="J49" s="6"/>
      <c r="K49" s="25">
        <v>1910593</v>
      </c>
      <c r="L49" s="49">
        <f t="shared" si="3"/>
        <v>13.6</v>
      </c>
      <c r="M49" s="49">
        <f t="shared" si="4"/>
        <v>9.7</v>
      </c>
      <c r="N49" s="56">
        <f t="shared" si="5"/>
        <v>0</v>
      </c>
      <c r="O49" s="56">
        <f t="shared" si="6"/>
        <v>3.9</v>
      </c>
      <c r="Q49" s="67">
        <f t="shared" si="8"/>
        <v>5.8</v>
      </c>
    </row>
    <row r="50" spans="2:17" ht="17.25">
      <c r="B50" s="15" t="s">
        <v>57</v>
      </c>
      <c r="C50" s="16">
        <v>655534</v>
      </c>
      <c r="D50" s="16">
        <v>107894</v>
      </c>
      <c r="E50" s="16">
        <v>475773</v>
      </c>
      <c r="F50" s="16">
        <f t="shared" si="0"/>
        <v>1239201</v>
      </c>
      <c r="G50" s="16">
        <v>236383</v>
      </c>
      <c r="H50" s="16">
        <v>2000</v>
      </c>
      <c r="I50" s="16">
        <f t="shared" si="1"/>
        <v>238383</v>
      </c>
      <c r="J50" s="6"/>
      <c r="K50" s="25">
        <v>1663893</v>
      </c>
      <c r="L50" s="49">
        <f t="shared" si="3"/>
        <v>74.5</v>
      </c>
      <c r="M50" s="49">
        <f t="shared" si="4"/>
        <v>39.4</v>
      </c>
      <c r="N50" s="56">
        <f t="shared" si="5"/>
        <v>6.5</v>
      </c>
      <c r="O50" s="56">
        <f t="shared" si="6"/>
        <v>28.6</v>
      </c>
      <c r="Q50" s="67">
        <f t="shared" si="8"/>
        <v>14.2</v>
      </c>
    </row>
    <row r="51" spans="2:17" ht="17.25">
      <c r="B51" s="15" t="s">
        <v>58</v>
      </c>
      <c r="C51" s="16">
        <v>820616</v>
      </c>
      <c r="D51" s="16">
        <v>16322</v>
      </c>
      <c r="E51" s="16">
        <v>870637</v>
      </c>
      <c r="F51" s="16">
        <f t="shared" si="0"/>
        <v>1707575</v>
      </c>
      <c r="G51" s="16">
        <v>52335</v>
      </c>
      <c r="H51" s="16">
        <v>5000</v>
      </c>
      <c r="I51" s="16">
        <f t="shared" si="1"/>
        <v>57335</v>
      </c>
      <c r="J51" s="6"/>
      <c r="K51" s="25">
        <v>1983008</v>
      </c>
      <c r="L51" s="49">
        <f t="shared" si="3"/>
        <v>86.1</v>
      </c>
      <c r="M51" s="49">
        <f t="shared" si="4"/>
        <v>41.4</v>
      </c>
      <c r="N51" s="56">
        <f t="shared" si="5"/>
        <v>0.8</v>
      </c>
      <c r="O51" s="56">
        <f t="shared" si="6"/>
        <v>43.9</v>
      </c>
      <c r="Q51" s="67">
        <f t="shared" si="8"/>
        <v>2.6</v>
      </c>
    </row>
    <row r="52" spans="2:17" ht="17.25">
      <c r="B52" s="15" t="s">
        <v>59</v>
      </c>
      <c r="C52" s="16">
        <v>775887</v>
      </c>
      <c r="D52" s="16">
        <v>210595</v>
      </c>
      <c r="E52" s="16">
        <v>254999</v>
      </c>
      <c r="F52" s="16">
        <f t="shared" si="0"/>
        <v>1241481</v>
      </c>
      <c r="G52" s="16">
        <v>113723</v>
      </c>
      <c r="H52" s="16">
        <v>0</v>
      </c>
      <c r="I52" s="16">
        <f t="shared" si="1"/>
        <v>113723</v>
      </c>
      <c r="J52" s="6"/>
      <c r="K52" s="25">
        <v>3082513</v>
      </c>
      <c r="L52" s="49">
        <f t="shared" si="3"/>
        <v>40.3</v>
      </c>
      <c r="M52" s="49">
        <f t="shared" si="4"/>
        <v>25.2</v>
      </c>
      <c r="N52" s="56">
        <f t="shared" si="5"/>
        <v>6.8</v>
      </c>
      <c r="O52" s="56">
        <f t="shared" si="6"/>
        <v>8.3</v>
      </c>
      <c r="Q52" s="67">
        <f t="shared" si="8"/>
        <v>3.7</v>
      </c>
    </row>
    <row r="53" spans="2:17" ht="17.25">
      <c r="B53" s="15" t="s">
        <v>60</v>
      </c>
      <c r="C53" s="16">
        <v>556081</v>
      </c>
      <c r="D53" s="16">
        <v>203522</v>
      </c>
      <c r="E53" s="16">
        <v>285814</v>
      </c>
      <c r="F53" s="16">
        <f t="shared" si="0"/>
        <v>1045417</v>
      </c>
      <c r="G53" s="16">
        <v>133319</v>
      </c>
      <c r="H53" s="16">
        <v>0</v>
      </c>
      <c r="I53" s="16">
        <f t="shared" si="1"/>
        <v>133319</v>
      </c>
      <c r="J53" s="6"/>
      <c r="K53" s="25">
        <v>1897415</v>
      </c>
      <c r="L53" s="49">
        <f t="shared" si="3"/>
        <v>55.1</v>
      </c>
      <c r="M53" s="49">
        <f t="shared" si="4"/>
        <v>29.3</v>
      </c>
      <c r="N53" s="56">
        <f t="shared" si="5"/>
        <v>10.7</v>
      </c>
      <c r="O53" s="56">
        <f t="shared" si="6"/>
        <v>15.1</v>
      </c>
      <c r="Q53" s="67">
        <f t="shared" si="8"/>
        <v>7</v>
      </c>
    </row>
    <row r="54" spans="2:17" ht="17.25">
      <c r="B54" s="15" t="s">
        <v>61</v>
      </c>
      <c r="C54" s="16">
        <v>954527</v>
      </c>
      <c r="D54" s="16">
        <v>100317</v>
      </c>
      <c r="E54" s="16">
        <v>124031</v>
      </c>
      <c r="F54" s="16">
        <f t="shared" si="0"/>
        <v>1178875</v>
      </c>
      <c r="G54" s="16">
        <v>221724</v>
      </c>
      <c r="H54" s="16">
        <v>0</v>
      </c>
      <c r="I54" s="16">
        <f t="shared" si="1"/>
        <v>221724</v>
      </c>
      <c r="J54" s="6"/>
      <c r="K54" s="25">
        <v>3365105</v>
      </c>
      <c r="L54" s="49">
        <f t="shared" si="3"/>
        <v>35</v>
      </c>
      <c r="M54" s="49">
        <f t="shared" si="4"/>
        <v>28.4</v>
      </c>
      <c r="N54" s="56">
        <f t="shared" si="5"/>
        <v>3</v>
      </c>
      <c r="O54" s="56">
        <f t="shared" si="6"/>
        <v>3.7</v>
      </c>
      <c r="Q54" s="67">
        <f t="shared" si="8"/>
        <v>6.6</v>
      </c>
    </row>
    <row r="55" spans="2:17" ht="17.25">
      <c r="B55" s="15" t="s">
        <v>62</v>
      </c>
      <c r="C55" s="16">
        <v>244738</v>
      </c>
      <c r="D55" s="16">
        <v>236995</v>
      </c>
      <c r="E55" s="16">
        <v>123223</v>
      </c>
      <c r="F55" s="16">
        <f t="shared" si="0"/>
        <v>604956</v>
      </c>
      <c r="G55" s="16">
        <v>108881</v>
      </c>
      <c r="H55" s="16">
        <v>0</v>
      </c>
      <c r="I55" s="16">
        <f t="shared" si="1"/>
        <v>108881</v>
      </c>
      <c r="J55" s="6"/>
      <c r="K55" s="25">
        <v>2788608</v>
      </c>
      <c r="L55" s="49">
        <f t="shared" si="3"/>
        <v>21.7</v>
      </c>
      <c r="M55" s="49">
        <f t="shared" si="4"/>
        <v>8.8</v>
      </c>
      <c r="N55" s="56">
        <f t="shared" si="5"/>
        <v>8.5</v>
      </c>
      <c r="O55" s="56">
        <f t="shared" si="6"/>
        <v>4.4</v>
      </c>
      <c r="Q55" s="67">
        <f t="shared" si="8"/>
        <v>3.9</v>
      </c>
    </row>
    <row r="56" spans="2:17" ht="17.25">
      <c r="B56" s="15" t="s">
        <v>63</v>
      </c>
      <c r="C56" s="16">
        <v>620779</v>
      </c>
      <c r="D56" s="16">
        <v>250951</v>
      </c>
      <c r="E56" s="16">
        <v>361725</v>
      </c>
      <c r="F56" s="16">
        <f t="shared" si="0"/>
        <v>1233455</v>
      </c>
      <c r="G56" s="16">
        <v>63992</v>
      </c>
      <c r="H56" s="16">
        <v>0</v>
      </c>
      <c r="I56" s="16">
        <f t="shared" si="1"/>
        <v>63992</v>
      </c>
      <c r="J56" s="6"/>
      <c r="K56" s="25">
        <v>2392867</v>
      </c>
      <c r="L56" s="49">
        <f t="shared" si="3"/>
        <v>51.5</v>
      </c>
      <c r="M56" s="49">
        <f t="shared" si="4"/>
        <v>25.9</v>
      </c>
      <c r="N56" s="56">
        <f t="shared" si="5"/>
        <v>10.5</v>
      </c>
      <c r="O56" s="56">
        <f t="shared" si="6"/>
        <v>15.1</v>
      </c>
      <c r="Q56" s="67">
        <f t="shared" si="8"/>
        <v>2.7</v>
      </c>
    </row>
    <row r="57" spans="2:17" ht="17.25">
      <c r="B57" s="15" t="s">
        <v>116</v>
      </c>
      <c r="C57" s="87"/>
      <c r="D57" s="87"/>
      <c r="E57" s="87"/>
      <c r="F57" s="87"/>
      <c r="G57" s="87"/>
      <c r="H57" s="87"/>
      <c r="I57" s="87"/>
      <c r="J57" s="6"/>
      <c r="K57" s="89"/>
      <c r="L57" s="90"/>
      <c r="M57" s="90"/>
      <c r="N57" s="91"/>
      <c r="O57" s="91"/>
      <c r="Q57" s="96"/>
    </row>
    <row r="58" spans="2:17" ht="17.25">
      <c r="B58" s="15" t="s">
        <v>117</v>
      </c>
      <c r="C58" s="87"/>
      <c r="D58" s="87"/>
      <c r="E58" s="87"/>
      <c r="F58" s="87"/>
      <c r="G58" s="87"/>
      <c r="H58" s="87"/>
      <c r="I58" s="87"/>
      <c r="J58" s="6"/>
      <c r="K58" s="89"/>
      <c r="L58" s="90"/>
      <c r="M58" s="90"/>
      <c r="N58" s="91"/>
      <c r="O58" s="91"/>
      <c r="Q58" s="96"/>
    </row>
    <row r="59" spans="2:17" ht="17.25">
      <c r="B59" s="15" t="s">
        <v>66</v>
      </c>
      <c r="C59" s="16">
        <v>501132</v>
      </c>
      <c r="D59" s="16">
        <v>67665</v>
      </c>
      <c r="E59" s="16">
        <v>141000</v>
      </c>
      <c r="F59" s="16">
        <f t="shared" si="0"/>
        <v>709797</v>
      </c>
      <c r="G59" s="16">
        <v>140000</v>
      </c>
      <c r="H59" s="16">
        <v>0</v>
      </c>
      <c r="I59" s="16">
        <f t="shared" si="1"/>
        <v>140000</v>
      </c>
      <c r="J59" s="6"/>
      <c r="K59" s="25">
        <v>1762285</v>
      </c>
      <c r="L59" s="49">
        <f t="shared" si="3"/>
        <v>40.3</v>
      </c>
      <c r="M59" s="49">
        <f t="shared" si="4"/>
        <v>28.4</v>
      </c>
      <c r="N59" s="56">
        <f t="shared" si="5"/>
        <v>3.8</v>
      </c>
      <c r="O59" s="56">
        <f t="shared" si="6"/>
        <v>8</v>
      </c>
      <c r="Q59" s="67">
        <f t="shared" si="8"/>
        <v>7.9</v>
      </c>
    </row>
    <row r="60" spans="2:17" ht="17.25">
      <c r="B60" s="15" t="s">
        <v>118</v>
      </c>
      <c r="C60" s="87"/>
      <c r="D60" s="87"/>
      <c r="E60" s="87"/>
      <c r="F60" s="87"/>
      <c r="G60" s="87"/>
      <c r="H60" s="87"/>
      <c r="I60" s="87"/>
      <c r="J60" s="6"/>
      <c r="K60" s="89"/>
      <c r="L60" s="90"/>
      <c r="M60" s="90"/>
      <c r="N60" s="91"/>
      <c r="O60" s="91"/>
      <c r="Q60" s="96"/>
    </row>
    <row r="61" spans="2:17" ht="17.25">
      <c r="B61" s="15" t="s">
        <v>68</v>
      </c>
      <c r="C61" s="16">
        <v>930113</v>
      </c>
      <c r="D61" s="16">
        <v>313493</v>
      </c>
      <c r="E61" s="16">
        <v>955803</v>
      </c>
      <c r="F61" s="16">
        <f t="shared" si="0"/>
        <v>2199409</v>
      </c>
      <c r="G61" s="16">
        <v>127538</v>
      </c>
      <c r="H61" s="16">
        <v>0</v>
      </c>
      <c r="I61" s="16">
        <f t="shared" si="1"/>
        <v>127538</v>
      </c>
      <c r="J61" s="6"/>
      <c r="K61" s="25">
        <v>2150546</v>
      </c>
      <c r="L61" s="49">
        <f t="shared" si="3"/>
        <v>102.3</v>
      </c>
      <c r="M61" s="49">
        <f t="shared" si="4"/>
        <v>43.3</v>
      </c>
      <c r="N61" s="56">
        <f t="shared" si="5"/>
        <v>14.6</v>
      </c>
      <c r="O61" s="56">
        <f t="shared" si="6"/>
        <v>44.4</v>
      </c>
      <c r="Q61" s="67">
        <f t="shared" si="8"/>
        <v>5.9</v>
      </c>
    </row>
    <row r="62" spans="2:17" ht="17.25">
      <c r="B62" s="15" t="s">
        <v>119</v>
      </c>
      <c r="C62" s="16">
        <v>325899</v>
      </c>
      <c r="D62" s="16">
        <v>56454</v>
      </c>
      <c r="E62" s="16">
        <v>13000</v>
      </c>
      <c r="F62" s="16">
        <f>SUM(C62:E62)</f>
        <v>395353</v>
      </c>
      <c r="G62" s="16">
        <v>178770</v>
      </c>
      <c r="H62" s="16">
        <v>174072</v>
      </c>
      <c r="I62" s="16">
        <f>G62+H62</f>
        <v>352842</v>
      </c>
      <c r="J62" s="6"/>
      <c r="K62" s="25">
        <v>3972480</v>
      </c>
      <c r="L62" s="49">
        <f>ROUND(+F62/+$K62*100,1)</f>
        <v>10</v>
      </c>
      <c r="M62" s="49">
        <f>ROUND(+C62/$K62*100,1)</f>
        <v>8.2</v>
      </c>
      <c r="N62" s="56">
        <f>ROUND(+D62/$K62*100,1)</f>
        <v>1.4</v>
      </c>
      <c r="O62" s="56">
        <f>ROUND(+E62/$K62*100,1)</f>
        <v>0.3</v>
      </c>
      <c r="Q62" s="67">
        <f>ROUND(G62/K62*100,1)</f>
        <v>4.5</v>
      </c>
    </row>
    <row r="63" spans="2:17" ht="17.25">
      <c r="B63" s="15" t="s">
        <v>120</v>
      </c>
      <c r="C63" s="87"/>
      <c r="D63" s="87"/>
      <c r="E63" s="87"/>
      <c r="F63" s="87"/>
      <c r="G63" s="87"/>
      <c r="H63" s="87"/>
      <c r="I63" s="87"/>
      <c r="J63" s="6"/>
      <c r="K63" s="89"/>
      <c r="L63" s="90"/>
      <c r="M63" s="90"/>
      <c r="N63" s="91"/>
      <c r="O63" s="91"/>
      <c r="Q63" s="96"/>
    </row>
    <row r="64" spans="2:17" ht="17.25">
      <c r="B64" s="15" t="s">
        <v>121</v>
      </c>
      <c r="C64" s="87"/>
      <c r="D64" s="87"/>
      <c r="E64" s="87"/>
      <c r="F64" s="87"/>
      <c r="G64" s="87"/>
      <c r="H64" s="87"/>
      <c r="I64" s="87"/>
      <c r="J64" s="6"/>
      <c r="K64" s="89"/>
      <c r="L64" s="90"/>
      <c r="M64" s="90"/>
      <c r="N64" s="91"/>
      <c r="O64" s="91"/>
      <c r="Q64" s="96"/>
    </row>
    <row r="65" spans="2:17" ht="17.25">
      <c r="B65" s="15" t="s">
        <v>122</v>
      </c>
      <c r="C65" s="87"/>
      <c r="D65" s="87"/>
      <c r="E65" s="87"/>
      <c r="F65" s="87"/>
      <c r="G65" s="87"/>
      <c r="H65" s="87"/>
      <c r="I65" s="87"/>
      <c r="J65" s="6"/>
      <c r="K65" s="89"/>
      <c r="L65" s="90"/>
      <c r="M65" s="90"/>
      <c r="N65" s="91"/>
      <c r="O65" s="91"/>
      <c r="Q65" s="96"/>
    </row>
    <row r="66" spans="2:17" ht="17.25">
      <c r="B66" s="15" t="s">
        <v>123</v>
      </c>
      <c r="C66" s="87"/>
      <c r="D66" s="87"/>
      <c r="E66" s="87"/>
      <c r="F66" s="87"/>
      <c r="G66" s="87"/>
      <c r="H66" s="87"/>
      <c r="I66" s="87"/>
      <c r="J66" s="6"/>
      <c r="K66" s="89"/>
      <c r="L66" s="90"/>
      <c r="M66" s="90"/>
      <c r="N66" s="91"/>
      <c r="O66" s="91"/>
      <c r="Q66" s="96"/>
    </row>
    <row r="67" spans="2:17" ht="17.25">
      <c r="B67" s="15" t="s">
        <v>124</v>
      </c>
      <c r="C67" s="87"/>
      <c r="D67" s="87"/>
      <c r="E67" s="87"/>
      <c r="F67" s="87"/>
      <c r="G67" s="87"/>
      <c r="H67" s="87"/>
      <c r="I67" s="87"/>
      <c r="J67" s="6"/>
      <c r="K67" s="89"/>
      <c r="L67" s="90"/>
      <c r="M67" s="90"/>
      <c r="N67" s="91"/>
      <c r="O67" s="91"/>
      <c r="Q67" s="96"/>
    </row>
    <row r="68" spans="2:17" ht="17.25">
      <c r="B68" s="15" t="s">
        <v>125</v>
      </c>
      <c r="C68" s="87"/>
      <c r="D68" s="87"/>
      <c r="E68" s="87"/>
      <c r="F68" s="87"/>
      <c r="G68" s="87"/>
      <c r="H68" s="87"/>
      <c r="I68" s="87"/>
      <c r="J68" s="6"/>
      <c r="K68" s="89"/>
      <c r="L68" s="90"/>
      <c r="M68" s="90"/>
      <c r="N68" s="91"/>
      <c r="O68" s="91"/>
      <c r="Q68" s="96"/>
    </row>
    <row r="69" spans="2:17" ht="17.25">
      <c r="B69" s="15" t="s">
        <v>126</v>
      </c>
      <c r="C69" s="87"/>
      <c r="D69" s="87"/>
      <c r="E69" s="87"/>
      <c r="F69" s="87"/>
      <c r="G69" s="87"/>
      <c r="H69" s="87"/>
      <c r="I69" s="87"/>
      <c r="J69" s="6"/>
      <c r="K69" s="89"/>
      <c r="L69" s="90"/>
      <c r="M69" s="90"/>
      <c r="N69" s="91"/>
      <c r="O69" s="91"/>
      <c r="Q69" s="96"/>
    </row>
    <row r="70" spans="2:17" ht="17.25">
      <c r="B70" s="15" t="s">
        <v>127</v>
      </c>
      <c r="C70" s="87"/>
      <c r="D70" s="87"/>
      <c r="E70" s="87"/>
      <c r="F70" s="87"/>
      <c r="G70" s="87"/>
      <c r="H70" s="87"/>
      <c r="I70" s="87"/>
      <c r="J70" s="6"/>
      <c r="K70" s="89"/>
      <c r="L70" s="90"/>
      <c r="M70" s="90"/>
      <c r="N70" s="91"/>
      <c r="O70" s="91"/>
      <c r="Q70" s="96"/>
    </row>
    <row r="71" spans="2:17" ht="17.25">
      <c r="B71" s="15" t="s">
        <v>128</v>
      </c>
      <c r="C71" s="87"/>
      <c r="D71" s="87"/>
      <c r="E71" s="87"/>
      <c r="F71" s="87"/>
      <c r="G71" s="87"/>
      <c r="H71" s="87"/>
      <c r="I71" s="87"/>
      <c r="J71" s="6"/>
      <c r="K71" s="89"/>
      <c r="L71" s="90"/>
      <c r="M71" s="90"/>
      <c r="N71" s="91"/>
      <c r="O71" s="91"/>
      <c r="Q71" s="96"/>
    </row>
    <row r="72" spans="2:17" ht="17.25">
      <c r="B72" s="15" t="s">
        <v>129</v>
      </c>
      <c r="C72" s="87"/>
      <c r="D72" s="87"/>
      <c r="E72" s="87"/>
      <c r="F72" s="87"/>
      <c r="G72" s="87"/>
      <c r="H72" s="87"/>
      <c r="I72" s="87"/>
      <c r="J72" s="6"/>
      <c r="K72" s="89"/>
      <c r="L72" s="90"/>
      <c r="M72" s="90"/>
      <c r="N72" s="91"/>
      <c r="O72" s="91"/>
      <c r="Q72" s="96"/>
    </row>
    <row r="73" spans="2:17" ht="17.25">
      <c r="B73" s="15" t="s">
        <v>131</v>
      </c>
      <c r="C73" s="16">
        <v>232384</v>
      </c>
      <c r="D73" s="16">
        <v>26645</v>
      </c>
      <c r="E73" s="16">
        <v>345172</v>
      </c>
      <c r="F73" s="16">
        <f t="shared" si="0"/>
        <v>604201</v>
      </c>
      <c r="G73" s="16">
        <v>179541</v>
      </c>
      <c r="H73" s="16">
        <v>0</v>
      </c>
      <c r="I73" s="16">
        <f t="shared" si="1"/>
        <v>179541</v>
      </c>
      <c r="J73" s="6"/>
      <c r="K73" s="25">
        <v>2670653</v>
      </c>
      <c r="L73" s="49">
        <f t="shared" si="3"/>
        <v>22.6</v>
      </c>
      <c r="M73" s="49">
        <f t="shared" si="4"/>
        <v>8.7</v>
      </c>
      <c r="N73" s="56">
        <f t="shared" si="5"/>
        <v>1</v>
      </c>
      <c r="O73" s="56">
        <f t="shared" si="6"/>
        <v>12.9</v>
      </c>
      <c r="Q73" s="67">
        <f t="shared" si="8"/>
        <v>6.7</v>
      </c>
    </row>
    <row r="74" spans="2:22" ht="17.25">
      <c r="B74" s="15" t="s">
        <v>130</v>
      </c>
      <c r="C74" s="16">
        <v>510673</v>
      </c>
      <c r="D74" s="16">
        <v>613</v>
      </c>
      <c r="E74" s="16">
        <v>139303</v>
      </c>
      <c r="F74" s="16">
        <f>SUM(C74:E74)</f>
        <v>650589</v>
      </c>
      <c r="G74" s="16">
        <v>101550</v>
      </c>
      <c r="H74" s="16">
        <v>0</v>
      </c>
      <c r="I74" s="16">
        <f>G74+H74</f>
        <v>101550</v>
      </c>
      <c r="J74" s="6"/>
      <c r="K74" s="25">
        <v>2590506</v>
      </c>
      <c r="L74" s="49">
        <f t="shared" si="3"/>
        <v>25.1</v>
      </c>
      <c r="M74" s="49">
        <f t="shared" si="4"/>
        <v>19.7</v>
      </c>
      <c r="N74" s="56">
        <f t="shared" si="5"/>
        <v>0</v>
      </c>
      <c r="O74" s="56">
        <f t="shared" si="6"/>
        <v>5.4</v>
      </c>
      <c r="Q74" s="67">
        <f t="shared" si="8"/>
        <v>3.9</v>
      </c>
      <c r="S74">
        <v>1</v>
      </c>
      <c r="T74" s="13" t="s">
        <v>16</v>
      </c>
      <c r="U74" s="69">
        <v>7.7</v>
      </c>
      <c r="V74">
        <v>25</v>
      </c>
    </row>
    <row r="75" spans="2:22" ht="17.25">
      <c r="B75" s="15" t="s">
        <v>81</v>
      </c>
      <c r="C75" s="16">
        <v>340153</v>
      </c>
      <c r="D75" s="16">
        <v>85097</v>
      </c>
      <c r="E75" s="16">
        <v>231727</v>
      </c>
      <c r="F75" s="16">
        <f>SUM(C75:E75)</f>
        <v>656977</v>
      </c>
      <c r="G75" s="16">
        <v>50051</v>
      </c>
      <c r="H75" s="16">
        <v>0</v>
      </c>
      <c r="I75" s="16">
        <f>G75+H75</f>
        <v>50051</v>
      </c>
      <c r="J75" s="6"/>
      <c r="K75" s="25">
        <v>3000103</v>
      </c>
      <c r="L75" s="49">
        <f aca="true" t="shared" si="9" ref="L75:L81">ROUND(+F75/+$K75*100,1)</f>
        <v>21.9</v>
      </c>
      <c r="M75" s="49">
        <f aca="true" t="shared" si="10" ref="M75:M81">ROUND(+C75/$K75*100,1)</f>
        <v>11.3</v>
      </c>
      <c r="N75" s="56">
        <f aca="true" t="shared" si="11" ref="N75:Q81">ROUND(+D75/$K75*100,1)</f>
        <v>2.8</v>
      </c>
      <c r="O75" s="56">
        <f t="shared" si="11"/>
        <v>7.7</v>
      </c>
      <c r="Q75" s="67">
        <f t="shared" si="8"/>
        <v>1.7</v>
      </c>
      <c r="S75">
        <v>2</v>
      </c>
      <c r="T75" s="15" t="s">
        <v>17</v>
      </c>
      <c r="U75" s="70">
        <v>1.9</v>
      </c>
      <c r="V75">
        <v>66</v>
      </c>
    </row>
    <row r="76" spans="2:22" ht="17.25">
      <c r="B76" s="15" t="s">
        <v>82</v>
      </c>
      <c r="C76" s="16">
        <v>200466</v>
      </c>
      <c r="D76" s="16">
        <v>83200</v>
      </c>
      <c r="E76" s="16">
        <v>135923</v>
      </c>
      <c r="F76" s="16">
        <f>SUM(C76:E76)</f>
        <v>419589</v>
      </c>
      <c r="G76" s="16">
        <v>105063</v>
      </c>
      <c r="H76" s="16">
        <v>0</v>
      </c>
      <c r="I76" s="16">
        <f>G76+H76</f>
        <v>105063</v>
      </c>
      <c r="J76" s="6"/>
      <c r="K76" s="25">
        <v>1913068</v>
      </c>
      <c r="L76" s="49">
        <f t="shared" si="9"/>
        <v>21.9</v>
      </c>
      <c r="M76" s="49">
        <f t="shared" si="10"/>
        <v>10.5</v>
      </c>
      <c r="N76" s="56">
        <f t="shared" si="11"/>
        <v>4.3</v>
      </c>
      <c r="O76" s="56">
        <f t="shared" si="11"/>
        <v>7.1</v>
      </c>
      <c r="Q76" s="67">
        <f t="shared" si="8"/>
        <v>5.5</v>
      </c>
      <c r="S76">
        <v>3</v>
      </c>
      <c r="T76" s="15" t="s">
        <v>18</v>
      </c>
      <c r="U76" s="70">
        <v>16</v>
      </c>
      <c r="V76">
        <v>7</v>
      </c>
    </row>
    <row r="77" spans="2:22" ht="17.25">
      <c r="B77" s="15" t="s">
        <v>83</v>
      </c>
      <c r="C77" s="16">
        <v>815784</v>
      </c>
      <c r="D77" s="16">
        <v>93966</v>
      </c>
      <c r="E77" s="16">
        <v>142479</v>
      </c>
      <c r="F77" s="16">
        <f>SUM(C77:E77)</f>
        <v>1052229</v>
      </c>
      <c r="G77" s="16">
        <v>55099</v>
      </c>
      <c r="H77" s="16">
        <v>0</v>
      </c>
      <c r="I77" s="16">
        <f>G77+H77</f>
        <v>55099</v>
      </c>
      <c r="J77" s="6"/>
      <c r="K77" s="25">
        <v>1023866</v>
      </c>
      <c r="L77" s="49">
        <f t="shared" si="9"/>
        <v>102.8</v>
      </c>
      <c r="M77" s="49">
        <f t="shared" si="10"/>
        <v>79.7</v>
      </c>
      <c r="N77" s="56">
        <f t="shared" si="11"/>
        <v>9.2</v>
      </c>
      <c r="O77" s="56">
        <f t="shared" si="11"/>
        <v>13.9</v>
      </c>
      <c r="Q77" s="67">
        <f t="shared" si="8"/>
        <v>5.4</v>
      </c>
      <c r="S77">
        <v>4</v>
      </c>
      <c r="T77" s="15" t="s">
        <v>19</v>
      </c>
      <c r="U77" s="70">
        <v>6.3</v>
      </c>
      <c r="V77">
        <v>32</v>
      </c>
    </row>
    <row r="78" spans="2:22" ht="17.25">
      <c r="B78" s="17" t="s">
        <v>84</v>
      </c>
      <c r="C78" s="18">
        <v>338771</v>
      </c>
      <c r="D78" s="18">
        <v>0</v>
      </c>
      <c r="E78" s="18">
        <v>19672</v>
      </c>
      <c r="F78" s="18">
        <f>SUM(C78:E78)</f>
        <v>358443</v>
      </c>
      <c r="G78" s="18">
        <v>120000</v>
      </c>
      <c r="H78" s="18">
        <v>0</v>
      </c>
      <c r="I78" s="18">
        <f>G78+H78</f>
        <v>120000</v>
      </c>
      <c r="J78" s="6"/>
      <c r="K78" s="26">
        <v>1141552</v>
      </c>
      <c r="L78" s="50">
        <f t="shared" si="9"/>
        <v>31.4</v>
      </c>
      <c r="M78" s="50">
        <f t="shared" si="10"/>
        <v>29.7</v>
      </c>
      <c r="N78" s="57">
        <f t="shared" si="11"/>
        <v>0</v>
      </c>
      <c r="O78" s="57">
        <f t="shared" si="11"/>
        <v>1.7</v>
      </c>
      <c r="Q78" s="68">
        <f t="shared" si="8"/>
        <v>10.5</v>
      </c>
      <c r="S78">
        <v>5</v>
      </c>
      <c r="T78" s="15" t="s">
        <v>20</v>
      </c>
      <c r="U78" s="70">
        <v>0</v>
      </c>
      <c r="V78">
        <v>69</v>
      </c>
    </row>
    <row r="79" spans="2:22" ht="17.25">
      <c r="B79" s="21" t="s">
        <v>85</v>
      </c>
      <c r="C79" s="7">
        <f>SUM(C6:C25)</f>
        <v>46108378</v>
      </c>
      <c r="D79" s="7">
        <f aca="true" t="shared" si="12" ref="D79:I79">SUM(D6:D25)</f>
        <v>10141312</v>
      </c>
      <c r="E79" s="7">
        <f t="shared" si="12"/>
        <v>42445232</v>
      </c>
      <c r="F79" s="7">
        <f t="shared" si="12"/>
        <v>98694922</v>
      </c>
      <c r="G79" s="7">
        <f t="shared" si="12"/>
        <v>17060846</v>
      </c>
      <c r="H79" s="7">
        <f t="shared" si="12"/>
        <v>65608</v>
      </c>
      <c r="I79" s="7">
        <f t="shared" si="12"/>
        <v>17126454</v>
      </c>
      <c r="J79" s="2"/>
      <c r="K79" s="7">
        <f>SUM(K6:K25)</f>
        <v>292810693</v>
      </c>
      <c r="L79" s="28">
        <f t="shared" si="9"/>
        <v>33.7</v>
      </c>
      <c r="M79" s="28">
        <f t="shared" si="10"/>
        <v>15.7</v>
      </c>
      <c r="N79" s="28">
        <f t="shared" si="11"/>
        <v>3.5</v>
      </c>
      <c r="O79" s="28">
        <f t="shared" si="11"/>
        <v>14.5</v>
      </c>
      <c r="Q79" s="28">
        <f t="shared" si="11"/>
        <v>5.8</v>
      </c>
      <c r="S79">
        <v>6</v>
      </c>
      <c r="T79" s="15" t="s">
        <v>21</v>
      </c>
      <c r="U79" s="70">
        <v>11.3</v>
      </c>
      <c r="V79">
        <v>14</v>
      </c>
    </row>
    <row r="80" spans="2:22" ht="17.25">
      <c r="B80" s="21" t="s">
        <v>86</v>
      </c>
      <c r="C80" s="7">
        <f aca="true" t="shared" si="13" ref="C80:I80">SUM(C26:C78)</f>
        <v>27626772</v>
      </c>
      <c r="D80" s="7">
        <f t="shared" si="13"/>
        <v>7785914</v>
      </c>
      <c r="E80" s="7">
        <f t="shared" si="13"/>
        <v>29706381</v>
      </c>
      <c r="F80" s="7">
        <f t="shared" si="13"/>
        <v>65119067</v>
      </c>
      <c r="G80" s="7">
        <f t="shared" si="13"/>
        <v>4503113</v>
      </c>
      <c r="H80" s="7">
        <f t="shared" si="13"/>
        <v>515334</v>
      </c>
      <c r="I80" s="7">
        <f t="shared" si="13"/>
        <v>5018447</v>
      </c>
      <c r="J80" s="2"/>
      <c r="K80" s="7">
        <f>SUM(K26:K78)</f>
        <v>87517988</v>
      </c>
      <c r="L80" s="28">
        <f t="shared" si="9"/>
        <v>74.4</v>
      </c>
      <c r="M80" s="28">
        <f t="shared" si="10"/>
        <v>31.6</v>
      </c>
      <c r="N80" s="28">
        <f t="shared" si="11"/>
        <v>8.9</v>
      </c>
      <c r="O80" s="28">
        <f t="shared" si="11"/>
        <v>33.9</v>
      </c>
      <c r="Q80" s="28">
        <f t="shared" si="11"/>
        <v>5.1</v>
      </c>
      <c r="S80">
        <v>7</v>
      </c>
      <c r="T80" s="15" t="s">
        <v>22</v>
      </c>
      <c r="U80" s="70">
        <v>1.6</v>
      </c>
      <c r="V80">
        <v>67</v>
      </c>
    </row>
    <row r="81" spans="2:22" ht="17.25">
      <c r="B81" s="21" t="s">
        <v>87</v>
      </c>
      <c r="C81" s="7">
        <f>SUM(C6:C78)</f>
        <v>73735150</v>
      </c>
      <c r="D81" s="7">
        <f>SUM(D6:D78)</f>
        <v>17927226</v>
      </c>
      <c r="E81" s="7">
        <f>SUM(E6:E78)</f>
        <v>72151613</v>
      </c>
      <c r="F81" s="7">
        <f>F79+F80</f>
        <v>163813989</v>
      </c>
      <c r="G81" s="7">
        <f>SUM(G6:G78)</f>
        <v>21563959</v>
      </c>
      <c r="H81" s="7">
        <f>SUM(H6:H78)</f>
        <v>580942</v>
      </c>
      <c r="I81" s="7">
        <f>I79+I80</f>
        <v>22144901</v>
      </c>
      <c r="J81" s="2"/>
      <c r="K81" s="7">
        <f>K79+K80</f>
        <v>380328681</v>
      </c>
      <c r="L81" s="28">
        <f t="shared" si="9"/>
        <v>43.1</v>
      </c>
      <c r="M81" s="28">
        <f t="shared" si="10"/>
        <v>19.4</v>
      </c>
      <c r="N81" s="28">
        <f t="shared" si="11"/>
        <v>4.7</v>
      </c>
      <c r="O81" s="28">
        <f t="shared" si="11"/>
        <v>19</v>
      </c>
      <c r="Q81" s="28">
        <f t="shared" si="11"/>
        <v>5.7</v>
      </c>
      <c r="S81">
        <v>8</v>
      </c>
      <c r="T81" s="15" t="s">
        <v>23</v>
      </c>
      <c r="U81" s="70">
        <v>7.8</v>
      </c>
      <c r="V81">
        <v>23</v>
      </c>
    </row>
    <row r="82" spans="11:22" ht="17.25">
      <c r="K82" s="4"/>
      <c r="L82" s="4" t="s">
        <v>96</v>
      </c>
      <c r="M82" s="4"/>
      <c r="S82">
        <v>9</v>
      </c>
      <c r="T82" s="15" t="s">
        <v>24</v>
      </c>
      <c r="U82" s="70">
        <v>3.4</v>
      </c>
      <c r="V82">
        <v>61</v>
      </c>
    </row>
    <row r="83" spans="11:22" ht="17.25">
      <c r="K83" s="4" t="s">
        <v>97</v>
      </c>
      <c r="L83" s="4"/>
      <c r="M83" s="4"/>
      <c r="O83" s="59" t="s">
        <v>94</v>
      </c>
      <c r="S83">
        <v>10</v>
      </c>
      <c r="T83" s="15" t="s">
        <v>25</v>
      </c>
      <c r="U83" s="70">
        <v>13.7</v>
      </c>
      <c r="V83">
        <v>8</v>
      </c>
    </row>
    <row r="84" spans="11:22" ht="17.25">
      <c r="K84" s="21" t="s">
        <v>85</v>
      </c>
      <c r="L84" s="28">
        <f>ROUND(AVERAGE(L6:L25),1)</f>
        <v>34.8</v>
      </c>
      <c r="M84" s="28">
        <f>ROUND(AVERAGE(M6:M25),1)</f>
        <v>17.6</v>
      </c>
      <c r="N84" s="28">
        <f>ROUND(AVERAGE(N6:N25),1)</f>
        <v>2.6</v>
      </c>
      <c r="O84" s="28">
        <f>ROUND(AVERAGE(O6:O25),1)</f>
        <v>14.6</v>
      </c>
      <c r="Q84" s="28">
        <f>ROUND(AVERAGE(Q6:Q25),1)</f>
        <v>7.1</v>
      </c>
      <c r="S84">
        <v>11</v>
      </c>
      <c r="T84" s="15" t="s">
        <v>26</v>
      </c>
      <c r="U84" s="70">
        <v>6.1</v>
      </c>
      <c r="V84">
        <v>35</v>
      </c>
    </row>
    <row r="85" spans="11:22" ht="17.25">
      <c r="K85" s="21" t="s">
        <v>86</v>
      </c>
      <c r="L85" s="28">
        <f>ROUND(AVERAGE(L26:L78),1)</f>
        <v>65.4</v>
      </c>
      <c r="M85" s="28">
        <f>ROUND(AVERAGE(M26:M78),1)</f>
        <v>31.8</v>
      </c>
      <c r="N85" s="28">
        <f>ROUND(AVERAGE(N26:N78),1)</f>
        <v>8.1</v>
      </c>
      <c r="O85" s="28">
        <f>ROUND(AVERAGE(O26:O78),1)</f>
        <v>25.6</v>
      </c>
      <c r="Q85" s="28">
        <f>ROUND(AVERAGE(Q26:Q78),1)</f>
        <v>5.5</v>
      </c>
      <c r="S85">
        <v>12</v>
      </c>
      <c r="T85" s="15" t="s">
        <v>27</v>
      </c>
      <c r="U85" s="70">
        <v>5.4</v>
      </c>
      <c r="V85">
        <v>45</v>
      </c>
    </row>
    <row r="86" spans="11:22" ht="17.25">
      <c r="K86" s="21" t="s">
        <v>87</v>
      </c>
      <c r="L86" s="28">
        <f>ROUND(AVERAGE(L6:L78),1)</f>
        <v>55.7</v>
      </c>
      <c r="M86" s="28">
        <f>ROUND(AVERAGE(M6:M78),1)</f>
        <v>27.3</v>
      </c>
      <c r="N86" s="28">
        <f>ROUND(AVERAGE(N6:N78),1)</f>
        <v>6.3</v>
      </c>
      <c r="O86" s="28">
        <f>ROUND(AVERAGE(O6:O78),1)</f>
        <v>22.1</v>
      </c>
      <c r="Q86" s="28">
        <f>ROUND(AVERAGE(Q6:Q78),1)</f>
        <v>6</v>
      </c>
      <c r="S86">
        <v>13</v>
      </c>
      <c r="T86" s="17" t="s">
        <v>28</v>
      </c>
      <c r="U86" s="71">
        <v>6.2</v>
      </c>
      <c r="V86">
        <v>34</v>
      </c>
    </row>
    <row r="87" spans="1:22" ht="17.25">
      <c r="A87" s="4"/>
      <c r="B87" s="4"/>
      <c r="L87" s="4" t="s">
        <v>95</v>
      </c>
      <c r="M87" s="4"/>
      <c r="S87">
        <v>14</v>
      </c>
      <c r="T87" s="19" t="s">
        <v>29</v>
      </c>
      <c r="U87" s="72">
        <v>16.5</v>
      </c>
      <c r="V87">
        <v>5</v>
      </c>
    </row>
    <row r="88" spans="2:22" ht="17.25">
      <c r="B88" s="4"/>
      <c r="S88">
        <v>15</v>
      </c>
      <c r="T88" s="15" t="s">
        <v>30</v>
      </c>
      <c r="U88" s="70">
        <v>8.6</v>
      </c>
      <c r="V88">
        <v>19</v>
      </c>
    </row>
    <row r="89" spans="19:22" ht="17.25">
      <c r="S89">
        <v>16</v>
      </c>
      <c r="T89" s="15" t="s">
        <v>31</v>
      </c>
      <c r="U89" s="70">
        <v>6.6</v>
      </c>
      <c r="V89">
        <v>29</v>
      </c>
    </row>
    <row r="90" spans="19:22" ht="17.25">
      <c r="S90">
        <v>17</v>
      </c>
      <c r="T90" s="15" t="s">
        <v>32</v>
      </c>
      <c r="U90" s="70">
        <v>5.6</v>
      </c>
      <c r="V90">
        <v>40</v>
      </c>
    </row>
    <row r="91" spans="19:22" ht="17.25">
      <c r="S91">
        <v>18</v>
      </c>
      <c r="T91" s="15" t="s">
        <v>33</v>
      </c>
      <c r="U91" s="70">
        <v>7.8</v>
      </c>
      <c r="V91">
        <v>23</v>
      </c>
    </row>
    <row r="92" spans="19:22" ht="17.25">
      <c r="S92">
        <v>19</v>
      </c>
      <c r="T92" s="15" t="s">
        <v>34</v>
      </c>
      <c r="U92" s="70">
        <v>17.9</v>
      </c>
      <c r="V92">
        <v>4</v>
      </c>
    </row>
    <row r="93" spans="19:22" ht="17.25">
      <c r="S93">
        <v>20</v>
      </c>
      <c r="T93" s="15" t="s">
        <v>35</v>
      </c>
      <c r="U93" s="70">
        <v>7.5</v>
      </c>
      <c r="V93">
        <v>26</v>
      </c>
    </row>
    <row r="94" spans="19:22" ht="17.25">
      <c r="S94">
        <v>21</v>
      </c>
      <c r="T94" s="15" t="s">
        <v>36</v>
      </c>
      <c r="U94" s="70">
        <v>12.1</v>
      </c>
      <c r="V94">
        <v>11</v>
      </c>
    </row>
    <row r="95" spans="19:22" ht="17.25">
      <c r="S95">
        <v>22</v>
      </c>
      <c r="T95" s="15" t="s">
        <v>37</v>
      </c>
      <c r="U95" s="70">
        <v>4.8</v>
      </c>
      <c r="V95">
        <v>49</v>
      </c>
    </row>
    <row r="96" spans="19:22" ht="17.25">
      <c r="S96">
        <v>23</v>
      </c>
      <c r="T96" s="15" t="s">
        <v>38</v>
      </c>
      <c r="U96" s="70">
        <v>5.6</v>
      </c>
      <c r="V96">
        <v>41</v>
      </c>
    </row>
    <row r="97" spans="19:22" ht="17.25">
      <c r="S97">
        <v>24</v>
      </c>
      <c r="T97" s="15" t="s">
        <v>39</v>
      </c>
      <c r="U97" s="70">
        <v>8.1</v>
      </c>
      <c r="V97">
        <v>21</v>
      </c>
    </row>
    <row r="98" spans="19:22" ht="17.25">
      <c r="S98">
        <v>25</v>
      </c>
      <c r="T98" s="15" t="s">
        <v>40</v>
      </c>
      <c r="U98" s="70">
        <v>4.6</v>
      </c>
      <c r="V98">
        <v>54</v>
      </c>
    </row>
    <row r="99" spans="2:22" ht="17.25">
      <c r="B99" s="4"/>
      <c r="S99">
        <v>26</v>
      </c>
      <c r="T99" s="15" t="s">
        <v>41</v>
      </c>
      <c r="U99" s="70">
        <v>21.7</v>
      </c>
      <c r="V99">
        <v>3</v>
      </c>
    </row>
    <row r="100" spans="2:22" ht="17.25">
      <c r="B100" s="4"/>
      <c r="S100">
        <v>27</v>
      </c>
      <c r="T100" s="15" t="s">
        <v>42</v>
      </c>
      <c r="U100" s="70">
        <v>5.1</v>
      </c>
      <c r="V100">
        <v>46</v>
      </c>
    </row>
    <row r="101" spans="19:22" ht="17.25">
      <c r="S101">
        <v>28</v>
      </c>
      <c r="T101" s="15" t="s">
        <v>43</v>
      </c>
      <c r="U101" s="70">
        <v>11.7</v>
      </c>
      <c r="V101">
        <v>12</v>
      </c>
    </row>
    <row r="102" spans="19:22" ht="17.25">
      <c r="S102">
        <v>29</v>
      </c>
      <c r="T102" s="15" t="s">
        <v>44</v>
      </c>
      <c r="U102" s="70">
        <v>12.4</v>
      </c>
      <c r="V102">
        <v>9</v>
      </c>
    </row>
    <row r="103" spans="19:22" ht="17.25">
      <c r="S103">
        <v>30</v>
      </c>
      <c r="T103" s="15" t="s">
        <v>45</v>
      </c>
      <c r="U103" s="70">
        <v>9.3</v>
      </c>
      <c r="V103">
        <v>16</v>
      </c>
    </row>
    <row r="104" spans="19:22" ht="17.25">
      <c r="S104">
        <v>31</v>
      </c>
      <c r="T104" s="15" t="s">
        <v>46</v>
      </c>
      <c r="U104" s="70">
        <v>16.5</v>
      </c>
      <c r="V104">
        <v>5</v>
      </c>
    </row>
    <row r="105" spans="19:22" ht="17.25">
      <c r="S105">
        <v>32</v>
      </c>
      <c r="T105" s="15" t="s">
        <v>47</v>
      </c>
      <c r="U105" s="70">
        <v>5.5</v>
      </c>
      <c r="V105">
        <v>42</v>
      </c>
    </row>
    <row r="106" spans="19:22" ht="17.25">
      <c r="S106">
        <v>33</v>
      </c>
      <c r="T106" s="15" t="s">
        <v>48</v>
      </c>
      <c r="U106" s="70">
        <v>8</v>
      </c>
      <c r="V106">
        <v>22</v>
      </c>
    </row>
    <row r="107" spans="19:22" ht="17.25">
      <c r="S107">
        <v>34</v>
      </c>
      <c r="T107" s="15" t="s">
        <v>49</v>
      </c>
      <c r="U107" s="70">
        <v>6.5</v>
      </c>
      <c r="V107">
        <v>30</v>
      </c>
    </row>
    <row r="108" spans="19:22" ht="17.25">
      <c r="S108">
        <v>35</v>
      </c>
      <c r="T108" s="15" t="s">
        <v>50</v>
      </c>
      <c r="U108" s="70">
        <v>6.5</v>
      </c>
      <c r="V108">
        <v>30</v>
      </c>
    </row>
    <row r="109" spans="19:22" ht="17.25">
      <c r="S109">
        <v>36</v>
      </c>
      <c r="T109" s="15" t="s">
        <v>51</v>
      </c>
      <c r="U109" s="70">
        <v>8.2</v>
      </c>
      <c r="V109">
        <v>20</v>
      </c>
    </row>
    <row r="110" spans="19:22" ht="17.25">
      <c r="S110">
        <v>37</v>
      </c>
      <c r="T110" s="15" t="s">
        <v>52</v>
      </c>
      <c r="U110" s="70">
        <v>4.6</v>
      </c>
      <c r="V110">
        <v>54</v>
      </c>
    </row>
    <row r="111" spans="19:22" ht="17.25">
      <c r="S111">
        <v>38</v>
      </c>
      <c r="T111" s="15" t="s">
        <v>53</v>
      </c>
      <c r="U111" s="70">
        <v>4.8</v>
      </c>
      <c r="V111">
        <v>49</v>
      </c>
    </row>
    <row r="112" spans="19:22" ht="17.25">
      <c r="S112">
        <v>39</v>
      </c>
      <c r="T112" s="15" t="s">
        <v>54</v>
      </c>
      <c r="U112" s="70">
        <v>6.7</v>
      </c>
      <c r="V112">
        <v>28</v>
      </c>
    </row>
    <row r="113" spans="19:22" ht="17.25">
      <c r="S113">
        <v>40</v>
      </c>
      <c r="T113" s="15" t="s">
        <v>55</v>
      </c>
      <c r="U113" s="70">
        <v>5.5</v>
      </c>
      <c r="V113">
        <v>42</v>
      </c>
    </row>
    <row r="114" spans="19:22" ht="17.25">
      <c r="S114">
        <v>41</v>
      </c>
      <c r="T114" s="15" t="s">
        <v>56</v>
      </c>
      <c r="U114" s="70">
        <v>10.2</v>
      </c>
      <c r="V114">
        <v>15</v>
      </c>
    </row>
    <row r="115" spans="19:22" ht="17.25">
      <c r="S115">
        <v>42</v>
      </c>
      <c r="T115" s="15" t="s">
        <v>57</v>
      </c>
      <c r="U115" s="70">
        <v>12.2</v>
      </c>
      <c r="V115">
        <v>10</v>
      </c>
    </row>
    <row r="116" spans="19:22" ht="17.25">
      <c r="S116">
        <v>43</v>
      </c>
      <c r="T116" s="15" t="s">
        <v>58</v>
      </c>
      <c r="U116" s="70">
        <v>2.2</v>
      </c>
      <c r="V116">
        <v>64</v>
      </c>
    </row>
    <row r="117" spans="19:22" ht="17.25">
      <c r="S117">
        <v>44</v>
      </c>
      <c r="T117" s="15" t="s">
        <v>59</v>
      </c>
      <c r="U117" s="70">
        <v>3.5</v>
      </c>
      <c r="V117">
        <v>59</v>
      </c>
    </row>
    <row r="118" spans="19:22" ht="17.25">
      <c r="S118">
        <v>45</v>
      </c>
      <c r="T118" s="15" t="s">
        <v>60</v>
      </c>
      <c r="U118" s="70">
        <v>6.3</v>
      </c>
      <c r="V118">
        <v>32</v>
      </c>
    </row>
    <row r="119" spans="19:22" ht="17.25">
      <c r="S119">
        <v>46</v>
      </c>
      <c r="T119" s="15" t="s">
        <v>61</v>
      </c>
      <c r="U119" s="70">
        <v>5.9</v>
      </c>
      <c r="V119">
        <v>36</v>
      </c>
    </row>
    <row r="120" spans="19:22" ht="17.25">
      <c r="S120">
        <v>47</v>
      </c>
      <c r="T120" s="15" t="s">
        <v>62</v>
      </c>
      <c r="U120" s="70">
        <v>3.4</v>
      </c>
      <c r="V120">
        <v>61</v>
      </c>
    </row>
    <row r="121" spans="19:22" ht="17.25">
      <c r="S121">
        <v>48</v>
      </c>
      <c r="T121" s="15" t="s">
        <v>63</v>
      </c>
      <c r="U121" s="70">
        <v>2.2</v>
      </c>
      <c r="V121">
        <v>64</v>
      </c>
    </row>
    <row r="122" spans="19:22" ht="17.25">
      <c r="S122">
        <v>49</v>
      </c>
      <c r="T122" s="15" t="s">
        <v>64</v>
      </c>
      <c r="U122" s="70">
        <v>4.4</v>
      </c>
      <c r="V122">
        <v>56</v>
      </c>
    </row>
    <row r="123" spans="19:22" ht="17.25">
      <c r="S123">
        <v>50</v>
      </c>
      <c r="T123" s="15" t="s">
        <v>65</v>
      </c>
      <c r="U123" s="70">
        <v>8.8</v>
      </c>
      <c r="V123">
        <v>18</v>
      </c>
    </row>
    <row r="124" spans="19:22" ht="17.25">
      <c r="S124">
        <v>51</v>
      </c>
      <c r="T124" s="15" t="s">
        <v>66</v>
      </c>
      <c r="U124" s="70">
        <v>6.9</v>
      </c>
      <c r="V124">
        <v>27</v>
      </c>
    </row>
    <row r="125" spans="19:22" ht="17.25">
      <c r="S125">
        <v>52</v>
      </c>
      <c r="T125" s="15" t="s">
        <v>67</v>
      </c>
      <c r="U125" s="70">
        <v>5.5</v>
      </c>
      <c r="V125">
        <v>42</v>
      </c>
    </row>
    <row r="126" spans="19:22" ht="17.25">
      <c r="S126">
        <v>53</v>
      </c>
      <c r="T126" s="15" t="s">
        <v>68</v>
      </c>
      <c r="U126" s="70">
        <v>4.9</v>
      </c>
      <c r="V126">
        <v>48</v>
      </c>
    </row>
    <row r="127" spans="19:22" ht="17.25">
      <c r="S127">
        <v>54</v>
      </c>
      <c r="T127" s="15" t="s">
        <v>69</v>
      </c>
      <c r="U127" s="70">
        <v>0.3</v>
      </c>
      <c r="V127">
        <v>68</v>
      </c>
    </row>
    <row r="128" spans="19:22" ht="17.25">
      <c r="S128">
        <v>55</v>
      </c>
      <c r="T128" s="15" t="s">
        <v>70</v>
      </c>
      <c r="U128" s="70">
        <v>11.4</v>
      </c>
      <c r="V128">
        <v>13</v>
      </c>
    </row>
    <row r="129" spans="19:22" ht="17.25">
      <c r="S129">
        <v>56</v>
      </c>
      <c r="T129" s="15" t="s">
        <v>71</v>
      </c>
      <c r="U129" s="70">
        <v>2.8</v>
      </c>
      <c r="V129">
        <v>63</v>
      </c>
    </row>
    <row r="130" spans="19:22" ht="17.25">
      <c r="S130">
        <v>57</v>
      </c>
      <c r="T130" s="15" t="s">
        <v>72</v>
      </c>
      <c r="U130" s="70">
        <v>28.4</v>
      </c>
      <c r="V130">
        <v>2</v>
      </c>
    </row>
    <row r="131" spans="19:22" ht="17.25">
      <c r="S131">
        <v>58</v>
      </c>
      <c r="T131" s="15" t="s">
        <v>73</v>
      </c>
      <c r="U131" s="70">
        <v>5.1</v>
      </c>
      <c r="V131">
        <v>46</v>
      </c>
    </row>
    <row r="132" spans="19:22" ht="17.25">
      <c r="S132">
        <v>59</v>
      </c>
      <c r="T132" s="15" t="s">
        <v>74</v>
      </c>
      <c r="U132" s="70">
        <v>39.3</v>
      </c>
      <c r="V132">
        <v>1</v>
      </c>
    </row>
    <row r="133" spans="19:22" ht="17.25">
      <c r="S133">
        <v>60</v>
      </c>
      <c r="T133" s="15" t="s">
        <v>75</v>
      </c>
      <c r="U133" s="70">
        <v>5.9</v>
      </c>
      <c r="V133">
        <v>36</v>
      </c>
    </row>
    <row r="134" spans="19:22" ht="17.25">
      <c r="S134">
        <v>61</v>
      </c>
      <c r="T134" s="15" t="s">
        <v>76</v>
      </c>
      <c r="U134" s="70">
        <v>4.8</v>
      </c>
      <c r="V134">
        <v>49</v>
      </c>
    </row>
    <row r="135" spans="19:22" ht="17.25">
      <c r="S135">
        <v>62</v>
      </c>
      <c r="T135" s="15" t="s">
        <v>77</v>
      </c>
      <c r="U135" s="70">
        <v>4.7</v>
      </c>
      <c r="V135">
        <v>53</v>
      </c>
    </row>
    <row r="136" spans="19:22" ht="17.25">
      <c r="S136">
        <v>63</v>
      </c>
      <c r="T136" s="15" t="s">
        <v>78</v>
      </c>
      <c r="U136" s="70">
        <v>5.8</v>
      </c>
      <c r="V136">
        <v>38</v>
      </c>
    </row>
    <row r="137" spans="19:22" ht="17.25">
      <c r="S137">
        <v>64</v>
      </c>
      <c r="T137" s="15" t="s">
        <v>79</v>
      </c>
      <c r="U137" s="70">
        <v>5.7</v>
      </c>
      <c r="V137">
        <v>39</v>
      </c>
    </row>
    <row r="138" spans="19:22" ht="17.25">
      <c r="S138">
        <v>65</v>
      </c>
      <c r="T138" s="15" t="s">
        <v>80</v>
      </c>
      <c r="U138" s="70">
        <v>4.8</v>
      </c>
      <c r="V138">
        <v>49</v>
      </c>
    </row>
    <row r="139" spans="19:22" ht="17.25">
      <c r="S139">
        <v>66</v>
      </c>
      <c r="T139" s="15" t="s">
        <v>81</v>
      </c>
      <c r="U139" s="70">
        <v>3.5</v>
      </c>
      <c r="V139">
        <v>59</v>
      </c>
    </row>
    <row r="140" spans="19:22" ht="17.25">
      <c r="S140">
        <v>67</v>
      </c>
      <c r="T140" s="15" t="s">
        <v>82</v>
      </c>
      <c r="U140" s="70">
        <v>3.8</v>
      </c>
      <c r="V140">
        <v>58</v>
      </c>
    </row>
    <row r="141" spans="19:22" ht="17.25">
      <c r="S141">
        <v>68</v>
      </c>
      <c r="T141" s="15" t="s">
        <v>83</v>
      </c>
      <c r="U141" s="70">
        <v>4.2</v>
      </c>
      <c r="V141">
        <v>57</v>
      </c>
    </row>
    <row r="142" spans="19:22" ht="17.25">
      <c r="S142">
        <v>69</v>
      </c>
      <c r="T142" s="17" t="s">
        <v>84</v>
      </c>
      <c r="U142" s="71">
        <v>8.9</v>
      </c>
      <c r="V142">
        <v>17</v>
      </c>
    </row>
    <row r="143" ht="17.25">
      <c r="V143" t="s">
        <v>98</v>
      </c>
    </row>
  </sheetData>
  <printOptions verticalCentered="1"/>
  <pageMargins left="0.7874015748031497" right="0.7874015748031497" top="0.7874015748031497" bottom="0.1968503937007874" header="0.5118110236220472" footer="0.5118110236220472"/>
  <pageSetup horizontalDpi="300" verticalDpi="300" orientation="portrait" paperSize="9" scale="58" r:id="rId1"/>
  <headerFooter alignWithMargins="0">
    <oddHeader>&amp;L&amp;"ＭＳ ゴシック,標準"&amp;24１４　基金の状況（１６年度末現在高）</oddHeader>
  </headerFooter>
  <colBreaks count="1" manualBreakCount="1">
    <brk id="10" min="1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O87"/>
  <sheetViews>
    <sheetView tabSelected="1" view="pageBreakPreview" zoomScale="60" zoomScaleNormal="75" workbookViewId="0" topLeftCell="D52">
      <selection activeCell="O23" sqref="O23"/>
    </sheetView>
  </sheetViews>
  <sheetFormatPr defaultColWidth="8.66015625" defaultRowHeight="18"/>
  <cols>
    <col min="2" max="2" width="10.66015625" style="0" customWidth="1"/>
    <col min="3" max="9" width="12.66015625" style="0" customWidth="1"/>
    <col min="10" max="10" width="2.66015625" style="0" customWidth="1"/>
    <col min="11" max="15" width="12.66015625" style="0" customWidth="1"/>
  </cols>
  <sheetData>
    <row r="1" spans="2:11" ht="17.25">
      <c r="B1" t="s">
        <v>89</v>
      </c>
      <c r="I1" s="1"/>
      <c r="K1" s="4"/>
    </row>
    <row r="2" spans="2:15" ht="17.25">
      <c r="B2" s="3"/>
      <c r="C2" s="3"/>
      <c r="D2" s="3"/>
      <c r="E2" s="3"/>
      <c r="F2" s="3"/>
      <c r="G2" s="3"/>
      <c r="H2" s="3"/>
      <c r="I2" s="59" t="s">
        <v>0</v>
      </c>
      <c r="K2" s="59" t="s">
        <v>0</v>
      </c>
      <c r="L2" s="3"/>
      <c r="M2" s="3"/>
      <c r="O2" s="59" t="s">
        <v>94</v>
      </c>
    </row>
    <row r="3" spans="2:15" ht="17.25">
      <c r="B3" s="8"/>
      <c r="C3" s="8"/>
      <c r="D3" s="8"/>
      <c r="E3" s="8"/>
      <c r="F3" s="8"/>
      <c r="G3" s="8"/>
      <c r="H3" s="8"/>
      <c r="I3" s="8"/>
      <c r="K3" s="8"/>
      <c r="L3" s="22"/>
      <c r="M3" s="52"/>
      <c r="N3" s="52"/>
      <c r="O3" s="23"/>
    </row>
    <row r="4" spans="2:15" ht="17.25">
      <c r="B4" s="9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K4" s="10" t="s">
        <v>9</v>
      </c>
      <c r="L4" s="10" t="s">
        <v>10</v>
      </c>
      <c r="M4" s="53" t="s">
        <v>2</v>
      </c>
      <c r="N4" s="54" t="s">
        <v>92</v>
      </c>
      <c r="O4" s="54" t="s">
        <v>93</v>
      </c>
    </row>
    <row r="5" spans="2:15" ht="17.25">
      <c r="B5" s="11"/>
      <c r="C5" s="11"/>
      <c r="D5" s="11"/>
      <c r="E5" s="12" t="s">
        <v>11</v>
      </c>
      <c r="F5" s="12" t="s">
        <v>12</v>
      </c>
      <c r="G5" s="11"/>
      <c r="H5" s="12" t="s">
        <v>13</v>
      </c>
      <c r="I5" s="12" t="s">
        <v>14</v>
      </c>
      <c r="K5" s="11"/>
      <c r="L5" s="12" t="s">
        <v>15</v>
      </c>
      <c r="M5" s="55" t="s">
        <v>15</v>
      </c>
      <c r="N5" s="55" t="s">
        <v>15</v>
      </c>
      <c r="O5" s="55" t="s">
        <v>15</v>
      </c>
    </row>
    <row r="6" spans="2:15" ht="17.25">
      <c r="B6" s="13" t="s">
        <v>16</v>
      </c>
      <c r="C6" s="14">
        <v>5206591</v>
      </c>
      <c r="D6" s="14">
        <v>2789919</v>
      </c>
      <c r="E6" s="14">
        <v>6623199</v>
      </c>
      <c r="F6" s="14">
        <f aca="true" t="shared" si="0" ref="F6:F73">SUM(C6:E6)</f>
        <v>14619709</v>
      </c>
      <c r="G6" s="14">
        <v>2220489</v>
      </c>
      <c r="H6" s="14">
        <v>0</v>
      </c>
      <c r="I6" s="14">
        <f aca="true" t="shared" si="1" ref="I6:I73">G6+H6</f>
        <v>2220489</v>
      </c>
      <c r="J6" s="6"/>
      <c r="K6" s="24">
        <v>28717813</v>
      </c>
      <c r="L6" s="48">
        <f>ROUND(+F6/+$K6*100,1)</f>
        <v>50.9</v>
      </c>
      <c r="M6" s="48">
        <f>ROUND(+C6/$K6*100,1)</f>
        <v>18.1</v>
      </c>
      <c r="N6" s="48">
        <f aca="true" t="shared" si="2" ref="N6:O28">ROUND(+D6/$K6*100,1)</f>
        <v>9.7</v>
      </c>
      <c r="O6" s="48">
        <f t="shared" si="2"/>
        <v>23.1</v>
      </c>
    </row>
    <row r="7" spans="2:15" ht="17.25">
      <c r="B7" s="15" t="s">
        <v>17</v>
      </c>
      <c r="C7" s="87"/>
      <c r="D7" s="87"/>
      <c r="E7" s="87"/>
      <c r="F7" s="87"/>
      <c r="G7" s="87"/>
      <c r="H7" s="87"/>
      <c r="I7" s="87"/>
      <c r="J7" s="6"/>
      <c r="K7" s="89"/>
      <c r="L7" s="90"/>
      <c r="M7" s="90"/>
      <c r="N7" s="91"/>
      <c r="O7" s="91"/>
    </row>
    <row r="8" spans="2:15" ht="17.25">
      <c r="B8" s="15" t="s">
        <v>101</v>
      </c>
      <c r="C8" s="16">
        <v>2881658</v>
      </c>
      <c r="D8" s="16">
        <v>490044</v>
      </c>
      <c r="E8" s="16">
        <v>4556450</v>
      </c>
      <c r="F8" s="16">
        <f>SUM(C8:E8)</f>
        <v>7928152</v>
      </c>
      <c r="G8" s="16">
        <v>1140000</v>
      </c>
      <c r="H8" s="16">
        <v>0</v>
      </c>
      <c r="I8" s="16">
        <f>G8+H8</f>
        <v>1140000</v>
      </c>
      <c r="J8" s="6"/>
      <c r="K8" s="25">
        <v>55841950</v>
      </c>
      <c r="L8" s="49">
        <f>ROUND(+F8/+$K8*100,1)</f>
        <v>14.2</v>
      </c>
      <c r="M8" s="49">
        <f>ROUND(+C8/$K8*100,1)</f>
        <v>5.2</v>
      </c>
      <c r="N8" s="56">
        <f>ROUND(+D8/$K8*100,1)</f>
        <v>0.9</v>
      </c>
      <c r="O8" s="56">
        <f>ROUND(+E8/$K8*100,1)</f>
        <v>8.2</v>
      </c>
    </row>
    <row r="9" spans="2:15" ht="17.25">
      <c r="B9" s="15" t="s">
        <v>18</v>
      </c>
      <c r="C9" s="16">
        <v>6282698</v>
      </c>
      <c r="D9" s="16">
        <v>802825</v>
      </c>
      <c r="E9" s="16">
        <v>2369156</v>
      </c>
      <c r="F9" s="16">
        <f t="shared" si="0"/>
        <v>9454679</v>
      </c>
      <c r="G9" s="16">
        <v>3119850</v>
      </c>
      <c r="H9" s="16">
        <v>40097</v>
      </c>
      <c r="I9" s="16">
        <f t="shared" si="1"/>
        <v>3159947</v>
      </c>
      <c r="J9" s="6"/>
      <c r="K9" s="25">
        <v>17332071</v>
      </c>
      <c r="L9" s="49">
        <f aca="true" t="shared" si="3" ref="L9:L74">ROUND(+F9/+$K9*100,1)</f>
        <v>54.6</v>
      </c>
      <c r="M9" s="49">
        <f aca="true" t="shared" si="4" ref="M9:O74">ROUND(+C9/$K9*100,1)</f>
        <v>36.2</v>
      </c>
      <c r="N9" s="56">
        <f t="shared" si="2"/>
        <v>4.6</v>
      </c>
      <c r="O9" s="56">
        <f t="shared" si="2"/>
        <v>13.7</v>
      </c>
    </row>
    <row r="10" spans="2:15" ht="17.25">
      <c r="B10" s="15" t="s">
        <v>19</v>
      </c>
      <c r="C10" s="87"/>
      <c r="D10" s="87"/>
      <c r="E10" s="87"/>
      <c r="F10" s="87"/>
      <c r="G10" s="87"/>
      <c r="H10" s="87"/>
      <c r="I10" s="87"/>
      <c r="J10" s="6"/>
      <c r="K10" s="89"/>
      <c r="L10" s="90"/>
      <c r="M10" s="90"/>
      <c r="N10" s="91"/>
      <c r="O10" s="91"/>
    </row>
    <row r="11" spans="2:15" ht="17.25">
      <c r="B11" s="15" t="s">
        <v>102</v>
      </c>
      <c r="C11" s="16">
        <v>4081770</v>
      </c>
      <c r="D11" s="16">
        <v>810571</v>
      </c>
      <c r="E11" s="16">
        <v>3543081</v>
      </c>
      <c r="F11" s="16">
        <f>SUM(C11:E11)</f>
        <v>8435422</v>
      </c>
      <c r="G11" s="16">
        <v>1562274</v>
      </c>
      <c r="H11" s="16">
        <v>5000</v>
      </c>
      <c r="I11" s="16">
        <f>G11+H11</f>
        <v>1567274</v>
      </c>
      <c r="J11" s="6"/>
      <c r="K11" s="25">
        <v>22687060</v>
      </c>
      <c r="L11" s="49">
        <f>ROUND(+F11/+$K11*100,1)</f>
        <v>37.2</v>
      </c>
      <c r="M11" s="49">
        <f>ROUND(+C11/$K11*100,1)</f>
        <v>18</v>
      </c>
      <c r="N11" s="56">
        <f>ROUND(+D11/$K11*100,1)</f>
        <v>3.6</v>
      </c>
      <c r="O11" s="56">
        <f>ROUND(+E11/$K11*100,1)</f>
        <v>15.6</v>
      </c>
    </row>
    <row r="12" spans="2:15" ht="17.25">
      <c r="B12" s="15" t="s">
        <v>20</v>
      </c>
      <c r="C12" s="87"/>
      <c r="D12" s="87"/>
      <c r="E12" s="87"/>
      <c r="F12" s="87"/>
      <c r="G12" s="87"/>
      <c r="H12" s="87"/>
      <c r="I12" s="87"/>
      <c r="J12" s="6"/>
      <c r="K12" s="89"/>
      <c r="L12" s="90"/>
      <c r="M12" s="90"/>
      <c r="N12" s="91"/>
      <c r="O12" s="91"/>
    </row>
    <row r="13" spans="2:15" ht="17.25">
      <c r="B13" s="15" t="s">
        <v>103</v>
      </c>
      <c r="C13" s="16">
        <v>4884508</v>
      </c>
      <c r="D13" s="16">
        <v>314773</v>
      </c>
      <c r="E13" s="16">
        <v>1165761</v>
      </c>
      <c r="F13" s="16">
        <f>SUM(C13:E13)</f>
        <v>6365042</v>
      </c>
      <c r="G13" s="16">
        <v>0</v>
      </c>
      <c r="H13" s="16">
        <v>0</v>
      </c>
      <c r="I13" s="16">
        <f>G13+H13</f>
        <v>0</v>
      </c>
      <c r="J13" s="6"/>
      <c r="K13" s="25">
        <v>18557066</v>
      </c>
      <c r="L13" s="49">
        <f>ROUND(+F13/+$K13*100,1)</f>
        <v>34.3</v>
      </c>
      <c r="M13" s="49">
        <f>ROUND(+C13/$K13*100,1)</f>
        <v>26.3</v>
      </c>
      <c r="N13" s="56">
        <f>ROUND(+D13/$K13*100,1)</f>
        <v>1.7</v>
      </c>
      <c r="O13" s="56">
        <f>ROUND(+E13/$K13*100,1)</f>
        <v>6.3</v>
      </c>
    </row>
    <row r="14" spans="2:15" ht="17.25">
      <c r="B14" s="15" t="s">
        <v>104</v>
      </c>
      <c r="C14" s="16">
        <v>379830</v>
      </c>
      <c r="D14" s="16">
        <v>117972</v>
      </c>
      <c r="E14" s="16">
        <v>3361149</v>
      </c>
      <c r="F14" s="16">
        <f t="shared" si="0"/>
        <v>3858951</v>
      </c>
      <c r="G14" s="16">
        <v>1640000</v>
      </c>
      <c r="H14" s="16">
        <v>5000</v>
      </c>
      <c r="I14" s="16">
        <f t="shared" si="1"/>
        <v>1645000</v>
      </c>
      <c r="J14" s="6"/>
      <c r="K14" s="25">
        <v>13118331</v>
      </c>
      <c r="L14" s="49">
        <f t="shared" si="3"/>
        <v>29.4</v>
      </c>
      <c r="M14" s="49">
        <f t="shared" si="4"/>
        <v>2.9</v>
      </c>
      <c r="N14" s="56">
        <f t="shared" si="2"/>
        <v>0.9</v>
      </c>
      <c r="O14" s="56">
        <f t="shared" si="2"/>
        <v>25.6</v>
      </c>
    </row>
    <row r="15" spans="2:15" ht="17.25">
      <c r="B15" s="15" t="s">
        <v>22</v>
      </c>
      <c r="C15" s="16">
        <v>9332124</v>
      </c>
      <c r="D15" s="16">
        <v>3998361</v>
      </c>
      <c r="E15" s="16">
        <v>6263513</v>
      </c>
      <c r="F15" s="16">
        <f t="shared" si="0"/>
        <v>19593998</v>
      </c>
      <c r="G15" s="16">
        <v>554000</v>
      </c>
      <c r="H15" s="16">
        <v>0</v>
      </c>
      <c r="I15" s="16">
        <f t="shared" si="1"/>
        <v>554000</v>
      </c>
      <c r="J15" s="6"/>
      <c r="K15" s="25">
        <v>33027422</v>
      </c>
      <c r="L15" s="49">
        <f t="shared" si="3"/>
        <v>59.3</v>
      </c>
      <c r="M15" s="49">
        <f t="shared" si="4"/>
        <v>28.3</v>
      </c>
      <c r="N15" s="56">
        <f t="shared" si="2"/>
        <v>12.1</v>
      </c>
      <c r="O15" s="56">
        <f t="shared" si="2"/>
        <v>19</v>
      </c>
    </row>
    <row r="16" spans="2:15" ht="17.25">
      <c r="B16" s="15" t="s">
        <v>23</v>
      </c>
      <c r="C16" s="16">
        <v>181112</v>
      </c>
      <c r="D16" s="16">
        <v>144514</v>
      </c>
      <c r="E16" s="16">
        <v>2126257</v>
      </c>
      <c r="F16" s="16">
        <f t="shared" si="0"/>
        <v>2451883</v>
      </c>
      <c r="G16" s="16">
        <v>1210589</v>
      </c>
      <c r="H16" s="16">
        <v>0</v>
      </c>
      <c r="I16" s="16">
        <f t="shared" si="1"/>
        <v>1210589</v>
      </c>
      <c r="J16" s="6"/>
      <c r="K16" s="25">
        <v>13848030</v>
      </c>
      <c r="L16" s="49">
        <f t="shared" si="3"/>
        <v>17.7</v>
      </c>
      <c r="M16" s="49">
        <f t="shared" si="4"/>
        <v>1.3</v>
      </c>
      <c r="N16" s="56">
        <f t="shared" si="2"/>
        <v>1</v>
      </c>
      <c r="O16" s="56">
        <f t="shared" si="2"/>
        <v>15.4</v>
      </c>
    </row>
    <row r="17" spans="2:15" ht="17.25">
      <c r="B17" s="15" t="s">
        <v>24</v>
      </c>
      <c r="C17" s="16">
        <v>587958</v>
      </c>
      <c r="D17" s="16">
        <v>50003</v>
      </c>
      <c r="E17" s="16">
        <v>827745</v>
      </c>
      <c r="F17" s="16">
        <f t="shared" si="0"/>
        <v>1465706</v>
      </c>
      <c r="G17" s="16">
        <v>218000</v>
      </c>
      <c r="H17" s="16">
        <v>5000</v>
      </c>
      <c r="I17" s="16">
        <f t="shared" si="1"/>
        <v>223000</v>
      </c>
      <c r="J17" s="6"/>
      <c r="K17" s="25">
        <v>5477883</v>
      </c>
      <c r="L17" s="49">
        <f t="shared" si="3"/>
        <v>26.8</v>
      </c>
      <c r="M17" s="49">
        <f t="shared" si="4"/>
        <v>10.7</v>
      </c>
      <c r="N17" s="56">
        <f t="shared" si="2"/>
        <v>0.9</v>
      </c>
      <c r="O17" s="56">
        <f t="shared" si="2"/>
        <v>15.1</v>
      </c>
    </row>
    <row r="18" spans="2:15" ht="17.25">
      <c r="B18" s="15" t="s">
        <v>25</v>
      </c>
      <c r="C18" s="87"/>
      <c r="D18" s="87"/>
      <c r="E18" s="87"/>
      <c r="F18" s="87"/>
      <c r="G18" s="87"/>
      <c r="H18" s="87"/>
      <c r="I18" s="87"/>
      <c r="J18" s="6"/>
      <c r="K18" s="89"/>
      <c r="L18" s="90"/>
      <c r="M18" s="90"/>
      <c r="N18" s="91"/>
      <c r="O18" s="91"/>
    </row>
    <row r="19" spans="2:15" ht="17.25">
      <c r="B19" s="15" t="s">
        <v>105</v>
      </c>
      <c r="C19" s="16">
        <v>4401773</v>
      </c>
      <c r="D19" s="16">
        <v>439973</v>
      </c>
      <c r="E19" s="16">
        <v>1888139</v>
      </c>
      <c r="F19" s="16">
        <f>SUM(C19:E19)</f>
        <v>6729885</v>
      </c>
      <c r="G19" s="16">
        <v>1151221</v>
      </c>
      <c r="H19" s="16">
        <v>0</v>
      </c>
      <c r="I19" s="16">
        <f>G19+H19</f>
        <v>1151221</v>
      </c>
      <c r="J19" s="6"/>
      <c r="K19" s="25">
        <v>7886339</v>
      </c>
      <c r="L19" s="49">
        <f>ROUND(+F19/+$K19*100,1)</f>
        <v>85.3</v>
      </c>
      <c r="M19" s="49">
        <f>ROUND(+C19/$K19*100,1)</f>
        <v>55.8</v>
      </c>
      <c r="N19" s="56">
        <f>ROUND(+D19/$K19*100,1)</f>
        <v>5.6</v>
      </c>
      <c r="O19" s="56">
        <f>ROUND(+E19/$K19*100,1)</f>
        <v>23.9</v>
      </c>
    </row>
    <row r="20" spans="2:15" ht="17.25">
      <c r="B20" s="15" t="s">
        <v>26</v>
      </c>
      <c r="C20" s="16">
        <v>562054</v>
      </c>
      <c r="D20" s="16">
        <v>132372</v>
      </c>
      <c r="E20" s="16">
        <v>928553</v>
      </c>
      <c r="F20" s="16">
        <f t="shared" si="0"/>
        <v>1622979</v>
      </c>
      <c r="G20" s="16">
        <v>380445</v>
      </c>
      <c r="H20" s="16">
        <v>0</v>
      </c>
      <c r="I20" s="16">
        <f t="shared" si="1"/>
        <v>380445</v>
      </c>
      <c r="J20" s="6"/>
      <c r="K20" s="25">
        <v>5636144</v>
      </c>
      <c r="L20" s="49">
        <f t="shared" si="3"/>
        <v>28.8</v>
      </c>
      <c r="M20" s="49">
        <f t="shared" si="4"/>
        <v>10</v>
      </c>
      <c r="N20" s="56">
        <f t="shared" si="2"/>
        <v>2.3</v>
      </c>
      <c r="O20" s="56">
        <f t="shared" si="2"/>
        <v>16.5</v>
      </c>
    </row>
    <row r="21" spans="2:15" ht="17.25">
      <c r="B21" s="15" t="s">
        <v>27</v>
      </c>
      <c r="C21" s="16">
        <v>1779672</v>
      </c>
      <c r="D21" s="16">
        <v>17650</v>
      </c>
      <c r="E21" s="16">
        <v>398565</v>
      </c>
      <c r="F21" s="16">
        <f t="shared" si="0"/>
        <v>2195887</v>
      </c>
      <c r="G21" s="16">
        <v>321199</v>
      </c>
      <c r="H21" s="16">
        <v>0</v>
      </c>
      <c r="I21" s="16">
        <f t="shared" si="1"/>
        <v>321199</v>
      </c>
      <c r="J21" s="6"/>
      <c r="K21" s="25">
        <v>5272577</v>
      </c>
      <c r="L21" s="49">
        <f t="shared" si="3"/>
        <v>41.6</v>
      </c>
      <c r="M21" s="49">
        <f t="shared" si="4"/>
        <v>33.8</v>
      </c>
      <c r="N21" s="56">
        <f t="shared" si="2"/>
        <v>0.3</v>
      </c>
      <c r="O21" s="56">
        <f t="shared" si="2"/>
        <v>7.6</v>
      </c>
    </row>
    <row r="22" spans="2:15" ht="17.25">
      <c r="B22" s="73" t="s">
        <v>28</v>
      </c>
      <c r="C22" s="74">
        <v>1177169</v>
      </c>
      <c r="D22" s="74">
        <v>109341</v>
      </c>
      <c r="E22" s="74">
        <v>317111</v>
      </c>
      <c r="F22" s="74">
        <f t="shared" si="0"/>
        <v>1603621</v>
      </c>
      <c r="G22" s="74">
        <v>512262</v>
      </c>
      <c r="H22" s="74">
        <v>1250</v>
      </c>
      <c r="I22" s="74">
        <f t="shared" si="1"/>
        <v>513512</v>
      </c>
      <c r="J22" s="6"/>
      <c r="K22" s="75">
        <v>7622926</v>
      </c>
      <c r="L22" s="76">
        <f t="shared" si="3"/>
        <v>21</v>
      </c>
      <c r="M22" s="76">
        <f t="shared" si="4"/>
        <v>15.4</v>
      </c>
      <c r="N22" s="77">
        <f t="shared" si="2"/>
        <v>1.4</v>
      </c>
      <c r="O22" s="77">
        <f t="shared" si="2"/>
        <v>4.2</v>
      </c>
    </row>
    <row r="23" spans="2:15" ht="17.25">
      <c r="B23" s="73" t="s">
        <v>99</v>
      </c>
      <c r="C23" s="74">
        <v>2188820</v>
      </c>
      <c r="D23" s="74">
        <v>386405</v>
      </c>
      <c r="E23" s="74">
        <v>1477645</v>
      </c>
      <c r="F23" s="74">
        <f t="shared" si="0"/>
        <v>4052870</v>
      </c>
      <c r="G23" s="74">
        <v>1426739</v>
      </c>
      <c r="H23" s="74">
        <v>0</v>
      </c>
      <c r="I23" s="74">
        <f t="shared" si="1"/>
        <v>1426739</v>
      </c>
      <c r="J23" s="6"/>
      <c r="K23" s="75">
        <v>11311953</v>
      </c>
      <c r="L23" s="76">
        <f t="shared" si="3"/>
        <v>35.8</v>
      </c>
      <c r="M23" s="76">
        <f t="shared" si="4"/>
        <v>19.3</v>
      </c>
      <c r="N23" s="77">
        <f t="shared" si="2"/>
        <v>3.4</v>
      </c>
      <c r="O23" s="77">
        <f t="shared" si="2"/>
        <v>13.1</v>
      </c>
    </row>
    <row r="24" spans="2:15" ht="17.25">
      <c r="B24" s="15" t="s">
        <v>106</v>
      </c>
      <c r="C24" s="87"/>
      <c r="D24" s="87"/>
      <c r="E24" s="87"/>
      <c r="F24" s="87"/>
      <c r="G24" s="87"/>
      <c r="H24" s="87"/>
      <c r="I24" s="87"/>
      <c r="J24" s="6"/>
      <c r="K24" s="89"/>
      <c r="L24" s="90"/>
      <c r="M24" s="90"/>
      <c r="N24" s="91"/>
      <c r="O24" s="91"/>
    </row>
    <row r="25" spans="2:15" ht="17.25">
      <c r="B25" s="12" t="s">
        <v>107</v>
      </c>
      <c r="C25" s="88"/>
      <c r="D25" s="88"/>
      <c r="E25" s="88"/>
      <c r="F25" s="88"/>
      <c r="G25" s="88"/>
      <c r="H25" s="88"/>
      <c r="I25" s="88"/>
      <c r="J25" s="6"/>
      <c r="K25" s="92"/>
      <c r="L25" s="93"/>
      <c r="M25" s="93"/>
      <c r="N25" s="94"/>
      <c r="O25" s="94"/>
    </row>
    <row r="26" spans="2:15" ht="17.25">
      <c r="B26" s="19" t="s">
        <v>108</v>
      </c>
      <c r="C26" s="20">
        <v>1214008</v>
      </c>
      <c r="D26" s="20">
        <v>123967</v>
      </c>
      <c r="E26" s="20">
        <v>92831</v>
      </c>
      <c r="F26" s="20">
        <f t="shared" si="0"/>
        <v>1430806</v>
      </c>
      <c r="G26" s="20">
        <v>503220</v>
      </c>
      <c r="H26" s="20">
        <v>35810</v>
      </c>
      <c r="I26" s="20">
        <f t="shared" si="1"/>
        <v>539030</v>
      </c>
      <c r="J26" s="6"/>
      <c r="K26" s="27">
        <v>2573185</v>
      </c>
      <c r="L26" s="51">
        <f t="shared" si="3"/>
        <v>55.6</v>
      </c>
      <c r="M26" s="51">
        <f t="shared" si="4"/>
        <v>47.2</v>
      </c>
      <c r="N26" s="58">
        <f t="shared" si="2"/>
        <v>4.8</v>
      </c>
      <c r="O26" s="58">
        <f t="shared" si="2"/>
        <v>3.6</v>
      </c>
    </row>
    <row r="27" spans="2:15" ht="17.25">
      <c r="B27" s="15" t="s">
        <v>109</v>
      </c>
      <c r="C27" s="16">
        <v>1317859</v>
      </c>
      <c r="D27" s="16">
        <v>87570</v>
      </c>
      <c r="E27" s="16">
        <v>4414390</v>
      </c>
      <c r="F27" s="16">
        <f t="shared" si="0"/>
        <v>5819819</v>
      </c>
      <c r="G27" s="16">
        <v>347363</v>
      </c>
      <c r="H27" s="16">
        <v>0</v>
      </c>
      <c r="I27" s="16">
        <f t="shared" si="1"/>
        <v>347363</v>
      </c>
      <c r="J27" s="6"/>
      <c r="K27" s="25">
        <v>3183032</v>
      </c>
      <c r="L27" s="49">
        <f t="shared" si="3"/>
        <v>182.8</v>
      </c>
      <c r="M27" s="49">
        <f t="shared" si="4"/>
        <v>41.4</v>
      </c>
      <c r="N27" s="56">
        <f t="shared" si="2"/>
        <v>2.8</v>
      </c>
      <c r="O27" s="56">
        <f t="shared" si="2"/>
        <v>138.7</v>
      </c>
    </row>
    <row r="28" spans="2:15" ht="17.25">
      <c r="B28" s="15" t="s">
        <v>31</v>
      </c>
      <c r="C28" s="16">
        <v>1170077</v>
      </c>
      <c r="D28" s="16">
        <v>945086</v>
      </c>
      <c r="E28" s="16">
        <v>1285142</v>
      </c>
      <c r="F28" s="16">
        <f t="shared" si="0"/>
        <v>3400305</v>
      </c>
      <c r="G28" s="16">
        <v>138504</v>
      </c>
      <c r="H28" s="16">
        <v>64100</v>
      </c>
      <c r="I28" s="16">
        <f t="shared" si="1"/>
        <v>202604</v>
      </c>
      <c r="J28" s="6"/>
      <c r="K28" s="25">
        <v>1707866</v>
      </c>
      <c r="L28" s="49">
        <f t="shared" si="3"/>
        <v>199.1</v>
      </c>
      <c r="M28" s="49">
        <f t="shared" si="4"/>
        <v>68.5</v>
      </c>
      <c r="N28" s="56">
        <f t="shared" si="2"/>
        <v>55.3</v>
      </c>
      <c r="O28" s="56">
        <f t="shared" si="2"/>
        <v>75.2</v>
      </c>
    </row>
    <row r="29" spans="2:15" ht="17.25">
      <c r="B29" s="15" t="s">
        <v>35</v>
      </c>
      <c r="C29" s="16">
        <v>1757395</v>
      </c>
      <c r="D29" s="16">
        <v>147718</v>
      </c>
      <c r="E29" s="16">
        <v>2293609</v>
      </c>
      <c r="F29" s="16">
        <f t="shared" si="0"/>
        <v>4198722</v>
      </c>
      <c r="G29" s="16">
        <v>405229</v>
      </c>
      <c r="H29" s="16">
        <v>3000</v>
      </c>
      <c r="I29" s="16">
        <f t="shared" si="1"/>
        <v>408229</v>
      </c>
      <c r="J29" s="6"/>
      <c r="K29" s="25">
        <v>4740032</v>
      </c>
      <c r="L29" s="49">
        <f t="shared" si="3"/>
        <v>88.6</v>
      </c>
      <c r="M29" s="49">
        <f t="shared" si="4"/>
        <v>37.1</v>
      </c>
      <c r="N29" s="56">
        <f t="shared" si="4"/>
        <v>3.1</v>
      </c>
      <c r="O29" s="56">
        <f t="shared" si="4"/>
        <v>48.4</v>
      </c>
    </row>
    <row r="30" spans="2:15" ht="17.25">
      <c r="B30" s="15" t="s">
        <v>37</v>
      </c>
      <c r="C30" s="16">
        <v>2225267</v>
      </c>
      <c r="D30" s="16">
        <v>768955</v>
      </c>
      <c r="E30" s="16">
        <v>4158747</v>
      </c>
      <c r="F30" s="16">
        <f t="shared" si="0"/>
        <v>7152969</v>
      </c>
      <c r="G30" s="16">
        <v>366453</v>
      </c>
      <c r="H30" s="16">
        <v>4000</v>
      </c>
      <c r="I30" s="16">
        <f t="shared" si="1"/>
        <v>370453</v>
      </c>
      <c r="J30" s="6"/>
      <c r="K30" s="25">
        <v>6925447</v>
      </c>
      <c r="L30" s="49">
        <f t="shared" si="3"/>
        <v>103.3</v>
      </c>
      <c r="M30" s="49">
        <f t="shared" si="4"/>
        <v>32.1</v>
      </c>
      <c r="N30" s="56">
        <f t="shared" si="4"/>
        <v>11.1</v>
      </c>
      <c r="O30" s="56">
        <f t="shared" si="4"/>
        <v>60.1</v>
      </c>
    </row>
    <row r="31" spans="2:15" ht="17.25">
      <c r="B31" s="15" t="s">
        <v>110</v>
      </c>
      <c r="C31" s="16">
        <v>551161</v>
      </c>
      <c r="D31" s="16">
        <v>40583</v>
      </c>
      <c r="E31" s="16">
        <v>241038</v>
      </c>
      <c r="F31" s="16">
        <f t="shared" si="0"/>
        <v>832782</v>
      </c>
      <c r="G31" s="16">
        <v>51154</v>
      </c>
      <c r="H31" s="16">
        <v>3000</v>
      </c>
      <c r="I31" s="16">
        <f t="shared" si="1"/>
        <v>54154</v>
      </c>
      <c r="J31" s="6"/>
      <c r="K31" s="25">
        <v>2334130</v>
      </c>
      <c r="L31" s="49">
        <f t="shared" si="3"/>
        <v>35.7</v>
      </c>
      <c r="M31" s="49">
        <f t="shared" si="4"/>
        <v>23.6</v>
      </c>
      <c r="N31" s="56">
        <f t="shared" si="4"/>
        <v>1.7</v>
      </c>
      <c r="O31" s="56">
        <f t="shared" si="4"/>
        <v>10.3</v>
      </c>
    </row>
    <row r="32" spans="2:15" ht="17.25">
      <c r="B32" s="15" t="s">
        <v>39</v>
      </c>
      <c r="C32" s="16">
        <v>834528</v>
      </c>
      <c r="D32" s="16">
        <v>23671</v>
      </c>
      <c r="E32" s="16">
        <v>587878</v>
      </c>
      <c r="F32" s="16">
        <f t="shared" si="0"/>
        <v>1446077</v>
      </c>
      <c r="G32" s="16">
        <v>177527</v>
      </c>
      <c r="H32" s="16">
        <v>16853</v>
      </c>
      <c r="I32" s="16">
        <f t="shared" si="1"/>
        <v>194380</v>
      </c>
      <c r="J32" s="6"/>
      <c r="K32" s="25">
        <v>1812552</v>
      </c>
      <c r="L32" s="49">
        <f t="shared" si="3"/>
        <v>79.8</v>
      </c>
      <c r="M32" s="49">
        <f t="shared" si="4"/>
        <v>46</v>
      </c>
      <c r="N32" s="56">
        <f t="shared" si="4"/>
        <v>1.3</v>
      </c>
      <c r="O32" s="56">
        <f t="shared" si="4"/>
        <v>32.4</v>
      </c>
    </row>
    <row r="33" spans="2:15" ht="17.25">
      <c r="B33" s="15" t="s">
        <v>40</v>
      </c>
      <c r="C33" s="16">
        <v>5764432</v>
      </c>
      <c r="D33" s="16">
        <v>2792191</v>
      </c>
      <c r="E33" s="16">
        <v>13414919</v>
      </c>
      <c r="F33" s="16">
        <f t="shared" si="0"/>
        <v>21971542</v>
      </c>
      <c r="G33" s="16">
        <v>328869</v>
      </c>
      <c r="H33" s="16">
        <v>6000</v>
      </c>
      <c r="I33" s="16">
        <f t="shared" si="1"/>
        <v>334869</v>
      </c>
      <c r="J33" s="6"/>
      <c r="K33" s="25">
        <v>5913670</v>
      </c>
      <c r="L33" s="49">
        <f t="shared" si="3"/>
        <v>371.5</v>
      </c>
      <c r="M33" s="49">
        <f t="shared" si="4"/>
        <v>97.5</v>
      </c>
      <c r="N33" s="56">
        <f t="shared" si="4"/>
        <v>47.2</v>
      </c>
      <c r="O33" s="56">
        <f t="shared" si="4"/>
        <v>226.8</v>
      </c>
    </row>
    <row r="34" spans="2:15" ht="17.25">
      <c r="B34" s="15" t="s">
        <v>111</v>
      </c>
      <c r="C34" s="16">
        <v>81702</v>
      </c>
      <c r="D34" s="16">
        <v>62594</v>
      </c>
      <c r="E34" s="16">
        <v>582074</v>
      </c>
      <c r="F34" s="16">
        <f t="shared" si="0"/>
        <v>726370</v>
      </c>
      <c r="G34" s="16">
        <v>528264</v>
      </c>
      <c r="H34" s="16">
        <v>0</v>
      </c>
      <c r="I34" s="16">
        <f t="shared" si="1"/>
        <v>528264</v>
      </c>
      <c r="J34" s="6"/>
      <c r="K34" s="25">
        <v>1810005</v>
      </c>
      <c r="L34" s="49">
        <f t="shared" si="3"/>
        <v>40.1</v>
      </c>
      <c r="M34" s="49">
        <f t="shared" si="4"/>
        <v>4.5</v>
      </c>
      <c r="N34" s="56">
        <f t="shared" si="4"/>
        <v>3.5</v>
      </c>
      <c r="O34" s="56">
        <f t="shared" si="4"/>
        <v>32.2</v>
      </c>
    </row>
    <row r="35" spans="2:15" ht="17.25">
      <c r="B35" s="15" t="s">
        <v>42</v>
      </c>
      <c r="C35" s="16">
        <v>559564</v>
      </c>
      <c r="D35" s="16">
        <v>217095</v>
      </c>
      <c r="E35" s="16">
        <v>151750</v>
      </c>
      <c r="F35" s="16">
        <f t="shared" si="0"/>
        <v>928409</v>
      </c>
      <c r="G35" s="16">
        <v>180000</v>
      </c>
      <c r="H35" s="16">
        <v>0</v>
      </c>
      <c r="I35" s="16">
        <f t="shared" si="1"/>
        <v>180000</v>
      </c>
      <c r="J35" s="6"/>
      <c r="K35" s="25">
        <v>3096745</v>
      </c>
      <c r="L35" s="49">
        <f t="shared" si="3"/>
        <v>30</v>
      </c>
      <c r="M35" s="49">
        <f t="shared" si="4"/>
        <v>18.1</v>
      </c>
      <c r="N35" s="56">
        <f t="shared" si="4"/>
        <v>7</v>
      </c>
      <c r="O35" s="56">
        <f t="shared" si="4"/>
        <v>4.9</v>
      </c>
    </row>
    <row r="36" spans="2:15" ht="17.25">
      <c r="B36" s="15" t="s">
        <v>43</v>
      </c>
      <c r="C36" s="16">
        <v>800141</v>
      </c>
      <c r="D36" s="16">
        <v>320232</v>
      </c>
      <c r="E36" s="16">
        <v>381488</v>
      </c>
      <c r="F36" s="16">
        <f t="shared" si="0"/>
        <v>1501861</v>
      </c>
      <c r="G36" s="16">
        <v>169671</v>
      </c>
      <c r="H36" s="16">
        <v>0</v>
      </c>
      <c r="I36" s="16">
        <f t="shared" si="1"/>
        <v>169671</v>
      </c>
      <c r="J36" s="6"/>
      <c r="K36" s="25">
        <v>2480445</v>
      </c>
      <c r="L36" s="49">
        <f t="shared" si="3"/>
        <v>60.5</v>
      </c>
      <c r="M36" s="49">
        <f t="shared" si="4"/>
        <v>32.3</v>
      </c>
      <c r="N36" s="56">
        <f t="shared" si="4"/>
        <v>12.9</v>
      </c>
      <c r="O36" s="56">
        <f t="shared" si="4"/>
        <v>15.4</v>
      </c>
    </row>
    <row r="37" spans="2:15" ht="17.25">
      <c r="B37" s="15" t="s">
        <v>44</v>
      </c>
      <c r="C37" s="16">
        <v>1144722</v>
      </c>
      <c r="D37" s="16">
        <v>89564</v>
      </c>
      <c r="E37" s="16">
        <v>92015</v>
      </c>
      <c r="F37" s="16">
        <f t="shared" si="0"/>
        <v>1326301</v>
      </c>
      <c r="G37" s="16">
        <v>208516</v>
      </c>
      <c r="H37" s="16">
        <v>0</v>
      </c>
      <c r="I37" s="16">
        <f t="shared" si="1"/>
        <v>208516</v>
      </c>
      <c r="J37" s="6"/>
      <c r="K37" s="25">
        <v>1401602</v>
      </c>
      <c r="L37" s="49">
        <f t="shared" si="3"/>
        <v>94.6</v>
      </c>
      <c r="M37" s="49">
        <f t="shared" si="4"/>
        <v>81.7</v>
      </c>
      <c r="N37" s="56">
        <f t="shared" si="4"/>
        <v>6.4</v>
      </c>
      <c r="O37" s="56">
        <f t="shared" si="4"/>
        <v>6.6</v>
      </c>
    </row>
    <row r="38" spans="2:15" ht="17.25">
      <c r="B38" s="15" t="s">
        <v>45</v>
      </c>
      <c r="C38" s="16">
        <v>585078</v>
      </c>
      <c r="D38" s="16">
        <v>138573</v>
      </c>
      <c r="E38" s="16">
        <v>341124</v>
      </c>
      <c r="F38" s="16">
        <f t="shared" si="0"/>
        <v>1064775</v>
      </c>
      <c r="G38" s="16">
        <v>180459</v>
      </c>
      <c r="H38" s="16">
        <v>0</v>
      </c>
      <c r="I38" s="16">
        <f t="shared" si="1"/>
        <v>180459</v>
      </c>
      <c r="J38" s="6"/>
      <c r="K38" s="25">
        <v>3008531</v>
      </c>
      <c r="L38" s="49">
        <f t="shared" si="3"/>
        <v>35.4</v>
      </c>
      <c r="M38" s="49">
        <f t="shared" si="4"/>
        <v>19.4</v>
      </c>
      <c r="N38" s="56">
        <f t="shared" si="4"/>
        <v>4.6</v>
      </c>
      <c r="O38" s="56">
        <f t="shared" si="4"/>
        <v>11.3</v>
      </c>
    </row>
    <row r="39" spans="2:15" ht="17.25">
      <c r="B39" s="15" t="s">
        <v>46</v>
      </c>
      <c r="C39" s="16">
        <v>463053</v>
      </c>
      <c r="D39" s="16">
        <v>94861</v>
      </c>
      <c r="E39" s="16">
        <v>25589</v>
      </c>
      <c r="F39" s="16">
        <f t="shared" si="0"/>
        <v>583503</v>
      </c>
      <c r="G39" s="16">
        <v>0</v>
      </c>
      <c r="H39" s="16">
        <v>10000</v>
      </c>
      <c r="I39" s="16">
        <f t="shared" si="1"/>
        <v>10000</v>
      </c>
      <c r="J39" s="6"/>
      <c r="K39" s="25">
        <v>1609852</v>
      </c>
      <c r="L39" s="49">
        <f t="shared" si="3"/>
        <v>36.2</v>
      </c>
      <c r="M39" s="49">
        <f t="shared" si="4"/>
        <v>28.8</v>
      </c>
      <c r="N39" s="56">
        <f t="shared" si="4"/>
        <v>5.9</v>
      </c>
      <c r="O39" s="56">
        <f t="shared" si="4"/>
        <v>1.6</v>
      </c>
    </row>
    <row r="40" spans="2:15" ht="17.25">
      <c r="B40" s="15" t="s">
        <v>47</v>
      </c>
      <c r="C40" s="16">
        <v>1200191</v>
      </c>
      <c r="D40" s="16">
        <v>268980</v>
      </c>
      <c r="E40" s="16">
        <v>662179</v>
      </c>
      <c r="F40" s="16">
        <f t="shared" si="0"/>
        <v>2131350</v>
      </c>
      <c r="G40" s="16">
        <v>64393</v>
      </c>
      <c r="H40" s="16">
        <v>225992</v>
      </c>
      <c r="I40" s="16">
        <f t="shared" si="1"/>
        <v>290385</v>
      </c>
      <c r="J40" s="6"/>
      <c r="K40" s="25">
        <v>3284980</v>
      </c>
      <c r="L40" s="49">
        <f t="shared" si="3"/>
        <v>64.9</v>
      </c>
      <c r="M40" s="49">
        <f t="shared" si="4"/>
        <v>36.5</v>
      </c>
      <c r="N40" s="56">
        <f t="shared" si="4"/>
        <v>8.2</v>
      </c>
      <c r="O40" s="56">
        <f t="shared" si="4"/>
        <v>20.2</v>
      </c>
    </row>
    <row r="41" spans="2:15" ht="17.25">
      <c r="B41" s="15" t="s">
        <v>48</v>
      </c>
      <c r="C41" s="16">
        <v>1090698</v>
      </c>
      <c r="D41" s="16">
        <v>126130</v>
      </c>
      <c r="E41" s="16">
        <v>1044760</v>
      </c>
      <c r="F41" s="16">
        <f t="shared" si="0"/>
        <v>2261588</v>
      </c>
      <c r="G41" s="16">
        <v>111583</v>
      </c>
      <c r="H41" s="16">
        <v>0</v>
      </c>
      <c r="I41" s="16">
        <f t="shared" si="1"/>
        <v>111583</v>
      </c>
      <c r="J41" s="6"/>
      <c r="K41" s="25">
        <v>3383166</v>
      </c>
      <c r="L41" s="49">
        <f t="shared" si="3"/>
        <v>66.8</v>
      </c>
      <c r="M41" s="49">
        <f t="shared" si="4"/>
        <v>32.2</v>
      </c>
      <c r="N41" s="56">
        <f t="shared" si="4"/>
        <v>3.7</v>
      </c>
      <c r="O41" s="56">
        <f t="shared" si="4"/>
        <v>30.9</v>
      </c>
    </row>
    <row r="42" spans="2:15" ht="17.25">
      <c r="B42" s="15" t="s">
        <v>112</v>
      </c>
      <c r="C42" s="16">
        <v>1495375</v>
      </c>
      <c r="D42" s="16">
        <v>143948</v>
      </c>
      <c r="E42" s="16">
        <v>426973</v>
      </c>
      <c r="F42" s="16">
        <f t="shared" si="0"/>
        <v>2066296</v>
      </c>
      <c r="G42" s="16">
        <v>309713</v>
      </c>
      <c r="H42" s="16">
        <v>500</v>
      </c>
      <c r="I42" s="16">
        <f t="shared" si="1"/>
        <v>310213</v>
      </c>
      <c r="J42" s="6"/>
      <c r="K42" s="25">
        <v>4143267</v>
      </c>
      <c r="L42" s="49">
        <f t="shared" si="3"/>
        <v>49.9</v>
      </c>
      <c r="M42" s="49">
        <f t="shared" si="4"/>
        <v>36.1</v>
      </c>
      <c r="N42" s="56">
        <f t="shared" si="4"/>
        <v>3.5</v>
      </c>
      <c r="O42" s="56">
        <f t="shared" si="4"/>
        <v>10.3</v>
      </c>
    </row>
    <row r="43" spans="2:15" ht="17.25">
      <c r="B43" s="15" t="s">
        <v>50</v>
      </c>
      <c r="C43" s="16">
        <v>183270</v>
      </c>
      <c r="D43" s="16">
        <v>85205</v>
      </c>
      <c r="E43" s="16">
        <v>464897</v>
      </c>
      <c r="F43" s="16">
        <f t="shared" si="0"/>
        <v>733372</v>
      </c>
      <c r="G43" s="16">
        <v>40888</v>
      </c>
      <c r="H43" s="16">
        <v>0</v>
      </c>
      <c r="I43" s="16">
        <f t="shared" si="1"/>
        <v>40888</v>
      </c>
      <c r="J43" s="6"/>
      <c r="K43" s="25">
        <v>2647317</v>
      </c>
      <c r="L43" s="49">
        <f t="shared" si="3"/>
        <v>27.7</v>
      </c>
      <c r="M43" s="49">
        <f t="shared" si="4"/>
        <v>6.9</v>
      </c>
      <c r="N43" s="56">
        <f t="shared" si="4"/>
        <v>3.2</v>
      </c>
      <c r="O43" s="56">
        <f t="shared" si="4"/>
        <v>17.6</v>
      </c>
    </row>
    <row r="44" spans="2:15" ht="17.25">
      <c r="B44" s="15" t="s">
        <v>113</v>
      </c>
      <c r="C44" s="16">
        <v>681104</v>
      </c>
      <c r="D44" s="16">
        <v>865</v>
      </c>
      <c r="E44" s="16">
        <v>434170</v>
      </c>
      <c r="F44" s="16">
        <f t="shared" si="0"/>
        <v>1116139</v>
      </c>
      <c r="G44" s="16">
        <v>138732</v>
      </c>
      <c r="H44" s="16">
        <v>0</v>
      </c>
      <c r="I44" s="16">
        <f t="shared" si="1"/>
        <v>138732</v>
      </c>
      <c r="J44" s="6"/>
      <c r="K44" s="25">
        <v>2700403</v>
      </c>
      <c r="L44" s="49">
        <f t="shared" si="3"/>
        <v>41.3</v>
      </c>
      <c r="M44" s="49">
        <f t="shared" si="4"/>
        <v>25.2</v>
      </c>
      <c r="N44" s="56">
        <f t="shared" si="4"/>
        <v>0</v>
      </c>
      <c r="O44" s="56">
        <f t="shared" si="4"/>
        <v>16.1</v>
      </c>
    </row>
    <row r="45" spans="2:15" ht="17.25">
      <c r="B45" s="15" t="s">
        <v>114</v>
      </c>
      <c r="C45" s="16">
        <v>702801</v>
      </c>
      <c r="D45" s="16">
        <v>153438</v>
      </c>
      <c r="E45" s="16">
        <v>333105</v>
      </c>
      <c r="F45" s="16">
        <f t="shared" si="0"/>
        <v>1189344</v>
      </c>
      <c r="G45" s="16">
        <v>101559</v>
      </c>
      <c r="H45" s="16">
        <v>0</v>
      </c>
      <c r="I45" s="16">
        <f t="shared" si="1"/>
        <v>101559</v>
      </c>
      <c r="J45" s="6"/>
      <c r="K45" s="25">
        <v>1883808</v>
      </c>
      <c r="L45" s="49">
        <f t="shared" si="3"/>
        <v>63.1</v>
      </c>
      <c r="M45" s="49">
        <f t="shared" si="4"/>
        <v>37.3</v>
      </c>
      <c r="N45" s="56">
        <f t="shared" si="4"/>
        <v>8.1</v>
      </c>
      <c r="O45" s="56">
        <f t="shared" si="4"/>
        <v>17.7</v>
      </c>
    </row>
    <row r="46" spans="2:15" ht="17.25">
      <c r="B46" s="15" t="s">
        <v>115</v>
      </c>
      <c r="C46" s="16">
        <v>954917</v>
      </c>
      <c r="D46" s="16">
        <v>97672</v>
      </c>
      <c r="E46" s="16">
        <v>244592</v>
      </c>
      <c r="F46" s="16">
        <f t="shared" si="0"/>
        <v>1297181</v>
      </c>
      <c r="G46" s="16">
        <v>132439</v>
      </c>
      <c r="H46" s="16">
        <v>6556</v>
      </c>
      <c r="I46" s="16">
        <f t="shared" si="1"/>
        <v>138995</v>
      </c>
      <c r="J46" s="6"/>
      <c r="K46" s="25">
        <v>2389939</v>
      </c>
      <c r="L46" s="49">
        <f t="shared" si="3"/>
        <v>54.3</v>
      </c>
      <c r="M46" s="49">
        <f t="shared" si="4"/>
        <v>40</v>
      </c>
      <c r="N46" s="56">
        <f t="shared" si="4"/>
        <v>4.1</v>
      </c>
      <c r="O46" s="56">
        <f t="shared" si="4"/>
        <v>10.2</v>
      </c>
    </row>
    <row r="47" spans="2:15" ht="17.25">
      <c r="B47" s="15" t="s">
        <v>54</v>
      </c>
      <c r="C47" s="16">
        <v>1518531</v>
      </c>
      <c r="D47" s="16">
        <v>196152</v>
      </c>
      <c r="E47" s="16">
        <v>793685</v>
      </c>
      <c r="F47" s="16">
        <f t="shared" si="0"/>
        <v>2508368</v>
      </c>
      <c r="G47" s="16">
        <v>215716</v>
      </c>
      <c r="H47" s="16">
        <v>0</v>
      </c>
      <c r="I47" s="16">
        <f t="shared" si="1"/>
        <v>215716</v>
      </c>
      <c r="J47" s="6"/>
      <c r="K47" s="25">
        <v>2631856</v>
      </c>
      <c r="L47" s="49">
        <f t="shared" si="3"/>
        <v>95.3</v>
      </c>
      <c r="M47" s="49">
        <f t="shared" si="4"/>
        <v>57.7</v>
      </c>
      <c r="N47" s="56">
        <f t="shared" si="4"/>
        <v>7.5</v>
      </c>
      <c r="O47" s="56">
        <f t="shared" si="4"/>
        <v>30.2</v>
      </c>
    </row>
    <row r="48" spans="2:15" ht="17.25">
      <c r="B48" s="15" t="s">
        <v>55</v>
      </c>
      <c r="C48" s="16">
        <v>850000</v>
      </c>
      <c r="D48" s="16">
        <v>260000</v>
      </c>
      <c r="E48" s="16">
        <v>955650</v>
      </c>
      <c r="F48" s="16">
        <f t="shared" si="0"/>
        <v>2065650</v>
      </c>
      <c r="G48" s="16">
        <v>266000</v>
      </c>
      <c r="H48" s="16">
        <v>2000</v>
      </c>
      <c r="I48" s="16">
        <f t="shared" si="1"/>
        <v>268000</v>
      </c>
      <c r="J48" s="6"/>
      <c r="K48" s="25">
        <v>4244691</v>
      </c>
      <c r="L48" s="49">
        <f t="shared" si="3"/>
        <v>48.7</v>
      </c>
      <c r="M48" s="49">
        <f t="shared" si="4"/>
        <v>20</v>
      </c>
      <c r="N48" s="56">
        <f t="shared" si="4"/>
        <v>6.1</v>
      </c>
      <c r="O48" s="56">
        <f t="shared" si="4"/>
        <v>22.5</v>
      </c>
    </row>
    <row r="49" spans="2:15" ht="17.25">
      <c r="B49" s="15" t="s">
        <v>56</v>
      </c>
      <c r="C49" s="16">
        <v>62300</v>
      </c>
      <c r="D49" s="16">
        <v>13406</v>
      </c>
      <c r="E49" s="16">
        <v>199414</v>
      </c>
      <c r="F49" s="16">
        <f t="shared" si="0"/>
        <v>275120</v>
      </c>
      <c r="G49" s="16">
        <v>225582</v>
      </c>
      <c r="H49" s="16">
        <v>0</v>
      </c>
      <c r="I49" s="16">
        <f t="shared" si="1"/>
        <v>225582</v>
      </c>
      <c r="J49" s="6"/>
      <c r="K49" s="25">
        <v>1874095</v>
      </c>
      <c r="L49" s="49">
        <f t="shared" si="3"/>
        <v>14.7</v>
      </c>
      <c r="M49" s="49">
        <f t="shared" si="4"/>
        <v>3.3</v>
      </c>
      <c r="N49" s="56">
        <f t="shared" si="4"/>
        <v>0.7</v>
      </c>
      <c r="O49" s="56">
        <f t="shared" si="4"/>
        <v>10.6</v>
      </c>
    </row>
    <row r="50" spans="2:15" ht="17.25">
      <c r="B50" s="15" t="s">
        <v>57</v>
      </c>
      <c r="C50" s="16">
        <v>629433</v>
      </c>
      <c r="D50" s="16">
        <v>107848</v>
      </c>
      <c r="E50" s="16">
        <v>507628</v>
      </c>
      <c r="F50" s="16">
        <f t="shared" si="0"/>
        <v>1244909</v>
      </c>
      <c r="G50" s="16">
        <v>236298</v>
      </c>
      <c r="H50" s="16">
        <v>2000</v>
      </c>
      <c r="I50" s="16">
        <f t="shared" si="1"/>
        <v>238298</v>
      </c>
      <c r="J50" s="6"/>
      <c r="K50" s="25">
        <v>1661507</v>
      </c>
      <c r="L50" s="49">
        <f t="shared" si="3"/>
        <v>74.9</v>
      </c>
      <c r="M50" s="49">
        <f t="shared" si="4"/>
        <v>37.9</v>
      </c>
      <c r="N50" s="56">
        <f t="shared" si="4"/>
        <v>6.5</v>
      </c>
      <c r="O50" s="56">
        <f t="shared" si="4"/>
        <v>30.6</v>
      </c>
    </row>
    <row r="51" spans="2:15" ht="17.25">
      <c r="B51" s="15" t="s">
        <v>58</v>
      </c>
      <c r="C51" s="16">
        <v>866595</v>
      </c>
      <c r="D51" s="16">
        <v>66263</v>
      </c>
      <c r="E51" s="16">
        <v>959424</v>
      </c>
      <c r="F51" s="16">
        <f t="shared" si="0"/>
        <v>1892282</v>
      </c>
      <c r="G51" s="16">
        <v>52294</v>
      </c>
      <c r="H51" s="16">
        <v>5000</v>
      </c>
      <c r="I51" s="16">
        <f t="shared" si="1"/>
        <v>57294</v>
      </c>
      <c r="J51" s="6"/>
      <c r="K51" s="25">
        <v>1997362</v>
      </c>
      <c r="L51" s="49">
        <f t="shared" si="3"/>
        <v>94.7</v>
      </c>
      <c r="M51" s="49">
        <f t="shared" si="4"/>
        <v>43.4</v>
      </c>
      <c r="N51" s="56">
        <f t="shared" si="4"/>
        <v>3.3</v>
      </c>
      <c r="O51" s="56">
        <f t="shared" si="4"/>
        <v>48</v>
      </c>
    </row>
    <row r="52" spans="2:15" ht="17.25">
      <c r="B52" s="15" t="s">
        <v>59</v>
      </c>
      <c r="C52" s="16">
        <v>761403</v>
      </c>
      <c r="D52" s="16">
        <v>236004</v>
      </c>
      <c r="E52" s="16">
        <v>253465</v>
      </c>
      <c r="F52" s="16">
        <f t="shared" si="0"/>
        <v>1250872</v>
      </c>
      <c r="G52" s="16">
        <v>113707</v>
      </c>
      <c r="H52" s="16">
        <v>0</v>
      </c>
      <c r="I52" s="16">
        <f t="shared" si="1"/>
        <v>113707</v>
      </c>
      <c r="J52" s="6"/>
      <c r="K52" s="25">
        <v>2833625</v>
      </c>
      <c r="L52" s="49">
        <f t="shared" si="3"/>
        <v>44.1</v>
      </c>
      <c r="M52" s="49">
        <f t="shared" si="4"/>
        <v>26.9</v>
      </c>
      <c r="N52" s="56">
        <f t="shared" si="4"/>
        <v>8.3</v>
      </c>
      <c r="O52" s="56">
        <f t="shared" si="4"/>
        <v>8.9</v>
      </c>
    </row>
    <row r="53" spans="2:15" ht="17.25">
      <c r="B53" s="15" t="s">
        <v>60</v>
      </c>
      <c r="C53" s="16">
        <v>609714</v>
      </c>
      <c r="D53" s="16">
        <v>368314</v>
      </c>
      <c r="E53" s="16">
        <v>419743</v>
      </c>
      <c r="F53" s="16">
        <f t="shared" si="0"/>
        <v>1397771</v>
      </c>
      <c r="G53" s="16">
        <v>133319</v>
      </c>
      <c r="H53" s="16">
        <v>0</v>
      </c>
      <c r="I53" s="16">
        <f t="shared" si="1"/>
        <v>133319</v>
      </c>
      <c r="J53" s="6"/>
      <c r="K53" s="25">
        <v>1843249</v>
      </c>
      <c r="L53" s="49">
        <f t="shared" si="3"/>
        <v>75.8</v>
      </c>
      <c r="M53" s="49">
        <f t="shared" si="4"/>
        <v>33.1</v>
      </c>
      <c r="N53" s="56">
        <f t="shared" si="4"/>
        <v>20</v>
      </c>
      <c r="O53" s="56">
        <f t="shared" si="4"/>
        <v>22.8</v>
      </c>
    </row>
    <row r="54" spans="2:15" ht="17.25">
      <c r="B54" s="15" t="s">
        <v>61</v>
      </c>
      <c r="C54" s="16">
        <v>1173469</v>
      </c>
      <c r="D54" s="16">
        <v>312238</v>
      </c>
      <c r="E54" s="16">
        <v>218031</v>
      </c>
      <c r="F54" s="16">
        <f t="shared" si="0"/>
        <v>1703738</v>
      </c>
      <c r="G54" s="16">
        <v>221712</v>
      </c>
      <c r="H54" s="16">
        <v>0</v>
      </c>
      <c r="I54" s="16">
        <f t="shared" si="1"/>
        <v>221712</v>
      </c>
      <c r="J54" s="6"/>
      <c r="K54" s="25">
        <v>3316489</v>
      </c>
      <c r="L54" s="49">
        <f t="shared" si="3"/>
        <v>51.4</v>
      </c>
      <c r="M54" s="49">
        <f t="shared" si="4"/>
        <v>35.4</v>
      </c>
      <c r="N54" s="56">
        <f t="shared" si="4"/>
        <v>9.4</v>
      </c>
      <c r="O54" s="56">
        <f t="shared" si="4"/>
        <v>6.6</v>
      </c>
    </row>
    <row r="55" spans="2:15" ht="17.25">
      <c r="B55" s="15" t="s">
        <v>62</v>
      </c>
      <c r="C55" s="16">
        <v>244718</v>
      </c>
      <c r="D55" s="16">
        <v>256782</v>
      </c>
      <c r="E55" s="16">
        <v>378894</v>
      </c>
      <c r="F55" s="16">
        <f t="shared" si="0"/>
        <v>880394</v>
      </c>
      <c r="G55" s="16">
        <v>108881</v>
      </c>
      <c r="H55" s="16">
        <v>0</v>
      </c>
      <c r="I55" s="16">
        <f t="shared" si="1"/>
        <v>108881</v>
      </c>
      <c r="J55" s="6"/>
      <c r="K55" s="25">
        <v>2777601</v>
      </c>
      <c r="L55" s="49">
        <f t="shared" si="3"/>
        <v>31.7</v>
      </c>
      <c r="M55" s="49">
        <f t="shared" si="4"/>
        <v>8.8</v>
      </c>
      <c r="N55" s="56">
        <f t="shared" si="4"/>
        <v>9.2</v>
      </c>
      <c r="O55" s="56">
        <f t="shared" si="4"/>
        <v>13.6</v>
      </c>
    </row>
    <row r="56" spans="2:15" ht="17.25">
      <c r="B56" s="15" t="s">
        <v>63</v>
      </c>
      <c r="C56" s="16">
        <v>525979</v>
      </c>
      <c r="D56" s="16">
        <v>460855</v>
      </c>
      <c r="E56" s="16">
        <v>638694</v>
      </c>
      <c r="F56" s="16">
        <f t="shared" si="0"/>
        <v>1625528</v>
      </c>
      <c r="G56" s="16">
        <v>63976</v>
      </c>
      <c r="H56" s="16">
        <v>0</v>
      </c>
      <c r="I56" s="16">
        <f t="shared" si="1"/>
        <v>63976</v>
      </c>
      <c r="J56" s="6"/>
      <c r="K56" s="25">
        <v>2409108</v>
      </c>
      <c r="L56" s="49">
        <f t="shared" si="3"/>
        <v>67.5</v>
      </c>
      <c r="M56" s="49">
        <f t="shared" si="4"/>
        <v>21.8</v>
      </c>
      <c r="N56" s="56">
        <f t="shared" si="4"/>
        <v>19.1</v>
      </c>
      <c r="O56" s="56">
        <f t="shared" si="4"/>
        <v>26.5</v>
      </c>
    </row>
    <row r="57" spans="2:15" ht="17.25">
      <c r="B57" s="15" t="s">
        <v>116</v>
      </c>
      <c r="C57" s="16">
        <v>163235</v>
      </c>
      <c r="D57" s="16">
        <v>88365</v>
      </c>
      <c r="E57" s="16">
        <v>65418</v>
      </c>
      <c r="F57" s="16">
        <f t="shared" si="0"/>
        <v>317018</v>
      </c>
      <c r="G57" s="16">
        <v>87469</v>
      </c>
      <c r="H57" s="16">
        <v>2000</v>
      </c>
      <c r="I57" s="16">
        <f t="shared" si="1"/>
        <v>89469</v>
      </c>
      <c r="J57" s="6"/>
      <c r="K57" s="25">
        <v>1697793</v>
      </c>
      <c r="L57" s="49">
        <f t="shared" si="3"/>
        <v>18.7</v>
      </c>
      <c r="M57" s="49">
        <f t="shared" si="4"/>
        <v>9.6</v>
      </c>
      <c r="N57" s="56">
        <f t="shared" si="4"/>
        <v>5.2</v>
      </c>
      <c r="O57" s="56">
        <f t="shared" si="4"/>
        <v>3.9</v>
      </c>
    </row>
    <row r="58" spans="2:15" ht="17.25">
      <c r="B58" s="15" t="s">
        <v>117</v>
      </c>
      <c r="C58" s="16">
        <v>378966</v>
      </c>
      <c r="D58" s="16">
        <v>32726</v>
      </c>
      <c r="E58" s="16">
        <v>192152</v>
      </c>
      <c r="F58" s="16">
        <f t="shared" si="0"/>
        <v>603844</v>
      </c>
      <c r="G58" s="16">
        <v>152314</v>
      </c>
      <c r="H58" s="16">
        <v>92056</v>
      </c>
      <c r="I58" s="16">
        <f t="shared" si="1"/>
        <v>244370</v>
      </c>
      <c r="J58" s="6"/>
      <c r="K58" s="25">
        <v>1508254</v>
      </c>
      <c r="L58" s="49">
        <f t="shared" si="3"/>
        <v>40</v>
      </c>
      <c r="M58" s="49">
        <f t="shared" si="4"/>
        <v>25.1</v>
      </c>
      <c r="N58" s="56">
        <f t="shared" si="4"/>
        <v>2.2</v>
      </c>
      <c r="O58" s="56">
        <f t="shared" si="4"/>
        <v>12.7</v>
      </c>
    </row>
    <row r="59" spans="2:15" ht="17.25">
      <c r="B59" s="15" t="s">
        <v>66</v>
      </c>
      <c r="C59" s="16">
        <v>606062</v>
      </c>
      <c r="D59" s="16">
        <v>67617</v>
      </c>
      <c r="E59" s="16">
        <v>141000</v>
      </c>
      <c r="F59" s="16">
        <f t="shared" si="0"/>
        <v>814679</v>
      </c>
      <c r="G59" s="16">
        <v>140000</v>
      </c>
      <c r="H59" s="16">
        <v>0</v>
      </c>
      <c r="I59" s="16">
        <f t="shared" si="1"/>
        <v>140000</v>
      </c>
      <c r="J59" s="6"/>
      <c r="K59" s="25">
        <v>1721869</v>
      </c>
      <c r="L59" s="49">
        <f t="shared" si="3"/>
        <v>47.3</v>
      </c>
      <c r="M59" s="49">
        <f t="shared" si="4"/>
        <v>35.2</v>
      </c>
      <c r="N59" s="56">
        <f t="shared" si="4"/>
        <v>3.9</v>
      </c>
      <c r="O59" s="56">
        <f t="shared" si="4"/>
        <v>8.2</v>
      </c>
    </row>
    <row r="60" spans="2:15" ht="17.25">
      <c r="B60" s="15" t="s">
        <v>118</v>
      </c>
      <c r="C60" s="16">
        <v>302102</v>
      </c>
      <c r="D60" s="16">
        <v>33535</v>
      </c>
      <c r="E60" s="16">
        <v>236414</v>
      </c>
      <c r="F60" s="16">
        <f t="shared" si="0"/>
        <v>572051</v>
      </c>
      <c r="G60" s="16">
        <v>49091</v>
      </c>
      <c r="H60" s="16">
        <v>0</v>
      </c>
      <c r="I60" s="16">
        <f t="shared" si="1"/>
        <v>49091</v>
      </c>
      <c r="J60" s="6"/>
      <c r="K60" s="25">
        <v>773625</v>
      </c>
      <c r="L60" s="49">
        <f t="shared" si="3"/>
        <v>73.9</v>
      </c>
      <c r="M60" s="49">
        <f t="shared" si="4"/>
        <v>39.1</v>
      </c>
      <c r="N60" s="56">
        <f t="shared" si="4"/>
        <v>4.3</v>
      </c>
      <c r="O60" s="56">
        <f t="shared" si="4"/>
        <v>30.6</v>
      </c>
    </row>
    <row r="61" spans="2:15" ht="17.25">
      <c r="B61" s="15" t="s">
        <v>68</v>
      </c>
      <c r="C61" s="16">
        <v>791682</v>
      </c>
      <c r="D61" s="16">
        <v>347519</v>
      </c>
      <c r="E61" s="16">
        <v>943491</v>
      </c>
      <c r="F61" s="16">
        <f t="shared" si="0"/>
        <v>2082692</v>
      </c>
      <c r="G61" s="16">
        <v>127538</v>
      </c>
      <c r="H61" s="16">
        <v>0</v>
      </c>
      <c r="I61" s="16">
        <f t="shared" si="1"/>
        <v>127538</v>
      </c>
      <c r="J61" s="6"/>
      <c r="K61" s="25">
        <v>2184455</v>
      </c>
      <c r="L61" s="49">
        <f t="shared" si="3"/>
        <v>95.3</v>
      </c>
      <c r="M61" s="49">
        <f t="shared" si="4"/>
        <v>36.2</v>
      </c>
      <c r="N61" s="56">
        <f t="shared" si="4"/>
        <v>15.9</v>
      </c>
      <c r="O61" s="56">
        <f t="shared" si="4"/>
        <v>43.2</v>
      </c>
    </row>
    <row r="62" spans="2:15" ht="17.25">
      <c r="B62" s="15" t="s">
        <v>119</v>
      </c>
      <c r="C62" s="87"/>
      <c r="D62" s="87"/>
      <c r="E62" s="87"/>
      <c r="F62" s="87"/>
      <c r="G62" s="87"/>
      <c r="H62" s="87"/>
      <c r="I62" s="87"/>
      <c r="J62" s="6"/>
      <c r="K62" s="89"/>
      <c r="L62" s="90"/>
      <c r="M62" s="90"/>
      <c r="N62" s="91"/>
      <c r="O62" s="91"/>
    </row>
    <row r="63" spans="2:15" ht="17.25">
      <c r="B63" s="15" t="s">
        <v>120</v>
      </c>
      <c r="C63" s="16">
        <v>232516</v>
      </c>
      <c r="D63" s="16">
        <v>122827</v>
      </c>
      <c r="E63" s="16">
        <v>337906</v>
      </c>
      <c r="F63" s="16">
        <f t="shared" si="0"/>
        <v>693249</v>
      </c>
      <c r="G63" s="16">
        <v>15131</v>
      </c>
      <c r="H63" s="16">
        <v>0</v>
      </c>
      <c r="I63" s="16">
        <f t="shared" si="1"/>
        <v>15131</v>
      </c>
      <c r="J63" s="6"/>
      <c r="K63" s="25">
        <v>2852675</v>
      </c>
      <c r="L63" s="49">
        <f t="shared" si="3"/>
        <v>24.3</v>
      </c>
      <c r="M63" s="49">
        <f t="shared" si="4"/>
        <v>8.2</v>
      </c>
      <c r="N63" s="56">
        <f t="shared" si="4"/>
        <v>4.3</v>
      </c>
      <c r="O63" s="56">
        <f t="shared" si="4"/>
        <v>11.8</v>
      </c>
    </row>
    <row r="64" spans="2:15" ht="17.25">
      <c r="B64" s="15" t="s">
        <v>121</v>
      </c>
      <c r="C64" s="16">
        <v>536027</v>
      </c>
      <c r="D64" s="16">
        <v>7842</v>
      </c>
      <c r="E64" s="16">
        <v>303174</v>
      </c>
      <c r="F64" s="16">
        <f t="shared" si="0"/>
        <v>847043</v>
      </c>
      <c r="G64" s="16">
        <v>0</v>
      </c>
      <c r="H64" s="16">
        <v>0</v>
      </c>
      <c r="I64" s="16">
        <f t="shared" si="1"/>
        <v>0</v>
      </c>
      <c r="J64" s="6"/>
      <c r="K64" s="25">
        <v>938987</v>
      </c>
      <c r="L64" s="49">
        <f t="shared" si="3"/>
        <v>90.2</v>
      </c>
      <c r="M64" s="49">
        <f t="shared" si="4"/>
        <v>57.1</v>
      </c>
      <c r="N64" s="56">
        <f t="shared" si="4"/>
        <v>0.8</v>
      </c>
      <c r="O64" s="56">
        <f t="shared" si="4"/>
        <v>32.3</v>
      </c>
    </row>
    <row r="65" spans="2:15" ht="17.25">
      <c r="B65" s="15" t="s">
        <v>122</v>
      </c>
      <c r="C65" s="16">
        <v>186501</v>
      </c>
      <c r="D65" s="16">
        <v>14459</v>
      </c>
      <c r="E65" s="16">
        <v>259024</v>
      </c>
      <c r="F65" s="16">
        <f t="shared" si="0"/>
        <v>459984</v>
      </c>
      <c r="G65" s="16">
        <v>73634</v>
      </c>
      <c r="H65" s="16">
        <v>3000</v>
      </c>
      <c r="I65" s="16">
        <f t="shared" si="1"/>
        <v>76634</v>
      </c>
      <c r="J65" s="6"/>
      <c r="K65" s="25">
        <v>2202657</v>
      </c>
      <c r="L65" s="49">
        <f t="shared" si="3"/>
        <v>20.9</v>
      </c>
      <c r="M65" s="49">
        <f t="shared" si="4"/>
        <v>8.5</v>
      </c>
      <c r="N65" s="56">
        <f t="shared" si="4"/>
        <v>0.7</v>
      </c>
      <c r="O65" s="56">
        <f t="shared" si="4"/>
        <v>11.8</v>
      </c>
    </row>
    <row r="66" spans="2:15" ht="17.25">
      <c r="B66" s="15" t="s">
        <v>123</v>
      </c>
      <c r="C66" s="16">
        <v>218992</v>
      </c>
      <c r="D66" s="16">
        <v>40960</v>
      </c>
      <c r="E66" s="16">
        <v>613303</v>
      </c>
      <c r="F66" s="16">
        <f t="shared" si="0"/>
        <v>873255</v>
      </c>
      <c r="G66" s="16">
        <v>0</v>
      </c>
      <c r="H66" s="16">
        <v>0</v>
      </c>
      <c r="I66" s="16">
        <f t="shared" si="1"/>
        <v>0</v>
      </c>
      <c r="J66" s="6"/>
      <c r="K66" s="25">
        <v>1948540</v>
      </c>
      <c r="L66" s="49">
        <f t="shared" si="3"/>
        <v>44.8</v>
      </c>
      <c r="M66" s="49">
        <f t="shared" si="4"/>
        <v>11.2</v>
      </c>
      <c r="N66" s="56">
        <f t="shared" si="4"/>
        <v>2.1</v>
      </c>
      <c r="O66" s="56">
        <f t="shared" si="4"/>
        <v>31.5</v>
      </c>
    </row>
    <row r="67" spans="2:15" ht="17.25">
      <c r="B67" s="15" t="s">
        <v>124</v>
      </c>
      <c r="C67" s="16">
        <v>506163</v>
      </c>
      <c r="D67" s="16">
        <v>137775</v>
      </c>
      <c r="E67" s="16">
        <v>2014937</v>
      </c>
      <c r="F67" s="16">
        <f t="shared" si="0"/>
        <v>2658875</v>
      </c>
      <c r="G67" s="16">
        <v>162177</v>
      </c>
      <c r="H67" s="16">
        <v>1846</v>
      </c>
      <c r="I67" s="16">
        <f t="shared" si="1"/>
        <v>164023</v>
      </c>
      <c r="J67" s="6"/>
      <c r="K67" s="25">
        <v>2752918</v>
      </c>
      <c r="L67" s="49">
        <f t="shared" si="3"/>
        <v>96.6</v>
      </c>
      <c r="M67" s="49">
        <f t="shared" si="4"/>
        <v>18.4</v>
      </c>
      <c r="N67" s="56">
        <f t="shared" si="4"/>
        <v>5</v>
      </c>
      <c r="O67" s="56">
        <f t="shared" si="4"/>
        <v>73.2</v>
      </c>
    </row>
    <row r="68" spans="2:15" ht="17.25">
      <c r="B68" s="15" t="s">
        <v>125</v>
      </c>
      <c r="C68" s="16">
        <v>385019</v>
      </c>
      <c r="D68" s="16">
        <v>65668</v>
      </c>
      <c r="E68" s="16">
        <v>714520</v>
      </c>
      <c r="F68" s="16">
        <f t="shared" si="0"/>
        <v>1165207</v>
      </c>
      <c r="G68" s="16">
        <v>434570</v>
      </c>
      <c r="H68" s="16">
        <v>5000</v>
      </c>
      <c r="I68" s="16">
        <f t="shared" si="1"/>
        <v>439570</v>
      </c>
      <c r="J68" s="6"/>
      <c r="K68" s="25">
        <v>1562148</v>
      </c>
      <c r="L68" s="49">
        <f t="shared" si="3"/>
        <v>74.6</v>
      </c>
      <c r="M68" s="49">
        <f t="shared" si="4"/>
        <v>24.6</v>
      </c>
      <c r="N68" s="56">
        <f t="shared" si="4"/>
        <v>4.2</v>
      </c>
      <c r="O68" s="56">
        <f t="shared" si="4"/>
        <v>45.7</v>
      </c>
    </row>
    <row r="69" spans="2:15" ht="17.25">
      <c r="B69" s="15" t="s">
        <v>126</v>
      </c>
      <c r="C69" s="16">
        <v>535311</v>
      </c>
      <c r="D69" s="16">
        <v>3028</v>
      </c>
      <c r="E69" s="16">
        <v>708078</v>
      </c>
      <c r="F69" s="16">
        <f t="shared" si="0"/>
        <v>1246417</v>
      </c>
      <c r="G69" s="16">
        <v>124632</v>
      </c>
      <c r="H69" s="16">
        <v>4500</v>
      </c>
      <c r="I69" s="16">
        <f t="shared" si="1"/>
        <v>129132</v>
      </c>
      <c r="J69" s="6"/>
      <c r="K69" s="25">
        <v>1801393</v>
      </c>
      <c r="L69" s="49">
        <f t="shared" si="3"/>
        <v>69.2</v>
      </c>
      <c r="M69" s="49">
        <f t="shared" si="4"/>
        <v>29.7</v>
      </c>
      <c r="N69" s="56">
        <f t="shared" si="4"/>
        <v>0.2</v>
      </c>
      <c r="O69" s="56">
        <f t="shared" si="4"/>
        <v>39.3</v>
      </c>
    </row>
    <row r="70" spans="2:15" ht="17.25">
      <c r="B70" s="15" t="s">
        <v>127</v>
      </c>
      <c r="C70" s="16">
        <v>410000</v>
      </c>
      <c r="D70" s="16">
        <v>10000</v>
      </c>
      <c r="E70" s="16">
        <v>215921</v>
      </c>
      <c r="F70" s="16">
        <f t="shared" si="0"/>
        <v>635921</v>
      </c>
      <c r="G70" s="16">
        <v>164000</v>
      </c>
      <c r="H70" s="16">
        <v>46026</v>
      </c>
      <c r="I70" s="16">
        <f t="shared" si="1"/>
        <v>210026</v>
      </c>
      <c r="J70" s="6"/>
      <c r="K70" s="25">
        <v>2931018</v>
      </c>
      <c r="L70" s="49">
        <f t="shared" si="3"/>
        <v>21.7</v>
      </c>
      <c r="M70" s="49">
        <f t="shared" si="4"/>
        <v>14</v>
      </c>
      <c r="N70" s="56">
        <f t="shared" si="4"/>
        <v>0.3</v>
      </c>
      <c r="O70" s="56">
        <f t="shared" si="4"/>
        <v>7.4</v>
      </c>
    </row>
    <row r="71" spans="2:15" ht="17.25">
      <c r="B71" s="15" t="s">
        <v>128</v>
      </c>
      <c r="C71" s="16">
        <v>542819</v>
      </c>
      <c r="D71" s="16">
        <v>149202</v>
      </c>
      <c r="E71" s="16">
        <v>390754</v>
      </c>
      <c r="F71" s="16">
        <f t="shared" si="0"/>
        <v>1082775</v>
      </c>
      <c r="G71" s="16">
        <v>198135</v>
      </c>
      <c r="H71" s="16">
        <v>0</v>
      </c>
      <c r="I71" s="16">
        <f t="shared" si="1"/>
        <v>198135</v>
      </c>
      <c r="J71" s="6"/>
      <c r="K71" s="25">
        <v>4449891</v>
      </c>
      <c r="L71" s="49">
        <f t="shared" si="3"/>
        <v>24.3</v>
      </c>
      <c r="M71" s="49">
        <f t="shared" si="4"/>
        <v>12.2</v>
      </c>
      <c r="N71" s="56">
        <f t="shared" si="4"/>
        <v>3.4</v>
      </c>
      <c r="O71" s="56">
        <f t="shared" si="4"/>
        <v>8.8</v>
      </c>
    </row>
    <row r="72" spans="2:15" ht="17.25">
      <c r="B72" s="15" t="s">
        <v>129</v>
      </c>
      <c r="C72" s="16">
        <v>549982</v>
      </c>
      <c r="D72" s="16">
        <v>163907</v>
      </c>
      <c r="E72" s="16">
        <v>1083519</v>
      </c>
      <c r="F72" s="16">
        <f t="shared" si="0"/>
        <v>1797408</v>
      </c>
      <c r="G72" s="16">
        <v>171233</v>
      </c>
      <c r="H72" s="16">
        <v>0</v>
      </c>
      <c r="I72" s="16">
        <f t="shared" si="1"/>
        <v>171233</v>
      </c>
      <c r="J72" s="6"/>
      <c r="K72" s="25">
        <v>2520484</v>
      </c>
      <c r="L72" s="49">
        <f t="shared" si="3"/>
        <v>71.3</v>
      </c>
      <c r="M72" s="49">
        <f t="shared" si="4"/>
        <v>21.8</v>
      </c>
      <c r="N72" s="56">
        <f t="shared" si="4"/>
        <v>6.5</v>
      </c>
      <c r="O72" s="56">
        <f t="shared" si="4"/>
        <v>43</v>
      </c>
    </row>
    <row r="73" spans="2:15" ht="17.25">
      <c r="B73" s="15" t="s">
        <v>79</v>
      </c>
      <c r="C73" s="16">
        <v>395373</v>
      </c>
      <c r="D73" s="16">
        <v>59884</v>
      </c>
      <c r="E73" s="16">
        <v>520242</v>
      </c>
      <c r="F73" s="16">
        <f t="shared" si="0"/>
        <v>975499</v>
      </c>
      <c r="G73" s="16">
        <v>179535</v>
      </c>
      <c r="H73" s="16">
        <v>0</v>
      </c>
      <c r="I73" s="16">
        <f t="shared" si="1"/>
        <v>179535</v>
      </c>
      <c r="J73" s="6"/>
      <c r="K73" s="25">
        <v>2717500</v>
      </c>
      <c r="L73" s="49">
        <f t="shared" si="3"/>
        <v>35.9</v>
      </c>
      <c r="M73" s="49">
        <f t="shared" si="4"/>
        <v>14.5</v>
      </c>
      <c r="N73" s="56">
        <f t="shared" si="4"/>
        <v>2.2</v>
      </c>
      <c r="O73" s="56">
        <f t="shared" si="4"/>
        <v>19.1</v>
      </c>
    </row>
    <row r="74" spans="2:15" ht="17.25">
      <c r="B74" s="15" t="s">
        <v>80</v>
      </c>
      <c r="C74" s="16">
        <v>296906</v>
      </c>
      <c r="D74" s="16">
        <v>95612</v>
      </c>
      <c r="E74" s="16">
        <v>188042</v>
      </c>
      <c r="F74" s="16">
        <f>SUM(C74:E74)</f>
        <v>580560</v>
      </c>
      <c r="G74" s="16">
        <v>127755</v>
      </c>
      <c r="H74" s="16">
        <v>0</v>
      </c>
      <c r="I74" s="16">
        <f>G74+H74</f>
        <v>127755</v>
      </c>
      <c r="J74" s="6"/>
      <c r="K74" s="25">
        <v>2673979</v>
      </c>
      <c r="L74" s="49">
        <f t="shared" si="3"/>
        <v>21.7</v>
      </c>
      <c r="M74" s="49">
        <f t="shared" si="4"/>
        <v>11.1</v>
      </c>
      <c r="N74" s="56">
        <f t="shared" si="4"/>
        <v>3.6</v>
      </c>
      <c r="O74" s="56">
        <f t="shared" si="4"/>
        <v>7</v>
      </c>
    </row>
    <row r="75" spans="2:15" ht="17.25">
      <c r="B75" s="15" t="s">
        <v>81</v>
      </c>
      <c r="C75" s="16">
        <v>324036</v>
      </c>
      <c r="D75" s="16">
        <v>50054</v>
      </c>
      <c r="E75" s="16">
        <v>245074</v>
      </c>
      <c r="F75" s="16">
        <f>SUM(C75:E75)</f>
        <v>619164</v>
      </c>
      <c r="G75" s="16">
        <v>119509</v>
      </c>
      <c r="H75" s="16">
        <v>0</v>
      </c>
      <c r="I75" s="16">
        <f>G75+H75</f>
        <v>119509</v>
      </c>
      <c r="J75" s="6"/>
      <c r="K75" s="25">
        <v>2962238</v>
      </c>
      <c r="L75" s="49">
        <f aca="true" t="shared" si="5" ref="L75:L81">ROUND(+F75/+$K75*100,1)</f>
        <v>20.9</v>
      </c>
      <c r="M75" s="49">
        <f aca="true" t="shared" si="6" ref="M75:O81">ROUND(+C75/$K75*100,1)</f>
        <v>10.9</v>
      </c>
      <c r="N75" s="56">
        <f t="shared" si="6"/>
        <v>1.7</v>
      </c>
      <c r="O75" s="56">
        <f t="shared" si="6"/>
        <v>8.3</v>
      </c>
    </row>
    <row r="76" spans="2:15" ht="17.25">
      <c r="B76" s="15" t="s">
        <v>82</v>
      </c>
      <c r="C76" s="16">
        <v>289100</v>
      </c>
      <c r="D76" s="16">
        <v>83150</v>
      </c>
      <c r="E76" s="16">
        <v>289719</v>
      </c>
      <c r="F76" s="16">
        <f>SUM(C76:E76)</f>
        <v>661969</v>
      </c>
      <c r="G76" s="16">
        <v>121824</v>
      </c>
      <c r="H76" s="16">
        <v>0</v>
      </c>
      <c r="I76" s="16">
        <f>G76+H76</f>
        <v>121824</v>
      </c>
      <c r="J76" s="6"/>
      <c r="K76" s="25">
        <v>1926761</v>
      </c>
      <c r="L76" s="49">
        <f t="shared" si="5"/>
        <v>34.4</v>
      </c>
      <c r="M76" s="49">
        <f t="shared" si="6"/>
        <v>15</v>
      </c>
      <c r="N76" s="56">
        <f t="shared" si="6"/>
        <v>4.3</v>
      </c>
      <c r="O76" s="56">
        <f t="shared" si="6"/>
        <v>15</v>
      </c>
    </row>
    <row r="77" spans="2:15" ht="17.25">
      <c r="B77" s="15" t="s">
        <v>83</v>
      </c>
      <c r="C77" s="16">
        <v>775045</v>
      </c>
      <c r="D77" s="16">
        <v>93962</v>
      </c>
      <c r="E77" s="16">
        <v>283455</v>
      </c>
      <c r="F77" s="16">
        <f>SUM(C77:E77)</f>
        <v>1152462</v>
      </c>
      <c r="G77" s="16">
        <v>55098</v>
      </c>
      <c r="H77" s="16">
        <v>0</v>
      </c>
      <c r="I77" s="16">
        <f>G77+H77</f>
        <v>55098</v>
      </c>
      <c r="J77" s="6"/>
      <c r="K77" s="25">
        <v>1140361</v>
      </c>
      <c r="L77" s="49">
        <f t="shared" si="5"/>
        <v>101.1</v>
      </c>
      <c r="M77" s="49">
        <f t="shared" si="6"/>
        <v>68</v>
      </c>
      <c r="N77" s="56">
        <f t="shared" si="6"/>
        <v>8.2</v>
      </c>
      <c r="O77" s="56">
        <f t="shared" si="6"/>
        <v>24.9</v>
      </c>
    </row>
    <row r="78" spans="2:15" ht="17.25">
      <c r="B78" s="17" t="s">
        <v>84</v>
      </c>
      <c r="C78" s="18">
        <v>456847</v>
      </c>
      <c r="D78" s="18">
        <v>0</v>
      </c>
      <c r="E78" s="18">
        <v>39739</v>
      </c>
      <c r="F78" s="18">
        <f>SUM(C78:E78)</f>
        <v>496586</v>
      </c>
      <c r="G78" s="18">
        <v>120000</v>
      </c>
      <c r="H78" s="18">
        <v>0</v>
      </c>
      <c r="I78" s="18">
        <f>G78+H78</f>
        <v>120000</v>
      </c>
      <c r="J78" s="6"/>
      <c r="K78" s="26">
        <v>1146296</v>
      </c>
      <c r="L78" s="50">
        <f t="shared" si="5"/>
        <v>43.3</v>
      </c>
      <c r="M78" s="50">
        <f t="shared" si="6"/>
        <v>39.9</v>
      </c>
      <c r="N78" s="57">
        <f t="shared" si="6"/>
        <v>0</v>
      </c>
      <c r="O78" s="57">
        <f t="shared" si="6"/>
        <v>3.5</v>
      </c>
    </row>
    <row r="79" spans="2:15" ht="17.25">
      <c r="B79" s="21" t="s">
        <v>85</v>
      </c>
      <c r="C79" s="7">
        <f>SUM(C6:C25)</f>
        <v>43927737</v>
      </c>
      <c r="D79" s="7">
        <f aca="true" t="shared" si="7" ref="D79:I79">SUM(D6:D25)</f>
        <v>10604723</v>
      </c>
      <c r="E79" s="7">
        <f t="shared" si="7"/>
        <v>35846324</v>
      </c>
      <c r="F79" s="7">
        <f t="shared" si="7"/>
        <v>90378784</v>
      </c>
      <c r="G79" s="7">
        <f t="shared" si="7"/>
        <v>15457068</v>
      </c>
      <c r="H79" s="7">
        <f t="shared" si="7"/>
        <v>56347</v>
      </c>
      <c r="I79" s="7">
        <f t="shared" si="7"/>
        <v>15513415</v>
      </c>
      <c r="K79" s="7">
        <f>SUM(K6:K25)</f>
        <v>246337565</v>
      </c>
      <c r="L79" s="28">
        <f t="shared" si="5"/>
        <v>36.7</v>
      </c>
      <c r="M79" s="28">
        <f t="shared" si="6"/>
        <v>17.8</v>
      </c>
      <c r="N79" s="28">
        <f t="shared" si="6"/>
        <v>4.3</v>
      </c>
      <c r="O79" s="28">
        <f t="shared" si="6"/>
        <v>14.6</v>
      </c>
    </row>
    <row r="80" spans="2:15" ht="17.25">
      <c r="B80" s="21" t="s">
        <v>86</v>
      </c>
      <c r="C80" s="7">
        <f aca="true" t="shared" si="8" ref="C80:I80">SUM(C26:C78)</f>
        <v>40902169</v>
      </c>
      <c r="D80" s="7">
        <f t="shared" si="8"/>
        <v>10674852</v>
      </c>
      <c r="E80" s="7">
        <f t="shared" si="8"/>
        <v>46783780</v>
      </c>
      <c r="F80" s="7">
        <f t="shared" si="8"/>
        <v>98360801</v>
      </c>
      <c r="G80" s="7">
        <f t="shared" si="8"/>
        <v>8745666</v>
      </c>
      <c r="H80" s="7">
        <f t="shared" si="8"/>
        <v>539239</v>
      </c>
      <c r="I80" s="7">
        <f t="shared" si="8"/>
        <v>9284905</v>
      </c>
      <c r="K80" s="7">
        <f>SUM(K26:K78)</f>
        <v>133033399</v>
      </c>
      <c r="L80" s="28">
        <f t="shared" si="5"/>
        <v>73.9</v>
      </c>
      <c r="M80" s="28">
        <f t="shared" si="6"/>
        <v>30.7</v>
      </c>
      <c r="N80" s="28">
        <f t="shared" si="6"/>
        <v>8</v>
      </c>
      <c r="O80" s="28">
        <f t="shared" si="6"/>
        <v>35.2</v>
      </c>
    </row>
    <row r="81" spans="2:15" ht="17.25">
      <c r="B81" s="21" t="s">
        <v>87</v>
      </c>
      <c r="C81" s="7">
        <f aca="true" t="shared" si="9" ref="C81:I81">SUM(C6:C78)</f>
        <v>84829906</v>
      </c>
      <c r="D81" s="7">
        <f t="shared" si="9"/>
        <v>21279575</v>
      </c>
      <c r="E81" s="7">
        <f t="shared" si="9"/>
        <v>82630104</v>
      </c>
      <c r="F81" s="7">
        <f t="shared" si="9"/>
        <v>188739585</v>
      </c>
      <c r="G81" s="7">
        <f t="shared" si="9"/>
        <v>24202734</v>
      </c>
      <c r="H81" s="7">
        <f t="shared" si="9"/>
        <v>595586</v>
      </c>
      <c r="I81" s="7">
        <f t="shared" si="9"/>
        <v>24798320</v>
      </c>
      <c r="K81" s="7">
        <f>K79+K80</f>
        <v>379370964</v>
      </c>
      <c r="L81" s="28">
        <f t="shared" si="5"/>
        <v>49.8</v>
      </c>
      <c r="M81" s="28">
        <f t="shared" si="6"/>
        <v>22.4</v>
      </c>
      <c r="N81" s="28">
        <f t="shared" si="6"/>
        <v>5.6</v>
      </c>
      <c r="O81" s="28">
        <f t="shared" si="6"/>
        <v>21.8</v>
      </c>
    </row>
    <row r="82" spans="11:13" ht="17.25">
      <c r="K82" s="4"/>
      <c r="L82" s="4" t="s">
        <v>96</v>
      </c>
      <c r="M82" s="4"/>
    </row>
    <row r="83" spans="11:15" ht="17.25">
      <c r="K83" s="4" t="s">
        <v>97</v>
      </c>
      <c r="L83" s="4"/>
      <c r="M83" s="4"/>
      <c r="O83" s="59" t="s">
        <v>94</v>
      </c>
    </row>
    <row r="84" spans="11:15" ht="17.25">
      <c r="K84" s="21" t="s">
        <v>85</v>
      </c>
      <c r="L84" s="28">
        <f>ROUND(AVERAGE(L6:L25),1)</f>
        <v>38.4</v>
      </c>
      <c r="M84" s="28">
        <f>ROUND(AVERAGE(M6:M25),1)</f>
        <v>20.1</v>
      </c>
      <c r="N84" s="28">
        <f>ROUND(AVERAGE(N6:N25),1)</f>
        <v>3.5</v>
      </c>
      <c r="O84" s="28">
        <f>ROUND(AVERAGE(O6:O25),1)</f>
        <v>14.8</v>
      </c>
    </row>
    <row r="85" spans="11:15" ht="17.25">
      <c r="K85" s="21" t="s">
        <v>86</v>
      </c>
      <c r="L85" s="28">
        <f>ROUND(AVERAGE(L26:L78),1)</f>
        <v>66.4</v>
      </c>
      <c r="M85" s="28">
        <f>ROUND(AVERAGE(M26:M78),1)</f>
        <v>30.6</v>
      </c>
      <c r="N85" s="28">
        <f>ROUND(AVERAGE(N26:N78),1)</f>
        <v>7.1</v>
      </c>
      <c r="O85" s="28">
        <f>ROUND(AVERAGE(O26:O78),1)</f>
        <v>28.7</v>
      </c>
    </row>
    <row r="86" spans="11:15" ht="17.25">
      <c r="K86" s="21" t="s">
        <v>87</v>
      </c>
      <c r="L86" s="28">
        <f>ROUND(AVERAGE(L6:L78),1)</f>
        <v>60.4</v>
      </c>
      <c r="M86" s="28">
        <f>ROUND(AVERAGE(M6:M78),1)</f>
        <v>28.4</v>
      </c>
      <c r="N86" s="28">
        <f>ROUND(AVERAGE(N6:N78),1)</f>
        <v>6.3</v>
      </c>
      <c r="O86" s="28">
        <f>ROUND(AVERAGE(O6:O78),1)</f>
        <v>25.7</v>
      </c>
    </row>
    <row r="87" spans="12:13" ht="17.25">
      <c r="L87" s="4" t="s">
        <v>95</v>
      </c>
      <c r="M87" s="4"/>
    </row>
  </sheetData>
  <printOptions verticalCentered="1"/>
  <pageMargins left="0.7874015748031497" right="0.7874015748031497" top="0.7874015748031497" bottom="0.1968503937007874" header="0.5118110236220472" footer="0.5118110236220472"/>
  <pageSetup horizontalDpi="300" verticalDpi="300" orientation="portrait" paperSize="9" scale="58" r:id="rId1"/>
  <headerFooter alignWithMargins="0">
    <oddHeader>&amp;L&amp;"ＭＳ ゴシック,標準"&amp;24１４　基金の状況（１５年度末現在高）</oddHeader>
  </headerFooter>
  <colBreaks count="1" manualBreakCount="1">
    <brk id="10" min="1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view="pageBreakPreview" zoomScale="60" zoomScaleNormal="75" workbookViewId="0" topLeftCell="A28">
      <selection activeCell="H6" sqref="H6"/>
    </sheetView>
  </sheetViews>
  <sheetFormatPr defaultColWidth="8.66015625" defaultRowHeight="18"/>
  <cols>
    <col min="2" max="2" width="11.5" style="0" bestFit="1" customWidth="1"/>
    <col min="3" max="5" width="13.66015625" style="0" bestFit="1" customWidth="1"/>
    <col min="6" max="6" width="14.91015625" style="0" bestFit="1" customWidth="1"/>
    <col min="7" max="7" width="13.83203125" style="0" bestFit="1" customWidth="1"/>
    <col min="8" max="8" width="11.58203125" style="0" bestFit="1" customWidth="1"/>
    <col min="9" max="9" width="13.66015625" style="0" bestFit="1" customWidth="1"/>
    <col min="10" max="10" width="2.66015625" style="0" customWidth="1"/>
    <col min="11" max="11" width="15.58203125" style="0" bestFit="1" customWidth="1"/>
    <col min="12" max="12" width="11.66015625" style="0" bestFit="1" customWidth="1"/>
    <col min="13" max="13" width="13.91015625" style="0" bestFit="1" customWidth="1"/>
    <col min="14" max="14" width="9.41015625" style="0" bestFit="1" customWidth="1"/>
    <col min="15" max="15" width="12.66015625" style="0" bestFit="1" customWidth="1"/>
  </cols>
  <sheetData>
    <row r="1" spans="2:11" ht="17.25">
      <c r="B1" t="s">
        <v>88</v>
      </c>
      <c r="K1" s="4"/>
    </row>
    <row r="2" spans="1:15" ht="17.25">
      <c r="A2" s="1"/>
      <c r="B2" s="3"/>
      <c r="C2" s="3"/>
      <c r="D2" s="3"/>
      <c r="E2" s="3"/>
      <c r="F2" s="3"/>
      <c r="G2" s="3"/>
      <c r="H2" s="3"/>
      <c r="I2" s="59" t="s">
        <v>0</v>
      </c>
      <c r="K2" s="59" t="s">
        <v>0</v>
      </c>
      <c r="L2" s="3"/>
      <c r="M2" s="3"/>
      <c r="O2" s="59" t="s">
        <v>94</v>
      </c>
    </row>
    <row r="3" spans="1:15" ht="17.25">
      <c r="A3" s="2"/>
      <c r="B3" s="8"/>
      <c r="C3" s="8"/>
      <c r="D3" s="8"/>
      <c r="E3" s="8"/>
      <c r="F3" s="8"/>
      <c r="G3" s="8"/>
      <c r="H3" s="8"/>
      <c r="I3" s="8"/>
      <c r="K3" s="8"/>
      <c r="L3" s="22"/>
      <c r="M3" s="52"/>
      <c r="N3" s="52"/>
      <c r="O3" s="23"/>
    </row>
    <row r="4" spans="1:15" ht="17.25">
      <c r="A4" s="2"/>
      <c r="B4" s="9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K4" s="10" t="s">
        <v>9</v>
      </c>
      <c r="L4" s="10" t="s">
        <v>10</v>
      </c>
      <c r="M4" s="10" t="s">
        <v>2</v>
      </c>
      <c r="N4" s="54" t="s">
        <v>92</v>
      </c>
      <c r="O4" s="54" t="s">
        <v>93</v>
      </c>
    </row>
    <row r="5" spans="1:15" ht="17.25">
      <c r="A5" s="2"/>
      <c r="B5" s="11"/>
      <c r="C5" s="11"/>
      <c r="D5" s="11"/>
      <c r="E5" s="12" t="s">
        <v>11</v>
      </c>
      <c r="F5" s="12" t="s">
        <v>12</v>
      </c>
      <c r="G5" s="11"/>
      <c r="H5" s="12" t="s">
        <v>13</v>
      </c>
      <c r="I5" s="12" t="s">
        <v>14</v>
      </c>
      <c r="K5" s="11"/>
      <c r="L5" s="12" t="s">
        <v>15</v>
      </c>
      <c r="M5" s="12" t="s">
        <v>15</v>
      </c>
      <c r="N5" s="55" t="s">
        <v>15</v>
      </c>
      <c r="O5" s="55" t="s">
        <v>15</v>
      </c>
    </row>
    <row r="6" spans="1:15" ht="17.25">
      <c r="A6" s="2"/>
      <c r="B6" s="13" t="s">
        <v>16</v>
      </c>
      <c r="C6" s="29">
        <f>+'当年度'!C6-'前年度'!C6</f>
        <v>495245</v>
      </c>
      <c r="D6" s="29">
        <f>+'当年度'!D6-'前年度'!D6</f>
        <v>-104647</v>
      </c>
      <c r="E6" s="29">
        <f>+'当年度'!E6-'前年度'!E6</f>
        <v>-2165007</v>
      </c>
      <c r="F6" s="29">
        <f>+'当年度'!F6-'前年度'!F6</f>
        <v>-1774409</v>
      </c>
      <c r="G6" s="29">
        <f>+'当年度'!G6-'前年度'!G6</f>
        <v>14274</v>
      </c>
      <c r="H6" s="29">
        <f>+'当年度'!H6-'前年度'!H6</f>
        <v>0</v>
      </c>
      <c r="I6" s="29">
        <f>+'当年度'!I6-'前年度'!I6</f>
        <v>14274</v>
      </c>
      <c r="K6" s="34">
        <f>+'当年度'!K6-'前年度'!K6</f>
        <v>-20808</v>
      </c>
      <c r="L6" s="44">
        <f>+'当年度'!L6-'前年度'!L6</f>
        <v>-6.100000000000001</v>
      </c>
      <c r="M6" s="44">
        <f>+'当年度'!M6-'前年度'!M6</f>
        <v>1.7999999999999972</v>
      </c>
      <c r="N6" s="61">
        <f>+'当年度'!N6-'前年度'!N6</f>
        <v>-0.29999999999999893</v>
      </c>
      <c r="O6" s="61">
        <f>+'当年度'!O6-'前年度'!O6</f>
        <v>-7.600000000000001</v>
      </c>
    </row>
    <row r="7" spans="1:15" ht="17.25">
      <c r="A7" s="2"/>
      <c r="B7" s="15" t="s">
        <v>17</v>
      </c>
      <c r="C7" s="30">
        <f>+'当年度'!C7-'前年度'!C7</f>
        <v>2117092</v>
      </c>
      <c r="D7" s="30">
        <f>+'当年度'!D7-'前年度'!D7</f>
        <v>513021</v>
      </c>
      <c r="E7" s="30">
        <f>+'当年度'!E7-'前年度'!E7</f>
        <v>5143197</v>
      </c>
      <c r="F7" s="30">
        <f>+'当年度'!F7-'前年度'!F7</f>
        <v>7773310</v>
      </c>
      <c r="G7" s="30">
        <f>+'当年度'!G7-'前年度'!G7</f>
        <v>1151154</v>
      </c>
      <c r="H7" s="30">
        <f>+'当年度'!H7-'前年度'!H7</f>
        <v>0</v>
      </c>
      <c r="I7" s="30">
        <f>+'当年度'!I7-'前年度'!I7</f>
        <v>1151154</v>
      </c>
      <c r="K7" s="35">
        <f>+'当年度'!K7-'前年度'!K7</f>
        <v>58386658</v>
      </c>
      <c r="L7" s="45">
        <f>+'当年度'!L7-'前年度'!L7</f>
        <v>13.3</v>
      </c>
      <c r="M7" s="45">
        <f>+'当年度'!M7-'前年度'!M7</f>
        <v>3.6</v>
      </c>
      <c r="N7" s="62">
        <f>+'当年度'!N7-'前年度'!N7</f>
        <v>0.9</v>
      </c>
      <c r="O7" s="62">
        <f>+'当年度'!O7-'前年度'!O7</f>
        <v>8.8</v>
      </c>
    </row>
    <row r="8" spans="1:15" ht="17.25">
      <c r="A8" s="2"/>
      <c r="B8" s="15" t="s">
        <v>101</v>
      </c>
      <c r="C8" s="30">
        <f>+'当年度'!C8-'前年度'!C8</f>
        <v>-2881658</v>
      </c>
      <c r="D8" s="30">
        <f>+'当年度'!D8-'前年度'!D8</f>
        <v>-490044</v>
      </c>
      <c r="E8" s="30">
        <f>+'当年度'!E8-'前年度'!E8</f>
        <v>-4556450</v>
      </c>
      <c r="F8" s="30">
        <f>+'当年度'!F8-'前年度'!F8</f>
        <v>-7928152</v>
      </c>
      <c r="G8" s="30">
        <f>+'当年度'!G8-'前年度'!G8</f>
        <v>-1140000</v>
      </c>
      <c r="H8" s="30">
        <f>+'当年度'!H8-'前年度'!H8</f>
        <v>0</v>
      </c>
      <c r="I8" s="30">
        <f>+'当年度'!I8-'前年度'!I8</f>
        <v>-1140000</v>
      </c>
      <c r="K8" s="35">
        <f>+'当年度'!K8-'前年度'!K8</f>
        <v>-55841950</v>
      </c>
      <c r="L8" s="45">
        <f>+'当年度'!L8-'前年度'!L8</f>
        <v>-14.2</v>
      </c>
      <c r="M8" s="45">
        <f>+'当年度'!M8-'前年度'!M8</f>
        <v>-5.2</v>
      </c>
      <c r="N8" s="62">
        <f>+'当年度'!N8-'前年度'!N8</f>
        <v>-0.9</v>
      </c>
      <c r="O8" s="62">
        <f>+'当年度'!O8-'前年度'!O8</f>
        <v>-8.2</v>
      </c>
    </row>
    <row r="9" spans="1:15" ht="17.25">
      <c r="A9" s="2"/>
      <c r="B9" s="15" t="s">
        <v>18</v>
      </c>
      <c r="C9" s="30">
        <f>+'当年度'!C9-'前年度'!C9</f>
        <v>-1132674</v>
      </c>
      <c r="D9" s="30">
        <f>+'当年度'!D9-'前年度'!D9</f>
        <v>-252287</v>
      </c>
      <c r="E9" s="30">
        <f>+'当年度'!E9-'前年度'!E9</f>
        <v>-112111</v>
      </c>
      <c r="F9" s="30">
        <f>+'当年度'!F9-'前年度'!F9</f>
        <v>-1497072</v>
      </c>
      <c r="G9" s="30">
        <f>+'当年度'!G9-'前年度'!G9</f>
        <v>347</v>
      </c>
      <c r="H9" s="30">
        <f>+'当年度'!H9-'前年度'!H9</f>
        <v>637</v>
      </c>
      <c r="I9" s="30">
        <f>+'当年度'!I9-'前年度'!I9</f>
        <v>984</v>
      </c>
      <c r="K9" s="35">
        <f>+'当年度'!K9-'前年度'!K9</f>
        <v>66180</v>
      </c>
      <c r="L9" s="45">
        <f>+'当年度'!L9-'前年度'!L9</f>
        <v>-8.899999999999999</v>
      </c>
      <c r="M9" s="45">
        <f>+'当年度'!M9-'前年度'!M9</f>
        <v>-6.600000000000001</v>
      </c>
      <c r="N9" s="62">
        <f>+'当年度'!N9-'前年度'!N9</f>
        <v>-1.3999999999999995</v>
      </c>
      <c r="O9" s="62">
        <f>+'当年度'!O9-'前年度'!O9</f>
        <v>-0.6999999999999993</v>
      </c>
    </row>
    <row r="10" spans="1:15" ht="17.25">
      <c r="A10" s="2"/>
      <c r="B10" s="15" t="s">
        <v>19</v>
      </c>
      <c r="C10" s="30">
        <f>+'当年度'!C10-'前年度'!C10</f>
        <v>5078006</v>
      </c>
      <c r="D10" s="30">
        <f>+'当年度'!D10-'前年度'!D10</f>
        <v>786834</v>
      </c>
      <c r="E10" s="30">
        <f>+'当年度'!E10-'前年度'!E10</f>
        <v>4458840</v>
      </c>
      <c r="F10" s="30">
        <f>+'当年度'!F10-'前年度'!F10</f>
        <v>10323680</v>
      </c>
      <c r="G10" s="30">
        <f>+'当年度'!G10-'前年度'!G10</f>
        <v>2146778</v>
      </c>
      <c r="H10" s="30">
        <f>+'当年度'!H10-'前年度'!H10</f>
        <v>500</v>
      </c>
      <c r="I10" s="30">
        <f>+'当年度'!I10-'前年度'!I10</f>
        <v>2147278</v>
      </c>
      <c r="K10" s="35">
        <f>+'当年度'!K10-'前年度'!K10</f>
        <v>33975464</v>
      </c>
      <c r="L10" s="45">
        <f>+'当年度'!L10-'前年度'!L10</f>
        <v>30.4</v>
      </c>
      <c r="M10" s="45">
        <f>+'当年度'!M10-'前年度'!M10</f>
        <v>14.9</v>
      </c>
      <c r="N10" s="62">
        <f>+'当年度'!N10-'前年度'!N10</f>
        <v>2.3</v>
      </c>
      <c r="O10" s="62">
        <f>+'当年度'!O10-'前年度'!O10</f>
        <v>13.1</v>
      </c>
    </row>
    <row r="11" spans="1:15" ht="17.25">
      <c r="A11" s="2"/>
      <c r="B11" s="15" t="s">
        <v>102</v>
      </c>
      <c r="C11" s="30">
        <f>+'当年度'!C11-'前年度'!C11</f>
        <v>-4081770</v>
      </c>
      <c r="D11" s="30">
        <f>+'当年度'!D11-'前年度'!D11</f>
        <v>-810571</v>
      </c>
      <c r="E11" s="30">
        <f>+'当年度'!E11-'前年度'!E11</f>
        <v>-3543081</v>
      </c>
      <c r="F11" s="30">
        <f>+'当年度'!F11-'前年度'!F11</f>
        <v>-8435422</v>
      </c>
      <c r="G11" s="30">
        <f>+'当年度'!G11-'前年度'!G11</f>
        <v>-1562274</v>
      </c>
      <c r="H11" s="30">
        <f>+'当年度'!H11-'前年度'!H11</f>
        <v>-5000</v>
      </c>
      <c r="I11" s="30">
        <f>+'当年度'!I11-'前年度'!I11</f>
        <v>-1567274</v>
      </c>
      <c r="K11" s="35">
        <f>+'当年度'!K11-'前年度'!K11</f>
        <v>-22687060</v>
      </c>
      <c r="L11" s="45">
        <f>+'当年度'!L11-'前年度'!L11</f>
        <v>-37.2</v>
      </c>
      <c r="M11" s="45">
        <f>+'当年度'!M11-'前年度'!M11</f>
        <v>-18</v>
      </c>
      <c r="N11" s="62">
        <f>+'当年度'!N11-'前年度'!N11</f>
        <v>-3.6</v>
      </c>
      <c r="O11" s="62">
        <f>+'当年度'!O11-'前年度'!O11</f>
        <v>-15.6</v>
      </c>
    </row>
    <row r="12" spans="1:15" ht="17.25">
      <c r="A12" s="2"/>
      <c r="B12" s="15" t="s">
        <v>20</v>
      </c>
      <c r="C12" s="30">
        <f>+'当年度'!C12-'前年度'!C12</f>
        <v>4075519</v>
      </c>
      <c r="D12" s="30">
        <f>+'当年度'!D12-'前年度'!D12</f>
        <v>511547</v>
      </c>
      <c r="E12" s="30">
        <f>+'当年度'!E12-'前年度'!E12</f>
        <v>3561079</v>
      </c>
      <c r="F12" s="30">
        <f>+'当年度'!F12-'前年度'!F12</f>
        <v>8148145</v>
      </c>
      <c r="G12" s="30">
        <f>+'当年度'!G12-'前年度'!G12</f>
        <v>647819</v>
      </c>
      <c r="H12" s="30">
        <f>+'当年度'!H12-'前年度'!H12</f>
        <v>0</v>
      </c>
      <c r="I12" s="30">
        <f>+'当年度'!I12-'前年度'!I12</f>
        <v>647819</v>
      </c>
      <c r="K12" s="35">
        <f>+'当年度'!K12-'前年度'!K12</f>
        <v>24171414</v>
      </c>
      <c r="L12" s="45">
        <f>+'当年度'!L12-'前年度'!L12</f>
        <v>33.7</v>
      </c>
      <c r="M12" s="45">
        <f>+'当年度'!M12-'前年度'!M12</f>
        <v>16.9</v>
      </c>
      <c r="N12" s="62">
        <f>+'当年度'!N12-'前年度'!N12</f>
        <v>2.1</v>
      </c>
      <c r="O12" s="62">
        <f>+'当年度'!O12-'前年度'!O12</f>
        <v>14.7</v>
      </c>
    </row>
    <row r="13" spans="1:15" ht="17.25">
      <c r="A13" s="2"/>
      <c r="B13" s="15" t="s">
        <v>103</v>
      </c>
      <c r="C13" s="30">
        <f>+'当年度'!C13-'前年度'!C13</f>
        <v>-4884508</v>
      </c>
      <c r="D13" s="30">
        <f>+'当年度'!D13-'前年度'!D13</f>
        <v>-314773</v>
      </c>
      <c r="E13" s="30">
        <f>+'当年度'!E13-'前年度'!E13</f>
        <v>-1165761</v>
      </c>
      <c r="F13" s="30">
        <f>+'当年度'!F13-'前年度'!F13</f>
        <v>-6365042</v>
      </c>
      <c r="G13" s="30">
        <f>+'当年度'!G13-'前年度'!G13</f>
        <v>0</v>
      </c>
      <c r="H13" s="30">
        <f>+'当年度'!H13-'前年度'!H13</f>
        <v>0</v>
      </c>
      <c r="I13" s="30">
        <f>+'当年度'!I13-'前年度'!I13</f>
        <v>0</v>
      </c>
      <c r="K13" s="35">
        <f>+'当年度'!K13-'前年度'!K13</f>
        <v>-18557066</v>
      </c>
      <c r="L13" s="45">
        <f>+'当年度'!L13-'前年度'!L13</f>
        <v>-34.3</v>
      </c>
      <c r="M13" s="45">
        <f>+'当年度'!M13-'前年度'!M13</f>
        <v>-26.3</v>
      </c>
      <c r="N13" s="62">
        <f>+'当年度'!N13-'前年度'!N13</f>
        <v>-1.7</v>
      </c>
      <c r="O13" s="62">
        <f>+'当年度'!O13-'前年度'!O13</f>
        <v>-6.3</v>
      </c>
    </row>
    <row r="14" spans="1:15" ht="17.25">
      <c r="A14" s="2"/>
      <c r="B14" s="15" t="s">
        <v>104</v>
      </c>
      <c r="C14" s="30">
        <f>+'当年度'!C14-'前年度'!C14</f>
        <v>-379830</v>
      </c>
      <c r="D14" s="30">
        <f>+'当年度'!D14-'前年度'!D14</f>
        <v>-117972</v>
      </c>
      <c r="E14" s="30">
        <f>+'当年度'!E14-'前年度'!E14</f>
        <v>-3361149</v>
      </c>
      <c r="F14" s="30">
        <f>+'当年度'!F14-'前年度'!F14</f>
        <v>-3858951</v>
      </c>
      <c r="G14" s="30">
        <f>+'当年度'!G14-'前年度'!G14</f>
        <v>-1640000</v>
      </c>
      <c r="H14" s="30">
        <f>+'当年度'!H14-'前年度'!H14</f>
        <v>-5000</v>
      </c>
      <c r="I14" s="30">
        <f>+'当年度'!I14-'前年度'!I14</f>
        <v>-1645000</v>
      </c>
      <c r="K14" s="35">
        <f>+'当年度'!K14-'前年度'!K14</f>
        <v>-13118331</v>
      </c>
      <c r="L14" s="45">
        <f>+'当年度'!L14-'前年度'!L14</f>
        <v>-29.4</v>
      </c>
      <c r="M14" s="45">
        <f>+'当年度'!M14-'前年度'!M14</f>
        <v>-2.9</v>
      </c>
      <c r="N14" s="62">
        <f>+'当年度'!N14-'前年度'!N14</f>
        <v>-0.9</v>
      </c>
      <c r="O14" s="62">
        <f>+'当年度'!O14-'前年度'!O14</f>
        <v>-25.6</v>
      </c>
    </row>
    <row r="15" spans="1:15" ht="17.25">
      <c r="A15" s="2"/>
      <c r="B15" s="15" t="s">
        <v>22</v>
      </c>
      <c r="C15" s="30">
        <f>+'当年度'!C15-'前年度'!C15</f>
        <v>460075</v>
      </c>
      <c r="D15" s="30">
        <f>+'当年度'!D15-'前年度'!D15</f>
        <v>16946</v>
      </c>
      <c r="E15" s="30">
        <f>+'当年度'!E15-'前年度'!E15</f>
        <v>-52340</v>
      </c>
      <c r="F15" s="30">
        <f>+'当年度'!F15-'前年度'!F15</f>
        <v>424681</v>
      </c>
      <c r="G15" s="30">
        <f>+'当年度'!G15-'前年度'!G15</f>
        <v>0</v>
      </c>
      <c r="H15" s="30">
        <f>+'当年度'!H15-'前年度'!H15</f>
        <v>0</v>
      </c>
      <c r="I15" s="30">
        <f>+'当年度'!I15-'前年度'!I15</f>
        <v>0</v>
      </c>
      <c r="K15" s="35">
        <f>+'当年度'!K15-'前年度'!K15</f>
        <v>591036</v>
      </c>
      <c r="L15" s="45">
        <f>+'当年度'!L15-'前年度'!L15</f>
        <v>0.20000000000000284</v>
      </c>
      <c r="M15" s="45">
        <f>+'当年度'!M15-'前年度'!M15</f>
        <v>0.8000000000000007</v>
      </c>
      <c r="N15" s="62">
        <f>+'当年度'!N15-'前年度'!N15</f>
        <v>-0.1999999999999993</v>
      </c>
      <c r="O15" s="62">
        <f>+'当年度'!O15-'前年度'!O15</f>
        <v>-0.5</v>
      </c>
    </row>
    <row r="16" spans="1:15" ht="17.25">
      <c r="A16" s="2"/>
      <c r="B16" s="15" t="s">
        <v>23</v>
      </c>
      <c r="C16" s="30">
        <f>+'当年度'!C16-'前年度'!C16</f>
        <v>-999</v>
      </c>
      <c r="D16" s="30">
        <f>+'当年度'!D16-'前年度'!D16</f>
        <v>-99985</v>
      </c>
      <c r="E16" s="30">
        <f>+'当年度'!E16-'前年度'!E16</f>
        <v>-64969</v>
      </c>
      <c r="F16" s="30">
        <f>+'当年度'!F16-'前年度'!F16</f>
        <v>-165953</v>
      </c>
      <c r="G16" s="30">
        <f>+'当年度'!G16-'前年度'!G16</f>
        <v>75</v>
      </c>
      <c r="H16" s="30">
        <f>+'当年度'!H16-'前年度'!H16</f>
        <v>0</v>
      </c>
      <c r="I16" s="30">
        <f>+'当年度'!I16-'前年度'!I16</f>
        <v>75</v>
      </c>
      <c r="K16" s="35">
        <f>+'当年度'!K16-'前年度'!K16</f>
        <v>229946</v>
      </c>
      <c r="L16" s="45">
        <f>+'当年度'!L16-'前年度'!L16</f>
        <v>-1.5</v>
      </c>
      <c r="M16" s="45">
        <f>+'当年度'!M16-'前年度'!M16</f>
        <v>0</v>
      </c>
      <c r="N16" s="62">
        <f>+'当年度'!N16-'前年度'!N16</f>
        <v>-0.7</v>
      </c>
      <c r="O16" s="62">
        <f>+'当年度'!O16-'前年度'!O16</f>
        <v>-0.8000000000000007</v>
      </c>
    </row>
    <row r="17" spans="1:15" ht="17.25">
      <c r="A17" s="2"/>
      <c r="B17" s="15" t="s">
        <v>24</v>
      </c>
      <c r="C17" s="30">
        <f>+'当年度'!C17-'前年度'!C17</f>
        <v>-135366</v>
      </c>
      <c r="D17" s="30">
        <f>+'当年度'!D17-'前年度'!D17</f>
        <v>-12735</v>
      </c>
      <c r="E17" s="30">
        <f>+'当年度'!E17-'前年度'!E17</f>
        <v>-163570</v>
      </c>
      <c r="F17" s="30">
        <f>+'当年度'!F17-'前年度'!F17</f>
        <v>-311671</v>
      </c>
      <c r="G17" s="30">
        <f>+'当年度'!G17-'前年度'!G17</f>
        <v>-34000</v>
      </c>
      <c r="H17" s="30">
        <f>+'当年度'!H17-'前年度'!H17</f>
        <v>0</v>
      </c>
      <c r="I17" s="30">
        <f>+'当年度'!I17-'前年度'!I17</f>
        <v>-34000</v>
      </c>
      <c r="K17" s="35">
        <f>+'当年度'!K17-'前年度'!K17</f>
        <v>-160712</v>
      </c>
      <c r="L17" s="45">
        <f>+'当年度'!L17-'前年度'!L17</f>
        <v>-5.100000000000001</v>
      </c>
      <c r="M17" s="45">
        <f>+'当年度'!M17-'前年度'!M17</f>
        <v>-2.1999999999999993</v>
      </c>
      <c r="N17" s="62">
        <f>+'当年度'!N17-'前年度'!N17</f>
        <v>-0.20000000000000007</v>
      </c>
      <c r="O17" s="62">
        <f>+'当年度'!O17-'前年度'!O17</f>
        <v>-2.5999999999999996</v>
      </c>
    </row>
    <row r="18" spans="1:15" ht="17.25">
      <c r="A18" s="2"/>
      <c r="B18" s="15" t="s">
        <v>25</v>
      </c>
      <c r="C18" s="30">
        <f>+'当年度'!C18-'前年度'!C18</f>
        <v>3824095</v>
      </c>
      <c r="D18" s="30">
        <f>+'当年度'!D18-'前年度'!D18</f>
        <v>206717</v>
      </c>
      <c r="E18" s="30">
        <f>+'当年度'!E18-'前年度'!E18</f>
        <v>2120810</v>
      </c>
      <c r="F18" s="30">
        <f>+'当年度'!F18-'前年度'!F18</f>
        <v>6151622</v>
      </c>
      <c r="G18" s="30">
        <f>+'当年度'!G18-'前年度'!G18</f>
        <v>1278122</v>
      </c>
      <c r="H18" s="30">
        <f>+'当年度'!H18-'前年度'!H18</f>
        <v>0</v>
      </c>
      <c r="I18" s="30">
        <f>+'当年度'!I18-'前年度'!I18</f>
        <v>1278122</v>
      </c>
      <c r="K18" s="35">
        <f>+'当年度'!K18-'前年度'!K18</f>
        <v>9927725</v>
      </c>
      <c r="L18" s="45">
        <f>+'当年度'!L18-'前年度'!L18</f>
        <v>62</v>
      </c>
      <c r="M18" s="45">
        <f>+'当年度'!M18-'前年度'!M18</f>
        <v>38.5</v>
      </c>
      <c r="N18" s="62">
        <f>+'当年度'!N18-'前年度'!N18</f>
        <v>2.1</v>
      </c>
      <c r="O18" s="62">
        <f>+'当年度'!O18-'前年度'!O18</f>
        <v>21.4</v>
      </c>
    </row>
    <row r="19" spans="1:15" ht="17.25">
      <c r="A19" s="2"/>
      <c r="B19" s="15" t="s">
        <v>105</v>
      </c>
      <c r="C19" s="30">
        <f>+'当年度'!C19-'前年度'!C19</f>
        <v>-4401773</v>
      </c>
      <c r="D19" s="30">
        <f>+'当年度'!D19-'前年度'!D19</f>
        <v>-439973</v>
      </c>
      <c r="E19" s="30">
        <f>+'当年度'!E19-'前年度'!E19</f>
        <v>-1888139</v>
      </c>
      <c r="F19" s="30">
        <f>+'当年度'!F19-'前年度'!F19</f>
        <v>-6729885</v>
      </c>
      <c r="G19" s="30">
        <f>+'当年度'!G19-'前年度'!G19</f>
        <v>-1151221</v>
      </c>
      <c r="H19" s="30">
        <f>+'当年度'!H19-'前年度'!H19</f>
        <v>0</v>
      </c>
      <c r="I19" s="30">
        <f>+'当年度'!I19-'前年度'!I19</f>
        <v>-1151221</v>
      </c>
      <c r="K19" s="35">
        <f>+'当年度'!K19-'前年度'!K19</f>
        <v>-7886339</v>
      </c>
      <c r="L19" s="45">
        <f>+'当年度'!L19-'前年度'!L19</f>
        <v>-85.3</v>
      </c>
      <c r="M19" s="45">
        <f>+'当年度'!M19-'前年度'!M19</f>
        <v>-55.8</v>
      </c>
      <c r="N19" s="62">
        <f>+'当年度'!N19-'前年度'!N19</f>
        <v>-5.6</v>
      </c>
      <c r="O19" s="62">
        <f>+'当年度'!O19-'前年度'!O19</f>
        <v>-23.9</v>
      </c>
    </row>
    <row r="20" spans="1:15" ht="17.25">
      <c r="A20" s="2"/>
      <c r="B20" s="15" t="s">
        <v>26</v>
      </c>
      <c r="C20" s="30">
        <f>+'当年度'!C20-'前年度'!C20</f>
        <v>-399989</v>
      </c>
      <c r="D20" s="30">
        <f>+'当年度'!D20-'前年度'!D20</f>
        <v>-52398</v>
      </c>
      <c r="E20" s="30">
        <f>+'当年度'!E20-'前年度'!E20</f>
        <v>-119876</v>
      </c>
      <c r="F20" s="30">
        <f>+'当年度'!F20-'前年度'!F20</f>
        <v>-572263</v>
      </c>
      <c r="G20" s="30">
        <f>+'当年度'!G20-'前年度'!G20</f>
        <v>0</v>
      </c>
      <c r="H20" s="30">
        <f>+'当年度'!H20-'前年度'!H20</f>
        <v>0</v>
      </c>
      <c r="I20" s="30">
        <f>+'当年度'!I20-'前年度'!I20</f>
        <v>0</v>
      </c>
      <c r="K20" s="35">
        <f>+'当年度'!K20-'前年度'!K20</f>
        <v>14418</v>
      </c>
      <c r="L20" s="45">
        <f>+'当年度'!L20-'前年度'!L20</f>
        <v>-10.2</v>
      </c>
      <c r="M20" s="45">
        <f>+'当年度'!M20-'前年度'!M20</f>
        <v>-7.1</v>
      </c>
      <c r="N20" s="62">
        <f>+'当年度'!N20-'前年度'!N20</f>
        <v>-0.8999999999999999</v>
      </c>
      <c r="O20" s="62">
        <f>+'当年度'!O20-'前年度'!O20</f>
        <v>-2.1999999999999993</v>
      </c>
    </row>
    <row r="21" spans="1:15" ht="17.25">
      <c r="A21" s="2"/>
      <c r="B21" s="15" t="s">
        <v>27</v>
      </c>
      <c r="C21" s="30">
        <f>+'当年度'!C21-'前年度'!C21</f>
        <v>84838</v>
      </c>
      <c r="D21" s="30">
        <f>+'当年度'!D21-'前年度'!D21</f>
        <v>-12770</v>
      </c>
      <c r="E21" s="30">
        <f>+'当年度'!E21-'前年度'!E21</f>
        <v>-40330</v>
      </c>
      <c r="F21" s="30">
        <f>+'当年度'!F21-'前年度'!F21</f>
        <v>31738</v>
      </c>
      <c r="G21" s="30">
        <f>+'当年度'!G21-'前年度'!G21</f>
        <v>0</v>
      </c>
      <c r="H21" s="30">
        <f>+'当年度'!H21-'前年度'!H21</f>
        <v>0</v>
      </c>
      <c r="I21" s="30">
        <f>+'当年度'!I21-'前年度'!I21</f>
        <v>0</v>
      </c>
      <c r="K21" s="35">
        <f>+'当年度'!K21-'前年度'!K21</f>
        <v>-63874</v>
      </c>
      <c r="L21" s="45">
        <f>+'当年度'!L21-'前年度'!L21</f>
        <v>1.1999999999999957</v>
      </c>
      <c r="M21" s="45">
        <f>+'当年度'!M21-'前年度'!M21</f>
        <v>2</v>
      </c>
      <c r="N21" s="62">
        <f>+'当年度'!N21-'前年度'!N21</f>
        <v>-0.19999999999999998</v>
      </c>
      <c r="O21" s="62">
        <f>+'当年度'!O21-'前年度'!O21</f>
        <v>-0.6999999999999993</v>
      </c>
    </row>
    <row r="22" spans="1:15" ht="17.25">
      <c r="A22" s="2"/>
      <c r="B22" s="73" t="s">
        <v>28</v>
      </c>
      <c r="C22" s="78">
        <f>+'当年度'!C22-'前年度'!C22</f>
        <v>-270928</v>
      </c>
      <c r="D22" s="78">
        <f>+'当年度'!D22-'前年度'!D22</f>
        <v>-99983</v>
      </c>
      <c r="E22" s="78">
        <f>+'当年度'!E22-'前年度'!E22</f>
        <v>-111760</v>
      </c>
      <c r="F22" s="78">
        <f>+'当年度'!F22-'前年度'!F22</f>
        <v>-482671</v>
      </c>
      <c r="G22" s="78">
        <f>+'当年度'!G22-'前年度'!G22</f>
        <v>112</v>
      </c>
      <c r="H22" s="78">
        <f>+'当年度'!H22-'前年度'!H22</f>
        <v>0</v>
      </c>
      <c r="I22" s="78">
        <f>+'当年度'!I22-'前年度'!I22</f>
        <v>112</v>
      </c>
      <c r="K22" s="79">
        <f>+'当年度'!K22-'前年度'!K22</f>
        <v>120260</v>
      </c>
      <c r="L22" s="80">
        <f>+'当年度'!L22-'前年度'!L22</f>
        <v>-6.5</v>
      </c>
      <c r="M22" s="80">
        <f>+'当年度'!M22-'前年度'!M22</f>
        <v>-3.700000000000001</v>
      </c>
      <c r="N22" s="81">
        <f>+'当年度'!N22-'前年度'!N22</f>
        <v>-1.2999999999999998</v>
      </c>
      <c r="O22" s="81">
        <f>+'当年度'!O22-'前年度'!O22</f>
        <v>-1.5</v>
      </c>
    </row>
    <row r="23" spans="1:15" ht="17.25">
      <c r="A23" s="2"/>
      <c r="B23" s="73" t="s">
        <v>99</v>
      </c>
      <c r="C23" s="78">
        <f>+'当年度'!C23-'前年度'!C23</f>
        <v>1451576</v>
      </c>
      <c r="D23" s="78">
        <f>+'当年度'!D23-'前年度'!D23</f>
        <v>-2081</v>
      </c>
      <c r="E23" s="78">
        <f>+'当年度'!E23-'前年度'!E23</f>
        <v>1980808</v>
      </c>
      <c r="F23" s="78">
        <f>+'当年度'!F23-'前年度'!F23</f>
        <v>3430303</v>
      </c>
      <c r="G23" s="78">
        <f>+'当年度'!G23-'前年度'!G23</f>
        <v>0</v>
      </c>
      <c r="H23" s="78">
        <f>+'当年度'!H23-'前年度'!H23</f>
        <v>0</v>
      </c>
      <c r="I23" s="78">
        <f>+'当年度'!I23-'前年度'!I23</f>
        <v>0</v>
      </c>
      <c r="K23" s="79">
        <f>+'当年度'!K23-'前年度'!K23</f>
        <v>521806</v>
      </c>
      <c r="L23" s="80">
        <f>+'当年度'!L23-'前年度'!L23</f>
        <v>27.400000000000006</v>
      </c>
      <c r="M23" s="80">
        <f>+'当年度'!M23-'前年度'!M23</f>
        <v>11.5</v>
      </c>
      <c r="N23" s="81">
        <f>+'当年度'!N23-'前年度'!N23</f>
        <v>-0.19999999999999973</v>
      </c>
      <c r="O23" s="81">
        <f>+'当年度'!O23-'前年度'!O23</f>
        <v>16.1</v>
      </c>
    </row>
    <row r="24" spans="1:15" ht="17.25">
      <c r="A24" s="2"/>
      <c r="B24" s="15" t="s">
        <v>106</v>
      </c>
      <c r="C24" s="30">
        <f>+'当年度'!C24-'前年度'!C24</f>
        <v>2092330</v>
      </c>
      <c r="D24" s="30">
        <f>+'当年度'!D24-'前年度'!D24</f>
        <v>151662</v>
      </c>
      <c r="E24" s="30">
        <f>+'当年度'!E24-'前年度'!E24</f>
        <v>1491785</v>
      </c>
      <c r="F24" s="30">
        <f>+'当年度'!F24-'前年度'!F24</f>
        <v>3735777</v>
      </c>
      <c r="G24" s="30">
        <f>+'当年度'!G24-'前年度'!G24</f>
        <v>892592</v>
      </c>
      <c r="H24" s="30">
        <f>+'当年度'!H24-'前年度'!H24</f>
        <v>12124</v>
      </c>
      <c r="I24" s="30">
        <f>+'当年度'!I24-'前年度'!I24</f>
        <v>904716</v>
      </c>
      <c r="K24" s="35">
        <f>+'当年度'!K24-'前年度'!K24</f>
        <v>13248649</v>
      </c>
      <c r="L24" s="45">
        <f>+'当年度'!L24-'前年度'!L24</f>
        <v>28.2</v>
      </c>
      <c r="M24" s="45">
        <f>+'当年度'!M24-'前年度'!M24</f>
        <v>15.8</v>
      </c>
      <c r="N24" s="62">
        <f>+'当年度'!N24-'前年度'!N24</f>
        <v>1.1</v>
      </c>
      <c r="O24" s="62">
        <f>+'当年度'!O24-'前年度'!O24</f>
        <v>11.3</v>
      </c>
    </row>
    <row r="25" spans="1:15" ht="17.25">
      <c r="A25" s="2"/>
      <c r="B25" s="12" t="s">
        <v>107</v>
      </c>
      <c r="C25" s="101">
        <f>+'当年度'!C25-'前年度'!C25</f>
        <v>1071360</v>
      </c>
      <c r="D25" s="101">
        <f>+'当年度'!D25-'前年度'!D25</f>
        <v>160081</v>
      </c>
      <c r="E25" s="101">
        <f>+'当年度'!E25-'前年度'!E25</f>
        <v>5186932</v>
      </c>
      <c r="F25" s="101">
        <f>+'当年度'!F25-'前年度'!F25</f>
        <v>6418373</v>
      </c>
      <c r="G25" s="101">
        <f>+'当年度'!G25-'前年度'!G25</f>
        <v>1000000</v>
      </c>
      <c r="H25" s="101">
        <f>+'当年度'!H25-'前年度'!H25</f>
        <v>6000</v>
      </c>
      <c r="I25" s="101">
        <f>+'当年度'!I25-'前年度'!I25</f>
        <v>1006000</v>
      </c>
      <c r="K25" s="102">
        <f>+'当年度'!K25-'前年度'!K25</f>
        <v>23555712</v>
      </c>
      <c r="L25" s="103">
        <f>+'当年度'!L25-'前年度'!L25</f>
        <v>27.2</v>
      </c>
      <c r="M25" s="103">
        <f>+'当年度'!M25-'前年度'!M25</f>
        <v>4.5</v>
      </c>
      <c r="N25" s="104">
        <f>+'当年度'!N25-'前年度'!N25</f>
        <v>0.7</v>
      </c>
      <c r="O25" s="104">
        <f>+'当年度'!O25-'前年度'!O25</f>
        <v>22</v>
      </c>
    </row>
    <row r="26" spans="1:15" ht="17.25">
      <c r="A26" s="2"/>
      <c r="B26" s="19" t="s">
        <v>108</v>
      </c>
      <c r="C26" s="32">
        <f>+'当年度'!C26-'前年度'!C26</f>
        <v>-1214008</v>
      </c>
      <c r="D26" s="32">
        <f>+'当年度'!D26-'前年度'!D26</f>
        <v>-123967</v>
      </c>
      <c r="E26" s="32">
        <f>+'当年度'!E26-'前年度'!E26</f>
        <v>-92831</v>
      </c>
      <c r="F26" s="32">
        <f>+'当年度'!F26-'前年度'!F26</f>
        <v>-1430806</v>
      </c>
      <c r="G26" s="32">
        <f>+'当年度'!G26-'前年度'!G26</f>
        <v>-503220</v>
      </c>
      <c r="H26" s="32">
        <f>+'当年度'!H26-'前年度'!H26</f>
        <v>-35810</v>
      </c>
      <c r="I26" s="32">
        <f>+'当年度'!I26-'前年度'!I26</f>
        <v>-539030</v>
      </c>
      <c r="K26" s="37">
        <f>+'当年度'!K26-'前年度'!K26</f>
        <v>-2573185</v>
      </c>
      <c r="L26" s="47">
        <f>+'当年度'!L26-'前年度'!L26</f>
        <v>-55.6</v>
      </c>
      <c r="M26" s="47">
        <f>+'当年度'!M26-'前年度'!M26</f>
        <v>-47.2</v>
      </c>
      <c r="N26" s="64">
        <f>+'当年度'!N26-'前年度'!N26</f>
        <v>-4.8</v>
      </c>
      <c r="O26" s="64">
        <f>+'当年度'!O26-'前年度'!O26</f>
        <v>-3.6</v>
      </c>
    </row>
    <row r="27" spans="1:15" ht="17.25">
      <c r="A27" s="2"/>
      <c r="B27" s="15" t="s">
        <v>109</v>
      </c>
      <c r="C27" s="30">
        <f>+'当年度'!C27-'前年度'!C27</f>
        <v>-1317859</v>
      </c>
      <c r="D27" s="30">
        <f>+'当年度'!D27-'前年度'!D27</f>
        <v>-87570</v>
      </c>
      <c r="E27" s="30">
        <f>+'当年度'!E27-'前年度'!E27</f>
        <v>-4414390</v>
      </c>
      <c r="F27" s="30">
        <f>+'当年度'!F27-'前年度'!F27</f>
        <v>-5819819</v>
      </c>
      <c r="G27" s="30">
        <f>+'当年度'!G27-'前年度'!G27</f>
        <v>-347363</v>
      </c>
      <c r="H27" s="30">
        <f>+'当年度'!H27-'前年度'!H27</f>
        <v>0</v>
      </c>
      <c r="I27" s="30">
        <f>+'当年度'!I27-'前年度'!I27</f>
        <v>-347363</v>
      </c>
      <c r="K27" s="35">
        <f>+'当年度'!K27-'前年度'!K27</f>
        <v>-3183032</v>
      </c>
      <c r="L27" s="45">
        <f>+'当年度'!L27-'前年度'!L27</f>
        <v>-182.8</v>
      </c>
      <c r="M27" s="45">
        <f>+'当年度'!M27-'前年度'!M27</f>
        <v>-41.4</v>
      </c>
      <c r="N27" s="62">
        <f>+'当年度'!N27-'前年度'!N27</f>
        <v>-2.8</v>
      </c>
      <c r="O27" s="62">
        <f>+'当年度'!O27-'前年度'!O27</f>
        <v>-138.7</v>
      </c>
    </row>
    <row r="28" spans="1:15" ht="17.25">
      <c r="A28" s="2"/>
      <c r="B28" s="15" t="s">
        <v>31</v>
      </c>
      <c r="C28" s="30">
        <f>+'当年度'!C28-'前年度'!C28</f>
        <v>87330</v>
      </c>
      <c r="D28" s="30">
        <f>+'当年度'!D28-'前年度'!D28</f>
        <v>1828</v>
      </c>
      <c r="E28" s="30">
        <f>+'当年度'!E28-'前年度'!E28</f>
        <v>2487</v>
      </c>
      <c r="F28" s="30">
        <f>+'当年度'!F28-'前年度'!F28</f>
        <v>91645</v>
      </c>
      <c r="G28" s="30">
        <f>+'当年度'!G28-'前年度'!G28</f>
        <v>268</v>
      </c>
      <c r="H28" s="30">
        <f>+'当年度'!H28-'前年度'!H28</f>
        <v>1000</v>
      </c>
      <c r="I28" s="30">
        <f>+'当年度'!I28-'前年度'!I28</f>
        <v>1268</v>
      </c>
      <c r="K28" s="35">
        <f>+'当年度'!K28-'前年度'!K28</f>
        <v>-5147</v>
      </c>
      <c r="L28" s="45">
        <f>+'当年度'!L28-'前年度'!L28</f>
        <v>6</v>
      </c>
      <c r="M28" s="45">
        <f>+'当年度'!M28-'前年度'!M28</f>
        <v>5.299999999999997</v>
      </c>
      <c r="N28" s="62">
        <f>+'当年度'!N28-'前年度'!N28</f>
        <v>0.30000000000000426</v>
      </c>
      <c r="O28" s="62">
        <f>+'当年度'!O28-'前年度'!O28</f>
        <v>0.3999999999999915</v>
      </c>
    </row>
    <row r="29" spans="1:15" ht="17.25">
      <c r="A29" s="2"/>
      <c r="B29" s="15" t="s">
        <v>35</v>
      </c>
      <c r="C29" s="30">
        <f>+'当年度'!C29-'前年度'!C29</f>
        <v>115</v>
      </c>
      <c r="D29" s="30">
        <f>+'当年度'!D29-'前年度'!D29</f>
        <v>2</v>
      </c>
      <c r="E29" s="30">
        <f>+'当年度'!E29-'前年度'!E29</f>
        <v>-370233</v>
      </c>
      <c r="F29" s="30">
        <f>+'当年度'!F29-'前年度'!F29</f>
        <v>-370116</v>
      </c>
      <c r="G29" s="30">
        <f>+'当年度'!G29-'前年度'!G29</f>
        <v>2</v>
      </c>
      <c r="H29" s="30">
        <f>+'当年度'!H29-'前年度'!H29</f>
        <v>0</v>
      </c>
      <c r="I29" s="30">
        <f>+'当年度'!I29-'前年度'!I29</f>
        <v>2</v>
      </c>
      <c r="K29" s="35">
        <f>+'当年度'!K29-'前年度'!K29</f>
        <v>-53</v>
      </c>
      <c r="L29" s="45">
        <f>+'当年度'!L29-'前年度'!L29</f>
        <v>-7.799999999999997</v>
      </c>
      <c r="M29" s="45">
        <f>+'当年度'!M29-'前年度'!M29</f>
        <v>0</v>
      </c>
      <c r="N29" s="62">
        <f>+'当年度'!N29-'前年度'!N29</f>
        <v>0</v>
      </c>
      <c r="O29" s="62">
        <f>+'当年度'!O29-'前年度'!O29</f>
        <v>-7.799999999999997</v>
      </c>
    </row>
    <row r="30" spans="1:15" ht="17.25">
      <c r="A30" s="2"/>
      <c r="B30" s="15" t="s">
        <v>37</v>
      </c>
      <c r="C30" s="30">
        <f>+'当年度'!C30-'前年度'!C30</f>
        <v>171128</v>
      </c>
      <c r="D30" s="30">
        <f>+'当年度'!D30-'前年度'!D30</f>
        <v>-51051</v>
      </c>
      <c r="E30" s="30">
        <f>+'当年度'!E30-'前年度'!E30</f>
        <v>96770</v>
      </c>
      <c r="F30" s="30">
        <f>+'当年度'!F30-'前年度'!F30</f>
        <v>216847</v>
      </c>
      <c r="G30" s="30">
        <f>+'当年度'!G30-'前年度'!G30</f>
        <v>203</v>
      </c>
      <c r="H30" s="30">
        <f>+'当年度'!H30-'前年度'!H30</f>
        <v>0</v>
      </c>
      <c r="I30" s="30">
        <f>+'当年度'!I30-'前年度'!I30</f>
        <v>203</v>
      </c>
      <c r="K30" s="35">
        <f>+'当年度'!K30-'前年度'!K30</f>
        <v>87326</v>
      </c>
      <c r="L30" s="45">
        <f>+'当年度'!L30-'前年度'!L30</f>
        <v>1.7999999999999972</v>
      </c>
      <c r="M30" s="45">
        <f>+'当年度'!M30-'前年度'!M30</f>
        <v>2.1000000000000014</v>
      </c>
      <c r="N30" s="62">
        <f>+'当年度'!N30-'前年度'!N30</f>
        <v>-0.9000000000000004</v>
      </c>
      <c r="O30" s="62">
        <f>+'当年度'!O30-'前年度'!O30</f>
        <v>0.6000000000000014</v>
      </c>
    </row>
    <row r="31" spans="1:15" ht="17.25">
      <c r="A31" s="2"/>
      <c r="B31" s="15" t="s">
        <v>110</v>
      </c>
      <c r="C31" s="30">
        <f>+'当年度'!C31-'前年度'!C31</f>
        <v>-551161</v>
      </c>
      <c r="D31" s="30">
        <f>+'当年度'!D31-'前年度'!D31</f>
        <v>-40583</v>
      </c>
      <c r="E31" s="30">
        <f>+'当年度'!E31-'前年度'!E31</f>
        <v>-241038</v>
      </c>
      <c r="F31" s="30">
        <f>+'当年度'!F31-'前年度'!F31</f>
        <v>-832782</v>
      </c>
      <c r="G31" s="30">
        <f>+'当年度'!G31-'前年度'!G31</f>
        <v>-51154</v>
      </c>
      <c r="H31" s="30">
        <f>+'当年度'!H31-'前年度'!H31</f>
        <v>-3000</v>
      </c>
      <c r="I31" s="30">
        <f>+'当年度'!I31-'前年度'!I31</f>
        <v>-54154</v>
      </c>
      <c r="K31" s="35">
        <f>+'当年度'!K31-'前年度'!K31</f>
        <v>-2334130</v>
      </c>
      <c r="L31" s="45">
        <f>+'当年度'!L31-'前年度'!L31</f>
        <v>-35.7</v>
      </c>
      <c r="M31" s="45">
        <f>+'当年度'!M31-'前年度'!M31</f>
        <v>-23.6</v>
      </c>
      <c r="N31" s="62">
        <f>+'当年度'!N31-'前年度'!N31</f>
        <v>-1.7</v>
      </c>
      <c r="O31" s="62">
        <f>+'当年度'!O31-'前年度'!O31</f>
        <v>-10.3</v>
      </c>
    </row>
    <row r="32" spans="1:15" ht="17.25">
      <c r="A32" s="2"/>
      <c r="B32" s="15" t="s">
        <v>39</v>
      </c>
      <c r="C32" s="30">
        <f>+'当年度'!C32-'前年度'!C32</f>
        <v>-35178</v>
      </c>
      <c r="D32" s="30">
        <f>+'当年度'!D32-'前年度'!D32</f>
        <v>15</v>
      </c>
      <c r="E32" s="30">
        <f>+'当年度'!E32-'前年度'!E32</f>
        <v>15661</v>
      </c>
      <c r="F32" s="30">
        <f>+'当年度'!F32-'前年度'!F32</f>
        <v>-19502</v>
      </c>
      <c r="G32" s="30">
        <f>+'当年度'!G32-'前年度'!G32</f>
        <v>54</v>
      </c>
      <c r="H32" s="30">
        <f>+'当年度'!H32-'前年度'!H32</f>
        <v>1206</v>
      </c>
      <c r="I32" s="30">
        <f>+'当年度'!I32-'前年度'!I32</f>
        <v>1260</v>
      </c>
      <c r="K32" s="35">
        <f>+'当年度'!K32-'前年度'!K32</f>
        <v>12225</v>
      </c>
      <c r="L32" s="45">
        <f>+'当年度'!L32-'前年度'!L32</f>
        <v>-1.5999999999999943</v>
      </c>
      <c r="M32" s="45">
        <f>+'当年度'!M32-'前年度'!M32</f>
        <v>-2.200000000000003</v>
      </c>
      <c r="N32" s="62">
        <f>+'当年度'!N32-'前年度'!N32</f>
        <v>0</v>
      </c>
      <c r="O32" s="62">
        <f>+'当年度'!O32-'前年度'!O32</f>
        <v>0.7000000000000028</v>
      </c>
    </row>
    <row r="33" spans="1:15" ht="17.25">
      <c r="A33" s="2"/>
      <c r="B33" s="15" t="s">
        <v>40</v>
      </c>
      <c r="C33" s="30">
        <f>+'当年度'!C33-'前年度'!C33</f>
        <v>-475188</v>
      </c>
      <c r="D33" s="30">
        <f>+'当年度'!D33-'前年度'!D33</f>
        <v>14408</v>
      </c>
      <c r="E33" s="30">
        <f>+'当年度'!E33-'前年度'!E33</f>
        <v>257213</v>
      </c>
      <c r="F33" s="30">
        <f>+'当年度'!F33-'前年度'!F33</f>
        <v>-203567</v>
      </c>
      <c r="G33" s="30">
        <f>+'当年度'!G33-'前年度'!G33</f>
        <v>3</v>
      </c>
      <c r="H33" s="30">
        <f>+'当年度'!H33-'前年度'!H33</f>
        <v>0</v>
      </c>
      <c r="I33" s="30">
        <f>+'当年度'!I33-'前年度'!I33</f>
        <v>3</v>
      </c>
      <c r="K33" s="35">
        <f>+'当年度'!K33-'前年度'!K33</f>
        <v>-1033433</v>
      </c>
      <c r="L33" s="45">
        <f>+'当年度'!L33-'前年度'!L33</f>
        <v>74.5</v>
      </c>
      <c r="M33" s="45">
        <f>+'当年度'!M33-'前年度'!M33</f>
        <v>10.900000000000006</v>
      </c>
      <c r="N33" s="62">
        <f>+'当年度'!N33-'前年度'!N33</f>
        <v>10.299999999999997</v>
      </c>
      <c r="O33" s="62">
        <f>+'当年度'!O33-'前年度'!O33</f>
        <v>53.39999999999998</v>
      </c>
    </row>
    <row r="34" spans="1:15" ht="17.25">
      <c r="A34" s="2"/>
      <c r="B34" s="15" t="s">
        <v>111</v>
      </c>
      <c r="C34" s="30">
        <f>+'当年度'!C34-'前年度'!C34</f>
        <v>-81702</v>
      </c>
      <c r="D34" s="30">
        <f>+'当年度'!D34-'前年度'!D34</f>
        <v>-62594</v>
      </c>
      <c r="E34" s="30">
        <f>+'当年度'!E34-'前年度'!E34</f>
        <v>-582074</v>
      </c>
      <c r="F34" s="30">
        <f>+'当年度'!F34-'前年度'!F34</f>
        <v>-726370</v>
      </c>
      <c r="G34" s="30">
        <f>+'当年度'!G34-'前年度'!G34</f>
        <v>-528264</v>
      </c>
      <c r="H34" s="30">
        <f>+'当年度'!H34-'前年度'!H34</f>
        <v>0</v>
      </c>
      <c r="I34" s="30">
        <f>+'当年度'!I34-'前年度'!I34</f>
        <v>-528264</v>
      </c>
      <c r="K34" s="35">
        <f>+'当年度'!K34-'前年度'!K34</f>
        <v>-1810005</v>
      </c>
      <c r="L34" s="45">
        <f>+'当年度'!L34-'前年度'!L34</f>
        <v>-40.1</v>
      </c>
      <c r="M34" s="45">
        <f>+'当年度'!M34-'前年度'!M34</f>
        <v>-4.5</v>
      </c>
      <c r="N34" s="62">
        <f>+'当年度'!N34-'前年度'!N34</f>
        <v>-3.5</v>
      </c>
      <c r="O34" s="62">
        <f>+'当年度'!O34-'前年度'!O34</f>
        <v>-32.2</v>
      </c>
    </row>
    <row r="35" spans="1:15" ht="17.25">
      <c r="A35" s="2"/>
      <c r="B35" s="15" t="s">
        <v>42</v>
      </c>
      <c r="C35" s="30">
        <f>+'当年度'!C35-'前年度'!C35</f>
        <v>-51376</v>
      </c>
      <c r="D35" s="30">
        <f>+'当年度'!D35-'前年度'!D35</f>
        <v>-99963</v>
      </c>
      <c r="E35" s="30">
        <f>+'当年度'!E35-'前年度'!E35</f>
        <v>-125871</v>
      </c>
      <c r="F35" s="30">
        <f>+'当年度'!F35-'前年度'!F35</f>
        <v>-277210</v>
      </c>
      <c r="G35" s="30">
        <f>+'当年度'!G35-'前年度'!G35</f>
        <v>-130000</v>
      </c>
      <c r="H35" s="30">
        <f>+'当年度'!H35-'前年度'!H35</f>
        <v>0</v>
      </c>
      <c r="I35" s="30">
        <f>+'当年度'!I35-'前年度'!I35</f>
        <v>-130000</v>
      </c>
      <c r="K35" s="35">
        <f>+'当年度'!K35-'前年度'!K35</f>
        <v>42461</v>
      </c>
      <c r="L35" s="45">
        <f>+'当年度'!L35-'前年度'!L35</f>
        <v>-9.3</v>
      </c>
      <c r="M35" s="45">
        <f>+'当年度'!M35-'前年度'!M35</f>
        <v>-1.9000000000000021</v>
      </c>
      <c r="N35" s="62">
        <f>+'当年度'!N35-'前年度'!N35</f>
        <v>-3.3</v>
      </c>
      <c r="O35" s="62">
        <f>+'当年度'!O35-'前年度'!O35</f>
        <v>-4.1000000000000005</v>
      </c>
    </row>
    <row r="36" spans="1:15" ht="17.25">
      <c r="A36" s="2"/>
      <c r="B36" s="15" t="s">
        <v>43</v>
      </c>
      <c r="C36" s="30">
        <f>+'当年度'!C36-'前年度'!C36</f>
        <v>-138670</v>
      </c>
      <c r="D36" s="30">
        <f>+'当年度'!D36-'前年度'!D36</f>
        <v>-119930</v>
      </c>
      <c r="E36" s="30">
        <f>+'当年度'!E36-'前年度'!E36</f>
        <v>-20042</v>
      </c>
      <c r="F36" s="30">
        <f>+'当年度'!F36-'前年度'!F36</f>
        <v>-278642</v>
      </c>
      <c r="G36" s="30">
        <f>+'当年度'!G36-'前年度'!G36</f>
        <v>-92851</v>
      </c>
      <c r="H36" s="30">
        <f>+'当年度'!H36-'前年度'!H36</f>
        <v>0</v>
      </c>
      <c r="I36" s="30">
        <f>+'当年度'!I36-'前年度'!I36</f>
        <v>-92851</v>
      </c>
      <c r="K36" s="35">
        <f>+'当年度'!K36-'前年度'!K36</f>
        <v>-10221</v>
      </c>
      <c r="L36" s="45">
        <f>+'当年度'!L36-'前年度'!L36</f>
        <v>-11</v>
      </c>
      <c r="M36" s="45">
        <f>+'当年度'!M36-'前年度'!M36</f>
        <v>-5.4999999999999964</v>
      </c>
      <c r="N36" s="62">
        <f>+'当年度'!N36-'前年度'!N36</f>
        <v>-4.800000000000001</v>
      </c>
      <c r="O36" s="62">
        <f>+'当年度'!O36-'前年度'!O36</f>
        <v>-0.8000000000000007</v>
      </c>
    </row>
    <row r="37" spans="1:15" ht="17.25">
      <c r="A37" s="2"/>
      <c r="B37" s="15" t="s">
        <v>44</v>
      </c>
      <c r="C37" s="30">
        <f>+'当年度'!C37-'前年度'!C37</f>
        <v>-287877</v>
      </c>
      <c r="D37" s="30">
        <f>+'当年度'!D37-'前年度'!D37</f>
        <v>-7436</v>
      </c>
      <c r="E37" s="30">
        <f>+'当年度'!E37-'前年度'!E37</f>
        <v>0</v>
      </c>
      <c r="F37" s="30">
        <f>+'当年度'!F37-'前年度'!F37</f>
        <v>-295313</v>
      </c>
      <c r="G37" s="30">
        <f>+'当年度'!G37-'前年度'!G37</f>
        <v>82</v>
      </c>
      <c r="H37" s="30">
        <f>+'当年度'!H37-'前年度'!H37</f>
        <v>0</v>
      </c>
      <c r="I37" s="30">
        <f>+'当年度'!I37-'前年度'!I37</f>
        <v>82</v>
      </c>
      <c r="K37" s="35">
        <f>+'当年度'!K37-'前年度'!K37</f>
        <v>-54461</v>
      </c>
      <c r="L37" s="45">
        <f>+'当年度'!L37-'前年度'!L37</f>
        <v>-18.099999999999994</v>
      </c>
      <c r="M37" s="45">
        <f>+'当年度'!M37-'前年度'!M37</f>
        <v>-18.1</v>
      </c>
      <c r="N37" s="62">
        <f>+'当年度'!N37-'前年度'!N37</f>
        <v>-0.3000000000000007</v>
      </c>
      <c r="O37" s="62">
        <f>+'当年度'!O37-'前年度'!O37</f>
        <v>0.20000000000000018</v>
      </c>
    </row>
    <row r="38" spans="1:15" ht="17.25">
      <c r="A38" s="2"/>
      <c r="B38" s="15" t="s">
        <v>45</v>
      </c>
      <c r="C38" s="30">
        <f>+'当年度'!C38-'前年度'!C38</f>
        <v>-18563</v>
      </c>
      <c r="D38" s="30">
        <f>+'当年度'!D38-'前年度'!D38</f>
        <v>-138562</v>
      </c>
      <c r="E38" s="30">
        <f>+'当年度'!E38-'前年度'!E38</f>
        <v>-321874</v>
      </c>
      <c r="F38" s="30">
        <f>+'当年度'!F38-'前年度'!F38</f>
        <v>-478999</v>
      </c>
      <c r="G38" s="30">
        <f>+'当年度'!G38-'前年度'!G38</f>
        <v>-126881</v>
      </c>
      <c r="H38" s="30">
        <f>+'当年度'!H38-'前年度'!H38</f>
        <v>0</v>
      </c>
      <c r="I38" s="30">
        <f>+'当年度'!I38-'前年度'!I38</f>
        <v>-126881</v>
      </c>
      <c r="K38" s="35">
        <f>+'当年度'!K38-'前年度'!K38</f>
        <v>-36459</v>
      </c>
      <c r="L38" s="45">
        <f>+'当年度'!L38-'前年度'!L38</f>
        <v>-15.7</v>
      </c>
      <c r="M38" s="45">
        <f>+'当年度'!M38-'前年度'!M38</f>
        <v>-0.29999999999999716</v>
      </c>
      <c r="N38" s="62">
        <f>+'当年度'!N38-'前年度'!N38</f>
        <v>-4.6</v>
      </c>
      <c r="O38" s="62">
        <f>+'当年度'!O38-'前年度'!O38</f>
        <v>-10.700000000000001</v>
      </c>
    </row>
    <row r="39" spans="1:15" ht="17.25">
      <c r="A39" s="2"/>
      <c r="B39" s="15" t="s">
        <v>46</v>
      </c>
      <c r="C39" s="30">
        <f>+'当年度'!C39-'前年度'!C39</f>
        <v>-125746</v>
      </c>
      <c r="D39" s="30">
        <f>+'当年度'!D39-'前年度'!D39</f>
        <v>-6840</v>
      </c>
      <c r="E39" s="30">
        <f>+'当年度'!E39-'前年度'!E39</f>
        <v>-25589</v>
      </c>
      <c r="F39" s="30">
        <f>+'当年度'!F39-'前年度'!F39</f>
        <v>-158175</v>
      </c>
      <c r="G39" s="30">
        <f>+'当年度'!G39-'前年度'!G39</f>
        <v>0</v>
      </c>
      <c r="H39" s="30">
        <f>+'当年度'!H39-'前年度'!H39</f>
        <v>0</v>
      </c>
      <c r="I39" s="30">
        <f>+'当年度'!I39-'前年度'!I39</f>
        <v>0</v>
      </c>
      <c r="K39" s="35">
        <f>+'当年度'!K39-'前年度'!K39</f>
        <v>-30838</v>
      </c>
      <c r="L39" s="45">
        <f>+'当年度'!L39-'前年度'!L39</f>
        <v>-9.300000000000004</v>
      </c>
      <c r="M39" s="45">
        <f>+'当年度'!M39-'前年度'!M39</f>
        <v>-7.400000000000002</v>
      </c>
      <c r="N39" s="62">
        <f>+'当年度'!N39-'前年度'!N39</f>
        <v>-0.3000000000000007</v>
      </c>
      <c r="O39" s="62">
        <f>+'当年度'!O39-'前年度'!O39</f>
        <v>-1.6</v>
      </c>
    </row>
    <row r="40" spans="1:15" ht="17.25">
      <c r="A40" s="2"/>
      <c r="B40" s="15" t="s">
        <v>47</v>
      </c>
      <c r="C40" s="30">
        <f>+'当年度'!C40-'前年度'!C40</f>
        <v>-46988</v>
      </c>
      <c r="D40" s="30">
        <f>+'当年度'!D40-'前年度'!D40</f>
        <v>-18782</v>
      </c>
      <c r="E40" s="30">
        <f>+'当年度'!E40-'前年度'!E40</f>
        <v>-639159</v>
      </c>
      <c r="F40" s="30">
        <f>+'当年度'!F40-'前年度'!F40</f>
        <v>-704929</v>
      </c>
      <c r="G40" s="30">
        <f>+'当年度'!G40-'前年度'!G40</f>
        <v>-64393</v>
      </c>
      <c r="H40" s="30">
        <f>+'当年度'!H40-'前年度'!H40</f>
        <v>111</v>
      </c>
      <c r="I40" s="30">
        <f>+'当年度'!I40-'前年度'!I40</f>
        <v>-64282</v>
      </c>
      <c r="K40" s="35">
        <f>+'当年度'!K40-'前年度'!K40</f>
        <v>41389</v>
      </c>
      <c r="L40" s="45">
        <f>+'当年度'!L40-'前年度'!L40</f>
        <v>-22.000000000000007</v>
      </c>
      <c r="M40" s="45">
        <f>+'当年度'!M40-'前年度'!M40</f>
        <v>-1.7999999999999972</v>
      </c>
      <c r="N40" s="62">
        <f>+'当年度'!N40-'前年度'!N40</f>
        <v>-0.6999999999999993</v>
      </c>
      <c r="O40" s="62">
        <f>+'当年度'!O40-'前年度'!O40</f>
        <v>-19.5</v>
      </c>
    </row>
    <row r="41" spans="1:15" ht="17.25">
      <c r="A41" s="2"/>
      <c r="B41" s="15" t="s">
        <v>48</v>
      </c>
      <c r="C41" s="30">
        <f>+'当年度'!C41-'前年度'!C41</f>
        <v>-175303</v>
      </c>
      <c r="D41" s="30">
        <f>+'当年度'!D41-'前年度'!D41</f>
        <v>-46511</v>
      </c>
      <c r="E41" s="30">
        <f>+'当年度'!E41-'前年度'!E41</f>
        <v>-430951</v>
      </c>
      <c r="F41" s="30">
        <f>+'当年度'!F41-'前年度'!F41</f>
        <v>-652765</v>
      </c>
      <c r="G41" s="30">
        <f>+'当年度'!G41-'前年度'!G41</f>
        <v>27</v>
      </c>
      <c r="H41" s="30">
        <f>+'当年度'!H41-'前年度'!H41</f>
        <v>0</v>
      </c>
      <c r="I41" s="30">
        <f>+'当年度'!I41-'前年度'!I41</f>
        <v>27</v>
      </c>
      <c r="K41" s="35">
        <f>+'当年度'!K41-'前年度'!K41</f>
        <v>-62450</v>
      </c>
      <c r="L41" s="45">
        <f>+'当年度'!L41-'前年度'!L41</f>
        <v>-18.4</v>
      </c>
      <c r="M41" s="45">
        <f>+'当年度'!M41-'前年度'!M41</f>
        <v>-4.600000000000001</v>
      </c>
      <c r="N41" s="62">
        <f>+'当年度'!N41-'前年度'!N41</f>
        <v>-1.3000000000000003</v>
      </c>
      <c r="O41" s="62">
        <f>+'当年度'!O41-'前年度'!O41</f>
        <v>-12.399999999999999</v>
      </c>
    </row>
    <row r="42" spans="1:15" ht="17.25">
      <c r="A42" s="2"/>
      <c r="B42" s="15" t="s">
        <v>112</v>
      </c>
      <c r="C42" s="30">
        <f>+'当年度'!C42-'前年度'!C42</f>
        <v>-1495375</v>
      </c>
      <c r="D42" s="30">
        <f>+'当年度'!D42-'前年度'!D42</f>
        <v>-143948</v>
      </c>
      <c r="E42" s="30">
        <f>+'当年度'!E42-'前年度'!E42</f>
        <v>-426973</v>
      </c>
      <c r="F42" s="30">
        <f>+'当年度'!F42-'前年度'!F42</f>
        <v>-2066296</v>
      </c>
      <c r="G42" s="30">
        <f>+'当年度'!G42-'前年度'!G42</f>
        <v>-309713</v>
      </c>
      <c r="H42" s="30">
        <f>+'当年度'!H42-'前年度'!H42</f>
        <v>-500</v>
      </c>
      <c r="I42" s="30">
        <f>+'当年度'!I42-'前年度'!I42</f>
        <v>-310213</v>
      </c>
      <c r="K42" s="35">
        <f>+'当年度'!K42-'前年度'!K42</f>
        <v>-4143267</v>
      </c>
      <c r="L42" s="45">
        <f>+'当年度'!L42-'前年度'!L42</f>
        <v>-49.9</v>
      </c>
      <c r="M42" s="45">
        <f>+'当年度'!M42-'前年度'!M42</f>
        <v>-36.1</v>
      </c>
      <c r="N42" s="62">
        <f>+'当年度'!N42-'前年度'!N42</f>
        <v>-3.5</v>
      </c>
      <c r="O42" s="62">
        <f>+'当年度'!O42-'前年度'!O42</f>
        <v>-10.3</v>
      </c>
    </row>
    <row r="43" spans="1:15" ht="17.25">
      <c r="A43" s="2"/>
      <c r="B43" s="15" t="s">
        <v>50</v>
      </c>
      <c r="C43" s="30">
        <f>+'当年度'!C43-'前年度'!C43</f>
        <v>-22977</v>
      </c>
      <c r="D43" s="30">
        <f>+'当年度'!D43-'前年度'!D43</f>
        <v>-59980</v>
      </c>
      <c r="E43" s="30">
        <f>+'当年度'!E43-'前年度'!E43</f>
        <v>-277228</v>
      </c>
      <c r="F43" s="30">
        <f>+'当年度'!F43-'前年度'!F43</f>
        <v>-360185</v>
      </c>
      <c r="G43" s="30">
        <f>+'当年度'!G43-'前年度'!G43</f>
        <v>-35790</v>
      </c>
      <c r="H43" s="30">
        <f>+'当年度'!H43-'前年度'!H43</f>
        <v>0</v>
      </c>
      <c r="I43" s="30">
        <f>+'当年度'!I43-'前年度'!I43</f>
        <v>-35790</v>
      </c>
      <c r="K43" s="35">
        <f>+'当年度'!K43-'前年度'!K43</f>
        <v>-63605</v>
      </c>
      <c r="L43" s="45">
        <f>+'当年度'!L43-'前年度'!L43</f>
        <v>-13.299999999999999</v>
      </c>
      <c r="M43" s="45">
        <f>+'当年度'!M43-'前年度'!M43</f>
        <v>-0.7000000000000002</v>
      </c>
      <c r="N43" s="62">
        <f>+'当年度'!N43-'前年度'!N43</f>
        <v>-2.2</v>
      </c>
      <c r="O43" s="62">
        <f>+'当年度'!O43-'前年度'!O43</f>
        <v>-10.3</v>
      </c>
    </row>
    <row r="44" spans="1:15" ht="17.25">
      <c r="A44" s="2"/>
      <c r="B44" s="15" t="s">
        <v>113</v>
      </c>
      <c r="C44" s="30">
        <f>+'当年度'!C44-'前年度'!C44</f>
        <v>-681104</v>
      </c>
      <c r="D44" s="30">
        <f>+'当年度'!D44-'前年度'!D44</f>
        <v>-865</v>
      </c>
      <c r="E44" s="30">
        <f>+'当年度'!E44-'前年度'!E44</f>
        <v>-434170</v>
      </c>
      <c r="F44" s="30">
        <f>+'当年度'!F44-'前年度'!F44</f>
        <v>-1116139</v>
      </c>
      <c r="G44" s="30">
        <f>+'当年度'!G44-'前年度'!G44</f>
        <v>-138732</v>
      </c>
      <c r="H44" s="30">
        <f>+'当年度'!H44-'前年度'!H44</f>
        <v>0</v>
      </c>
      <c r="I44" s="30">
        <f>+'当年度'!I44-'前年度'!I44</f>
        <v>-138732</v>
      </c>
      <c r="K44" s="35">
        <f>+'当年度'!K44-'前年度'!K44</f>
        <v>-2700403</v>
      </c>
      <c r="L44" s="45">
        <f>+'当年度'!L44-'前年度'!L44</f>
        <v>-41.3</v>
      </c>
      <c r="M44" s="45">
        <f>+'当年度'!M44-'前年度'!M44</f>
        <v>-25.2</v>
      </c>
      <c r="N44" s="62">
        <f>+'当年度'!N44-'前年度'!N44</f>
        <v>0</v>
      </c>
      <c r="O44" s="62">
        <f>+'当年度'!O44-'前年度'!O44</f>
        <v>-16.1</v>
      </c>
    </row>
    <row r="45" spans="1:15" ht="17.25">
      <c r="A45" s="2"/>
      <c r="B45" s="15" t="s">
        <v>114</v>
      </c>
      <c r="C45" s="30">
        <f>+'当年度'!C45-'前年度'!C45</f>
        <v>-702801</v>
      </c>
      <c r="D45" s="30">
        <f>+'当年度'!D45-'前年度'!D45</f>
        <v>-153438</v>
      </c>
      <c r="E45" s="30">
        <f>+'当年度'!E45-'前年度'!E45</f>
        <v>-333105</v>
      </c>
      <c r="F45" s="30">
        <f>+'当年度'!F45-'前年度'!F45</f>
        <v>-1189344</v>
      </c>
      <c r="G45" s="30">
        <f>+'当年度'!G45-'前年度'!G45</f>
        <v>-101559</v>
      </c>
      <c r="H45" s="30">
        <f>+'当年度'!H45-'前年度'!H45</f>
        <v>0</v>
      </c>
      <c r="I45" s="30">
        <f>+'当年度'!I45-'前年度'!I45</f>
        <v>-101559</v>
      </c>
      <c r="K45" s="35">
        <f>+'当年度'!K45-'前年度'!K45</f>
        <v>-1883808</v>
      </c>
      <c r="L45" s="45">
        <f>+'当年度'!L45-'前年度'!L45</f>
        <v>-63.1</v>
      </c>
      <c r="M45" s="45">
        <f>+'当年度'!M45-'前年度'!M45</f>
        <v>-37.3</v>
      </c>
      <c r="N45" s="62">
        <f>+'当年度'!N45-'前年度'!N45</f>
        <v>-8.1</v>
      </c>
      <c r="O45" s="62">
        <f>+'当年度'!O45-'前年度'!O45</f>
        <v>-17.7</v>
      </c>
    </row>
    <row r="46" spans="1:15" ht="17.25">
      <c r="A46" s="2"/>
      <c r="B46" s="15" t="s">
        <v>115</v>
      </c>
      <c r="C46" s="30">
        <f>+'当年度'!C46-'前年度'!C46</f>
        <v>-954917</v>
      </c>
      <c r="D46" s="30">
        <f>+'当年度'!D46-'前年度'!D46</f>
        <v>-97672</v>
      </c>
      <c r="E46" s="30">
        <f>+'当年度'!E46-'前年度'!E46</f>
        <v>-244592</v>
      </c>
      <c r="F46" s="30">
        <f>+'当年度'!F46-'前年度'!F46</f>
        <v>-1297181</v>
      </c>
      <c r="G46" s="30">
        <f>+'当年度'!G46-'前年度'!G46</f>
        <v>-132439</v>
      </c>
      <c r="H46" s="30">
        <f>+'当年度'!H46-'前年度'!H46</f>
        <v>-6556</v>
      </c>
      <c r="I46" s="30">
        <f>+'当年度'!I46-'前年度'!I46</f>
        <v>-138995</v>
      </c>
      <c r="K46" s="35">
        <f>+'当年度'!K46-'前年度'!K46</f>
        <v>-2389939</v>
      </c>
      <c r="L46" s="45">
        <f>+'当年度'!L46-'前年度'!L46</f>
        <v>-54.3</v>
      </c>
      <c r="M46" s="45">
        <f>+'当年度'!M46-'前年度'!M46</f>
        <v>-40</v>
      </c>
      <c r="N46" s="62">
        <f>+'当年度'!N46-'前年度'!N46</f>
        <v>-4.1</v>
      </c>
      <c r="O46" s="62">
        <f>+'当年度'!O46-'前年度'!O46</f>
        <v>-10.2</v>
      </c>
    </row>
    <row r="47" spans="1:15" ht="17.25">
      <c r="A47" s="2"/>
      <c r="B47" s="15" t="s">
        <v>54</v>
      </c>
      <c r="C47" s="30">
        <f>+'当年度'!C47-'前年度'!C47</f>
        <v>-409719</v>
      </c>
      <c r="D47" s="30">
        <f>+'当年度'!D47-'前年度'!D47</f>
        <v>118</v>
      </c>
      <c r="E47" s="30">
        <f>+'当年度'!E47-'前年度'!E47</f>
        <v>130465</v>
      </c>
      <c r="F47" s="30">
        <f>+'当年度'!F47-'前年度'!F47</f>
        <v>-279136</v>
      </c>
      <c r="G47" s="30">
        <f>+'当年度'!G47-'前年度'!G47</f>
        <v>0</v>
      </c>
      <c r="H47" s="30">
        <f>+'当年度'!H47-'前年度'!H47</f>
        <v>0</v>
      </c>
      <c r="I47" s="30">
        <f>+'当年度'!I47-'前年度'!I47</f>
        <v>0</v>
      </c>
      <c r="K47" s="35">
        <f>+'当年度'!K47-'前年度'!K47</f>
        <v>374309</v>
      </c>
      <c r="L47" s="45">
        <f>+'当年度'!L47-'前年度'!L47</f>
        <v>-21.099999999999994</v>
      </c>
      <c r="M47" s="45">
        <f>+'当年度'!M47-'前年度'!M47</f>
        <v>-20.800000000000004</v>
      </c>
      <c r="N47" s="62">
        <f>+'当年度'!N47-'前年度'!N47</f>
        <v>-1</v>
      </c>
      <c r="O47" s="62">
        <f>+'当年度'!O47-'前年度'!O47</f>
        <v>0.5</v>
      </c>
    </row>
    <row r="48" spans="1:15" ht="17.25">
      <c r="A48" s="2"/>
      <c r="B48" s="15" t="s">
        <v>55</v>
      </c>
      <c r="C48" s="30">
        <f>+'当年度'!C48-'前年度'!C48</f>
        <v>0</v>
      </c>
      <c r="D48" s="30">
        <f>+'当年度'!D48-'前年度'!D48</f>
        <v>-10000</v>
      </c>
      <c r="E48" s="30">
        <f>+'当年度'!E48-'前年度'!E48</f>
        <v>67054</v>
      </c>
      <c r="F48" s="30">
        <f>+'当年度'!F48-'前年度'!F48</f>
        <v>57054</v>
      </c>
      <c r="G48" s="30">
        <f>+'当年度'!G48-'前年度'!G48</f>
        <v>0</v>
      </c>
      <c r="H48" s="30">
        <f>+'当年度'!H48-'前年度'!H48</f>
        <v>0</v>
      </c>
      <c r="I48" s="30">
        <f>+'当年度'!I48-'前年度'!I48</f>
        <v>0</v>
      </c>
      <c r="K48" s="35">
        <f>+'当年度'!K48-'前年度'!K48</f>
        <v>59132</v>
      </c>
      <c r="L48" s="45">
        <f>+'当年度'!L48-'前年度'!L48</f>
        <v>0.5999999999999943</v>
      </c>
      <c r="M48" s="45">
        <f>+'当年度'!M48-'前年度'!M48</f>
        <v>-0.3000000000000007</v>
      </c>
      <c r="N48" s="62">
        <f>+'当年度'!N48-'前年度'!N48</f>
        <v>-0.2999999999999998</v>
      </c>
      <c r="O48" s="62">
        <f>+'当年度'!O48-'前年度'!O48</f>
        <v>1.3000000000000007</v>
      </c>
    </row>
    <row r="49" spans="1:15" ht="17.25">
      <c r="A49" s="2"/>
      <c r="B49" s="15" t="s">
        <v>56</v>
      </c>
      <c r="C49" s="30">
        <f>+'当年度'!C49-'前年度'!C49</f>
        <v>123000</v>
      </c>
      <c r="D49" s="30">
        <f>+'当年度'!D49-'前年度'!D49</f>
        <v>-12950</v>
      </c>
      <c r="E49" s="30">
        <f>+'当年度'!E49-'前年度'!E49</f>
        <v>-125449</v>
      </c>
      <c r="F49" s="30">
        <f>+'当年度'!F49-'前年度'!F49</f>
        <v>-15399</v>
      </c>
      <c r="G49" s="30">
        <f>+'当年度'!G49-'前年度'!G49</f>
        <v>-114970</v>
      </c>
      <c r="H49" s="30">
        <f>+'当年度'!H49-'前年度'!H49</f>
        <v>0</v>
      </c>
      <c r="I49" s="30">
        <f>+'当年度'!I49-'前年度'!I49</f>
        <v>-114970</v>
      </c>
      <c r="K49" s="35">
        <f>+'当年度'!K49-'前年度'!K49</f>
        <v>36498</v>
      </c>
      <c r="L49" s="45">
        <f>+'当年度'!L49-'前年度'!L49</f>
        <v>-1.0999999999999996</v>
      </c>
      <c r="M49" s="45">
        <f>+'当年度'!M49-'前年度'!M49</f>
        <v>6.3999999999999995</v>
      </c>
      <c r="N49" s="62">
        <f>+'当年度'!N49-'前年度'!N49</f>
        <v>-0.7</v>
      </c>
      <c r="O49" s="62">
        <f>+'当年度'!O49-'前年度'!O49</f>
        <v>-6.699999999999999</v>
      </c>
    </row>
    <row r="50" spans="1:15" ht="17.25">
      <c r="A50" s="2"/>
      <c r="B50" s="15" t="s">
        <v>57</v>
      </c>
      <c r="C50" s="30">
        <f>+'当年度'!C50-'前年度'!C50</f>
        <v>26101</v>
      </c>
      <c r="D50" s="30">
        <f>+'当年度'!D50-'前年度'!D50</f>
        <v>46</v>
      </c>
      <c r="E50" s="30">
        <f>+'当年度'!E50-'前年度'!E50</f>
        <v>-31855</v>
      </c>
      <c r="F50" s="30">
        <f>+'当年度'!F50-'前年度'!F50</f>
        <v>-5708</v>
      </c>
      <c r="G50" s="30">
        <f>+'当年度'!G50-'前年度'!G50</f>
        <v>85</v>
      </c>
      <c r="H50" s="30">
        <f>+'当年度'!H50-'前年度'!H50</f>
        <v>0</v>
      </c>
      <c r="I50" s="30">
        <f>+'当年度'!I50-'前年度'!I50</f>
        <v>85</v>
      </c>
      <c r="K50" s="35">
        <f>+'当年度'!K50-'前年度'!K50</f>
        <v>2386</v>
      </c>
      <c r="L50" s="45">
        <f>+'当年度'!L50-'前年度'!L50</f>
        <v>-0.4000000000000057</v>
      </c>
      <c r="M50" s="45">
        <f>+'当年度'!M50-'前年度'!M50</f>
        <v>1.5</v>
      </c>
      <c r="N50" s="62">
        <f>+'当年度'!N50-'前年度'!N50</f>
        <v>0</v>
      </c>
      <c r="O50" s="62">
        <f>+'当年度'!O50-'前年度'!O50</f>
        <v>-2</v>
      </c>
    </row>
    <row r="51" spans="1:15" ht="17.25">
      <c r="A51" s="2"/>
      <c r="B51" s="15" t="s">
        <v>58</v>
      </c>
      <c r="C51" s="30">
        <f>+'当年度'!C51-'前年度'!C51</f>
        <v>-45979</v>
      </c>
      <c r="D51" s="30">
        <f>+'当年度'!D51-'前年度'!D51</f>
        <v>-49941</v>
      </c>
      <c r="E51" s="30">
        <f>+'当年度'!E51-'前年度'!E51</f>
        <v>-88787</v>
      </c>
      <c r="F51" s="30">
        <f>+'当年度'!F51-'前年度'!F51</f>
        <v>-184707</v>
      </c>
      <c r="G51" s="30">
        <f>+'当年度'!G51-'前年度'!G51</f>
        <v>41</v>
      </c>
      <c r="H51" s="30">
        <f>+'当年度'!H51-'前年度'!H51</f>
        <v>0</v>
      </c>
      <c r="I51" s="30">
        <f>+'当年度'!I51-'前年度'!I51</f>
        <v>41</v>
      </c>
      <c r="K51" s="35">
        <f>+'当年度'!K51-'前年度'!K51</f>
        <v>-14354</v>
      </c>
      <c r="L51" s="45">
        <f>+'当年度'!L51-'前年度'!L51</f>
        <v>-8.600000000000009</v>
      </c>
      <c r="M51" s="45">
        <f>+'当年度'!M51-'前年度'!M51</f>
        <v>-2</v>
      </c>
      <c r="N51" s="62">
        <f>+'当年度'!N51-'前年度'!N51</f>
        <v>-2.5</v>
      </c>
      <c r="O51" s="62">
        <f>+'当年度'!O51-'前年度'!O51</f>
        <v>-4.100000000000001</v>
      </c>
    </row>
    <row r="52" spans="1:15" ht="17.25">
      <c r="A52" s="2"/>
      <c r="B52" s="15" t="s">
        <v>59</v>
      </c>
      <c r="C52" s="30">
        <f>+'当年度'!C52-'前年度'!C52</f>
        <v>14484</v>
      </c>
      <c r="D52" s="30">
        <f>+'当年度'!D52-'前年度'!D52</f>
        <v>-25409</v>
      </c>
      <c r="E52" s="30">
        <f>+'当年度'!E52-'前年度'!E52</f>
        <v>1534</v>
      </c>
      <c r="F52" s="30">
        <f>+'当年度'!F52-'前年度'!F52</f>
        <v>-9391</v>
      </c>
      <c r="G52" s="30">
        <f>+'当年度'!G52-'前年度'!G52</f>
        <v>16</v>
      </c>
      <c r="H52" s="30">
        <f>+'当年度'!H52-'前年度'!H52</f>
        <v>0</v>
      </c>
      <c r="I52" s="30">
        <f>+'当年度'!I52-'前年度'!I52</f>
        <v>16</v>
      </c>
      <c r="K52" s="35">
        <f>+'当年度'!K52-'前年度'!K52</f>
        <v>248888</v>
      </c>
      <c r="L52" s="45">
        <f>+'当年度'!L52-'前年度'!L52</f>
        <v>-3.8000000000000043</v>
      </c>
      <c r="M52" s="45">
        <f>+'当年度'!M52-'前年度'!M52</f>
        <v>-1.6999999999999993</v>
      </c>
      <c r="N52" s="62">
        <f>+'当年度'!N52-'前年度'!N52</f>
        <v>-1.5000000000000009</v>
      </c>
      <c r="O52" s="62">
        <f>+'当年度'!O52-'前年度'!O52</f>
        <v>-0.5999999999999996</v>
      </c>
    </row>
    <row r="53" spans="1:15" ht="17.25">
      <c r="A53" s="2"/>
      <c r="B53" s="15" t="s">
        <v>60</v>
      </c>
      <c r="C53" s="30">
        <f>+'当年度'!C53-'前年度'!C53</f>
        <v>-53633</v>
      </c>
      <c r="D53" s="30">
        <f>+'当年度'!D53-'前年度'!D53</f>
        <v>-164792</v>
      </c>
      <c r="E53" s="30">
        <f>+'当年度'!E53-'前年度'!E53</f>
        <v>-133929</v>
      </c>
      <c r="F53" s="30">
        <f>+'当年度'!F53-'前年度'!F53</f>
        <v>-352354</v>
      </c>
      <c r="G53" s="30">
        <f>+'当年度'!G53-'前年度'!G53</f>
        <v>0</v>
      </c>
      <c r="H53" s="30">
        <f>+'当年度'!H53-'前年度'!H53</f>
        <v>0</v>
      </c>
      <c r="I53" s="30">
        <f>+'当年度'!I53-'前年度'!I53</f>
        <v>0</v>
      </c>
      <c r="K53" s="35">
        <f>+'当年度'!K53-'前年度'!K53</f>
        <v>54166</v>
      </c>
      <c r="L53" s="45">
        <f>+'当年度'!L53-'前年度'!L53</f>
        <v>-20.699999999999996</v>
      </c>
      <c r="M53" s="45">
        <f>+'当年度'!M53-'前年度'!M53</f>
        <v>-3.8000000000000007</v>
      </c>
      <c r="N53" s="62">
        <f>+'当年度'!N53-'前年度'!N53</f>
        <v>-9.3</v>
      </c>
      <c r="O53" s="62">
        <f>+'当年度'!O53-'前年度'!O53</f>
        <v>-7.700000000000001</v>
      </c>
    </row>
    <row r="54" spans="1:15" ht="17.25">
      <c r="A54" s="2"/>
      <c r="B54" s="15" t="s">
        <v>61</v>
      </c>
      <c r="C54" s="30">
        <f>+'当年度'!C54-'前年度'!C54</f>
        <v>-218942</v>
      </c>
      <c r="D54" s="30">
        <f>+'当年度'!D54-'前年度'!D54</f>
        <v>-211921</v>
      </c>
      <c r="E54" s="30">
        <f>+'当年度'!E54-'前年度'!E54</f>
        <v>-94000</v>
      </c>
      <c r="F54" s="30">
        <f>+'当年度'!F54-'前年度'!F54</f>
        <v>-524863</v>
      </c>
      <c r="G54" s="30">
        <f>+'当年度'!G54-'前年度'!G54</f>
        <v>12</v>
      </c>
      <c r="H54" s="30">
        <f>+'当年度'!H54-'前年度'!H54</f>
        <v>0</v>
      </c>
      <c r="I54" s="30">
        <f>+'当年度'!I54-'前年度'!I54</f>
        <v>12</v>
      </c>
      <c r="K54" s="35">
        <f>+'当年度'!K54-'前年度'!K54</f>
        <v>48616</v>
      </c>
      <c r="L54" s="45">
        <f>+'当年度'!L54-'前年度'!L54</f>
        <v>-16.4</v>
      </c>
      <c r="M54" s="45">
        <f>+'当年度'!M54-'前年度'!M54</f>
        <v>-7</v>
      </c>
      <c r="N54" s="62">
        <f>+'当年度'!N54-'前年度'!N54</f>
        <v>-6.4</v>
      </c>
      <c r="O54" s="62">
        <f>+'当年度'!O54-'前年度'!O54</f>
        <v>-2.8999999999999995</v>
      </c>
    </row>
    <row r="55" spans="1:15" ht="17.25">
      <c r="A55" s="2"/>
      <c r="B55" s="15" t="s">
        <v>62</v>
      </c>
      <c r="C55" s="30">
        <f>+'当年度'!C55-'前年度'!C55</f>
        <v>20</v>
      </c>
      <c r="D55" s="30">
        <f>+'当年度'!D55-'前年度'!D55</f>
        <v>-19787</v>
      </c>
      <c r="E55" s="30">
        <f>+'当年度'!E55-'前年度'!E55</f>
        <v>-255671</v>
      </c>
      <c r="F55" s="30">
        <f>+'当年度'!F55-'前年度'!F55</f>
        <v>-275438</v>
      </c>
      <c r="G55" s="30">
        <f>+'当年度'!G55-'前年度'!G55</f>
        <v>0</v>
      </c>
      <c r="H55" s="30">
        <f>+'当年度'!H55-'前年度'!H55</f>
        <v>0</v>
      </c>
      <c r="I55" s="30">
        <f>+'当年度'!I55-'前年度'!I55</f>
        <v>0</v>
      </c>
      <c r="K55" s="35">
        <f>+'当年度'!K55-'前年度'!K55</f>
        <v>11007</v>
      </c>
      <c r="L55" s="45">
        <f>+'当年度'!L55-'前年度'!L55</f>
        <v>-10</v>
      </c>
      <c r="M55" s="45">
        <f>+'当年度'!M55-'前年度'!M55</f>
        <v>0</v>
      </c>
      <c r="N55" s="62">
        <f>+'当年度'!N55-'前年度'!N55</f>
        <v>-0.6999999999999993</v>
      </c>
      <c r="O55" s="62">
        <f>+'当年度'!O55-'前年度'!O55</f>
        <v>-9.2</v>
      </c>
    </row>
    <row r="56" spans="1:15" ht="17.25">
      <c r="A56" s="2"/>
      <c r="B56" s="15" t="s">
        <v>63</v>
      </c>
      <c r="C56" s="30">
        <f>+'当年度'!C56-'前年度'!C56</f>
        <v>94800</v>
      </c>
      <c r="D56" s="30">
        <f>+'当年度'!D56-'前年度'!D56</f>
        <v>-209904</v>
      </c>
      <c r="E56" s="30">
        <f>+'当年度'!E56-'前年度'!E56</f>
        <v>-276969</v>
      </c>
      <c r="F56" s="30">
        <f>+'当年度'!F56-'前年度'!F56</f>
        <v>-392073</v>
      </c>
      <c r="G56" s="30">
        <f>+'当年度'!G56-'前年度'!G56</f>
        <v>16</v>
      </c>
      <c r="H56" s="30">
        <f>+'当年度'!H56-'前年度'!H56</f>
        <v>0</v>
      </c>
      <c r="I56" s="30">
        <f>+'当年度'!I56-'前年度'!I56</f>
        <v>16</v>
      </c>
      <c r="K56" s="35">
        <f>+'当年度'!K56-'前年度'!K56</f>
        <v>-16241</v>
      </c>
      <c r="L56" s="45">
        <f>+'当年度'!L56-'前年度'!L56</f>
        <v>-16</v>
      </c>
      <c r="M56" s="45">
        <f>+'当年度'!M56-'前年度'!M56</f>
        <v>4.099999999999998</v>
      </c>
      <c r="N56" s="62">
        <f>+'当年度'!N56-'前年度'!N56</f>
        <v>-8.600000000000001</v>
      </c>
      <c r="O56" s="62">
        <f>+'当年度'!O56-'前年度'!O56</f>
        <v>-11.4</v>
      </c>
    </row>
    <row r="57" spans="1:15" ht="17.25">
      <c r="A57" s="2"/>
      <c r="B57" s="15" t="s">
        <v>116</v>
      </c>
      <c r="C57" s="30">
        <f>+'当年度'!C57-'前年度'!C57</f>
        <v>-163235</v>
      </c>
      <c r="D57" s="30">
        <f>+'当年度'!D57-'前年度'!D57</f>
        <v>-88365</v>
      </c>
      <c r="E57" s="30">
        <f>+'当年度'!E57-'前年度'!E57</f>
        <v>-65418</v>
      </c>
      <c r="F57" s="30">
        <f>+'当年度'!F57-'前年度'!F57</f>
        <v>-317018</v>
      </c>
      <c r="G57" s="30">
        <f>+'当年度'!G57-'前年度'!G57</f>
        <v>-87469</v>
      </c>
      <c r="H57" s="30">
        <f>+'当年度'!H57-'前年度'!H57</f>
        <v>-2000</v>
      </c>
      <c r="I57" s="30">
        <f>+'当年度'!I57-'前年度'!I57</f>
        <v>-89469</v>
      </c>
      <c r="K57" s="35">
        <f>+'当年度'!K57-'前年度'!K57</f>
        <v>-1697793</v>
      </c>
      <c r="L57" s="45">
        <f>+'当年度'!L57-'前年度'!L57</f>
        <v>-18.7</v>
      </c>
      <c r="M57" s="45">
        <f>+'当年度'!M57-'前年度'!M57</f>
        <v>-9.6</v>
      </c>
      <c r="N57" s="62">
        <f>+'当年度'!N57-'前年度'!N57</f>
        <v>-5.2</v>
      </c>
      <c r="O57" s="62">
        <f>+'当年度'!O57-'前年度'!O57</f>
        <v>-3.9</v>
      </c>
    </row>
    <row r="58" spans="1:15" ht="17.25">
      <c r="A58" s="2"/>
      <c r="B58" s="15" t="s">
        <v>117</v>
      </c>
      <c r="C58" s="30">
        <f>+'当年度'!C58-'前年度'!C58</f>
        <v>-378966</v>
      </c>
      <c r="D58" s="30">
        <f>+'当年度'!D58-'前年度'!D58</f>
        <v>-32726</v>
      </c>
      <c r="E58" s="30">
        <f>+'当年度'!E58-'前年度'!E58</f>
        <v>-192152</v>
      </c>
      <c r="F58" s="30">
        <f>+'当年度'!F58-'前年度'!F58</f>
        <v>-603844</v>
      </c>
      <c r="G58" s="30">
        <f>+'当年度'!G58-'前年度'!G58</f>
        <v>-152314</v>
      </c>
      <c r="H58" s="30">
        <f>+'当年度'!H58-'前年度'!H58</f>
        <v>-92056</v>
      </c>
      <c r="I58" s="30">
        <f>+'当年度'!I58-'前年度'!I58</f>
        <v>-244370</v>
      </c>
      <c r="K58" s="35">
        <f>+'当年度'!K58-'前年度'!K58</f>
        <v>-1508254</v>
      </c>
      <c r="L58" s="45">
        <f>+'当年度'!L58-'前年度'!L58</f>
        <v>-40</v>
      </c>
      <c r="M58" s="45">
        <f>+'当年度'!M58-'前年度'!M58</f>
        <v>-25.1</v>
      </c>
      <c r="N58" s="62">
        <f>+'当年度'!N58-'前年度'!N58</f>
        <v>-2.2</v>
      </c>
      <c r="O58" s="62">
        <f>+'当年度'!O58-'前年度'!O58</f>
        <v>-12.7</v>
      </c>
    </row>
    <row r="59" spans="1:15" ht="17.25">
      <c r="A59" s="2"/>
      <c r="B59" s="15" t="s">
        <v>66</v>
      </c>
      <c r="C59" s="30">
        <f>+'当年度'!C59-'前年度'!C59</f>
        <v>-104930</v>
      </c>
      <c r="D59" s="30">
        <f>+'当年度'!D59-'前年度'!D59</f>
        <v>48</v>
      </c>
      <c r="E59" s="30">
        <f>+'当年度'!E59-'前年度'!E59</f>
        <v>0</v>
      </c>
      <c r="F59" s="30">
        <f>+'当年度'!F59-'前年度'!F59</f>
        <v>-104882</v>
      </c>
      <c r="G59" s="30">
        <f>+'当年度'!G59-'前年度'!G59</f>
        <v>0</v>
      </c>
      <c r="H59" s="30">
        <f>+'当年度'!H59-'前年度'!H59</f>
        <v>0</v>
      </c>
      <c r="I59" s="30">
        <f>+'当年度'!I59-'前年度'!I59</f>
        <v>0</v>
      </c>
      <c r="K59" s="35">
        <f>+'当年度'!K59-'前年度'!K59</f>
        <v>40416</v>
      </c>
      <c r="L59" s="45">
        <f>+'当年度'!L59-'前年度'!L59</f>
        <v>-7</v>
      </c>
      <c r="M59" s="45">
        <f>+'当年度'!M59-'前年度'!M59</f>
        <v>-6.800000000000004</v>
      </c>
      <c r="N59" s="62">
        <f>+'当年度'!N59-'前年度'!N59</f>
        <v>-0.10000000000000009</v>
      </c>
      <c r="O59" s="62">
        <f>+'当年度'!O59-'前年度'!O59</f>
        <v>-0.1999999999999993</v>
      </c>
    </row>
    <row r="60" spans="1:15" ht="17.25">
      <c r="A60" s="2"/>
      <c r="B60" s="15" t="s">
        <v>118</v>
      </c>
      <c r="C60" s="30">
        <f>+'当年度'!C60-'前年度'!C60</f>
        <v>-302102</v>
      </c>
      <c r="D60" s="30">
        <f>+'当年度'!D60-'前年度'!D60</f>
        <v>-33535</v>
      </c>
      <c r="E60" s="30">
        <f>+'当年度'!E60-'前年度'!E60</f>
        <v>-236414</v>
      </c>
      <c r="F60" s="30">
        <f>+'当年度'!F60-'前年度'!F60</f>
        <v>-572051</v>
      </c>
      <c r="G60" s="30">
        <f>+'当年度'!G60-'前年度'!G60</f>
        <v>-49091</v>
      </c>
      <c r="H60" s="30">
        <f>+'当年度'!H60-'前年度'!H60</f>
        <v>0</v>
      </c>
      <c r="I60" s="30">
        <f>+'当年度'!I60-'前年度'!I60</f>
        <v>-49091</v>
      </c>
      <c r="K60" s="35">
        <f>+'当年度'!K60-'前年度'!K60</f>
        <v>-773625</v>
      </c>
      <c r="L60" s="45">
        <f>+'当年度'!L60-'前年度'!L60</f>
        <v>-73.9</v>
      </c>
      <c r="M60" s="45">
        <f>+'当年度'!M60-'前年度'!M60</f>
        <v>-39.1</v>
      </c>
      <c r="N60" s="62">
        <f>+'当年度'!N60-'前年度'!N60</f>
        <v>-4.3</v>
      </c>
      <c r="O60" s="62">
        <f>+'当年度'!O60-'前年度'!O60</f>
        <v>-30.6</v>
      </c>
    </row>
    <row r="61" spans="1:15" ht="17.25">
      <c r="A61" s="2"/>
      <c r="B61" s="15" t="s">
        <v>68</v>
      </c>
      <c r="C61" s="30">
        <f>+'当年度'!C61-'前年度'!C61</f>
        <v>138431</v>
      </c>
      <c r="D61" s="30">
        <f>+'当年度'!D61-'前年度'!D61</f>
        <v>-34026</v>
      </c>
      <c r="E61" s="30">
        <f>+'当年度'!E61-'前年度'!E61</f>
        <v>12312</v>
      </c>
      <c r="F61" s="30">
        <f>+'当年度'!F61-'前年度'!F61</f>
        <v>116717</v>
      </c>
      <c r="G61" s="30">
        <f>+'当年度'!G61-'前年度'!G61</f>
        <v>0</v>
      </c>
      <c r="H61" s="30">
        <f>+'当年度'!H61-'前年度'!H61</f>
        <v>0</v>
      </c>
      <c r="I61" s="30">
        <f>+'当年度'!I61-'前年度'!I61</f>
        <v>0</v>
      </c>
      <c r="K61" s="35">
        <f>+'当年度'!K61-'前年度'!K61</f>
        <v>-33909</v>
      </c>
      <c r="L61" s="45">
        <f>+'当年度'!L61-'前年度'!L61</f>
        <v>7</v>
      </c>
      <c r="M61" s="45">
        <f>+'当年度'!M61-'前年度'!M61</f>
        <v>7.099999999999994</v>
      </c>
      <c r="N61" s="62">
        <f>+'当年度'!N61-'前年度'!N61</f>
        <v>-1.3000000000000007</v>
      </c>
      <c r="O61" s="62">
        <f>+'当年度'!O61-'前年度'!O61</f>
        <v>1.1999999999999957</v>
      </c>
    </row>
    <row r="62" spans="1:15" ht="17.25">
      <c r="A62" s="2"/>
      <c r="B62" s="15" t="s">
        <v>119</v>
      </c>
      <c r="C62" s="30">
        <f>+'当年度'!C62-'前年度'!C62</f>
        <v>325899</v>
      </c>
      <c r="D62" s="30">
        <f>+'当年度'!D62-'前年度'!D62</f>
        <v>56454</v>
      </c>
      <c r="E62" s="30">
        <f>+'当年度'!E62-'前年度'!E62</f>
        <v>13000</v>
      </c>
      <c r="F62" s="30">
        <f>+'当年度'!F62-'前年度'!F62</f>
        <v>395353</v>
      </c>
      <c r="G62" s="30">
        <f>+'当年度'!G62-'前年度'!G62</f>
        <v>178770</v>
      </c>
      <c r="H62" s="30">
        <f>+'当年度'!H62-'前年度'!H62</f>
        <v>174072</v>
      </c>
      <c r="I62" s="30">
        <f>+'当年度'!I62-'前年度'!I62</f>
        <v>352842</v>
      </c>
      <c r="K62" s="35">
        <f>+'当年度'!K62-'前年度'!K62</f>
        <v>3972480</v>
      </c>
      <c r="L62" s="45">
        <f>+'当年度'!L62-'前年度'!L62</f>
        <v>10</v>
      </c>
      <c r="M62" s="45">
        <f>+'当年度'!M62-'前年度'!M62</f>
        <v>8.2</v>
      </c>
      <c r="N62" s="62">
        <f>+'当年度'!N62-'前年度'!N62</f>
        <v>1.4</v>
      </c>
      <c r="O62" s="62">
        <f>+'当年度'!O62-'前年度'!O62</f>
        <v>0.3</v>
      </c>
    </row>
    <row r="63" spans="1:15" ht="17.25">
      <c r="A63" s="2"/>
      <c r="B63" s="15" t="s">
        <v>120</v>
      </c>
      <c r="C63" s="30">
        <f>+'当年度'!C63-'前年度'!C63</f>
        <v>-232516</v>
      </c>
      <c r="D63" s="30">
        <f>+'当年度'!D63-'前年度'!D63</f>
        <v>-122827</v>
      </c>
      <c r="E63" s="30">
        <f>+'当年度'!E63-'前年度'!E63</f>
        <v>-337906</v>
      </c>
      <c r="F63" s="30">
        <f>+'当年度'!F63-'前年度'!F63</f>
        <v>-693249</v>
      </c>
      <c r="G63" s="30">
        <f>+'当年度'!G63-'前年度'!G63</f>
        <v>-15131</v>
      </c>
      <c r="H63" s="30">
        <f>+'当年度'!H63-'前年度'!H63</f>
        <v>0</v>
      </c>
      <c r="I63" s="30">
        <f>+'当年度'!I63-'前年度'!I63</f>
        <v>-15131</v>
      </c>
      <c r="K63" s="35">
        <f>+'当年度'!K63-'前年度'!K63</f>
        <v>-2852675</v>
      </c>
      <c r="L63" s="45">
        <f>+'当年度'!L63-'前年度'!L63</f>
        <v>-24.3</v>
      </c>
      <c r="M63" s="45">
        <f>+'当年度'!M63-'前年度'!M63</f>
        <v>-8.2</v>
      </c>
      <c r="N63" s="62">
        <f>+'当年度'!N63-'前年度'!N63</f>
        <v>-4.3</v>
      </c>
      <c r="O63" s="62">
        <f>+'当年度'!O63-'前年度'!O63</f>
        <v>-11.8</v>
      </c>
    </row>
    <row r="64" spans="1:15" ht="17.25">
      <c r="A64" s="2"/>
      <c r="B64" s="15" t="s">
        <v>121</v>
      </c>
      <c r="C64" s="30">
        <f>+'当年度'!C64-'前年度'!C64</f>
        <v>-536027</v>
      </c>
      <c r="D64" s="30">
        <f>+'当年度'!D64-'前年度'!D64</f>
        <v>-7842</v>
      </c>
      <c r="E64" s="30">
        <f>+'当年度'!E64-'前年度'!E64</f>
        <v>-303174</v>
      </c>
      <c r="F64" s="30">
        <f>+'当年度'!F64-'前年度'!F64</f>
        <v>-847043</v>
      </c>
      <c r="G64" s="30">
        <f>+'当年度'!G64-'前年度'!G64</f>
        <v>0</v>
      </c>
      <c r="H64" s="30">
        <f>+'当年度'!H64-'前年度'!H64</f>
        <v>0</v>
      </c>
      <c r="I64" s="30">
        <f>+'当年度'!I64-'前年度'!I64</f>
        <v>0</v>
      </c>
      <c r="K64" s="35">
        <f>+'当年度'!K64-'前年度'!K64</f>
        <v>-938987</v>
      </c>
      <c r="L64" s="45">
        <f>+'当年度'!L64-'前年度'!L64</f>
        <v>-90.2</v>
      </c>
      <c r="M64" s="45">
        <f>+'当年度'!M64-'前年度'!M64</f>
        <v>-57.1</v>
      </c>
      <c r="N64" s="62">
        <f>+'当年度'!N64-'前年度'!N64</f>
        <v>-0.8</v>
      </c>
      <c r="O64" s="62">
        <f>+'当年度'!O64-'前年度'!O64</f>
        <v>-32.3</v>
      </c>
    </row>
    <row r="65" spans="1:15" ht="17.25">
      <c r="A65" s="2"/>
      <c r="B65" s="15" t="s">
        <v>122</v>
      </c>
      <c r="C65" s="30">
        <f>+'当年度'!C65-'前年度'!C65</f>
        <v>-186501</v>
      </c>
      <c r="D65" s="30">
        <f>+'当年度'!D65-'前年度'!D65</f>
        <v>-14459</v>
      </c>
      <c r="E65" s="30">
        <f>+'当年度'!E65-'前年度'!E65</f>
        <v>-259024</v>
      </c>
      <c r="F65" s="30">
        <f>+'当年度'!F65-'前年度'!F65</f>
        <v>-459984</v>
      </c>
      <c r="G65" s="30">
        <f>+'当年度'!G65-'前年度'!G65</f>
        <v>-73634</v>
      </c>
      <c r="H65" s="30">
        <f>+'当年度'!H65-'前年度'!H65</f>
        <v>-3000</v>
      </c>
      <c r="I65" s="30">
        <f>+'当年度'!I65-'前年度'!I65</f>
        <v>-76634</v>
      </c>
      <c r="K65" s="35">
        <f>+'当年度'!K65-'前年度'!K65</f>
        <v>-2202657</v>
      </c>
      <c r="L65" s="45">
        <f>+'当年度'!L65-'前年度'!L65</f>
        <v>-20.9</v>
      </c>
      <c r="M65" s="45">
        <f>+'当年度'!M65-'前年度'!M65</f>
        <v>-8.5</v>
      </c>
      <c r="N65" s="62">
        <f>+'当年度'!N65-'前年度'!N65</f>
        <v>-0.7</v>
      </c>
      <c r="O65" s="62">
        <f>+'当年度'!O65-'前年度'!O65</f>
        <v>-11.8</v>
      </c>
    </row>
    <row r="66" spans="1:15" ht="17.25">
      <c r="A66" s="2"/>
      <c r="B66" s="15" t="s">
        <v>123</v>
      </c>
      <c r="C66" s="30">
        <f>+'当年度'!C66-'前年度'!C66</f>
        <v>-218992</v>
      </c>
      <c r="D66" s="30">
        <f>+'当年度'!D66-'前年度'!D66</f>
        <v>-40960</v>
      </c>
      <c r="E66" s="30">
        <f>+'当年度'!E66-'前年度'!E66</f>
        <v>-613303</v>
      </c>
      <c r="F66" s="30">
        <f>+'当年度'!F66-'前年度'!F66</f>
        <v>-873255</v>
      </c>
      <c r="G66" s="30">
        <f>+'当年度'!G66-'前年度'!G66</f>
        <v>0</v>
      </c>
      <c r="H66" s="30">
        <f>+'当年度'!H66-'前年度'!H66</f>
        <v>0</v>
      </c>
      <c r="I66" s="30">
        <f>+'当年度'!I66-'前年度'!I66</f>
        <v>0</v>
      </c>
      <c r="K66" s="35">
        <f>+'当年度'!K66-'前年度'!K66</f>
        <v>-1948540</v>
      </c>
      <c r="L66" s="45">
        <f>+'当年度'!L66-'前年度'!L66</f>
        <v>-44.8</v>
      </c>
      <c r="M66" s="45">
        <f>+'当年度'!M66-'前年度'!M66</f>
        <v>-11.2</v>
      </c>
      <c r="N66" s="62">
        <f>+'当年度'!N66-'前年度'!N66</f>
        <v>-2.1</v>
      </c>
      <c r="O66" s="62">
        <f>+'当年度'!O66-'前年度'!O66</f>
        <v>-31.5</v>
      </c>
    </row>
    <row r="67" spans="1:15" ht="17.25">
      <c r="A67" s="2"/>
      <c r="B67" s="15" t="s">
        <v>124</v>
      </c>
      <c r="C67" s="30">
        <f>+'当年度'!C67-'前年度'!C67</f>
        <v>-506163</v>
      </c>
      <c r="D67" s="30">
        <f>+'当年度'!D67-'前年度'!D67</f>
        <v>-137775</v>
      </c>
      <c r="E67" s="30">
        <f>+'当年度'!E67-'前年度'!E67</f>
        <v>-2014937</v>
      </c>
      <c r="F67" s="30">
        <f>+'当年度'!F67-'前年度'!F67</f>
        <v>-2658875</v>
      </c>
      <c r="G67" s="30">
        <f>+'当年度'!G67-'前年度'!G67</f>
        <v>-162177</v>
      </c>
      <c r="H67" s="30">
        <f>+'当年度'!H67-'前年度'!H67</f>
        <v>-1846</v>
      </c>
      <c r="I67" s="30">
        <f>+'当年度'!I67-'前年度'!I67</f>
        <v>-164023</v>
      </c>
      <c r="K67" s="35">
        <f>+'当年度'!K67-'前年度'!K67</f>
        <v>-2752918</v>
      </c>
      <c r="L67" s="45">
        <f>+'当年度'!L67-'前年度'!L67</f>
        <v>-96.6</v>
      </c>
      <c r="M67" s="45">
        <f>+'当年度'!M67-'前年度'!M67</f>
        <v>-18.4</v>
      </c>
      <c r="N67" s="62">
        <f>+'当年度'!N67-'前年度'!N67</f>
        <v>-5</v>
      </c>
      <c r="O67" s="62">
        <f>+'当年度'!O67-'前年度'!O67</f>
        <v>-73.2</v>
      </c>
    </row>
    <row r="68" spans="1:15" ht="17.25">
      <c r="A68" s="2"/>
      <c r="B68" s="15" t="s">
        <v>125</v>
      </c>
      <c r="C68" s="30">
        <f>+'当年度'!C68-'前年度'!C68</f>
        <v>-385019</v>
      </c>
      <c r="D68" s="30">
        <f>+'当年度'!D68-'前年度'!D68</f>
        <v>-65668</v>
      </c>
      <c r="E68" s="30">
        <f>+'当年度'!E68-'前年度'!E68</f>
        <v>-714520</v>
      </c>
      <c r="F68" s="30">
        <f>+'当年度'!F68-'前年度'!F68</f>
        <v>-1165207</v>
      </c>
      <c r="G68" s="30">
        <f>+'当年度'!G68-'前年度'!G68</f>
        <v>-434570</v>
      </c>
      <c r="H68" s="30">
        <f>+'当年度'!H68-'前年度'!H68</f>
        <v>-5000</v>
      </c>
      <c r="I68" s="30">
        <f>+'当年度'!I68-'前年度'!I68</f>
        <v>-439570</v>
      </c>
      <c r="K68" s="35">
        <f>+'当年度'!K68-'前年度'!K68</f>
        <v>-1562148</v>
      </c>
      <c r="L68" s="45">
        <f>+'当年度'!L68-'前年度'!L68</f>
        <v>-74.6</v>
      </c>
      <c r="M68" s="45">
        <f>+'当年度'!M68-'前年度'!M68</f>
        <v>-24.6</v>
      </c>
      <c r="N68" s="62">
        <f>+'当年度'!N68-'前年度'!N68</f>
        <v>-4.2</v>
      </c>
      <c r="O68" s="62">
        <f>+'当年度'!O68-'前年度'!O68</f>
        <v>-45.7</v>
      </c>
    </row>
    <row r="69" spans="1:15" ht="17.25">
      <c r="A69" s="2"/>
      <c r="B69" s="15" t="s">
        <v>126</v>
      </c>
      <c r="C69" s="30">
        <f>+'当年度'!C69-'前年度'!C69</f>
        <v>-535311</v>
      </c>
      <c r="D69" s="30">
        <f>+'当年度'!D69-'前年度'!D69</f>
        <v>-3028</v>
      </c>
      <c r="E69" s="30">
        <f>+'当年度'!E69-'前年度'!E69</f>
        <v>-708078</v>
      </c>
      <c r="F69" s="30">
        <f>+'当年度'!F69-'前年度'!F69</f>
        <v>-1246417</v>
      </c>
      <c r="G69" s="30">
        <f>+'当年度'!G69-'前年度'!G69</f>
        <v>-124632</v>
      </c>
      <c r="H69" s="30">
        <f>+'当年度'!H69-'前年度'!H69</f>
        <v>-4500</v>
      </c>
      <c r="I69" s="30">
        <f>+'当年度'!I69-'前年度'!I69</f>
        <v>-129132</v>
      </c>
      <c r="K69" s="35">
        <f>+'当年度'!K69-'前年度'!K69</f>
        <v>-1801393</v>
      </c>
      <c r="L69" s="45">
        <f>+'当年度'!L69-'前年度'!L69</f>
        <v>-69.2</v>
      </c>
      <c r="M69" s="45">
        <f>+'当年度'!M69-'前年度'!M69</f>
        <v>-29.7</v>
      </c>
      <c r="N69" s="62">
        <f>+'当年度'!N69-'前年度'!N69</f>
        <v>-0.2</v>
      </c>
      <c r="O69" s="62">
        <f>+'当年度'!O69-'前年度'!O69</f>
        <v>-39.3</v>
      </c>
    </row>
    <row r="70" spans="1:15" ht="17.25">
      <c r="A70" s="2"/>
      <c r="B70" s="15" t="s">
        <v>127</v>
      </c>
      <c r="C70" s="30">
        <f>+'当年度'!C70-'前年度'!C70</f>
        <v>-410000</v>
      </c>
      <c r="D70" s="30">
        <f>+'当年度'!D70-'前年度'!D70</f>
        <v>-10000</v>
      </c>
      <c r="E70" s="30">
        <f>+'当年度'!E70-'前年度'!E70</f>
        <v>-215921</v>
      </c>
      <c r="F70" s="30">
        <f>+'当年度'!F70-'前年度'!F70</f>
        <v>-635921</v>
      </c>
      <c r="G70" s="30">
        <f>+'当年度'!G70-'前年度'!G70</f>
        <v>-164000</v>
      </c>
      <c r="H70" s="30">
        <f>+'当年度'!H70-'前年度'!H70</f>
        <v>-46026</v>
      </c>
      <c r="I70" s="30">
        <f>+'当年度'!I70-'前年度'!I70</f>
        <v>-210026</v>
      </c>
      <c r="K70" s="35">
        <f>+'当年度'!K70-'前年度'!K70</f>
        <v>-2931018</v>
      </c>
      <c r="L70" s="45">
        <f>+'当年度'!L70-'前年度'!L70</f>
        <v>-21.7</v>
      </c>
      <c r="M70" s="45">
        <f>+'当年度'!M70-'前年度'!M70</f>
        <v>-14</v>
      </c>
      <c r="N70" s="62">
        <f>+'当年度'!N70-'前年度'!N70</f>
        <v>-0.3</v>
      </c>
      <c r="O70" s="62">
        <f>+'当年度'!O70-'前年度'!O70</f>
        <v>-7.4</v>
      </c>
    </row>
    <row r="71" spans="1:15" ht="17.25">
      <c r="A71" s="2"/>
      <c r="B71" s="15" t="s">
        <v>128</v>
      </c>
      <c r="C71" s="30">
        <f>+'当年度'!C71-'前年度'!C71</f>
        <v>-542819</v>
      </c>
      <c r="D71" s="30">
        <f>+'当年度'!D71-'前年度'!D71</f>
        <v>-149202</v>
      </c>
      <c r="E71" s="30">
        <f>+'当年度'!E71-'前年度'!E71</f>
        <v>-390754</v>
      </c>
      <c r="F71" s="30">
        <f>+'当年度'!F71-'前年度'!F71</f>
        <v>-1082775</v>
      </c>
      <c r="G71" s="30">
        <f>+'当年度'!G71-'前年度'!G71</f>
        <v>-198135</v>
      </c>
      <c r="H71" s="30">
        <f>+'当年度'!H71-'前年度'!H71</f>
        <v>0</v>
      </c>
      <c r="I71" s="30">
        <f>+'当年度'!I71-'前年度'!I71</f>
        <v>-198135</v>
      </c>
      <c r="K71" s="35">
        <f>+'当年度'!K71-'前年度'!K71</f>
        <v>-4449891</v>
      </c>
      <c r="L71" s="45">
        <f>+'当年度'!L71-'前年度'!L71</f>
        <v>-24.3</v>
      </c>
      <c r="M71" s="45">
        <f>+'当年度'!M71-'前年度'!M71</f>
        <v>-12.2</v>
      </c>
      <c r="N71" s="62">
        <f>+'当年度'!N71-'前年度'!N71</f>
        <v>-3.4</v>
      </c>
      <c r="O71" s="62">
        <f>+'当年度'!O71-'前年度'!O71</f>
        <v>-8.8</v>
      </c>
    </row>
    <row r="72" spans="1:15" ht="17.25">
      <c r="A72" s="2"/>
      <c r="B72" s="15" t="s">
        <v>129</v>
      </c>
      <c r="C72" s="30">
        <f>+'当年度'!C72-'前年度'!C72</f>
        <v>-549982</v>
      </c>
      <c r="D72" s="30">
        <f>+'当年度'!D72-'前年度'!D72</f>
        <v>-163907</v>
      </c>
      <c r="E72" s="30">
        <f>+'当年度'!E72-'前年度'!E72</f>
        <v>-1083519</v>
      </c>
      <c r="F72" s="30">
        <f>+'当年度'!F72-'前年度'!F72</f>
        <v>-1797408</v>
      </c>
      <c r="G72" s="30">
        <f>+'当年度'!G72-'前年度'!G72</f>
        <v>-171233</v>
      </c>
      <c r="H72" s="30">
        <f>+'当年度'!H72-'前年度'!H72</f>
        <v>0</v>
      </c>
      <c r="I72" s="30">
        <f>+'当年度'!I72-'前年度'!I72</f>
        <v>-171233</v>
      </c>
      <c r="K72" s="35">
        <f>+'当年度'!K72-'前年度'!K72</f>
        <v>-2520484</v>
      </c>
      <c r="L72" s="45">
        <f>+'当年度'!L72-'前年度'!L72</f>
        <v>-71.3</v>
      </c>
      <c r="M72" s="45">
        <f>+'当年度'!M72-'前年度'!M72</f>
        <v>-21.8</v>
      </c>
      <c r="N72" s="62">
        <f>+'当年度'!N72-'前年度'!N72</f>
        <v>-6.5</v>
      </c>
      <c r="O72" s="62">
        <f>+'当年度'!O72-'前年度'!O72</f>
        <v>-43</v>
      </c>
    </row>
    <row r="73" spans="1:15" ht="17.25">
      <c r="A73" s="2"/>
      <c r="B73" s="15" t="s">
        <v>79</v>
      </c>
      <c r="C73" s="30">
        <f>+'当年度'!C73-'前年度'!C73</f>
        <v>-162989</v>
      </c>
      <c r="D73" s="30">
        <f>+'当年度'!D73-'前年度'!D73</f>
        <v>-33239</v>
      </c>
      <c r="E73" s="30">
        <f>+'当年度'!E73-'前年度'!E73</f>
        <v>-175070</v>
      </c>
      <c r="F73" s="30">
        <f>+'当年度'!F73-'前年度'!F73</f>
        <v>-371298</v>
      </c>
      <c r="G73" s="30">
        <f>+'当年度'!G73-'前年度'!G73</f>
        <v>6</v>
      </c>
      <c r="H73" s="30">
        <f>+'当年度'!H73-'前年度'!H73</f>
        <v>0</v>
      </c>
      <c r="I73" s="30">
        <f>+'当年度'!I73-'前年度'!I73</f>
        <v>6</v>
      </c>
      <c r="K73" s="35">
        <f>+'当年度'!K73-'前年度'!K73</f>
        <v>-46847</v>
      </c>
      <c r="L73" s="45">
        <f>+'当年度'!L73-'前年度'!L73</f>
        <v>-13.299999999999997</v>
      </c>
      <c r="M73" s="45">
        <f>+'当年度'!M73-'前年度'!M73</f>
        <v>-5.800000000000001</v>
      </c>
      <c r="N73" s="62">
        <f>+'当年度'!N73-'前年度'!N73</f>
        <v>-1.2000000000000002</v>
      </c>
      <c r="O73" s="62">
        <f>+'当年度'!O73-'前年度'!O73</f>
        <v>-6.200000000000001</v>
      </c>
    </row>
    <row r="74" spans="1:15" ht="17.25">
      <c r="A74" s="2"/>
      <c r="B74" s="15" t="s">
        <v>80</v>
      </c>
      <c r="C74" s="30">
        <f>+'当年度'!C74-'前年度'!C74</f>
        <v>213767</v>
      </c>
      <c r="D74" s="30">
        <f>+'当年度'!D74-'前年度'!D74</f>
        <v>-94999</v>
      </c>
      <c r="E74" s="30">
        <f>+'当年度'!E74-'前年度'!E74</f>
        <v>-48739</v>
      </c>
      <c r="F74" s="30">
        <f>+'当年度'!F74-'前年度'!F74</f>
        <v>70029</v>
      </c>
      <c r="G74" s="30">
        <f>+'当年度'!G74-'前年度'!G74</f>
        <v>-26205</v>
      </c>
      <c r="H74" s="30">
        <f>+'当年度'!H74-'前年度'!H74</f>
        <v>0</v>
      </c>
      <c r="I74" s="30">
        <f>+'当年度'!I74-'前年度'!I74</f>
        <v>-26205</v>
      </c>
      <c r="K74" s="35">
        <f>+'当年度'!K74-'前年度'!K74</f>
        <v>-83473</v>
      </c>
      <c r="L74" s="45">
        <f>+'当年度'!L74-'前年度'!L74</f>
        <v>3.400000000000002</v>
      </c>
      <c r="M74" s="45">
        <f>+'当年度'!M74-'前年度'!M74</f>
        <v>8.6</v>
      </c>
      <c r="N74" s="62">
        <f>+'当年度'!N74-'前年度'!N74</f>
        <v>-3.6</v>
      </c>
      <c r="O74" s="62">
        <f>+'当年度'!O74-'前年度'!O74</f>
        <v>-1.5999999999999996</v>
      </c>
    </row>
    <row r="75" spans="1:15" ht="17.25">
      <c r="A75" s="2"/>
      <c r="B75" s="15" t="s">
        <v>81</v>
      </c>
      <c r="C75" s="30">
        <f>+'当年度'!C75-'前年度'!C75</f>
        <v>16117</v>
      </c>
      <c r="D75" s="30">
        <f>+'当年度'!D75-'前年度'!D75</f>
        <v>35043</v>
      </c>
      <c r="E75" s="30">
        <f>+'当年度'!E75-'前年度'!E75</f>
        <v>-13347</v>
      </c>
      <c r="F75" s="30">
        <f>+'当年度'!F75-'前年度'!F75</f>
        <v>37813</v>
      </c>
      <c r="G75" s="30">
        <f>+'当年度'!G75-'前年度'!G75</f>
        <v>-69458</v>
      </c>
      <c r="H75" s="30">
        <f>+'当年度'!H75-'前年度'!H75</f>
        <v>0</v>
      </c>
      <c r="I75" s="30">
        <f>+'当年度'!I75-'前年度'!I75</f>
        <v>-69458</v>
      </c>
      <c r="K75" s="35">
        <f>+'当年度'!K75-'前年度'!K75</f>
        <v>37865</v>
      </c>
      <c r="L75" s="45">
        <f>+'当年度'!L75-'前年度'!L75</f>
        <v>1</v>
      </c>
      <c r="M75" s="45">
        <f>+'当年度'!M75-'前年度'!M75</f>
        <v>0.40000000000000036</v>
      </c>
      <c r="N75" s="62">
        <f>+'当年度'!N75-'前年度'!N75</f>
        <v>1.0999999999999999</v>
      </c>
      <c r="O75" s="62">
        <f>+'当年度'!O75-'前年度'!O75</f>
        <v>-0.6000000000000005</v>
      </c>
    </row>
    <row r="76" spans="1:15" ht="17.25">
      <c r="A76" s="2"/>
      <c r="B76" s="15" t="s">
        <v>82</v>
      </c>
      <c r="C76" s="30">
        <f>+'当年度'!C76-'前年度'!C76</f>
        <v>-88634</v>
      </c>
      <c r="D76" s="30">
        <f>+'当年度'!D76-'前年度'!D76</f>
        <v>50</v>
      </c>
      <c r="E76" s="30">
        <f>+'当年度'!E76-'前年度'!E76</f>
        <v>-153796</v>
      </c>
      <c r="F76" s="30">
        <f>+'当年度'!F76-'前年度'!F76</f>
        <v>-242380</v>
      </c>
      <c r="G76" s="30">
        <f>+'当年度'!G76-'前年度'!G76</f>
        <v>-16761</v>
      </c>
      <c r="H76" s="30">
        <f>+'当年度'!H76-'前年度'!H76</f>
        <v>0</v>
      </c>
      <c r="I76" s="30">
        <f>+'当年度'!I76-'前年度'!I76</f>
        <v>-16761</v>
      </c>
      <c r="K76" s="35">
        <f>+'当年度'!K76-'前年度'!K76</f>
        <v>-13693</v>
      </c>
      <c r="L76" s="45">
        <f>+'当年度'!L76-'前年度'!L76</f>
        <v>-12.5</v>
      </c>
      <c r="M76" s="45">
        <f>+'当年度'!M76-'前年度'!M76</f>
        <v>-4.5</v>
      </c>
      <c r="N76" s="62">
        <f>+'当年度'!N76-'前年度'!N76</f>
        <v>0</v>
      </c>
      <c r="O76" s="62">
        <f>+'当年度'!O76-'前年度'!O76</f>
        <v>-7.9</v>
      </c>
    </row>
    <row r="77" spans="1:15" ht="17.25">
      <c r="A77" s="2"/>
      <c r="B77" s="15" t="s">
        <v>83</v>
      </c>
      <c r="C77" s="30">
        <f>+'当年度'!C77-'前年度'!C77</f>
        <v>40739</v>
      </c>
      <c r="D77" s="30">
        <f>+'当年度'!D77-'前年度'!D77</f>
        <v>4</v>
      </c>
      <c r="E77" s="30">
        <f>+'当年度'!E77-'前年度'!E77</f>
        <v>-140976</v>
      </c>
      <c r="F77" s="30">
        <f>+'当年度'!F77-'前年度'!F77</f>
        <v>-100233</v>
      </c>
      <c r="G77" s="30">
        <f>+'当年度'!G77-'前年度'!G77</f>
        <v>1</v>
      </c>
      <c r="H77" s="30">
        <f>+'当年度'!H77-'前年度'!H77</f>
        <v>0</v>
      </c>
      <c r="I77" s="30">
        <f>+'当年度'!I77-'前年度'!I77</f>
        <v>1</v>
      </c>
      <c r="K77" s="35">
        <f>+'当年度'!K77-'前年度'!K77</f>
        <v>-116495</v>
      </c>
      <c r="L77" s="45">
        <f>+'当年度'!L77-'前年度'!L77</f>
        <v>1.7000000000000028</v>
      </c>
      <c r="M77" s="45">
        <f>+'当年度'!M77-'前年度'!M77</f>
        <v>11.700000000000003</v>
      </c>
      <c r="N77" s="62">
        <f>+'当年度'!N77-'前年度'!N77</f>
        <v>1</v>
      </c>
      <c r="O77" s="62">
        <f>+'当年度'!O77-'前年度'!O77</f>
        <v>-10.999999999999998</v>
      </c>
    </row>
    <row r="78" spans="1:15" ht="17.25">
      <c r="A78" s="2"/>
      <c r="B78" s="17" t="s">
        <v>84</v>
      </c>
      <c r="C78" s="31">
        <f>+'当年度'!C78-'前年度'!C78</f>
        <v>-118076</v>
      </c>
      <c r="D78" s="31">
        <f>+'当年度'!D78-'前年度'!D78</f>
        <v>0</v>
      </c>
      <c r="E78" s="31">
        <f>+'当年度'!E78-'前年度'!E78</f>
        <v>-20067</v>
      </c>
      <c r="F78" s="31">
        <f>+'当年度'!F78-'前年度'!F78</f>
        <v>-138143</v>
      </c>
      <c r="G78" s="31">
        <f>+'当年度'!G78-'前年度'!G78</f>
        <v>0</v>
      </c>
      <c r="H78" s="31">
        <f>+'当年度'!H78-'前年度'!H78</f>
        <v>0</v>
      </c>
      <c r="I78" s="31">
        <f>+'当年度'!I78-'前年度'!I78</f>
        <v>0</v>
      </c>
      <c r="K78" s="36">
        <f>+'当年度'!K78-'前年度'!K78</f>
        <v>-4744</v>
      </c>
      <c r="L78" s="46">
        <f>+'当年度'!L78-'前年度'!L78</f>
        <v>-11.899999999999999</v>
      </c>
      <c r="M78" s="46">
        <f>+'当年度'!M78-'前年度'!M78</f>
        <v>-10.2</v>
      </c>
      <c r="N78" s="63">
        <f>+'当年度'!N78-'前年度'!N78</f>
        <v>0</v>
      </c>
      <c r="O78" s="63">
        <f>+'当年度'!O78-'前年度'!O78</f>
        <v>-1.8</v>
      </c>
    </row>
    <row r="79" spans="1:15" ht="17.25">
      <c r="A79" s="2"/>
      <c r="B79" s="21" t="s">
        <v>85</v>
      </c>
      <c r="C79" s="33">
        <f>+'当年度'!C79-'前年度'!C79</f>
        <v>2180641</v>
      </c>
      <c r="D79" s="33">
        <f>+'当年度'!D79-'前年度'!D79</f>
        <v>-463411</v>
      </c>
      <c r="E79" s="33">
        <f>+'当年度'!E79-'前年度'!E79</f>
        <v>6598908</v>
      </c>
      <c r="F79" s="33">
        <f>+'当年度'!F79-'前年度'!F79</f>
        <v>8316138</v>
      </c>
      <c r="G79" s="33">
        <f>+'当年度'!G79-'前年度'!G79</f>
        <v>1603778</v>
      </c>
      <c r="H79" s="33">
        <f>+'当年度'!H79-'前年度'!H79</f>
        <v>9261</v>
      </c>
      <c r="I79" s="33">
        <f>+'当年度'!I79-'前年度'!I79</f>
        <v>1613039</v>
      </c>
      <c r="K79" s="33">
        <f>+'当年度'!K79-'前年度'!K79</f>
        <v>46473128</v>
      </c>
      <c r="L79" s="38">
        <f>+'当年度'!L79-'前年度'!L79</f>
        <v>-3</v>
      </c>
      <c r="M79" s="38">
        <f>+'当年度'!M79-'前年度'!M79</f>
        <v>-2.1000000000000014</v>
      </c>
      <c r="N79" s="65">
        <f>+'当年度'!N79-'前年度'!N79</f>
        <v>-0.7999999999999998</v>
      </c>
      <c r="O79" s="65">
        <f>+'当年度'!O79-'前年度'!O79</f>
        <v>-0.09999999999999964</v>
      </c>
    </row>
    <row r="80" spans="1:15" ht="17.25">
      <c r="A80" s="2"/>
      <c r="B80" s="21" t="s">
        <v>86</v>
      </c>
      <c r="C80" s="33">
        <f>+'当年度'!C80-'前年度'!C80</f>
        <v>-13275397</v>
      </c>
      <c r="D80" s="33">
        <f>+'当年度'!D80-'前年度'!D80</f>
        <v>-2888938</v>
      </c>
      <c r="E80" s="33">
        <f>+'当年度'!E80-'前年度'!E80</f>
        <v>-17077399</v>
      </c>
      <c r="F80" s="33">
        <f>+'当年度'!F80-'前年度'!F80</f>
        <v>-33241734</v>
      </c>
      <c r="G80" s="33">
        <f>+'当年度'!G80-'前年度'!G80</f>
        <v>-4242553</v>
      </c>
      <c r="H80" s="33">
        <f>+'当年度'!H80-'前年度'!H80</f>
        <v>-23905</v>
      </c>
      <c r="I80" s="33">
        <f>+'当年度'!I80-'前年度'!I80</f>
        <v>-4266458</v>
      </c>
      <c r="K80" s="33">
        <f>+'当年度'!K80-'前年度'!K80</f>
        <v>-45515411</v>
      </c>
      <c r="L80" s="38">
        <f>+'当年度'!L80-'前年度'!L80</f>
        <v>0.5</v>
      </c>
      <c r="M80" s="38">
        <f>+'当年度'!M80-'前年度'!M80</f>
        <v>0.9000000000000021</v>
      </c>
      <c r="N80" s="65">
        <f>+'当年度'!N80-'前年度'!N80</f>
        <v>0.9000000000000004</v>
      </c>
      <c r="O80" s="65">
        <f>+'当年度'!O80-'前年度'!O80</f>
        <v>-1.3000000000000043</v>
      </c>
    </row>
    <row r="81" spans="1:15" ht="17.25">
      <c r="A81" s="2"/>
      <c r="B81" s="21" t="s">
        <v>87</v>
      </c>
      <c r="C81" s="33">
        <f>+'当年度'!C81-'前年度'!C81</f>
        <v>-11094756</v>
      </c>
      <c r="D81" s="33">
        <f>+'当年度'!D81-'前年度'!D81</f>
        <v>-3352349</v>
      </c>
      <c r="E81" s="33">
        <f>+'当年度'!E81-'前年度'!E81</f>
        <v>-10478491</v>
      </c>
      <c r="F81" s="33">
        <f>+'当年度'!F81-'前年度'!F81</f>
        <v>-24925596</v>
      </c>
      <c r="G81" s="33">
        <f>+'当年度'!G81-'前年度'!G81</f>
        <v>-2638775</v>
      </c>
      <c r="H81" s="33">
        <f>+'当年度'!H81-'前年度'!H81</f>
        <v>-14644</v>
      </c>
      <c r="I81" s="33">
        <f>+'当年度'!I81-'前年度'!I81</f>
        <v>-2653419</v>
      </c>
      <c r="K81" s="33">
        <f>+'当年度'!K81-'前年度'!K81</f>
        <v>957717</v>
      </c>
      <c r="L81" s="28">
        <f>+'当年度'!L81-'前年度'!L81</f>
        <v>-6.699999999999996</v>
      </c>
      <c r="M81" s="28">
        <f>+'当年度'!M81-'前年度'!M81</f>
        <v>-3</v>
      </c>
      <c r="N81" s="65">
        <f>+'当年度'!N81-'前年度'!N81</f>
        <v>-0.8999999999999995</v>
      </c>
      <c r="O81" s="65">
        <f>+'当年度'!O81-'前年度'!O81</f>
        <v>-2.8000000000000007</v>
      </c>
    </row>
    <row r="82" spans="11:15" ht="17.25">
      <c r="K82" s="4"/>
      <c r="L82" s="4" t="s">
        <v>96</v>
      </c>
      <c r="M82" s="4"/>
      <c r="N82" s="60"/>
      <c r="O82" s="60"/>
    </row>
    <row r="83" spans="11:15" ht="17.25">
      <c r="K83" s="4" t="s">
        <v>97</v>
      </c>
      <c r="L83" s="4"/>
      <c r="M83" s="4"/>
      <c r="O83" s="59" t="s">
        <v>94</v>
      </c>
    </row>
    <row r="84" spans="11:15" ht="17.25">
      <c r="K84" s="21" t="s">
        <v>85</v>
      </c>
      <c r="L84" s="38">
        <f>+'当年度'!L84-'前年度'!L84</f>
        <v>-3.6000000000000014</v>
      </c>
      <c r="M84" s="38">
        <f>+'当年度'!M84-'前年度'!M84</f>
        <v>-2.5</v>
      </c>
      <c r="N84" s="38">
        <f>+'当年度'!N84-'前年度'!N84</f>
        <v>-0.8999999999999999</v>
      </c>
      <c r="O84" s="38">
        <f>+'当年度'!O84-'前年度'!O84</f>
        <v>-0.20000000000000107</v>
      </c>
    </row>
    <row r="85" spans="11:15" ht="17.25">
      <c r="K85" s="21" t="s">
        <v>86</v>
      </c>
      <c r="L85" s="38">
        <f>+'当年度'!L85-'前年度'!L85</f>
        <v>-1</v>
      </c>
      <c r="M85" s="38">
        <f>+'当年度'!M85-'前年度'!M85</f>
        <v>1.1999999999999993</v>
      </c>
      <c r="N85" s="38">
        <f>+'当年度'!N85-'前年度'!N85</f>
        <v>1</v>
      </c>
      <c r="O85" s="38">
        <f>+'当年度'!O85-'前年度'!O85</f>
        <v>-3.099999999999998</v>
      </c>
    </row>
    <row r="86" spans="11:15" ht="17.25">
      <c r="K86" s="21" t="s">
        <v>87</v>
      </c>
      <c r="L86" s="38">
        <f>+'当年度'!L86-'前年度'!L86</f>
        <v>-4.699999999999996</v>
      </c>
      <c r="M86" s="38">
        <f>+'当年度'!M86-'前年度'!M86</f>
        <v>-1.0999999999999979</v>
      </c>
      <c r="N86" s="38">
        <f>+'当年度'!N86-'前年度'!N86</f>
        <v>0</v>
      </c>
      <c r="O86" s="38">
        <f>+'当年度'!O86-'前年度'!O86</f>
        <v>-3.599999999999998</v>
      </c>
    </row>
    <row r="87" spans="12:13" ht="17.25">
      <c r="L87" s="4" t="s">
        <v>95</v>
      </c>
      <c r="M87" s="4"/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57" r:id="rId1"/>
  <headerFooter alignWithMargins="0">
    <oddHeader>&amp;L&amp;"ＭＳ ゴシック,標準"&amp;24１４　基金の状況（対前年度増減額）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zoomScale="60" zoomScaleNormal="75" workbookViewId="0" topLeftCell="A1">
      <selection activeCell="H6" sqref="H6"/>
    </sheetView>
  </sheetViews>
  <sheetFormatPr defaultColWidth="8.66015625" defaultRowHeight="18"/>
  <cols>
    <col min="2" max="2" width="10.66015625" style="0" customWidth="1"/>
    <col min="3" max="9" width="12.66015625" style="0" customWidth="1"/>
  </cols>
  <sheetData>
    <row r="1" ht="17.25">
      <c r="B1" t="s">
        <v>91</v>
      </c>
    </row>
    <row r="2" spans="1:9" ht="17.25">
      <c r="A2" s="1"/>
      <c r="B2" s="3"/>
      <c r="C2" s="3"/>
      <c r="D2" s="3"/>
      <c r="E2" s="3"/>
      <c r="F2" s="3"/>
      <c r="G2" s="3"/>
      <c r="H2" s="3"/>
      <c r="I2" s="5" t="s">
        <v>1</v>
      </c>
    </row>
    <row r="3" spans="1:9" ht="17.25">
      <c r="A3" s="1"/>
      <c r="B3" s="8"/>
      <c r="C3" s="8"/>
      <c r="D3" s="8"/>
      <c r="E3" s="8"/>
      <c r="F3" s="8"/>
      <c r="G3" s="8"/>
      <c r="H3" s="8"/>
      <c r="I3" s="8"/>
    </row>
    <row r="4" spans="2:9" ht="17.25">
      <c r="B4" s="9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</row>
    <row r="5" spans="2:9" ht="17.25">
      <c r="B5" s="11"/>
      <c r="C5" s="11"/>
      <c r="D5" s="11"/>
      <c r="E5" s="12" t="s">
        <v>11</v>
      </c>
      <c r="F5" s="12" t="s">
        <v>12</v>
      </c>
      <c r="G5" s="11"/>
      <c r="H5" s="12" t="s">
        <v>13</v>
      </c>
      <c r="I5" s="12" t="s">
        <v>14</v>
      </c>
    </row>
    <row r="6" spans="2:9" ht="17.25">
      <c r="B6" s="13" t="s">
        <v>16</v>
      </c>
      <c r="C6" s="39">
        <f>IF(AND('当年度'!C6=0,'前年度'!C6=0),"",IF('前年度'!C6=0,"皆増",IF('当年度'!C6=0,"皆減",ROUND('増減額'!C6/'前年度'!C6*100,1))))</f>
        <v>9.5</v>
      </c>
      <c r="D6" s="40">
        <f>IF(AND('当年度'!D6=0,'前年度'!D6=0),"",IF('前年度'!D6=0,"皆増",IF('当年度'!D6=0,"皆減",ROUND('増減額'!D6/'前年度'!D6*100,1))))</f>
        <v>-3.8</v>
      </c>
      <c r="E6" s="40">
        <f>IF(AND('当年度'!E6=0,'前年度'!E6=0),"",IF('前年度'!E6=0,"皆増",IF('当年度'!E6=0,"皆減",ROUND('増減額'!E6/'前年度'!E6*100,1))))</f>
        <v>-32.7</v>
      </c>
      <c r="F6" s="40">
        <f>IF(AND('当年度'!F6=0,'前年度'!F6=0),"",IF('前年度'!F6=0,"皆増",IF('当年度'!F6=0,"皆減",ROUND('増減額'!F6/'前年度'!F6*100,1))))</f>
        <v>-12.1</v>
      </c>
      <c r="G6" s="40">
        <f>IF(AND('当年度'!G6=0,'前年度'!G6=0),"",IF('前年度'!G6=0,"皆増",IF('当年度'!G6=0,"皆減",ROUND('増減額'!G6/'前年度'!G6*100,1))))</f>
        <v>0.6</v>
      </c>
      <c r="H6" s="40">
        <f>IF(AND('当年度'!H6=0,'前年度'!H6=0),"",IF('前年度'!H6=0,"皆増",IF('当年度'!H6=0,"皆減",ROUND('増減額'!H6/'前年度'!H6*100,1))))</f>
      </c>
      <c r="I6" s="40">
        <f>IF(AND('当年度'!I6=0,'前年度'!I6=0),"",IF('前年度'!I6=0,"皆増",IF('当年度'!I6=0,"皆減",ROUND('増減額'!I6/'前年度'!I6*100,1))))</f>
        <v>0.6</v>
      </c>
    </row>
    <row r="7" spans="2:9" ht="17.25">
      <c r="B7" s="15" t="s">
        <v>17</v>
      </c>
      <c r="C7" s="41" t="str">
        <f>IF(AND('当年度'!C7=0,'前年度'!C7=0),"",IF('前年度'!C7=0,"皆増",IF('当年度'!C7=0,"皆減",ROUND('増減額'!C7/'前年度'!C7*100,1))))</f>
        <v>皆増</v>
      </c>
      <c r="D7" s="41" t="str">
        <f>IF(AND('当年度'!D7=0,'前年度'!D7=0),"",IF('前年度'!D7=0,"皆増",IF('当年度'!D7=0,"皆減",ROUND('増減額'!D7/'前年度'!D7*100,1))))</f>
        <v>皆増</v>
      </c>
      <c r="E7" s="41" t="str">
        <f>IF(AND('当年度'!E7=0,'前年度'!E7=0),"",IF('前年度'!E7=0,"皆増",IF('当年度'!E7=0,"皆減",ROUND('増減額'!E7/'前年度'!E7*100,1))))</f>
        <v>皆増</v>
      </c>
      <c r="F7" s="41" t="str">
        <f>IF(AND('当年度'!F7=0,'前年度'!F7=0),"",IF('前年度'!F7=0,"皆増",IF('当年度'!F7=0,"皆減",ROUND('増減額'!F7/'前年度'!F7*100,1))))</f>
        <v>皆増</v>
      </c>
      <c r="G7" s="41" t="str">
        <f>IF(AND('当年度'!G7=0,'前年度'!G7=0),"",IF('前年度'!G7=0,"皆増",IF('当年度'!G7=0,"皆減",ROUND('増減額'!G7/'前年度'!G7*100,1))))</f>
        <v>皆増</v>
      </c>
      <c r="H7" s="41">
        <f>IF(AND('当年度'!H7=0,'前年度'!H7=0),"",IF('前年度'!H7=0,"皆増",IF('当年度'!H7=0,"皆減",ROUND('増減額'!H7/'前年度'!H7*100,1))))</f>
      </c>
      <c r="I7" s="41" t="str">
        <f>IF(AND('当年度'!I7=0,'前年度'!I7=0),"",IF('前年度'!I7=0,"皆増",IF('当年度'!I7=0,"皆減",ROUND('増減額'!I7/'前年度'!I7*100,1))))</f>
        <v>皆増</v>
      </c>
    </row>
    <row r="8" spans="2:9" ht="17.25">
      <c r="B8" s="15" t="s">
        <v>101</v>
      </c>
      <c r="C8" s="41" t="str">
        <f>IF(AND('当年度'!C8=0,'前年度'!C8=0),"",IF('前年度'!C8=0,"皆増",IF('当年度'!C8=0,"皆減",ROUND('増減額'!C8/'前年度'!C8*100,1))))</f>
        <v>皆減</v>
      </c>
      <c r="D8" s="41" t="str">
        <f>IF(AND('当年度'!D8=0,'前年度'!D8=0),"",IF('前年度'!D8=0,"皆増",IF('当年度'!D8=0,"皆減",ROUND('増減額'!D8/'前年度'!D8*100,1))))</f>
        <v>皆減</v>
      </c>
      <c r="E8" s="41" t="str">
        <f>IF(AND('当年度'!E8=0,'前年度'!E8=0),"",IF('前年度'!E8=0,"皆増",IF('当年度'!E8=0,"皆減",ROUND('増減額'!E8/'前年度'!E8*100,1))))</f>
        <v>皆減</v>
      </c>
      <c r="F8" s="41" t="str">
        <f>IF(AND('当年度'!F8=0,'前年度'!F8=0),"",IF('前年度'!F8=0,"皆増",IF('当年度'!F8=0,"皆減",ROUND('増減額'!F8/'前年度'!F8*100,1))))</f>
        <v>皆減</v>
      </c>
      <c r="G8" s="41" t="str">
        <f>IF(AND('当年度'!G8=0,'前年度'!G8=0),"",IF('前年度'!G8=0,"皆増",IF('当年度'!G8=0,"皆減",ROUND('増減額'!G8/'前年度'!G8*100,1))))</f>
        <v>皆減</v>
      </c>
      <c r="H8" s="41">
        <f>IF(AND('当年度'!H8=0,'前年度'!H8=0),"",IF('前年度'!H8=0,"皆増",IF('当年度'!H8=0,"皆減",ROUND('増減額'!H8/'前年度'!H8*100,1))))</f>
      </c>
      <c r="I8" s="41" t="str">
        <f>IF(AND('当年度'!I8=0,'前年度'!I8=0),"",IF('前年度'!I8=0,"皆増",IF('当年度'!I8=0,"皆減",ROUND('増減額'!I8/'前年度'!I8*100,1))))</f>
        <v>皆減</v>
      </c>
    </row>
    <row r="9" spans="2:9" ht="17.25">
      <c r="B9" s="15" t="s">
        <v>18</v>
      </c>
      <c r="C9" s="41">
        <f>IF(AND('当年度'!C9=0,'前年度'!C9=0),"",IF('前年度'!C9=0,"皆増",IF('当年度'!C9=0,"皆減",ROUND('増減額'!C9/'前年度'!C9*100,1))))</f>
        <v>-18</v>
      </c>
      <c r="D9" s="41">
        <f>IF(AND('当年度'!D9=0,'前年度'!D9=0),"",IF('前年度'!D9=0,"皆増",IF('当年度'!D9=0,"皆減",ROUND('増減額'!D9/'前年度'!D9*100,1))))</f>
        <v>-31.4</v>
      </c>
      <c r="E9" s="41">
        <f>IF(AND('当年度'!E9=0,'前年度'!E9=0),"",IF('前年度'!E9=0,"皆増",IF('当年度'!E9=0,"皆減",ROUND('増減額'!E9/'前年度'!E9*100,1))))</f>
        <v>-4.7</v>
      </c>
      <c r="F9" s="41">
        <f>IF(AND('当年度'!F9=0,'前年度'!F9=0),"",IF('前年度'!F9=0,"皆増",IF('当年度'!F9=0,"皆減",ROUND('増減額'!F9/'前年度'!F9*100,1))))</f>
        <v>-15.8</v>
      </c>
      <c r="G9" s="41">
        <f>IF(AND('当年度'!G9=0,'前年度'!G9=0),"",IF('前年度'!G9=0,"皆増",IF('当年度'!G9=0,"皆減",ROUND('増減額'!G9/'前年度'!G9*100,1))))</f>
        <v>0</v>
      </c>
      <c r="H9" s="41">
        <f>IF(AND('当年度'!H9=0,'前年度'!H9=0),"",IF('前年度'!H9=0,"皆増",IF('当年度'!H9=0,"皆減",ROUND('増減額'!H9/'前年度'!H9*100,1))))</f>
        <v>1.6</v>
      </c>
      <c r="I9" s="41">
        <f>IF(AND('当年度'!I9=0,'前年度'!I9=0),"",IF('前年度'!I9=0,"皆増",IF('当年度'!I9=0,"皆減",ROUND('増減額'!I9/'前年度'!I9*100,1))))</f>
        <v>0</v>
      </c>
    </row>
    <row r="10" spans="2:9" ht="17.25">
      <c r="B10" s="15" t="s">
        <v>19</v>
      </c>
      <c r="C10" s="41" t="str">
        <f>IF(AND('当年度'!C10=0,'前年度'!C10=0),"",IF('前年度'!C10=0,"皆増",IF('当年度'!C10=0,"皆減",ROUND('増減額'!C10/'前年度'!C10*100,1))))</f>
        <v>皆増</v>
      </c>
      <c r="D10" s="41" t="str">
        <f>IF(AND('当年度'!D10=0,'前年度'!D10=0),"",IF('前年度'!D10=0,"皆増",IF('当年度'!D10=0,"皆減",ROUND('増減額'!D10/'前年度'!D10*100,1))))</f>
        <v>皆増</v>
      </c>
      <c r="E10" s="41" t="str">
        <f>IF(AND('当年度'!E10=0,'前年度'!E10=0),"",IF('前年度'!E10=0,"皆増",IF('当年度'!E10=0,"皆減",ROUND('増減額'!E10/'前年度'!E10*100,1))))</f>
        <v>皆増</v>
      </c>
      <c r="F10" s="41" t="str">
        <f>IF(AND('当年度'!F10=0,'前年度'!F10=0),"",IF('前年度'!F10=0,"皆増",IF('当年度'!F10=0,"皆減",ROUND('増減額'!F10/'前年度'!F10*100,1))))</f>
        <v>皆増</v>
      </c>
      <c r="G10" s="41" t="str">
        <f>IF(AND('当年度'!G10=0,'前年度'!G10=0),"",IF('前年度'!G10=0,"皆増",IF('当年度'!G10=0,"皆減",ROUND('増減額'!G10/'前年度'!G10*100,1))))</f>
        <v>皆増</v>
      </c>
      <c r="H10" s="41" t="str">
        <f>IF(AND('当年度'!H10=0,'前年度'!H10=0),"",IF('前年度'!H10=0,"皆増",IF('当年度'!H10=0,"皆減",ROUND('増減額'!H10/'前年度'!H10*100,1))))</f>
        <v>皆増</v>
      </c>
      <c r="I10" s="41" t="str">
        <f>IF(AND('当年度'!I10=0,'前年度'!I10=0),"",IF('前年度'!I10=0,"皆増",IF('当年度'!I10=0,"皆減",ROUND('増減額'!I10/'前年度'!I10*100,1))))</f>
        <v>皆増</v>
      </c>
    </row>
    <row r="11" spans="2:9" ht="17.25">
      <c r="B11" s="15" t="s">
        <v>102</v>
      </c>
      <c r="C11" s="41" t="str">
        <f>IF(AND('当年度'!C11=0,'前年度'!C11=0),"",IF('前年度'!C11=0,"皆増",IF('当年度'!C11=0,"皆減",ROUND('増減額'!C11/'前年度'!C11*100,1))))</f>
        <v>皆減</v>
      </c>
      <c r="D11" s="41" t="str">
        <f>IF(AND('当年度'!D11=0,'前年度'!D11=0),"",IF('前年度'!D11=0,"皆増",IF('当年度'!D11=0,"皆減",ROUND('増減額'!D11/'前年度'!D11*100,1))))</f>
        <v>皆減</v>
      </c>
      <c r="E11" s="41" t="str">
        <f>IF(AND('当年度'!E11=0,'前年度'!E11=0),"",IF('前年度'!E11=0,"皆増",IF('当年度'!E11=0,"皆減",ROUND('増減額'!E11/'前年度'!E11*100,1))))</f>
        <v>皆減</v>
      </c>
      <c r="F11" s="41" t="str">
        <f>IF(AND('当年度'!F11=0,'前年度'!F11=0),"",IF('前年度'!F11=0,"皆増",IF('当年度'!F11=0,"皆減",ROUND('増減額'!F11/'前年度'!F11*100,1))))</f>
        <v>皆減</v>
      </c>
      <c r="G11" s="41" t="str">
        <f>IF(AND('当年度'!G11=0,'前年度'!G11=0),"",IF('前年度'!G11=0,"皆増",IF('当年度'!G11=0,"皆減",ROUND('増減額'!G11/'前年度'!G11*100,1))))</f>
        <v>皆減</v>
      </c>
      <c r="H11" s="41" t="str">
        <f>IF(AND('当年度'!H11=0,'前年度'!H11=0),"",IF('前年度'!H11=0,"皆増",IF('当年度'!H11=0,"皆減",ROUND('増減額'!H11/'前年度'!H11*100,1))))</f>
        <v>皆減</v>
      </c>
      <c r="I11" s="41" t="str">
        <f>IF(AND('当年度'!I11=0,'前年度'!I11=0),"",IF('前年度'!I11=0,"皆増",IF('当年度'!I11=0,"皆減",ROUND('増減額'!I11/'前年度'!I11*100,1))))</f>
        <v>皆減</v>
      </c>
    </row>
    <row r="12" spans="2:9" ht="17.25">
      <c r="B12" s="15" t="s">
        <v>20</v>
      </c>
      <c r="C12" s="41" t="str">
        <f>IF(AND('当年度'!C12=0,'前年度'!C12=0),"",IF('前年度'!C12=0,"皆増",IF('当年度'!C12=0,"皆減",ROUND('増減額'!C12/'前年度'!C12*100,1))))</f>
        <v>皆増</v>
      </c>
      <c r="D12" s="41" t="str">
        <f>IF(AND('当年度'!D12=0,'前年度'!D12=0),"",IF('前年度'!D12=0,"皆増",IF('当年度'!D12=0,"皆減",ROUND('増減額'!D12/'前年度'!D12*100,1))))</f>
        <v>皆増</v>
      </c>
      <c r="E12" s="41" t="str">
        <f>IF(AND('当年度'!E12=0,'前年度'!E12=0),"",IF('前年度'!E12=0,"皆増",IF('当年度'!E12=0,"皆減",ROUND('増減額'!E12/'前年度'!E12*100,1))))</f>
        <v>皆増</v>
      </c>
      <c r="F12" s="41" t="str">
        <f>IF(AND('当年度'!F12=0,'前年度'!F12=0),"",IF('前年度'!F12=0,"皆増",IF('当年度'!F12=0,"皆減",ROUND('増減額'!F12/'前年度'!F12*100,1))))</f>
        <v>皆増</v>
      </c>
      <c r="G12" s="41" t="str">
        <f>IF(AND('当年度'!G12=0,'前年度'!G12=0),"",IF('前年度'!G12=0,"皆増",IF('当年度'!G12=0,"皆減",ROUND('増減額'!G12/'前年度'!G12*100,1))))</f>
        <v>皆増</v>
      </c>
      <c r="H12" s="41">
        <f>IF(AND('当年度'!H12=0,'前年度'!H12=0),"",IF('前年度'!H12=0,"皆増",IF('当年度'!H12=0,"皆減",ROUND('増減額'!H12/'前年度'!H12*100,1))))</f>
      </c>
      <c r="I12" s="41" t="str">
        <f>IF(AND('当年度'!I12=0,'前年度'!I12=0),"",IF('前年度'!I12=0,"皆増",IF('当年度'!I12=0,"皆減",ROUND('増減額'!I12/'前年度'!I12*100,1))))</f>
        <v>皆増</v>
      </c>
    </row>
    <row r="13" spans="2:9" ht="17.25">
      <c r="B13" s="15" t="s">
        <v>103</v>
      </c>
      <c r="C13" s="41" t="str">
        <f>IF(AND('当年度'!C13=0,'前年度'!C13=0),"",IF('前年度'!C13=0,"皆増",IF('当年度'!C13=0,"皆減",ROUND('増減額'!C13/'前年度'!C13*100,1))))</f>
        <v>皆減</v>
      </c>
      <c r="D13" s="41" t="str">
        <f>IF(AND('当年度'!D13=0,'前年度'!D13=0),"",IF('前年度'!D13=0,"皆増",IF('当年度'!D13=0,"皆減",ROUND('増減額'!D13/'前年度'!D13*100,1))))</f>
        <v>皆減</v>
      </c>
      <c r="E13" s="41" t="str">
        <f>IF(AND('当年度'!E13=0,'前年度'!E13=0),"",IF('前年度'!E13=0,"皆増",IF('当年度'!E13=0,"皆減",ROUND('増減額'!E13/'前年度'!E13*100,1))))</f>
        <v>皆減</v>
      </c>
      <c r="F13" s="41" t="str">
        <f>IF(AND('当年度'!F13=0,'前年度'!F13=0),"",IF('前年度'!F13=0,"皆増",IF('当年度'!F13=0,"皆減",ROUND('増減額'!F13/'前年度'!F13*100,1))))</f>
        <v>皆減</v>
      </c>
      <c r="G13" s="41">
        <f>IF(AND('当年度'!G13=0,'前年度'!G13=0),"",IF('前年度'!G13=0,"皆増",IF('当年度'!G13=0,"皆減",ROUND('増減額'!G13/'前年度'!G13*100,1))))</f>
      </c>
      <c r="H13" s="41">
        <f>IF(AND('当年度'!H13=0,'前年度'!H13=0),"",IF('前年度'!H13=0,"皆増",IF('当年度'!H13=0,"皆減",ROUND('増減額'!H13/'前年度'!H13*100,1))))</f>
      </c>
      <c r="I13" s="41">
        <f>IF(AND('当年度'!I13=0,'前年度'!I13=0),"",IF('前年度'!I13=0,"皆増",IF('当年度'!I13=0,"皆減",ROUND('増減額'!I13/'前年度'!I13*100,1))))</f>
      </c>
    </row>
    <row r="14" spans="2:9" ht="17.25">
      <c r="B14" s="15" t="s">
        <v>104</v>
      </c>
      <c r="C14" s="41" t="str">
        <f>IF(AND('当年度'!C14=0,'前年度'!C14=0),"",IF('前年度'!C14=0,"皆増",IF('当年度'!C14=0,"皆減",ROUND('増減額'!C14/'前年度'!C14*100,1))))</f>
        <v>皆減</v>
      </c>
      <c r="D14" s="41" t="str">
        <f>IF(AND('当年度'!D14=0,'前年度'!D14=0),"",IF('前年度'!D14=0,"皆増",IF('当年度'!D14=0,"皆減",ROUND('増減額'!D14/'前年度'!D14*100,1))))</f>
        <v>皆減</v>
      </c>
      <c r="E14" s="41" t="str">
        <f>IF(AND('当年度'!E14=0,'前年度'!E14=0),"",IF('前年度'!E14=0,"皆増",IF('当年度'!E14=0,"皆減",ROUND('増減額'!E14/'前年度'!E14*100,1))))</f>
        <v>皆減</v>
      </c>
      <c r="F14" s="41" t="str">
        <f>IF(AND('当年度'!F14=0,'前年度'!F14=0),"",IF('前年度'!F14=0,"皆増",IF('当年度'!F14=0,"皆減",ROUND('増減額'!F14/'前年度'!F14*100,1))))</f>
        <v>皆減</v>
      </c>
      <c r="G14" s="41" t="str">
        <f>IF(AND('当年度'!G14=0,'前年度'!G14=0),"",IF('前年度'!G14=0,"皆増",IF('当年度'!G14=0,"皆減",ROUND('増減額'!G14/'前年度'!G14*100,1))))</f>
        <v>皆減</v>
      </c>
      <c r="H14" s="41" t="str">
        <f>IF(AND('当年度'!H14=0,'前年度'!H14=0),"",IF('前年度'!H14=0,"皆増",IF('当年度'!H14=0,"皆減",ROUND('増減額'!H14/'前年度'!H14*100,1))))</f>
        <v>皆減</v>
      </c>
      <c r="I14" s="41" t="str">
        <f>IF(AND('当年度'!I14=0,'前年度'!I14=0),"",IF('前年度'!I14=0,"皆増",IF('当年度'!I14=0,"皆減",ROUND('増減額'!I14/'前年度'!I14*100,1))))</f>
        <v>皆減</v>
      </c>
    </row>
    <row r="15" spans="2:9" ht="17.25">
      <c r="B15" s="15" t="s">
        <v>22</v>
      </c>
      <c r="C15" s="41">
        <f>IF(AND('当年度'!C15=0,'前年度'!C15=0),"",IF('前年度'!C15=0,"皆増",IF('当年度'!C15=0,"皆減",ROUND('増減額'!C15/'前年度'!C15*100,1))))</f>
        <v>4.9</v>
      </c>
      <c r="D15" s="41">
        <f>IF(AND('当年度'!D15=0,'前年度'!D15=0),"",IF('前年度'!D15=0,"皆増",IF('当年度'!D15=0,"皆減",ROUND('増減額'!D15/'前年度'!D15*100,1))))</f>
        <v>0.4</v>
      </c>
      <c r="E15" s="41">
        <f>IF(AND('当年度'!E15=0,'前年度'!E15=0),"",IF('前年度'!E15=0,"皆増",IF('当年度'!E15=0,"皆減",ROUND('増減額'!E15/'前年度'!E15*100,1))))</f>
        <v>-0.8</v>
      </c>
      <c r="F15" s="41">
        <f>IF(AND('当年度'!F15=0,'前年度'!F15=0),"",IF('前年度'!F15=0,"皆増",IF('当年度'!F15=0,"皆減",ROUND('増減額'!F15/'前年度'!F15*100,1))))</f>
        <v>2.2</v>
      </c>
      <c r="G15" s="41">
        <f>IF(AND('当年度'!G15=0,'前年度'!G15=0),"",IF('前年度'!G15=0,"皆増",IF('当年度'!G15=0,"皆減",ROUND('増減額'!G15/'前年度'!G15*100,1))))</f>
        <v>0</v>
      </c>
      <c r="H15" s="41">
        <f>IF(AND('当年度'!H15=0,'前年度'!H15=0),"",IF('前年度'!H15=0,"皆増",IF('当年度'!H15=0,"皆減",ROUND('増減額'!H15/'前年度'!H15*100,1))))</f>
      </c>
      <c r="I15" s="41">
        <f>IF(AND('当年度'!I15=0,'前年度'!I15=0),"",IF('前年度'!I15=0,"皆増",IF('当年度'!I15=0,"皆減",ROUND('増減額'!I15/'前年度'!I15*100,1))))</f>
        <v>0</v>
      </c>
    </row>
    <row r="16" spans="2:9" ht="17.25">
      <c r="B16" s="15" t="s">
        <v>23</v>
      </c>
      <c r="C16" s="41">
        <f>IF(AND('当年度'!C16=0,'前年度'!C16=0),"",IF('前年度'!C16=0,"皆増",IF('当年度'!C16=0,"皆減",ROUND('増減額'!C16/'前年度'!C16*100,1))))</f>
        <v>-0.6</v>
      </c>
      <c r="D16" s="41">
        <f>IF(AND('当年度'!D16=0,'前年度'!D16=0),"",IF('前年度'!D16=0,"皆増",IF('当年度'!D16=0,"皆減",ROUND('増減額'!D16/'前年度'!D16*100,1))))</f>
        <v>-69.2</v>
      </c>
      <c r="E16" s="41">
        <f>IF(AND('当年度'!E16=0,'前年度'!E16=0),"",IF('前年度'!E16=0,"皆増",IF('当年度'!E16=0,"皆減",ROUND('増減額'!E16/'前年度'!E16*100,1))))</f>
        <v>-3.1</v>
      </c>
      <c r="F16" s="41">
        <f>IF(AND('当年度'!F16=0,'前年度'!F16=0),"",IF('前年度'!F16=0,"皆増",IF('当年度'!F16=0,"皆減",ROUND('増減額'!F16/'前年度'!F16*100,1))))</f>
        <v>-6.8</v>
      </c>
      <c r="G16" s="41">
        <f>IF(AND('当年度'!G16=0,'前年度'!G16=0),"",IF('前年度'!G16=0,"皆増",IF('当年度'!G16=0,"皆減",ROUND('増減額'!G16/'前年度'!G16*100,1))))</f>
        <v>0</v>
      </c>
      <c r="H16" s="41">
        <f>IF(AND('当年度'!H16=0,'前年度'!H16=0),"",IF('前年度'!H16=0,"皆増",IF('当年度'!H16=0,"皆減",ROUND('増減額'!H16/'前年度'!H16*100,1))))</f>
      </c>
      <c r="I16" s="41">
        <f>IF(AND('当年度'!I16=0,'前年度'!I16=0),"",IF('前年度'!I16=0,"皆増",IF('当年度'!I16=0,"皆減",ROUND('増減額'!I16/'前年度'!I16*100,1))))</f>
        <v>0</v>
      </c>
    </row>
    <row r="17" spans="2:9" ht="17.25">
      <c r="B17" s="15" t="s">
        <v>24</v>
      </c>
      <c r="C17" s="41">
        <f>IF(AND('当年度'!C17=0,'前年度'!C17=0),"",IF('前年度'!C17=0,"皆増",IF('当年度'!C17=0,"皆減",ROUND('増減額'!C17/'前年度'!C17*100,1))))</f>
        <v>-23</v>
      </c>
      <c r="D17" s="41">
        <f>IF(AND('当年度'!D17=0,'前年度'!D17=0),"",IF('前年度'!D17=0,"皆増",IF('当年度'!D17=0,"皆減",ROUND('増減額'!D17/'前年度'!D17*100,1))))</f>
        <v>-25.5</v>
      </c>
      <c r="E17" s="41">
        <f>IF(AND('当年度'!E17=0,'前年度'!E17=0),"",IF('前年度'!E17=0,"皆増",IF('当年度'!E17=0,"皆減",ROUND('増減額'!E17/'前年度'!E17*100,1))))</f>
        <v>-19.8</v>
      </c>
      <c r="F17" s="41">
        <f>IF(AND('当年度'!F17=0,'前年度'!F17=0),"",IF('前年度'!F17=0,"皆増",IF('当年度'!F17=0,"皆減",ROUND('増減額'!F17/'前年度'!F17*100,1))))</f>
        <v>-21.3</v>
      </c>
      <c r="G17" s="41">
        <f>IF(AND('当年度'!G17=0,'前年度'!G17=0),"",IF('前年度'!G17=0,"皆増",IF('当年度'!G17=0,"皆減",ROUND('増減額'!G17/'前年度'!G17*100,1))))</f>
        <v>-15.6</v>
      </c>
      <c r="H17" s="41">
        <f>IF(AND('当年度'!H17=0,'前年度'!H17=0),"",IF('前年度'!H17=0,"皆増",IF('当年度'!H17=0,"皆減",ROUND('増減額'!H17/'前年度'!H17*100,1))))</f>
        <v>0</v>
      </c>
      <c r="I17" s="41">
        <f>IF(AND('当年度'!I17=0,'前年度'!I17=0),"",IF('前年度'!I17=0,"皆増",IF('当年度'!I17=0,"皆減",ROUND('増減額'!I17/'前年度'!I17*100,1))))</f>
        <v>-15.2</v>
      </c>
    </row>
    <row r="18" spans="2:9" ht="17.25">
      <c r="B18" s="15" t="s">
        <v>25</v>
      </c>
      <c r="C18" s="41" t="str">
        <f>IF(AND('当年度'!C18=0,'前年度'!C18=0),"",IF('前年度'!C18=0,"皆増",IF('当年度'!C18=0,"皆減",ROUND('増減額'!C18/'前年度'!C18*100,1))))</f>
        <v>皆増</v>
      </c>
      <c r="D18" s="41" t="str">
        <f>IF(AND('当年度'!D18=0,'前年度'!D18=0),"",IF('前年度'!D18=0,"皆増",IF('当年度'!D18=0,"皆減",ROUND('増減額'!D18/'前年度'!D18*100,1))))</f>
        <v>皆増</v>
      </c>
      <c r="E18" s="41" t="str">
        <f>IF(AND('当年度'!E18=0,'前年度'!E18=0),"",IF('前年度'!E18=0,"皆増",IF('当年度'!E18=0,"皆減",ROUND('増減額'!E18/'前年度'!E18*100,1))))</f>
        <v>皆増</v>
      </c>
      <c r="F18" s="41" t="str">
        <f>IF(AND('当年度'!F18=0,'前年度'!F18=0),"",IF('前年度'!F18=0,"皆増",IF('当年度'!F18=0,"皆減",ROUND('増減額'!F18/'前年度'!F18*100,1))))</f>
        <v>皆増</v>
      </c>
      <c r="G18" s="41" t="str">
        <f>IF(AND('当年度'!G18=0,'前年度'!G18=0),"",IF('前年度'!G18=0,"皆増",IF('当年度'!G18=0,"皆減",ROUND('増減額'!G18/'前年度'!G18*100,1))))</f>
        <v>皆増</v>
      </c>
      <c r="H18" s="41">
        <f>IF(AND('当年度'!H18=0,'前年度'!H18=0),"",IF('前年度'!H18=0,"皆増",IF('当年度'!H18=0,"皆減",ROUND('増減額'!H18/'前年度'!H18*100,1))))</f>
      </c>
      <c r="I18" s="41" t="str">
        <f>IF(AND('当年度'!I18=0,'前年度'!I18=0),"",IF('前年度'!I18=0,"皆増",IF('当年度'!I18=0,"皆減",ROUND('増減額'!I18/'前年度'!I18*100,1))))</f>
        <v>皆増</v>
      </c>
    </row>
    <row r="19" spans="2:9" ht="17.25">
      <c r="B19" s="15" t="s">
        <v>105</v>
      </c>
      <c r="C19" s="41" t="str">
        <f>IF(AND('当年度'!C19=0,'前年度'!C19=0),"",IF('前年度'!C19=0,"皆増",IF('当年度'!C19=0,"皆減",ROUND('増減額'!C19/'前年度'!C19*100,1))))</f>
        <v>皆減</v>
      </c>
      <c r="D19" s="41" t="str">
        <f>IF(AND('当年度'!D19=0,'前年度'!D19=0),"",IF('前年度'!D19=0,"皆増",IF('当年度'!D19=0,"皆減",ROUND('増減額'!D19/'前年度'!D19*100,1))))</f>
        <v>皆減</v>
      </c>
      <c r="E19" s="41" t="str">
        <f>IF(AND('当年度'!E19=0,'前年度'!E19=0),"",IF('前年度'!E19=0,"皆増",IF('当年度'!E19=0,"皆減",ROUND('増減額'!E19/'前年度'!E19*100,1))))</f>
        <v>皆減</v>
      </c>
      <c r="F19" s="41" t="str">
        <f>IF(AND('当年度'!F19=0,'前年度'!F19=0),"",IF('前年度'!F19=0,"皆増",IF('当年度'!F19=0,"皆減",ROUND('増減額'!F19/'前年度'!F19*100,1))))</f>
        <v>皆減</v>
      </c>
      <c r="G19" s="41" t="str">
        <f>IF(AND('当年度'!G19=0,'前年度'!G19=0),"",IF('前年度'!G19=0,"皆増",IF('当年度'!G19=0,"皆減",ROUND('増減額'!G19/'前年度'!G19*100,1))))</f>
        <v>皆減</v>
      </c>
      <c r="H19" s="41">
        <f>IF(AND('当年度'!H19=0,'前年度'!H19=0),"",IF('前年度'!H19=0,"皆増",IF('当年度'!H19=0,"皆減",ROUND('増減額'!H19/'前年度'!H19*100,1))))</f>
      </c>
      <c r="I19" s="41" t="str">
        <f>IF(AND('当年度'!I19=0,'前年度'!I19=0),"",IF('前年度'!I19=0,"皆増",IF('当年度'!I19=0,"皆減",ROUND('増減額'!I19/'前年度'!I19*100,1))))</f>
        <v>皆減</v>
      </c>
    </row>
    <row r="20" spans="2:9" ht="17.25">
      <c r="B20" s="15" t="s">
        <v>26</v>
      </c>
      <c r="C20" s="41">
        <f>IF(AND('当年度'!C20=0,'前年度'!C20=0),"",IF('前年度'!C20=0,"皆増",IF('当年度'!C20=0,"皆減",ROUND('増減額'!C20/'前年度'!C20*100,1))))</f>
        <v>-71.2</v>
      </c>
      <c r="D20" s="41">
        <f>IF(AND('当年度'!D20=0,'前年度'!D20=0),"",IF('前年度'!D20=0,"皆増",IF('当年度'!D20=0,"皆減",ROUND('増減額'!D20/'前年度'!D20*100,1))))</f>
        <v>-39.6</v>
      </c>
      <c r="E20" s="41">
        <f>IF(AND('当年度'!E20=0,'前年度'!E20=0),"",IF('前年度'!E20=0,"皆増",IF('当年度'!E20=0,"皆減",ROUND('増減額'!E20/'前年度'!E20*100,1))))</f>
        <v>-12.9</v>
      </c>
      <c r="F20" s="41">
        <f>IF(AND('当年度'!F20=0,'前年度'!F20=0),"",IF('前年度'!F20=0,"皆増",IF('当年度'!F20=0,"皆減",ROUND('増減額'!F20/'前年度'!F20*100,1))))</f>
        <v>-35.3</v>
      </c>
      <c r="G20" s="41">
        <f>IF(AND('当年度'!G20=0,'前年度'!G20=0),"",IF('前年度'!G20=0,"皆増",IF('当年度'!G20=0,"皆減",ROUND('増減額'!G20/'前年度'!G20*100,1))))</f>
        <v>0</v>
      </c>
      <c r="H20" s="41">
        <f>IF(AND('当年度'!H20=0,'前年度'!H20=0),"",IF('前年度'!H20=0,"皆増",IF('当年度'!H20=0,"皆減",ROUND('増減額'!H20/'前年度'!H20*100,1))))</f>
      </c>
      <c r="I20" s="41">
        <f>IF(AND('当年度'!I20=0,'前年度'!I20=0),"",IF('前年度'!I20=0,"皆増",IF('当年度'!I20=0,"皆減",ROUND('増減額'!I20/'前年度'!I20*100,1))))</f>
        <v>0</v>
      </c>
    </row>
    <row r="21" spans="2:9" ht="17.25">
      <c r="B21" s="15" t="s">
        <v>27</v>
      </c>
      <c r="C21" s="41">
        <f>IF(AND('当年度'!C21=0,'前年度'!C21=0),"",IF('前年度'!C21=0,"皆増",IF('当年度'!C21=0,"皆減",ROUND('増減額'!C21/'前年度'!C21*100,1))))</f>
        <v>4.8</v>
      </c>
      <c r="D21" s="41">
        <f>IF(AND('当年度'!D21=0,'前年度'!D21=0),"",IF('前年度'!D21=0,"皆増",IF('当年度'!D21=0,"皆減",ROUND('増減額'!D21/'前年度'!D21*100,1))))</f>
        <v>-72.4</v>
      </c>
      <c r="E21" s="41">
        <f>IF(AND('当年度'!E21=0,'前年度'!E21=0),"",IF('前年度'!E21=0,"皆増",IF('当年度'!E21=0,"皆減",ROUND('増減額'!E21/'前年度'!E21*100,1))))</f>
        <v>-10.1</v>
      </c>
      <c r="F21" s="41">
        <f>IF(AND('当年度'!F21=0,'前年度'!F21=0),"",IF('前年度'!F21=0,"皆増",IF('当年度'!F21=0,"皆減",ROUND('増減額'!F21/'前年度'!F21*100,1))))</f>
        <v>1.4</v>
      </c>
      <c r="G21" s="41">
        <f>IF(AND('当年度'!G21=0,'前年度'!G21=0),"",IF('前年度'!G21=0,"皆増",IF('当年度'!G21=0,"皆減",ROUND('増減額'!G21/'前年度'!G21*100,1))))</f>
        <v>0</v>
      </c>
      <c r="H21" s="41">
        <f>IF(AND('当年度'!H21=0,'前年度'!H21=0),"",IF('前年度'!H21=0,"皆増",IF('当年度'!H21=0,"皆減",ROUND('増減額'!H21/'前年度'!H21*100,1))))</f>
      </c>
      <c r="I21" s="41">
        <f>IF(AND('当年度'!I21=0,'前年度'!I21=0),"",IF('前年度'!I21=0,"皆増",IF('当年度'!I21=0,"皆減",ROUND('増減額'!I21/'前年度'!I21*100,1))))</f>
        <v>0</v>
      </c>
    </row>
    <row r="22" spans="2:9" ht="17.25">
      <c r="B22" s="73" t="s">
        <v>28</v>
      </c>
      <c r="C22" s="82">
        <f>IF(AND('当年度'!C22=0,'前年度'!C22=0),"",IF('前年度'!C22=0,"皆増",IF('当年度'!C22=0,"皆減",ROUND('増減額'!C22/'前年度'!C22*100,1))))</f>
        <v>-23</v>
      </c>
      <c r="D22" s="82">
        <f>IF(AND('当年度'!D22=0,'前年度'!D22=0),"",IF('前年度'!D22=0,"皆増",IF('当年度'!D22=0,"皆減",ROUND('増減額'!D22/'前年度'!D22*100,1))))</f>
        <v>-91.4</v>
      </c>
      <c r="E22" s="82">
        <f>IF(AND('当年度'!E22=0,'前年度'!E22=0),"",IF('前年度'!E22=0,"皆増",IF('当年度'!E22=0,"皆減",ROUND('増減額'!E22/'前年度'!E22*100,1))))</f>
        <v>-35.2</v>
      </c>
      <c r="F22" s="82">
        <f>IF(AND('当年度'!F22=0,'前年度'!F22=0),"",IF('前年度'!F22=0,"皆増",IF('当年度'!F22=0,"皆減",ROUND('増減額'!F22/'前年度'!F22*100,1))))</f>
        <v>-30.1</v>
      </c>
      <c r="G22" s="82">
        <f>IF(AND('当年度'!G22=0,'前年度'!G22=0),"",IF('前年度'!G22=0,"皆増",IF('当年度'!G22=0,"皆減",ROUND('増減額'!G22/'前年度'!G22*100,1))))</f>
        <v>0</v>
      </c>
      <c r="H22" s="82">
        <f>IF(AND('当年度'!H22=0,'前年度'!H22=0),"",IF('前年度'!H22=0,"皆増",IF('当年度'!H22=0,"皆減",ROUND('増減額'!H22/'前年度'!H22*100,1))))</f>
        <v>0</v>
      </c>
      <c r="I22" s="82">
        <f>IF(AND('当年度'!I22=0,'前年度'!I22=0),"",IF('前年度'!I22=0,"皆増",IF('当年度'!I22=0,"皆減",ROUND('増減額'!I22/'前年度'!I22*100,1))))</f>
        <v>0</v>
      </c>
    </row>
    <row r="23" spans="2:9" ht="17.25">
      <c r="B23" s="73" t="s">
        <v>99</v>
      </c>
      <c r="C23" s="82">
        <f>IF(AND('当年度'!C23=0,'前年度'!C23=0),"",IF('前年度'!C23=0,"皆増",IF('当年度'!C23=0,"皆減",ROUND('増減額'!C23/'前年度'!C23*100,1))))</f>
        <v>66.3</v>
      </c>
      <c r="D23" s="82">
        <f>IF(AND('当年度'!D23=0,'前年度'!D23=0),"",IF('前年度'!D23=0,"皆増",IF('当年度'!D23=0,"皆減",ROUND('増減額'!D23/'前年度'!D23*100,1))))</f>
        <v>-0.5</v>
      </c>
      <c r="E23" s="82">
        <f>IF(AND('当年度'!E23=0,'前年度'!E23=0),"",IF('前年度'!E23=0,"皆増",IF('当年度'!E23=0,"皆減",ROUND('増減額'!E23/'前年度'!E23*100,1))))</f>
        <v>134.1</v>
      </c>
      <c r="F23" s="82">
        <f>IF(AND('当年度'!F23=0,'前年度'!F23=0),"",IF('前年度'!F23=0,"皆増",IF('当年度'!F23=0,"皆減",ROUND('増減額'!F23/'前年度'!F23*100,1))))</f>
        <v>84.6</v>
      </c>
      <c r="G23" s="82">
        <f>IF(AND('当年度'!G23=0,'前年度'!G23=0),"",IF('前年度'!G23=0,"皆増",IF('当年度'!G23=0,"皆減",ROUND('増減額'!G23/'前年度'!G23*100,1))))</f>
        <v>0</v>
      </c>
      <c r="H23" s="82">
        <f>IF(AND('当年度'!H23=0,'前年度'!H23=0),"",IF('前年度'!H23=0,"皆増",IF('当年度'!H23=0,"皆減",ROUND('増減額'!H23/'前年度'!H23*100,1))))</f>
      </c>
      <c r="I23" s="82">
        <f>IF(AND('当年度'!I23=0,'前年度'!I23=0),"",IF('前年度'!I23=0,"皆増",IF('当年度'!I23=0,"皆減",ROUND('増減額'!I23/'前年度'!I23*100,1))))</f>
        <v>0</v>
      </c>
    </row>
    <row r="24" spans="2:9" ht="17.25">
      <c r="B24" s="15" t="s">
        <v>106</v>
      </c>
      <c r="C24" s="41" t="str">
        <f>IF(AND('当年度'!C24=0,'前年度'!C24=0),"",IF('前年度'!C24=0,"皆増",IF('当年度'!C24=0,"皆減",ROUND('増減額'!C24/'前年度'!C24*100,1))))</f>
        <v>皆増</v>
      </c>
      <c r="D24" s="41" t="str">
        <f>IF(AND('当年度'!D24=0,'前年度'!D24=0),"",IF('前年度'!D24=0,"皆増",IF('当年度'!D24=0,"皆減",ROUND('増減額'!D24/'前年度'!D24*100,1))))</f>
        <v>皆増</v>
      </c>
      <c r="E24" s="41" t="str">
        <f>IF(AND('当年度'!E24=0,'前年度'!E24=0),"",IF('前年度'!E24=0,"皆増",IF('当年度'!E24=0,"皆減",ROUND('増減額'!E24/'前年度'!E24*100,1))))</f>
        <v>皆増</v>
      </c>
      <c r="F24" s="41" t="str">
        <f>IF(AND('当年度'!F24=0,'前年度'!F24=0),"",IF('前年度'!F24=0,"皆増",IF('当年度'!F24=0,"皆減",ROUND('増減額'!F24/'前年度'!F24*100,1))))</f>
        <v>皆増</v>
      </c>
      <c r="G24" s="41" t="str">
        <f>IF(AND('当年度'!G24=0,'前年度'!G24=0),"",IF('前年度'!G24=0,"皆増",IF('当年度'!G24=0,"皆減",ROUND('増減額'!G24/'前年度'!G24*100,1))))</f>
        <v>皆増</v>
      </c>
      <c r="H24" s="41" t="str">
        <f>IF(AND('当年度'!H24=0,'前年度'!H24=0),"",IF('前年度'!H24=0,"皆増",IF('当年度'!H24=0,"皆減",ROUND('増減額'!H24/'前年度'!H24*100,1))))</f>
        <v>皆増</v>
      </c>
      <c r="I24" s="41" t="str">
        <f>IF(AND('当年度'!I24=0,'前年度'!I24=0),"",IF('前年度'!I24=0,"皆増",IF('当年度'!I24=0,"皆減",ROUND('増減額'!I24/'前年度'!I24*100,1))))</f>
        <v>皆増</v>
      </c>
    </row>
    <row r="25" spans="2:9" ht="17.25">
      <c r="B25" s="12" t="s">
        <v>107</v>
      </c>
      <c r="C25" s="105" t="str">
        <f>IF(AND('当年度'!C25=0,'前年度'!C25=0),"",IF('前年度'!C25=0,"皆増",IF('当年度'!C25=0,"皆減",ROUND('増減額'!C25/'前年度'!C25*100,1))))</f>
        <v>皆増</v>
      </c>
      <c r="D25" s="105" t="str">
        <f>IF(AND('当年度'!D25=0,'前年度'!D25=0),"",IF('前年度'!D25=0,"皆増",IF('当年度'!D25=0,"皆減",ROUND('増減額'!D25/'前年度'!D25*100,1))))</f>
        <v>皆増</v>
      </c>
      <c r="E25" s="105" t="str">
        <f>IF(AND('当年度'!E25=0,'前年度'!E25=0),"",IF('前年度'!E25=0,"皆増",IF('当年度'!E25=0,"皆減",ROUND('増減額'!E25/'前年度'!E25*100,1))))</f>
        <v>皆増</v>
      </c>
      <c r="F25" s="105" t="str">
        <f>IF(AND('当年度'!F25=0,'前年度'!F25=0),"",IF('前年度'!F25=0,"皆増",IF('当年度'!F25=0,"皆減",ROUND('増減額'!F25/'前年度'!F25*100,1))))</f>
        <v>皆増</v>
      </c>
      <c r="G25" s="105" t="str">
        <f>IF(AND('当年度'!G25=0,'前年度'!G25=0),"",IF('前年度'!G25=0,"皆増",IF('当年度'!G25=0,"皆減",ROUND('増減額'!G25/'前年度'!G25*100,1))))</f>
        <v>皆増</v>
      </c>
      <c r="H25" s="105" t="str">
        <f>IF(AND('当年度'!H25=0,'前年度'!H25=0),"",IF('前年度'!H25=0,"皆増",IF('当年度'!H25=0,"皆減",ROUND('増減額'!H25/'前年度'!H25*100,1))))</f>
        <v>皆増</v>
      </c>
      <c r="I25" s="105" t="str">
        <f>IF(AND('当年度'!I25=0,'前年度'!I25=0),"",IF('前年度'!I25=0,"皆増",IF('当年度'!I25=0,"皆減",ROUND('増減額'!I25/'前年度'!I25*100,1))))</f>
        <v>皆増</v>
      </c>
    </row>
    <row r="26" spans="2:9" ht="17.25">
      <c r="B26" s="19" t="s">
        <v>108</v>
      </c>
      <c r="C26" s="43" t="str">
        <f>IF(AND('当年度'!C26=0,'前年度'!C26=0),"",IF('前年度'!C26=0,"皆増",IF('当年度'!C26=0,"皆減",ROUND('増減額'!C26/'前年度'!C26*100,1))))</f>
        <v>皆減</v>
      </c>
      <c r="D26" s="43" t="str">
        <f>IF(AND('当年度'!D26=0,'前年度'!D26=0),"",IF('前年度'!D26=0,"皆増",IF('当年度'!D26=0,"皆減",ROUND('増減額'!D26/'前年度'!D26*100,1))))</f>
        <v>皆減</v>
      </c>
      <c r="E26" s="43" t="str">
        <f>IF(AND('当年度'!E26=0,'前年度'!E26=0),"",IF('前年度'!E26=0,"皆増",IF('当年度'!E26=0,"皆減",ROUND('増減額'!E26/'前年度'!E26*100,1))))</f>
        <v>皆減</v>
      </c>
      <c r="F26" s="43" t="str">
        <f>IF(AND('当年度'!F26=0,'前年度'!F26=0),"",IF('前年度'!F26=0,"皆増",IF('当年度'!F26=0,"皆減",ROUND('増減額'!F26/'前年度'!F26*100,1))))</f>
        <v>皆減</v>
      </c>
      <c r="G26" s="43" t="str">
        <f>IF(AND('当年度'!G26=0,'前年度'!G26=0),"",IF('前年度'!G26=0,"皆増",IF('当年度'!G26=0,"皆減",ROUND('増減額'!G26/'前年度'!G26*100,1))))</f>
        <v>皆減</v>
      </c>
      <c r="H26" s="43" t="str">
        <f>IF(AND('当年度'!H26=0,'前年度'!H26=0),"",IF('前年度'!H26=0,"皆増",IF('当年度'!H26=0,"皆減",ROUND('増減額'!H26/'前年度'!H26*100,1))))</f>
        <v>皆減</v>
      </c>
      <c r="I26" s="43" t="str">
        <f>IF(AND('当年度'!I26=0,'前年度'!I26=0),"",IF('前年度'!I26=0,"皆増",IF('当年度'!I26=0,"皆減",ROUND('増減額'!I26/'前年度'!I26*100,1))))</f>
        <v>皆減</v>
      </c>
    </row>
    <row r="27" spans="2:9" ht="17.25">
      <c r="B27" s="15" t="s">
        <v>109</v>
      </c>
      <c r="C27" s="41" t="str">
        <f>IF(AND('当年度'!C27=0,'前年度'!C27=0),"",IF('前年度'!C27=0,"皆増",IF('当年度'!C27=0,"皆減",ROUND('増減額'!C27/'前年度'!C27*100,1))))</f>
        <v>皆減</v>
      </c>
      <c r="D27" s="41" t="str">
        <f>IF(AND('当年度'!D27=0,'前年度'!D27=0),"",IF('前年度'!D27=0,"皆増",IF('当年度'!D27=0,"皆減",ROUND('増減額'!D27/'前年度'!D27*100,1))))</f>
        <v>皆減</v>
      </c>
      <c r="E27" s="41" t="str">
        <f>IF(AND('当年度'!E27=0,'前年度'!E27=0),"",IF('前年度'!E27=0,"皆増",IF('当年度'!E27=0,"皆減",ROUND('増減額'!E27/'前年度'!E27*100,1))))</f>
        <v>皆減</v>
      </c>
      <c r="F27" s="41" t="str">
        <f>IF(AND('当年度'!F27=0,'前年度'!F27=0),"",IF('前年度'!F27=0,"皆増",IF('当年度'!F27=0,"皆減",ROUND('増減額'!F27/'前年度'!F27*100,1))))</f>
        <v>皆減</v>
      </c>
      <c r="G27" s="41" t="str">
        <f>IF(AND('当年度'!G27=0,'前年度'!G27=0),"",IF('前年度'!G27=0,"皆増",IF('当年度'!G27=0,"皆減",ROUND('増減額'!G27/'前年度'!G27*100,1))))</f>
        <v>皆減</v>
      </c>
      <c r="H27" s="41">
        <f>IF(AND('当年度'!H27=0,'前年度'!H27=0),"",IF('前年度'!H27=0,"皆増",IF('当年度'!H27=0,"皆減",ROUND('増減額'!H27/'前年度'!H27*100,1))))</f>
      </c>
      <c r="I27" s="41" t="str">
        <f>IF(AND('当年度'!I27=0,'前年度'!I27=0),"",IF('前年度'!I27=0,"皆増",IF('当年度'!I27=0,"皆減",ROUND('増減額'!I27/'前年度'!I27*100,1))))</f>
        <v>皆減</v>
      </c>
    </row>
    <row r="28" spans="2:9" ht="17.25">
      <c r="B28" s="15" t="s">
        <v>31</v>
      </c>
      <c r="C28" s="41">
        <f>IF(AND('当年度'!C28=0,'前年度'!C28=0),"",IF('前年度'!C28=0,"皆増",IF('当年度'!C28=0,"皆減",ROUND('増減額'!C28/'前年度'!C28*100,1))))</f>
        <v>7.5</v>
      </c>
      <c r="D28" s="41">
        <f>IF(AND('当年度'!D28=0,'前年度'!D28=0),"",IF('前年度'!D28=0,"皆増",IF('当年度'!D28=0,"皆減",ROUND('増減額'!D28/'前年度'!D28*100,1))))</f>
        <v>0.2</v>
      </c>
      <c r="E28" s="41">
        <f>IF(AND('当年度'!E28=0,'前年度'!E28=0),"",IF('前年度'!E28=0,"皆増",IF('当年度'!E28=0,"皆減",ROUND('増減額'!E28/'前年度'!E28*100,1))))</f>
        <v>0.2</v>
      </c>
      <c r="F28" s="41">
        <f>IF(AND('当年度'!F28=0,'前年度'!F28=0),"",IF('前年度'!F28=0,"皆増",IF('当年度'!F28=0,"皆減",ROUND('増減額'!F28/'前年度'!F28*100,1))))</f>
        <v>2.7</v>
      </c>
      <c r="G28" s="41">
        <f>IF(AND('当年度'!G28=0,'前年度'!G28=0),"",IF('前年度'!G28=0,"皆増",IF('当年度'!G28=0,"皆減",ROUND('増減額'!G28/'前年度'!G28*100,1))))</f>
        <v>0.2</v>
      </c>
      <c r="H28" s="41">
        <f>IF(AND('当年度'!H28=0,'前年度'!H28=0),"",IF('前年度'!H28=0,"皆増",IF('当年度'!H28=0,"皆減",ROUND('増減額'!H28/'前年度'!H28*100,1))))</f>
        <v>1.6</v>
      </c>
      <c r="I28" s="41">
        <f>IF(AND('当年度'!I28=0,'前年度'!I28=0),"",IF('前年度'!I28=0,"皆増",IF('当年度'!I28=0,"皆減",ROUND('増減額'!I28/'前年度'!I28*100,1))))</f>
        <v>0.6</v>
      </c>
    </row>
    <row r="29" spans="2:9" ht="17.25">
      <c r="B29" s="15" t="s">
        <v>35</v>
      </c>
      <c r="C29" s="41">
        <f>IF(AND('当年度'!C29=0,'前年度'!C29=0),"",IF('前年度'!C29=0,"皆増",IF('当年度'!C29=0,"皆減",ROUND('増減額'!C29/'前年度'!C29*100,1))))</f>
        <v>0</v>
      </c>
      <c r="D29" s="41">
        <f>IF(AND('当年度'!D29=0,'前年度'!D29=0),"",IF('前年度'!D29=0,"皆増",IF('当年度'!D29=0,"皆減",ROUND('増減額'!D29/'前年度'!D29*100,1))))</f>
        <v>0</v>
      </c>
      <c r="E29" s="41">
        <f>IF(AND('当年度'!E29=0,'前年度'!E29=0),"",IF('前年度'!E29=0,"皆増",IF('当年度'!E29=0,"皆減",ROUND('増減額'!E29/'前年度'!E29*100,1))))</f>
        <v>-16.1</v>
      </c>
      <c r="F29" s="41">
        <f>IF(AND('当年度'!F29=0,'前年度'!F29=0),"",IF('前年度'!F29=0,"皆増",IF('当年度'!F29=0,"皆減",ROUND('増減額'!F29/'前年度'!F29*100,1))))</f>
        <v>-8.8</v>
      </c>
      <c r="G29" s="41">
        <f>IF(AND('当年度'!G29=0,'前年度'!G29=0),"",IF('前年度'!G29=0,"皆増",IF('当年度'!G29=0,"皆減",ROUND('増減額'!G29/'前年度'!G29*100,1))))</f>
        <v>0</v>
      </c>
      <c r="H29" s="41">
        <f>IF(AND('当年度'!H29=0,'前年度'!H29=0),"",IF('前年度'!H29=0,"皆増",IF('当年度'!H29=0,"皆減",ROUND('増減額'!H29/'前年度'!H29*100,1))))</f>
        <v>0</v>
      </c>
      <c r="I29" s="41">
        <f>IF(AND('当年度'!I29=0,'前年度'!I29=0),"",IF('前年度'!I29=0,"皆増",IF('当年度'!I29=0,"皆減",ROUND('増減額'!I29/'前年度'!I29*100,1))))</f>
        <v>0</v>
      </c>
    </row>
    <row r="30" spans="2:9" ht="17.25">
      <c r="B30" s="15" t="s">
        <v>37</v>
      </c>
      <c r="C30" s="41">
        <f>IF(AND('当年度'!C30=0,'前年度'!C30=0),"",IF('前年度'!C30=0,"皆増",IF('当年度'!C30=0,"皆減",ROUND('増減額'!C30/'前年度'!C30*100,1))))</f>
        <v>7.7</v>
      </c>
      <c r="D30" s="41">
        <f>IF(AND('当年度'!D30=0,'前年度'!D30=0),"",IF('前年度'!D30=0,"皆増",IF('当年度'!D30=0,"皆減",ROUND('増減額'!D30/'前年度'!D30*100,1))))</f>
        <v>-6.6</v>
      </c>
      <c r="E30" s="41">
        <f>IF(AND('当年度'!E30=0,'前年度'!E30=0),"",IF('前年度'!E30=0,"皆増",IF('当年度'!E30=0,"皆減",ROUND('増減額'!E30/'前年度'!E30*100,1))))</f>
        <v>2.3</v>
      </c>
      <c r="F30" s="41">
        <f>IF(AND('当年度'!F30=0,'前年度'!F30=0),"",IF('前年度'!F30=0,"皆増",IF('当年度'!F30=0,"皆減",ROUND('増減額'!F30/'前年度'!F30*100,1))))</f>
        <v>3</v>
      </c>
      <c r="G30" s="41">
        <f>IF(AND('当年度'!G30=0,'前年度'!G30=0),"",IF('前年度'!G30=0,"皆増",IF('当年度'!G30=0,"皆減",ROUND('増減額'!G30/'前年度'!G30*100,1))))</f>
        <v>0.1</v>
      </c>
      <c r="H30" s="41">
        <f>IF(AND('当年度'!H30=0,'前年度'!H30=0),"",IF('前年度'!H30=0,"皆増",IF('当年度'!H30=0,"皆減",ROUND('増減額'!H30/'前年度'!H30*100,1))))</f>
        <v>0</v>
      </c>
      <c r="I30" s="41">
        <f>IF(AND('当年度'!I30=0,'前年度'!I30=0),"",IF('前年度'!I30=0,"皆増",IF('当年度'!I30=0,"皆減",ROUND('増減額'!I30/'前年度'!I30*100,1))))</f>
        <v>0.1</v>
      </c>
    </row>
    <row r="31" spans="2:9" ht="17.25">
      <c r="B31" s="15" t="s">
        <v>110</v>
      </c>
      <c r="C31" s="41" t="str">
        <f>IF(AND('当年度'!C31=0,'前年度'!C31=0),"",IF('前年度'!C31=0,"皆増",IF('当年度'!C31=0,"皆減",ROUND('増減額'!C31/'前年度'!C31*100,1))))</f>
        <v>皆減</v>
      </c>
      <c r="D31" s="41" t="str">
        <f>IF(AND('当年度'!D31=0,'前年度'!D31=0),"",IF('前年度'!D31=0,"皆増",IF('当年度'!D31=0,"皆減",ROUND('増減額'!D31/'前年度'!D31*100,1))))</f>
        <v>皆減</v>
      </c>
      <c r="E31" s="41" t="str">
        <f>IF(AND('当年度'!E31=0,'前年度'!E31=0),"",IF('前年度'!E31=0,"皆増",IF('当年度'!E31=0,"皆減",ROUND('増減額'!E31/'前年度'!E31*100,1))))</f>
        <v>皆減</v>
      </c>
      <c r="F31" s="41" t="str">
        <f>IF(AND('当年度'!F31=0,'前年度'!F31=0),"",IF('前年度'!F31=0,"皆増",IF('当年度'!F31=0,"皆減",ROUND('増減額'!F31/'前年度'!F31*100,1))))</f>
        <v>皆減</v>
      </c>
      <c r="G31" s="41" t="str">
        <f>IF(AND('当年度'!G31=0,'前年度'!G31=0),"",IF('前年度'!G31=0,"皆増",IF('当年度'!G31=0,"皆減",ROUND('増減額'!G31/'前年度'!G31*100,1))))</f>
        <v>皆減</v>
      </c>
      <c r="H31" s="41" t="str">
        <f>IF(AND('当年度'!H31=0,'前年度'!H31=0),"",IF('前年度'!H31=0,"皆増",IF('当年度'!H31=0,"皆減",ROUND('増減額'!H31/'前年度'!H31*100,1))))</f>
        <v>皆減</v>
      </c>
      <c r="I31" s="41" t="str">
        <f>IF(AND('当年度'!I31=0,'前年度'!I31=0),"",IF('前年度'!I31=0,"皆増",IF('当年度'!I31=0,"皆減",ROUND('増減額'!I31/'前年度'!I31*100,1))))</f>
        <v>皆減</v>
      </c>
    </row>
    <row r="32" spans="2:9" ht="17.25">
      <c r="B32" s="15" t="s">
        <v>39</v>
      </c>
      <c r="C32" s="41">
        <f>IF(AND('当年度'!C32=0,'前年度'!C32=0),"",IF('前年度'!C32=0,"皆増",IF('当年度'!C32=0,"皆減",ROUND('増減額'!C32/'前年度'!C32*100,1))))</f>
        <v>-4.2</v>
      </c>
      <c r="D32" s="41">
        <f>IF(AND('当年度'!D32=0,'前年度'!D32=0),"",IF('前年度'!D32=0,"皆増",IF('当年度'!D32=0,"皆減",ROUND('増減額'!D32/'前年度'!D32*100,1))))</f>
        <v>0.1</v>
      </c>
      <c r="E32" s="41">
        <f>IF(AND('当年度'!E32=0,'前年度'!E32=0),"",IF('前年度'!E32=0,"皆増",IF('当年度'!E32=0,"皆減",ROUND('増減額'!E32/'前年度'!E32*100,1))))</f>
        <v>2.7</v>
      </c>
      <c r="F32" s="41">
        <f>IF(AND('当年度'!F32=0,'前年度'!F32=0),"",IF('前年度'!F32=0,"皆増",IF('当年度'!F32=0,"皆減",ROUND('増減額'!F32/'前年度'!F32*100,1))))</f>
        <v>-1.3</v>
      </c>
      <c r="G32" s="41">
        <f>IF(AND('当年度'!G32=0,'前年度'!G32=0),"",IF('前年度'!G32=0,"皆増",IF('当年度'!G32=0,"皆減",ROUND('増減額'!G32/'前年度'!G32*100,1))))</f>
        <v>0</v>
      </c>
      <c r="H32" s="41">
        <f>IF(AND('当年度'!H32=0,'前年度'!H32=0),"",IF('前年度'!H32=0,"皆増",IF('当年度'!H32=0,"皆減",ROUND('増減額'!H32/'前年度'!H32*100,1))))</f>
        <v>7.2</v>
      </c>
      <c r="I32" s="41">
        <f>IF(AND('当年度'!I32=0,'前年度'!I32=0),"",IF('前年度'!I32=0,"皆増",IF('当年度'!I32=0,"皆減",ROUND('増減額'!I32/'前年度'!I32*100,1))))</f>
        <v>0.6</v>
      </c>
    </row>
    <row r="33" spans="2:9" ht="17.25">
      <c r="B33" s="15" t="s">
        <v>40</v>
      </c>
      <c r="C33" s="41">
        <f>IF(AND('当年度'!C33=0,'前年度'!C33=0),"",IF('前年度'!C33=0,"皆増",IF('当年度'!C33=0,"皆減",ROUND('増減額'!C33/'前年度'!C33*100,1))))</f>
        <v>-8.2</v>
      </c>
      <c r="D33" s="41">
        <f>IF(AND('当年度'!D33=0,'前年度'!D33=0),"",IF('前年度'!D33=0,"皆増",IF('当年度'!D33=0,"皆減",ROUND('増減額'!D33/'前年度'!D33*100,1))))</f>
        <v>0.5</v>
      </c>
      <c r="E33" s="41">
        <f>IF(AND('当年度'!E33=0,'前年度'!E33=0),"",IF('前年度'!E33=0,"皆増",IF('当年度'!E33=0,"皆減",ROUND('増減額'!E33/'前年度'!E33*100,1))))</f>
        <v>1.9</v>
      </c>
      <c r="F33" s="41">
        <f>IF(AND('当年度'!F33=0,'前年度'!F33=0),"",IF('前年度'!F33=0,"皆増",IF('当年度'!F33=0,"皆減",ROUND('増減額'!F33/'前年度'!F33*100,1))))</f>
        <v>-0.9</v>
      </c>
      <c r="G33" s="41">
        <f>IF(AND('当年度'!G33=0,'前年度'!G33=0),"",IF('前年度'!G33=0,"皆増",IF('当年度'!G33=0,"皆減",ROUND('増減額'!G33/'前年度'!G33*100,1))))</f>
        <v>0</v>
      </c>
      <c r="H33" s="41">
        <f>IF(AND('当年度'!H33=0,'前年度'!H33=0),"",IF('前年度'!H33=0,"皆増",IF('当年度'!H33=0,"皆減",ROUND('増減額'!H33/'前年度'!H33*100,1))))</f>
        <v>0</v>
      </c>
      <c r="I33" s="41">
        <f>IF(AND('当年度'!I33=0,'前年度'!I33=0),"",IF('前年度'!I33=0,"皆増",IF('当年度'!I33=0,"皆減",ROUND('増減額'!I33/'前年度'!I33*100,1))))</f>
        <v>0</v>
      </c>
    </row>
    <row r="34" spans="2:9" ht="17.25">
      <c r="B34" s="15" t="s">
        <v>111</v>
      </c>
      <c r="C34" s="41" t="str">
        <f>IF(AND('当年度'!C34=0,'前年度'!C34=0),"",IF('前年度'!C34=0,"皆増",IF('当年度'!C34=0,"皆減",ROUND('増減額'!C34/'前年度'!C34*100,1))))</f>
        <v>皆減</v>
      </c>
      <c r="D34" s="41" t="str">
        <f>IF(AND('当年度'!D34=0,'前年度'!D34=0),"",IF('前年度'!D34=0,"皆増",IF('当年度'!D34=0,"皆減",ROUND('増減額'!D34/'前年度'!D34*100,1))))</f>
        <v>皆減</v>
      </c>
      <c r="E34" s="41" t="str">
        <f>IF(AND('当年度'!E34=0,'前年度'!E34=0),"",IF('前年度'!E34=0,"皆増",IF('当年度'!E34=0,"皆減",ROUND('増減額'!E34/'前年度'!E34*100,1))))</f>
        <v>皆減</v>
      </c>
      <c r="F34" s="41" t="str">
        <f>IF(AND('当年度'!F34=0,'前年度'!F34=0),"",IF('前年度'!F34=0,"皆増",IF('当年度'!F34=0,"皆減",ROUND('増減額'!F34/'前年度'!F34*100,1))))</f>
        <v>皆減</v>
      </c>
      <c r="G34" s="41" t="str">
        <f>IF(AND('当年度'!G34=0,'前年度'!G34=0),"",IF('前年度'!G34=0,"皆増",IF('当年度'!G34=0,"皆減",ROUND('増減額'!G34/'前年度'!G34*100,1))))</f>
        <v>皆減</v>
      </c>
      <c r="H34" s="41">
        <f>IF(AND('当年度'!H34=0,'前年度'!H34=0),"",IF('前年度'!H34=0,"皆増",IF('当年度'!H34=0,"皆減",ROUND('増減額'!H34/'前年度'!H34*100,1))))</f>
      </c>
      <c r="I34" s="41" t="str">
        <f>IF(AND('当年度'!I34=0,'前年度'!I34=0),"",IF('前年度'!I34=0,"皆増",IF('当年度'!I34=0,"皆減",ROUND('増減額'!I34/'前年度'!I34*100,1))))</f>
        <v>皆減</v>
      </c>
    </row>
    <row r="35" spans="2:9" ht="17.25">
      <c r="B35" s="15" t="s">
        <v>42</v>
      </c>
      <c r="C35" s="41">
        <f>IF(AND('当年度'!C35=0,'前年度'!C35=0),"",IF('前年度'!C35=0,"皆増",IF('当年度'!C35=0,"皆減",ROUND('増減額'!C35/'前年度'!C35*100,1))))</f>
        <v>-9.2</v>
      </c>
      <c r="D35" s="41">
        <f>IF(AND('当年度'!D35=0,'前年度'!D35=0),"",IF('前年度'!D35=0,"皆増",IF('当年度'!D35=0,"皆減",ROUND('増減額'!D35/'前年度'!D35*100,1))))</f>
        <v>-46</v>
      </c>
      <c r="E35" s="41">
        <f>IF(AND('当年度'!E35=0,'前年度'!E35=0),"",IF('前年度'!E35=0,"皆増",IF('当年度'!E35=0,"皆減",ROUND('増減額'!E35/'前年度'!E35*100,1))))</f>
        <v>-82.9</v>
      </c>
      <c r="F35" s="41">
        <f>IF(AND('当年度'!F35=0,'前年度'!F35=0),"",IF('前年度'!F35=0,"皆増",IF('当年度'!F35=0,"皆減",ROUND('増減額'!F35/'前年度'!F35*100,1))))</f>
        <v>-29.9</v>
      </c>
      <c r="G35" s="41">
        <f>IF(AND('当年度'!G35=0,'前年度'!G35=0),"",IF('前年度'!G35=0,"皆増",IF('当年度'!G35=0,"皆減",ROUND('増減額'!G35/'前年度'!G35*100,1))))</f>
        <v>-72.2</v>
      </c>
      <c r="H35" s="41">
        <f>IF(AND('当年度'!H35=0,'前年度'!H35=0),"",IF('前年度'!H35=0,"皆増",IF('当年度'!H35=0,"皆減",ROUND('増減額'!H35/'前年度'!H35*100,1))))</f>
      </c>
      <c r="I35" s="41">
        <f>IF(AND('当年度'!I35=0,'前年度'!I35=0),"",IF('前年度'!I35=0,"皆増",IF('当年度'!I35=0,"皆減",ROUND('増減額'!I35/'前年度'!I35*100,1))))</f>
        <v>-72.2</v>
      </c>
    </row>
    <row r="36" spans="2:9" ht="17.25">
      <c r="B36" s="15" t="s">
        <v>43</v>
      </c>
      <c r="C36" s="41">
        <f>IF(AND('当年度'!C36=0,'前年度'!C36=0),"",IF('前年度'!C36=0,"皆増",IF('当年度'!C36=0,"皆減",ROUND('増減額'!C36/'前年度'!C36*100,1))))</f>
        <v>-17.3</v>
      </c>
      <c r="D36" s="41">
        <f>IF(AND('当年度'!D36=0,'前年度'!D36=0),"",IF('前年度'!D36=0,"皆増",IF('当年度'!D36=0,"皆減",ROUND('増減額'!D36/'前年度'!D36*100,1))))</f>
        <v>-37.5</v>
      </c>
      <c r="E36" s="41">
        <f>IF(AND('当年度'!E36=0,'前年度'!E36=0),"",IF('前年度'!E36=0,"皆増",IF('当年度'!E36=0,"皆減",ROUND('増減額'!E36/'前年度'!E36*100,1))))</f>
        <v>-5.3</v>
      </c>
      <c r="F36" s="41">
        <f>IF(AND('当年度'!F36=0,'前年度'!F36=0),"",IF('前年度'!F36=0,"皆増",IF('当年度'!F36=0,"皆減",ROUND('増減額'!F36/'前年度'!F36*100,1))))</f>
        <v>-18.6</v>
      </c>
      <c r="G36" s="41">
        <f>IF(AND('当年度'!G36=0,'前年度'!G36=0),"",IF('前年度'!G36=0,"皆増",IF('当年度'!G36=0,"皆減",ROUND('増減額'!G36/'前年度'!G36*100,1))))</f>
        <v>-54.7</v>
      </c>
      <c r="H36" s="41">
        <f>IF(AND('当年度'!H36=0,'前年度'!H36=0),"",IF('前年度'!H36=0,"皆増",IF('当年度'!H36=0,"皆減",ROUND('増減額'!H36/'前年度'!H36*100,1))))</f>
      </c>
      <c r="I36" s="41">
        <f>IF(AND('当年度'!I36=0,'前年度'!I36=0),"",IF('前年度'!I36=0,"皆増",IF('当年度'!I36=0,"皆減",ROUND('増減額'!I36/'前年度'!I36*100,1))))</f>
        <v>-54.7</v>
      </c>
    </row>
    <row r="37" spans="2:9" ht="17.25">
      <c r="B37" s="15" t="s">
        <v>44</v>
      </c>
      <c r="C37" s="41">
        <f>IF(AND('当年度'!C37=0,'前年度'!C37=0),"",IF('前年度'!C37=0,"皆増",IF('当年度'!C37=0,"皆減",ROUND('増減額'!C37/'前年度'!C37*100,1))))</f>
        <v>-25.1</v>
      </c>
      <c r="D37" s="41">
        <f>IF(AND('当年度'!D37=0,'前年度'!D37=0),"",IF('前年度'!D37=0,"皆増",IF('当年度'!D37=0,"皆減",ROUND('増減額'!D37/'前年度'!D37*100,1))))</f>
        <v>-8.3</v>
      </c>
      <c r="E37" s="41">
        <f>IF(AND('当年度'!E37=0,'前年度'!E37=0),"",IF('前年度'!E37=0,"皆増",IF('当年度'!E37=0,"皆減",ROUND('増減額'!E37/'前年度'!E37*100,1))))</f>
        <v>0</v>
      </c>
      <c r="F37" s="41">
        <f>IF(AND('当年度'!F37=0,'前年度'!F37=0),"",IF('前年度'!F37=0,"皆増",IF('当年度'!F37=0,"皆減",ROUND('増減額'!F37/'前年度'!F37*100,1))))</f>
        <v>-22.3</v>
      </c>
      <c r="G37" s="41">
        <f>IF(AND('当年度'!G37=0,'前年度'!G37=0),"",IF('前年度'!G37=0,"皆増",IF('当年度'!G37=0,"皆減",ROUND('増減額'!G37/'前年度'!G37*100,1))))</f>
        <v>0</v>
      </c>
      <c r="H37" s="41">
        <f>IF(AND('当年度'!H37=0,'前年度'!H37=0),"",IF('前年度'!H37=0,"皆増",IF('当年度'!H37=0,"皆減",ROUND('増減額'!H37/'前年度'!H37*100,1))))</f>
      </c>
      <c r="I37" s="41">
        <f>IF(AND('当年度'!I37=0,'前年度'!I37=0),"",IF('前年度'!I37=0,"皆増",IF('当年度'!I37=0,"皆減",ROUND('増減額'!I37/'前年度'!I37*100,1))))</f>
        <v>0</v>
      </c>
    </row>
    <row r="38" spans="2:9" ht="17.25">
      <c r="B38" s="15" t="s">
        <v>45</v>
      </c>
      <c r="C38" s="41">
        <f>IF(AND('当年度'!C38=0,'前年度'!C38=0),"",IF('前年度'!C38=0,"皆増",IF('当年度'!C38=0,"皆減",ROUND('増減額'!C38/'前年度'!C38*100,1))))</f>
        <v>-3.2</v>
      </c>
      <c r="D38" s="41">
        <f>IF(AND('当年度'!D38=0,'前年度'!D38=0),"",IF('前年度'!D38=0,"皆増",IF('当年度'!D38=0,"皆減",ROUND('増減額'!D38/'前年度'!D38*100,1))))</f>
        <v>-100</v>
      </c>
      <c r="E38" s="41">
        <f>IF(AND('当年度'!E38=0,'前年度'!E38=0),"",IF('前年度'!E38=0,"皆増",IF('当年度'!E38=0,"皆減",ROUND('増減額'!E38/'前年度'!E38*100,1))))</f>
        <v>-94.4</v>
      </c>
      <c r="F38" s="41">
        <f>IF(AND('当年度'!F38=0,'前年度'!F38=0),"",IF('前年度'!F38=0,"皆増",IF('当年度'!F38=0,"皆減",ROUND('増減額'!F38/'前年度'!F38*100,1))))</f>
        <v>-45</v>
      </c>
      <c r="G38" s="41">
        <f>IF(AND('当年度'!G38=0,'前年度'!G38=0),"",IF('前年度'!G38=0,"皆増",IF('当年度'!G38=0,"皆減",ROUND('増減額'!G38/'前年度'!G38*100,1))))</f>
        <v>-70.3</v>
      </c>
      <c r="H38" s="41">
        <f>IF(AND('当年度'!H38=0,'前年度'!H38=0),"",IF('前年度'!H38=0,"皆増",IF('当年度'!H38=0,"皆減",ROUND('増減額'!H38/'前年度'!H38*100,1))))</f>
      </c>
      <c r="I38" s="41">
        <f>IF(AND('当年度'!I38=0,'前年度'!I38=0),"",IF('前年度'!I38=0,"皆増",IF('当年度'!I38=0,"皆減",ROUND('増減額'!I38/'前年度'!I38*100,1))))</f>
        <v>-70.3</v>
      </c>
    </row>
    <row r="39" spans="2:9" ht="17.25">
      <c r="B39" s="15" t="s">
        <v>46</v>
      </c>
      <c r="C39" s="41">
        <f>IF(AND('当年度'!C39=0,'前年度'!C39=0),"",IF('前年度'!C39=0,"皆増",IF('当年度'!C39=0,"皆減",ROUND('増減額'!C39/'前年度'!C39*100,1))))</f>
        <v>-27.2</v>
      </c>
      <c r="D39" s="41">
        <f>IF(AND('当年度'!D39=0,'前年度'!D39=0),"",IF('前年度'!D39=0,"皆増",IF('当年度'!D39=0,"皆減",ROUND('増減額'!D39/'前年度'!D39*100,1))))</f>
        <v>-7.2</v>
      </c>
      <c r="E39" s="41" t="str">
        <f>IF(AND('当年度'!E39=0,'前年度'!E39=0),"",IF('前年度'!E39=0,"皆増",IF('当年度'!E39=0,"皆減",ROUND('増減額'!E39/'前年度'!E39*100,1))))</f>
        <v>皆減</v>
      </c>
      <c r="F39" s="41">
        <f>IF(AND('当年度'!F39=0,'前年度'!F39=0),"",IF('前年度'!F39=0,"皆増",IF('当年度'!F39=0,"皆減",ROUND('増減額'!F39/'前年度'!F39*100,1))))</f>
        <v>-27.1</v>
      </c>
      <c r="G39" s="41">
        <f>IF(AND('当年度'!G39=0,'前年度'!G39=0),"",IF('前年度'!G39=0,"皆増",IF('当年度'!G39=0,"皆減",ROUND('増減額'!G39/'前年度'!G39*100,1))))</f>
      </c>
      <c r="H39" s="41">
        <f>IF(AND('当年度'!H39=0,'前年度'!H39=0),"",IF('前年度'!H39=0,"皆増",IF('当年度'!H39=0,"皆減",ROUND('増減額'!H39/'前年度'!H39*100,1))))</f>
        <v>0</v>
      </c>
      <c r="I39" s="41">
        <f>IF(AND('当年度'!I39=0,'前年度'!I39=0),"",IF('前年度'!I39=0,"皆増",IF('当年度'!I39=0,"皆減",ROUND('増減額'!I39/'前年度'!I39*100,1))))</f>
        <v>0</v>
      </c>
    </row>
    <row r="40" spans="2:9" ht="17.25">
      <c r="B40" s="15" t="s">
        <v>47</v>
      </c>
      <c r="C40" s="41">
        <f>IF(AND('当年度'!C40=0,'前年度'!C40=0),"",IF('前年度'!C40=0,"皆増",IF('当年度'!C40=0,"皆減",ROUND('増減額'!C40/'前年度'!C40*100,1))))</f>
        <v>-3.9</v>
      </c>
      <c r="D40" s="41">
        <f>IF(AND('当年度'!D40=0,'前年度'!D40=0),"",IF('前年度'!D40=0,"皆増",IF('当年度'!D40=0,"皆減",ROUND('増減額'!D40/'前年度'!D40*100,1))))</f>
        <v>-7</v>
      </c>
      <c r="E40" s="41">
        <f>IF(AND('当年度'!E40=0,'前年度'!E40=0),"",IF('前年度'!E40=0,"皆増",IF('当年度'!E40=0,"皆減",ROUND('増減額'!E40/'前年度'!E40*100,1))))</f>
        <v>-96.5</v>
      </c>
      <c r="F40" s="41">
        <f>IF(AND('当年度'!F40=0,'前年度'!F40=0),"",IF('前年度'!F40=0,"皆増",IF('当年度'!F40=0,"皆減",ROUND('増減額'!F40/'前年度'!F40*100,1))))</f>
        <v>-33.1</v>
      </c>
      <c r="G40" s="41" t="str">
        <f>IF(AND('当年度'!G40=0,'前年度'!G40=0),"",IF('前年度'!G40=0,"皆増",IF('当年度'!G40=0,"皆減",ROUND('増減額'!G40/'前年度'!G40*100,1))))</f>
        <v>皆減</v>
      </c>
      <c r="H40" s="41">
        <f>IF(AND('当年度'!H40=0,'前年度'!H40=0),"",IF('前年度'!H40=0,"皆増",IF('当年度'!H40=0,"皆減",ROUND('増減額'!H40/'前年度'!H40*100,1))))</f>
        <v>0</v>
      </c>
      <c r="I40" s="41">
        <f>IF(AND('当年度'!I40=0,'前年度'!I40=0),"",IF('前年度'!I40=0,"皆増",IF('当年度'!I40=0,"皆減",ROUND('増減額'!I40/'前年度'!I40*100,1))))</f>
        <v>-22.1</v>
      </c>
    </row>
    <row r="41" spans="2:9" ht="17.25">
      <c r="B41" s="15" t="s">
        <v>48</v>
      </c>
      <c r="C41" s="41">
        <f>IF(AND('当年度'!C41=0,'前年度'!C41=0),"",IF('前年度'!C41=0,"皆増",IF('当年度'!C41=0,"皆減",ROUND('増減額'!C41/'前年度'!C41*100,1))))</f>
        <v>-16.1</v>
      </c>
      <c r="D41" s="41">
        <f>IF(AND('当年度'!D41=0,'前年度'!D41=0),"",IF('前年度'!D41=0,"皆増",IF('当年度'!D41=0,"皆減",ROUND('増減額'!D41/'前年度'!D41*100,1))))</f>
        <v>-36.9</v>
      </c>
      <c r="E41" s="41">
        <f>IF(AND('当年度'!E41=0,'前年度'!E41=0),"",IF('前年度'!E41=0,"皆増",IF('当年度'!E41=0,"皆減",ROUND('増減額'!E41/'前年度'!E41*100,1))))</f>
        <v>-41.2</v>
      </c>
      <c r="F41" s="41">
        <f>IF(AND('当年度'!F41=0,'前年度'!F41=0),"",IF('前年度'!F41=0,"皆増",IF('当年度'!F41=0,"皆減",ROUND('増減額'!F41/'前年度'!F41*100,1))))</f>
        <v>-28.9</v>
      </c>
      <c r="G41" s="41">
        <f>IF(AND('当年度'!G41=0,'前年度'!G41=0),"",IF('前年度'!G41=0,"皆増",IF('当年度'!G41=0,"皆減",ROUND('増減額'!G41/'前年度'!G41*100,1))))</f>
        <v>0</v>
      </c>
      <c r="H41" s="41">
        <f>IF(AND('当年度'!H41=0,'前年度'!H41=0),"",IF('前年度'!H41=0,"皆増",IF('当年度'!H41=0,"皆減",ROUND('増減額'!H41/'前年度'!H41*100,1))))</f>
      </c>
      <c r="I41" s="41">
        <f>IF(AND('当年度'!I41=0,'前年度'!I41=0),"",IF('前年度'!I41=0,"皆増",IF('当年度'!I41=0,"皆減",ROUND('増減額'!I41/'前年度'!I41*100,1))))</f>
        <v>0</v>
      </c>
    </row>
    <row r="42" spans="2:9" ht="17.25">
      <c r="B42" s="15" t="s">
        <v>112</v>
      </c>
      <c r="C42" s="41" t="str">
        <f>IF(AND('当年度'!C42=0,'前年度'!C42=0),"",IF('前年度'!C42=0,"皆増",IF('当年度'!C42=0,"皆減",ROUND('増減額'!C42/'前年度'!C42*100,1))))</f>
        <v>皆減</v>
      </c>
      <c r="D42" s="41" t="str">
        <f>IF(AND('当年度'!D42=0,'前年度'!D42=0),"",IF('前年度'!D42=0,"皆増",IF('当年度'!D42=0,"皆減",ROUND('増減額'!D42/'前年度'!D42*100,1))))</f>
        <v>皆減</v>
      </c>
      <c r="E42" s="41" t="str">
        <f>IF(AND('当年度'!E42=0,'前年度'!E42=0),"",IF('前年度'!E42=0,"皆増",IF('当年度'!E42=0,"皆減",ROUND('増減額'!E42/'前年度'!E42*100,1))))</f>
        <v>皆減</v>
      </c>
      <c r="F42" s="41" t="str">
        <f>IF(AND('当年度'!F42=0,'前年度'!F42=0),"",IF('前年度'!F42=0,"皆増",IF('当年度'!F42=0,"皆減",ROUND('増減額'!F42/'前年度'!F42*100,1))))</f>
        <v>皆減</v>
      </c>
      <c r="G42" s="41" t="str">
        <f>IF(AND('当年度'!G42=0,'前年度'!G42=0),"",IF('前年度'!G42=0,"皆増",IF('当年度'!G42=0,"皆減",ROUND('増減額'!G42/'前年度'!G42*100,1))))</f>
        <v>皆減</v>
      </c>
      <c r="H42" s="41" t="str">
        <f>IF(AND('当年度'!H42=0,'前年度'!H42=0),"",IF('前年度'!H42=0,"皆増",IF('当年度'!H42=0,"皆減",ROUND('増減額'!H42/'前年度'!H42*100,1))))</f>
        <v>皆減</v>
      </c>
      <c r="I42" s="41" t="str">
        <f>IF(AND('当年度'!I42=0,'前年度'!I42=0),"",IF('前年度'!I42=0,"皆増",IF('当年度'!I42=0,"皆減",ROUND('増減額'!I42/'前年度'!I42*100,1))))</f>
        <v>皆減</v>
      </c>
    </row>
    <row r="43" spans="2:9" ht="17.25">
      <c r="B43" s="15" t="s">
        <v>50</v>
      </c>
      <c r="C43" s="41">
        <f>IF(AND('当年度'!C43=0,'前年度'!C43=0),"",IF('前年度'!C43=0,"皆増",IF('当年度'!C43=0,"皆減",ROUND('増減額'!C43/'前年度'!C43*100,1))))</f>
        <v>-12.5</v>
      </c>
      <c r="D43" s="41">
        <f>IF(AND('当年度'!D43=0,'前年度'!D43=0),"",IF('前年度'!D43=0,"皆増",IF('当年度'!D43=0,"皆減",ROUND('増減額'!D43/'前年度'!D43*100,1))))</f>
        <v>-70.4</v>
      </c>
      <c r="E43" s="41">
        <f>IF(AND('当年度'!E43=0,'前年度'!E43=0),"",IF('前年度'!E43=0,"皆増",IF('当年度'!E43=0,"皆減",ROUND('増減額'!E43/'前年度'!E43*100,1))))</f>
        <v>-59.6</v>
      </c>
      <c r="F43" s="41">
        <f>IF(AND('当年度'!F43=0,'前年度'!F43=0),"",IF('前年度'!F43=0,"皆増",IF('当年度'!F43=0,"皆減",ROUND('増減額'!F43/'前年度'!F43*100,1))))</f>
        <v>-49.1</v>
      </c>
      <c r="G43" s="41">
        <f>IF(AND('当年度'!G43=0,'前年度'!G43=0),"",IF('前年度'!G43=0,"皆増",IF('当年度'!G43=0,"皆減",ROUND('増減額'!G43/'前年度'!G43*100,1))))</f>
        <v>-87.5</v>
      </c>
      <c r="H43" s="41">
        <f>IF(AND('当年度'!H43=0,'前年度'!H43=0),"",IF('前年度'!H43=0,"皆増",IF('当年度'!H43=0,"皆減",ROUND('増減額'!H43/'前年度'!H43*100,1))))</f>
      </c>
      <c r="I43" s="41">
        <f>IF(AND('当年度'!I43=0,'前年度'!I43=0),"",IF('前年度'!I43=0,"皆増",IF('当年度'!I43=0,"皆減",ROUND('増減額'!I43/'前年度'!I43*100,1))))</f>
        <v>-87.5</v>
      </c>
    </row>
    <row r="44" spans="2:9" ht="17.25">
      <c r="B44" s="15" t="s">
        <v>113</v>
      </c>
      <c r="C44" s="41" t="str">
        <f>IF(AND('当年度'!C44=0,'前年度'!C44=0),"",IF('前年度'!C44=0,"皆増",IF('当年度'!C44=0,"皆減",ROUND('増減額'!C44/'前年度'!C44*100,1))))</f>
        <v>皆減</v>
      </c>
      <c r="D44" s="41" t="str">
        <f>IF(AND('当年度'!D44=0,'前年度'!D44=0),"",IF('前年度'!D44=0,"皆増",IF('当年度'!D44=0,"皆減",ROUND('増減額'!D44/'前年度'!D44*100,1))))</f>
        <v>皆減</v>
      </c>
      <c r="E44" s="41" t="str">
        <f>IF(AND('当年度'!E44=0,'前年度'!E44=0),"",IF('前年度'!E44=0,"皆増",IF('当年度'!E44=0,"皆減",ROUND('増減額'!E44/'前年度'!E44*100,1))))</f>
        <v>皆減</v>
      </c>
      <c r="F44" s="41" t="str">
        <f>IF(AND('当年度'!F44=0,'前年度'!F44=0),"",IF('前年度'!F44=0,"皆増",IF('当年度'!F44=0,"皆減",ROUND('増減額'!F44/'前年度'!F44*100,1))))</f>
        <v>皆減</v>
      </c>
      <c r="G44" s="41" t="str">
        <f>IF(AND('当年度'!G44=0,'前年度'!G44=0),"",IF('前年度'!G44=0,"皆増",IF('当年度'!G44=0,"皆減",ROUND('増減額'!G44/'前年度'!G44*100,1))))</f>
        <v>皆減</v>
      </c>
      <c r="H44" s="41">
        <f>IF(AND('当年度'!H44=0,'前年度'!H44=0),"",IF('前年度'!H44=0,"皆増",IF('当年度'!H44=0,"皆減",ROUND('増減額'!H44/'前年度'!H44*100,1))))</f>
      </c>
      <c r="I44" s="41" t="str">
        <f>IF(AND('当年度'!I44=0,'前年度'!I44=0),"",IF('前年度'!I44=0,"皆増",IF('当年度'!I44=0,"皆減",ROUND('増減額'!I44/'前年度'!I44*100,1))))</f>
        <v>皆減</v>
      </c>
    </row>
    <row r="45" spans="2:9" ht="17.25">
      <c r="B45" s="15" t="s">
        <v>114</v>
      </c>
      <c r="C45" s="41" t="str">
        <f>IF(AND('当年度'!C45=0,'前年度'!C45=0),"",IF('前年度'!C45=0,"皆増",IF('当年度'!C45=0,"皆減",ROUND('増減額'!C45/'前年度'!C45*100,1))))</f>
        <v>皆減</v>
      </c>
      <c r="D45" s="41" t="str">
        <f>IF(AND('当年度'!D45=0,'前年度'!D45=0),"",IF('前年度'!D45=0,"皆増",IF('当年度'!D45=0,"皆減",ROUND('増減額'!D45/'前年度'!D45*100,1))))</f>
        <v>皆減</v>
      </c>
      <c r="E45" s="41" t="str">
        <f>IF(AND('当年度'!E45=0,'前年度'!E45=0),"",IF('前年度'!E45=0,"皆増",IF('当年度'!E45=0,"皆減",ROUND('増減額'!E45/'前年度'!E45*100,1))))</f>
        <v>皆減</v>
      </c>
      <c r="F45" s="41" t="str">
        <f>IF(AND('当年度'!F45=0,'前年度'!F45=0),"",IF('前年度'!F45=0,"皆増",IF('当年度'!F45=0,"皆減",ROUND('増減額'!F45/'前年度'!F45*100,1))))</f>
        <v>皆減</v>
      </c>
      <c r="G45" s="41" t="str">
        <f>IF(AND('当年度'!G45=0,'前年度'!G45=0),"",IF('前年度'!G45=0,"皆増",IF('当年度'!G45=0,"皆減",ROUND('増減額'!G45/'前年度'!G45*100,1))))</f>
        <v>皆減</v>
      </c>
      <c r="H45" s="41">
        <f>IF(AND('当年度'!H45=0,'前年度'!H45=0),"",IF('前年度'!H45=0,"皆増",IF('当年度'!H45=0,"皆減",ROUND('増減額'!H45/'前年度'!H45*100,1))))</f>
      </c>
      <c r="I45" s="41" t="str">
        <f>IF(AND('当年度'!I45=0,'前年度'!I45=0),"",IF('前年度'!I45=0,"皆増",IF('当年度'!I45=0,"皆減",ROUND('増減額'!I45/'前年度'!I45*100,1))))</f>
        <v>皆減</v>
      </c>
    </row>
    <row r="46" spans="2:9" ht="17.25">
      <c r="B46" s="15" t="s">
        <v>115</v>
      </c>
      <c r="C46" s="41" t="str">
        <f>IF(AND('当年度'!C46=0,'前年度'!C46=0),"",IF('前年度'!C46=0,"皆増",IF('当年度'!C46=0,"皆減",ROUND('増減額'!C46/'前年度'!C46*100,1))))</f>
        <v>皆減</v>
      </c>
      <c r="D46" s="41" t="str">
        <f>IF(AND('当年度'!D46=0,'前年度'!D46=0),"",IF('前年度'!D46=0,"皆増",IF('当年度'!D46=0,"皆減",ROUND('増減額'!D46/'前年度'!D46*100,1))))</f>
        <v>皆減</v>
      </c>
      <c r="E46" s="41" t="str">
        <f>IF(AND('当年度'!E46=0,'前年度'!E46=0),"",IF('前年度'!E46=0,"皆増",IF('当年度'!E46=0,"皆減",ROUND('増減額'!E46/'前年度'!E46*100,1))))</f>
        <v>皆減</v>
      </c>
      <c r="F46" s="41" t="str">
        <f>IF(AND('当年度'!F46=0,'前年度'!F46=0),"",IF('前年度'!F46=0,"皆増",IF('当年度'!F46=0,"皆減",ROUND('増減額'!F46/'前年度'!F46*100,1))))</f>
        <v>皆減</v>
      </c>
      <c r="G46" s="41" t="str">
        <f>IF(AND('当年度'!G46=0,'前年度'!G46=0),"",IF('前年度'!G46=0,"皆増",IF('当年度'!G46=0,"皆減",ROUND('増減額'!G46/'前年度'!G46*100,1))))</f>
        <v>皆減</v>
      </c>
      <c r="H46" s="41" t="str">
        <f>IF(AND('当年度'!H46=0,'前年度'!H46=0),"",IF('前年度'!H46=0,"皆増",IF('当年度'!H46=0,"皆減",ROUND('増減額'!H46/'前年度'!H46*100,1))))</f>
        <v>皆減</v>
      </c>
      <c r="I46" s="41" t="str">
        <f>IF(AND('当年度'!I46=0,'前年度'!I46=0),"",IF('前年度'!I46=0,"皆増",IF('当年度'!I46=0,"皆減",ROUND('増減額'!I46/'前年度'!I46*100,1))))</f>
        <v>皆減</v>
      </c>
    </row>
    <row r="47" spans="2:9" ht="17.25">
      <c r="B47" s="15" t="s">
        <v>54</v>
      </c>
      <c r="C47" s="41">
        <f>IF(AND('当年度'!C47=0,'前年度'!C47=0),"",IF('前年度'!C47=0,"皆増",IF('当年度'!C47=0,"皆減",ROUND('増減額'!C47/'前年度'!C47*100,1))))</f>
        <v>-27</v>
      </c>
      <c r="D47" s="41">
        <f>IF(AND('当年度'!D47=0,'前年度'!D47=0),"",IF('前年度'!D47=0,"皆増",IF('当年度'!D47=0,"皆減",ROUND('増減額'!D47/'前年度'!D47*100,1))))</f>
        <v>0.1</v>
      </c>
      <c r="E47" s="41">
        <f>IF(AND('当年度'!E47=0,'前年度'!E47=0),"",IF('前年度'!E47=0,"皆増",IF('当年度'!E47=0,"皆減",ROUND('増減額'!E47/'前年度'!E47*100,1))))</f>
        <v>16.4</v>
      </c>
      <c r="F47" s="41">
        <f>IF(AND('当年度'!F47=0,'前年度'!F47=0),"",IF('前年度'!F47=0,"皆増",IF('当年度'!F47=0,"皆減",ROUND('増減額'!F47/'前年度'!F47*100,1))))</f>
        <v>-11.1</v>
      </c>
      <c r="G47" s="41">
        <f>IF(AND('当年度'!G47=0,'前年度'!G47=0),"",IF('前年度'!G47=0,"皆増",IF('当年度'!G47=0,"皆減",ROUND('増減額'!G47/'前年度'!G47*100,1))))</f>
        <v>0</v>
      </c>
      <c r="H47" s="41">
        <f>IF(AND('当年度'!H47=0,'前年度'!H47=0),"",IF('前年度'!H47=0,"皆増",IF('当年度'!H47=0,"皆減",ROUND('増減額'!H47/'前年度'!H47*100,1))))</f>
      </c>
      <c r="I47" s="41">
        <f>IF(AND('当年度'!I47=0,'前年度'!I47=0),"",IF('前年度'!I47=0,"皆増",IF('当年度'!I47=0,"皆減",ROUND('増減額'!I47/'前年度'!I47*100,1))))</f>
        <v>0</v>
      </c>
    </row>
    <row r="48" spans="2:9" ht="17.25">
      <c r="B48" s="15" t="s">
        <v>55</v>
      </c>
      <c r="C48" s="41">
        <f>IF(AND('当年度'!C48=0,'前年度'!C48=0),"",IF('前年度'!C48=0,"皆増",IF('当年度'!C48=0,"皆減",ROUND('増減額'!C48/'前年度'!C48*100,1))))</f>
        <v>0</v>
      </c>
      <c r="D48" s="41">
        <f>IF(AND('当年度'!D48=0,'前年度'!D48=0),"",IF('前年度'!D48=0,"皆増",IF('当年度'!D48=0,"皆減",ROUND('増減額'!D48/'前年度'!D48*100,1))))</f>
        <v>-3.8</v>
      </c>
      <c r="E48" s="41">
        <f>IF(AND('当年度'!E48=0,'前年度'!E48=0),"",IF('前年度'!E48=0,"皆増",IF('当年度'!E48=0,"皆減",ROUND('増減額'!E48/'前年度'!E48*100,1))))</f>
        <v>7</v>
      </c>
      <c r="F48" s="41">
        <f>IF(AND('当年度'!F48=0,'前年度'!F48=0),"",IF('前年度'!F48=0,"皆増",IF('当年度'!F48=0,"皆減",ROUND('増減額'!F48/'前年度'!F48*100,1))))</f>
        <v>2.8</v>
      </c>
      <c r="G48" s="41">
        <f>IF(AND('当年度'!G48=0,'前年度'!G48=0),"",IF('前年度'!G48=0,"皆増",IF('当年度'!G48=0,"皆減",ROUND('増減額'!G48/'前年度'!G48*100,1))))</f>
        <v>0</v>
      </c>
      <c r="H48" s="41">
        <f>IF(AND('当年度'!H48=0,'前年度'!H48=0),"",IF('前年度'!H48=0,"皆増",IF('当年度'!H48=0,"皆減",ROUND('増減額'!H48/'前年度'!H48*100,1))))</f>
        <v>0</v>
      </c>
      <c r="I48" s="41">
        <f>IF(AND('当年度'!I48=0,'前年度'!I48=0),"",IF('前年度'!I48=0,"皆増",IF('当年度'!I48=0,"皆減",ROUND('増減額'!I48/'前年度'!I48*100,1))))</f>
        <v>0</v>
      </c>
    </row>
    <row r="49" spans="2:9" ht="17.25">
      <c r="B49" s="15" t="s">
        <v>56</v>
      </c>
      <c r="C49" s="41">
        <f>IF(AND('当年度'!C49=0,'前年度'!C49=0),"",IF('前年度'!C49=0,"皆増",IF('当年度'!C49=0,"皆減",ROUND('増減額'!C49/'前年度'!C49*100,1))))</f>
        <v>197.4</v>
      </c>
      <c r="D49" s="41">
        <f>IF(AND('当年度'!D49=0,'前年度'!D49=0),"",IF('前年度'!D49=0,"皆増",IF('当年度'!D49=0,"皆減",ROUND('増減額'!D49/'前年度'!D49*100,1))))</f>
        <v>-96.6</v>
      </c>
      <c r="E49" s="41">
        <f>IF(AND('当年度'!E49=0,'前年度'!E49=0),"",IF('前年度'!E49=0,"皆増",IF('当年度'!E49=0,"皆減",ROUND('増減額'!E49/'前年度'!E49*100,1))))</f>
        <v>-62.9</v>
      </c>
      <c r="F49" s="41">
        <f>IF(AND('当年度'!F49=0,'前年度'!F49=0),"",IF('前年度'!F49=0,"皆増",IF('当年度'!F49=0,"皆減",ROUND('増減額'!F49/'前年度'!F49*100,1))))</f>
        <v>-5.6</v>
      </c>
      <c r="G49" s="41">
        <f>IF(AND('当年度'!G49=0,'前年度'!G49=0),"",IF('前年度'!G49=0,"皆増",IF('当年度'!G49=0,"皆減",ROUND('増減額'!G49/'前年度'!G49*100,1))))</f>
        <v>-51</v>
      </c>
      <c r="H49" s="41">
        <f>IF(AND('当年度'!H49=0,'前年度'!H49=0),"",IF('前年度'!H49=0,"皆増",IF('当年度'!H49=0,"皆減",ROUND('増減額'!H49/'前年度'!H49*100,1))))</f>
      </c>
      <c r="I49" s="41">
        <f>IF(AND('当年度'!I49=0,'前年度'!I49=0),"",IF('前年度'!I49=0,"皆増",IF('当年度'!I49=0,"皆減",ROUND('増減額'!I49/'前年度'!I49*100,1))))</f>
        <v>-51</v>
      </c>
    </row>
    <row r="50" spans="2:9" ht="17.25">
      <c r="B50" s="15" t="s">
        <v>57</v>
      </c>
      <c r="C50" s="41">
        <f>IF(AND('当年度'!C50=0,'前年度'!C50=0),"",IF('前年度'!C50=0,"皆増",IF('当年度'!C50=0,"皆減",ROUND('増減額'!C50/'前年度'!C50*100,1))))</f>
        <v>4.1</v>
      </c>
      <c r="D50" s="41">
        <f>IF(AND('当年度'!D50=0,'前年度'!D50=0),"",IF('前年度'!D50=0,"皆増",IF('当年度'!D50=0,"皆減",ROUND('増減額'!D50/'前年度'!D50*100,1))))</f>
        <v>0</v>
      </c>
      <c r="E50" s="41">
        <f>IF(AND('当年度'!E50=0,'前年度'!E50=0),"",IF('前年度'!E50=0,"皆増",IF('当年度'!E50=0,"皆減",ROUND('増減額'!E50/'前年度'!E50*100,1))))</f>
        <v>-6.3</v>
      </c>
      <c r="F50" s="41">
        <f>IF(AND('当年度'!F50=0,'前年度'!F50=0),"",IF('前年度'!F50=0,"皆増",IF('当年度'!F50=0,"皆減",ROUND('増減額'!F50/'前年度'!F50*100,1))))</f>
        <v>-0.5</v>
      </c>
      <c r="G50" s="41">
        <f>IF(AND('当年度'!G50=0,'前年度'!G50=0),"",IF('前年度'!G50=0,"皆増",IF('当年度'!G50=0,"皆減",ROUND('増減額'!G50/'前年度'!G50*100,1))))</f>
        <v>0</v>
      </c>
      <c r="H50" s="41">
        <f>IF(AND('当年度'!H50=0,'前年度'!H50=0),"",IF('前年度'!H50=0,"皆増",IF('当年度'!H50=0,"皆減",ROUND('増減額'!H50/'前年度'!H50*100,1))))</f>
        <v>0</v>
      </c>
      <c r="I50" s="41">
        <f>IF(AND('当年度'!I50=0,'前年度'!I50=0),"",IF('前年度'!I50=0,"皆増",IF('当年度'!I50=0,"皆減",ROUND('増減額'!I50/'前年度'!I50*100,1))))</f>
        <v>0</v>
      </c>
    </row>
    <row r="51" spans="2:9" ht="17.25">
      <c r="B51" s="15" t="s">
        <v>58</v>
      </c>
      <c r="C51" s="41">
        <f>IF(AND('当年度'!C51=0,'前年度'!C51=0),"",IF('前年度'!C51=0,"皆増",IF('当年度'!C51=0,"皆減",ROUND('増減額'!C51/'前年度'!C51*100,1))))</f>
        <v>-5.3</v>
      </c>
      <c r="D51" s="41">
        <f>IF(AND('当年度'!D51=0,'前年度'!D51=0),"",IF('前年度'!D51=0,"皆増",IF('当年度'!D51=0,"皆減",ROUND('増減額'!D51/'前年度'!D51*100,1))))</f>
        <v>-75.4</v>
      </c>
      <c r="E51" s="41">
        <f>IF(AND('当年度'!E51=0,'前年度'!E51=0),"",IF('前年度'!E51=0,"皆増",IF('当年度'!E51=0,"皆減",ROUND('増減額'!E51/'前年度'!E51*100,1))))</f>
        <v>-9.3</v>
      </c>
      <c r="F51" s="41">
        <f>IF(AND('当年度'!F51=0,'前年度'!F51=0),"",IF('前年度'!F51=0,"皆増",IF('当年度'!F51=0,"皆減",ROUND('増減額'!F51/'前年度'!F51*100,1))))</f>
        <v>-9.8</v>
      </c>
      <c r="G51" s="41">
        <f>IF(AND('当年度'!G51=0,'前年度'!G51=0),"",IF('前年度'!G51=0,"皆増",IF('当年度'!G51=0,"皆減",ROUND('増減額'!G51/'前年度'!G51*100,1))))</f>
        <v>0.1</v>
      </c>
      <c r="H51" s="41">
        <f>IF(AND('当年度'!H51=0,'前年度'!H51=0),"",IF('前年度'!H51=0,"皆増",IF('当年度'!H51=0,"皆減",ROUND('増減額'!H51/'前年度'!H51*100,1))))</f>
        <v>0</v>
      </c>
      <c r="I51" s="41">
        <f>IF(AND('当年度'!I51=0,'前年度'!I51=0),"",IF('前年度'!I51=0,"皆増",IF('当年度'!I51=0,"皆減",ROUND('増減額'!I51/'前年度'!I51*100,1))))</f>
        <v>0.1</v>
      </c>
    </row>
    <row r="52" spans="2:9" ht="17.25">
      <c r="B52" s="15" t="s">
        <v>59</v>
      </c>
      <c r="C52" s="41">
        <f>IF(AND('当年度'!C52=0,'前年度'!C52=0),"",IF('前年度'!C52=0,"皆増",IF('当年度'!C52=0,"皆減",ROUND('増減額'!C52/'前年度'!C52*100,1))))</f>
        <v>1.9</v>
      </c>
      <c r="D52" s="41">
        <f>IF(AND('当年度'!D52=0,'前年度'!D52=0),"",IF('前年度'!D52=0,"皆増",IF('当年度'!D52=0,"皆減",ROUND('増減額'!D52/'前年度'!D52*100,1))))</f>
        <v>-10.8</v>
      </c>
      <c r="E52" s="41">
        <f>IF(AND('当年度'!E52=0,'前年度'!E52=0),"",IF('前年度'!E52=0,"皆増",IF('当年度'!E52=0,"皆減",ROUND('増減額'!E52/'前年度'!E52*100,1))))</f>
        <v>0.6</v>
      </c>
      <c r="F52" s="41">
        <f>IF(AND('当年度'!F52=0,'前年度'!F52=0),"",IF('前年度'!F52=0,"皆増",IF('当年度'!F52=0,"皆減",ROUND('増減額'!F52/'前年度'!F52*100,1))))</f>
        <v>-0.8</v>
      </c>
      <c r="G52" s="41">
        <f>IF(AND('当年度'!G52=0,'前年度'!G52=0),"",IF('前年度'!G52=0,"皆増",IF('当年度'!G52=0,"皆減",ROUND('増減額'!G52/'前年度'!G52*100,1))))</f>
        <v>0</v>
      </c>
      <c r="H52" s="41">
        <f>IF(AND('当年度'!H52=0,'前年度'!H52=0),"",IF('前年度'!H52=0,"皆増",IF('当年度'!H52=0,"皆減",ROUND('増減額'!H52/'前年度'!H52*100,1))))</f>
      </c>
      <c r="I52" s="41">
        <f>IF(AND('当年度'!I52=0,'前年度'!I52=0),"",IF('前年度'!I52=0,"皆増",IF('当年度'!I52=0,"皆減",ROUND('増減額'!I52/'前年度'!I52*100,1))))</f>
        <v>0</v>
      </c>
    </row>
    <row r="53" spans="2:9" ht="17.25">
      <c r="B53" s="15" t="s">
        <v>60</v>
      </c>
      <c r="C53" s="41">
        <f>IF(AND('当年度'!C53=0,'前年度'!C53=0),"",IF('前年度'!C53=0,"皆増",IF('当年度'!C53=0,"皆減",ROUND('増減額'!C53/'前年度'!C53*100,1))))</f>
        <v>-8.8</v>
      </c>
      <c r="D53" s="41">
        <f>IF(AND('当年度'!D53=0,'前年度'!D53=0),"",IF('前年度'!D53=0,"皆増",IF('当年度'!D53=0,"皆減",ROUND('増減額'!D53/'前年度'!D53*100,1))))</f>
        <v>-44.7</v>
      </c>
      <c r="E53" s="41">
        <f>IF(AND('当年度'!E53=0,'前年度'!E53=0),"",IF('前年度'!E53=0,"皆増",IF('当年度'!E53=0,"皆減",ROUND('増減額'!E53/'前年度'!E53*100,1))))</f>
        <v>-31.9</v>
      </c>
      <c r="F53" s="41">
        <f>IF(AND('当年度'!F53=0,'前年度'!F53=0),"",IF('前年度'!F53=0,"皆増",IF('当年度'!F53=0,"皆減",ROUND('増減額'!F53/'前年度'!F53*100,1))))</f>
        <v>-25.2</v>
      </c>
      <c r="G53" s="41">
        <f>IF(AND('当年度'!G53=0,'前年度'!G53=0),"",IF('前年度'!G53=0,"皆増",IF('当年度'!G53=0,"皆減",ROUND('増減額'!G53/'前年度'!G53*100,1))))</f>
        <v>0</v>
      </c>
      <c r="H53" s="41">
        <f>IF(AND('当年度'!H53=0,'前年度'!H53=0),"",IF('前年度'!H53=0,"皆増",IF('当年度'!H53=0,"皆減",ROUND('増減額'!H53/'前年度'!H53*100,1))))</f>
      </c>
      <c r="I53" s="41">
        <f>IF(AND('当年度'!I53=0,'前年度'!I53=0),"",IF('前年度'!I53=0,"皆増",IF('当年度'!I53=0,"皆減",ROUND('増減額'!I53/'前年度'!I53*100,1))))</f>
        <v>0</v>
      </c>
    </row>
    <row r="54" spans="2:9" ht="17.25">
      <c r="B54" s="15" t="s">
        <v>61</v>
      </c>
      <c r="C54" s="41">
        <f>IF(AND('当年度'!C54=0,'前年度'!C54=0),"",IF('前年度'!C54=0,"皆増",IF('当年度'!C54=0,"皆減",ROUND('増減額'!C54/'前年度'!C54*100,1))))</f>
        <v>-18.7</v>
      </c>
      <c r="D54" s="41">
        <f>IF(AND('当年度'!D54=0,'前年度'!D54=0),"",IF('前年度'!D54=0,"皆増",IF('当年度'!D54=0,"皆減",ROUND('増減額'!D54/'前年度'!D54*100,1))))</f>
        <v>-67.9</v>
      </c>
      <c r="E54" s="41">
        <f>IF(AND('当年度'!E54=0,'前年度'!E54=0),"",IF('前年度'!E54=0,"皆増",IF('当年度'!E54=0,"皆減",ROUND('増減額'!E54/'前年度'!E54*100,1))))</f>
        <v>-43.1</v>
      </c>
      <c r="F54" s="41">
        <f>IF(AND('当年度'!F54=0,'前年度'!F54=0),"",IF('前年度'!F54=0,"皆増",IF('当年度'!F54=0,"皆減",ROUND('増減額'!F54/'前年度'!F54*100,1))))</f>
        <v>-30.8</v>
      </c>
      <c r="G54" s="41">
        <f>IF(AND('当年度'!G54=0,'前年度'!G54=0),"",IF('前年度'!G54=0,"皆増",IF('当年度'!G54=0,"皆減",ROUND('増減額'!G54/'前年度'!G54*100,1))))</f>
        <v>0</v>
      </c>
      <c r="H54" s="41">
        <f>IF(AND('当年度'!H54=0,'前年度'!H54=0),"",IF('前年度'!H54=0,"皆増",IF('当年度'!H54=0,"皆減",ROUND('増減額'!H54/'前年度'!H54*100,1))))</f>
      </c>
      <c r="I54" s="41">
        <f>IF(AND('当年度'!I54=0,'前年度'!I54=0),"",IF('前年度'!I54=0,"皆増",IF('当年度'!I54=0,"皆減",ROUND('増減額'!I54/'前年度'!I54*100,1))))</f>
        <v>0</v>
      </c>
    </row>
    <row r="55" spans="2:9" ht="17.25">
      <c r="B55" s="15" t="s">
        <v>62</v>
      </c>
      <c r="C55" s="41">
        <f>IF(AND('当年度'!C55=0,'前年度'!C55=0),"",IF('前年度'!C55=0,"皆増",IF('当年度'!C55=0,"皆減",ROUND('増減額'!C55/'前年度'!C55*100,1))))</f>
        <v>0</v>
      </c>
      <c r="D55" s="41">
        <f>IF(AND('当年度'!D55=0,'前年度'!D55=0),"",IF('前年度'!D55=0,"皆増",IF('当年度'!D55=0,"皆減",ROUND('増減額'!D55/'前年度'!D55*100,1))))</f>
        <v>-7.7</v>
      </c>
      <c r="E55" s="41">
        <f>IF(AND('当年度'!E55=0,'前年度'!E55=0),"",IF('前年度'!E55=0,"皆増",IF('当年度'!E55=0,"皆減",ROUND('増減額'!E55/'前年度'!E55*100,1))))</f>
        <v>-67.5</v>
      </c>
      <c r="F55" s="41">
        <f>IF(AND('当年度'!F55=0,'前年度'!F55=0),"",IF('前年度'!F55=0,"皆増",IF('当年度'!F55=0,"皆減",ROUND('増減額'!F55/'前年度'!F55*100,1))))</f>
        <v>-31.3</v>
      </c>
      <c r="G55" s="41">
        <f>IF(AND('当年度'!G55=0,'前年度'!G55=0),"",IF('前年度'!G55=0,"皆増",IF('当年度'!G55=0,"皆減",ROUND('増減額'!G55/'前年度'!G55*100,1))))</f>
        <v>0</v>
      </c>
      <c r="H55" s="41">
        <f>IF(AND('当年度'!H55=0,'前年度'!H55=0),"",IF('前年度'!H55=0,"皆増",IF('当年度'!H55=0,"皆減",ROUND('増減額'!H55/'前年度'!H55*100,1))))</f>
      </c>
      <c r="I55" s="41">
        <f>IF(AND('当年度'!I55=0,'前年度'!I55=0),"",IF('前年度'!I55=0,"皆増",IF('当年度'!I55=0,"皆減",ROUND('増減額'!I55/'前年度'!I55*100,1))))</f>
        <v>0</v>
      </c>
    </row>
    <row r="56" spans="2:9" ht="17.25">
      <c r="B56" s="15" t="s">
        <v>63</v>
      </c>
      <c r="C56" s="41">
        <f>IF(AND('当年度'!C56=0,'前年度'!C56=0),"",IF('前年度'!C56=0,"皆増",IF('当年度'!C56=0,"皆減",ROUND('増減額'!C56/'前年度'!C56*100,1))))</f>
        <v>18</v>
      </c>
      <c r="D56" s="41">
        <f>IF(AND('当年度'!D56=0,'前年度'!D56=0),"",IF('前年度'!D56=0,"皆増",IF('当年度'!D56=0,"皆減",ROUND('増減額'!D56/'前年度'!D56*100,1))))</f>
        <v>-45.5</v>
      </c>
      <c r="E56" s="41">
        <f>IF(AND('当年度'!E56=0,'前年度'!E56=0),"",IF('前年度'!E56=0,"皆増",IF('当年度'!E56=0,"皆減",ROUND('増減額'!E56/'前年度'!E56*100,1))))</f>
        <v>-43.4</v>
      </c>
      <c r="F56" s="41">
        <f>IF(AND('当年度'!F56=0,'前年度'!F56=0),"",IF('前年度'!F56=0,"皆増",IF('当年度'!F56=0,"皆減",ROUND('増減額'!F56/'前年度'!F56*100,1))))</f>
        <v>-24.1</v>
      </c>
      <c r="G56" s="41">
        <f>IF(AND('当年度'!G56=0,'前年度'!G56=0),"",IF('前年度'!G56=0,"皆増",IF('当年度'!G56=0,"皆減",ROUND('増減額'!G56/'前年度'!G56*100,1))))</f>
        <v>0</v>
      </c>
      <c r="H56" s="41">
        <f>IF(AND('当年度'!H56=0,'前年度'!H56=0),"",IF('前年度'!H56=0,"皆増",IF('当年度'!H56=0,"皆減",ROUND('増減額'!H56/'前年度'!H56*100,1))))</f>
      </c>
      <c r="I56" s="41">
        <f>IF(AND('当年度'!I56=0,'前年度'!I56=0),"",IF('前年度'!I56=0,"皆増",IF('当年度'!I56=0,"皆減",ROUND('増減額'!I56/'前年度'!I56*100,1))))</f>
        <v>0</v>
      </c>
    </row>
    <row r="57" spans="2:9" ht="17.25">
      <c r="B57" s="15" t="s">
        <v>116</v>
      </c>
      <c r="C57" s="41" t="str">
        <f>IF(AND('当年度'!C57=0,'前年度'!C57=0),"",IF('前年度'!C57=0,"皆増",IF('当年度'!C57=0,"皆減",ROUND('増減額'!C57/'前年度'!C57*100,1))))</f>
        <v>皆減</v>
      </c>
      <c r="D57" s="41" t="str">
        <f>IF(AND('当年度'!D57=0,'前年度'!D57=0),"",IF('前年度'!D57=0,"皆増",IF('当年度'!D57=0,"皆減",ROUND('増減額'!D57/'前年度'!D57*100,1))))</f>
        <v>皆減</v>
      </c>
      <c r="E57" s="41" t="str">
        <f>IF(AND('当年度'!E57=0,'前年度'!E57=0),"",IF('前年度'!E57=0,"皆増",IF('当年度'!E57=0,"皆減",ROUND('増減額'!E57/'前年度'!E57*100,1))))</f>
        <v>皆減</v>
      </c>
      <c r="F57" s="41" t="str">
        <f>IF(AND('当年度'!F57=0,'前年度'!F57=0),"",IF('前年度'!F57=0,"皆増",IF('当年度'!F57=0,"皆減",ROUND('増減額'!F57/'前年度'!F57*100,1))))</f>
        <v>皆減</v>
      </c>
      <c r="G57" s="41" t="str">
        <f>IF(AND('当年度'!G57=0,'前年度'!G57=0),"",IF('前年度'!G57=0,"皆増",IF('当年度'!G57=0,"皆減",ROUND('増減額'!G57/'前年度'!G57*100,1))))</f>
        <v>皆減</v>
      </c>
      <c r="H57" s="41" t="str">
        <f>IF(AND('当年度'!H57=0,'前年度'!H57=0),"",IF('前年度'!H57=0,"皆増",IF('当年度'!H57=0,"皆減",ROUND('増減額'!H57/'前年度'!H57*100,1))))</f>
        <v>皆減</v>
      </c>
      <c r="I57" s="41" t="str">
        <f>IF(AND('当年度'!I57=0,'前年度'!I57=0),"",IF('前年度'!I57=0,"皆増",IF('当年度'!I57=0,"皆減",ROUND('増減額'!I57/'前年度'!I57*100,1))))</f>
        <v>皆減</v>
      </c>
    </row>
    <row r="58" spans="2:9" ht="17.25">
      <c r="B58" s="15" t="s">
        <v>117</v>
      </c>
      <c r="C58" s="41" t="str">
        <f>IF(AND('当年度'!C58=0,'前年度'!C58=0),"",IF('前年度'!C58=0,"皆増",IF('当年度'!C58=0,"皆減",ROUND('増減額'!C58/'前年度'!C58*100,1))))</f>
        <v>皆減</v>
      </c>
      <c r="D58" s="41" t="str">
        <f>IF(AND('当年度'!D58=0,'前年度'!D58=0),"",IF('前年度'!D58=0,"皆増",IF('当年度'!D58=0,"皆減",ROUND('増減額'!D58/'前年度'!D58*100,1))))</f>
        <v>皆減</v>
      </c>
      <c r="E58" s="41" t="str">
        <f>IF(AND('当年度'!E58=0,'前年度'!E58=0),"",IF('前年度'!E58=0,"皆増",IF('当年度'!E58=0,"皆減",ROUND('増減額'!E58/'前年度'!E58*100,1))))</f>
        <v>皆減</v>
      </c>
      <c r="F58" s="41" t="str">
        <f>IF(AND('当年度'!F58=0,'前年度'!F58=0),"",IF('前年度'!F58=0,"皆増",IF('当年度'!F58=0,"皆減",ROUND('増減額'!F58/'前年度'!F58*100,1))))</f>
        <v>皆減</v>
      </c>
      <c r="G58" s="41" t="str">
        <f>IF(AND('当年度'!G58=0,'前年度'!G58=0),"",IF('前年度'!G58=0,"皆増",IF('当年度'!G58=0,"皆減",ROUND('増減額'!G58/'前年度'!G58*100,1))))</f>
        <v>皆減</v>
      </c>
      <c r="H58" s="41" t="str">
        <f>IF(AND('当年度'!H58=0,'前年度'!H58=0),"",IF('前年度'!H58=0,"皆増",IF('当年度'!H58=0,"皆減",ROUND('増減額'!H58/'前年度'!H58*100,1))))</f>
        <v>皆減</v>
      </c>
      <c r="I58" s="41" t="str">
        <f>IF(AND('当年度'!I58=0,'前年度'!I58=0),"",IF('前年度'!I58=0,"皆増",IF('当年度'!I58=0,"皆減",ROUND('増減額'!I58/'前年度'!I58*100,1))))</f>
        <v>皆減</v>
      </c>
    </row>
    <row r="59" spans="2:9" ht="17.25">
      <c r="B59" s="15" t="s">
        <v>66</v>
      </c>
      <c r="C59" s="41">
        <f>IF(AND('当年度'!C59=0,'前年度'!C59=0),"",IF('前年度'!C59=0,"皆増",IF('当年度'!C59=0,"皆減",ROUND('増減額'!C59/'前年度'!C59*100,1))))</f>
        <v>-17.3</v>
      </c>
      <c r="D59" s="41">
        <f>IF(AND('当年度'!D59=0,'前年度'!D59=0),"",IF('前年度'!D59=0,"皆増",IF('当年度'!D59=0,"皆減",ROUND('増減額'!D59/'前年度'!D59*100,1))))</f>
        <v>0.1</v>
      </c>
      <c r="E59" s="41">
        <f>IF(AND('当年度'!E59=0,'前年度'!E59=0),"",IF('前年度'!E59=0,"皆増",IF('当年度'!E59=0,"皆減",ROUND('増減額'!E59/'前年度'!E59*100,1))))</f>
        <v>0</v>
      </c>
      <c r="F59" s="41">
        <f>IF(AND('当年度'!F59=0,'前年度'!F59=0),"",IF('前年度'!F59=0,"皆増",IF('当年度'!F59=0,"皆減",ROUND('増減額'!F59/'前年度'!F59*100,1))))</f>
        <v>-12.9</v>
      </c>
      <c r="G59" s="41">
        <f>IF(AND('当年度'!G59=0,'前年度'!G59=0),"",IF('前年度'!G59=0,"皆増",IF('当年度'!G59=0,"皆減",ROUND('増減額'!G59/'前年度'!G59*100,1))))</f>
        <v>0</v>
      </c>
      <c r="H59" s="41">
        <f>IF(AND('当年度'!H59=0,'前年度'!H59=0),"",IF('前年度'!H59=0,"皆増",IF('当年度'!H59=0,"皆減",ROUND('増減額'!H59/'前年度'!H59*100,1))))</f>
      </c>
      <c r="I59" s="41">
        <f>IF(AND('当年度'!I59=0,'前年度'!I59=0),"",IF('前年度'!I59=0,"皆増",IF('当年度'!I59=0,"皆減",ROUND('増減額'!I59/'前年度'!I59*100,1))))</f>
        <v>0</v>
      </c>
    </row>
    <row r="60" spans="2:9" ht="17.25">
      <c r="B60" s="15" t="s">
        <v>118</v>
      </c>
      <c r="C60" s="41" t="str">
        <f>IF(AND('当年度'!C60=0,'前年度'!C60=0),"",IF('前年度'!C60=0,"皆増",IF('当年度'!C60=0,"皆減",ROUND('増減額'!C60/'前年度'!C60*100,1))))</f>
        <v>皆減</v>
      </c>
      <c r="D60" s="41" t="str">
        <f>IF(AND('当年度'!D60=0,'前年度'!D60=0),"",IF('前年度'!D60=0,"皆増",IF('当年度'!D60=0,"皆減",ROUND('増減額'!D60/'前年度'!D60*100,1))))</f>
        <v>皆減</v>
      </c>
      <c r="E60" s="41" t="str">
        <f>IF(AND('当年度'!E60=0,'前年度'!E60=0),"",IF('前年度'!E60=0,"皆増",IF('当年度'!E60=0,"皆減",ROUND('増減額'!E60/'前年度'!E60*100,1))))</f>
        <v>皆減</v>
      </c>
      <c r="F60" s="41" t="str">
        <f>IF(AND('当年度'!F60=0,'前年度'!F60=0),"",IF('前年度'!F60=0,"皆増",IF('当年度'!F60=0,"皆減",ROUND('増減額'!F60/'前年度'!F60*100,1))))</f>
        <v>皆減</v>
      </c>
      <c r="G60" s="41" t="str">
        <f>IF(AND('当年度'!G60=0,'前年度'!G60=0),"",IF('前年度'!G60=0,"皆増",IF('当年度'!G60=0,"皆減",ROUND('増減額'!G60/'前年度'!G60*100,1))))</f>
        <v>皆減</v>
      </c>
      <c r="H60" s="41">
        <f>IF(AND('当年度'!H60=0,'前年度'!H60=0),"",IF('前年度'!H60=0,"皆増",IF('当年度'!H60=0,"皆減",ROUND('増減額'!H60/'前年度'!H60*100,1))))</f>
      </c>
      <c r="I60" s="41" t="str">
        <f>IF(AND('当年度'!I60=0,'前年度'!I60=0),"",IF('前年度'!I60=0,"皆増",IF('当年度'!I60=0,"皆減",ROUND('増減額'!I60/'前年度'!I60*100,1))))</f>
        <v>皆減</v>
      </c>
    </row>
    <row r="61" spans="2:9" ht="17.25">
      <c r="B61" s="15" t="s">
        <v>68</v>
      </c>
      <c r="C61" s="41">
        <f>IF(AND('当年度'!C61=0,'前年度'!C61=0),"",IF('前年度'!C61=0,"皆増",IF('当年度'!C61=0,"皆減",ROUND('増減額'!C61/'前年度'!C61*100,1))))</f>
        <v>17.5</v>
      </c>
      <c r="D61" s="41">
        <f>IF(AND('当年度'!D61=0,'前年度'!D61=0),"",IF('前年度'!D61=0,"皆増",IF('当年度'!D61=0,"皆減",ROUND('増減額'!D61/'前年度'!D61*100,1))))</f>
        <v>-9.8</v>
      </c>
      <c r="E61" s="41">
        <f>IF(AND('当年度'!E61=0,'前年度'!E61=0),"",IF('前年度'!E61=0,"皆増",IF('当年度'!E61=0,"皆減",ROUND('増減額'!E61/'前年度'!E61*100,1))))</f>
        <v>1.3</v>
      </c>
      <c r="F61" s="41">
        <f>IF(AND('当年度'!F61=0,'前年度'!F61=0),"",IF('前年度'!F61=0,"皆増",IF('当年度'!F61=0,"皆減",ROUND('増減額'!F61/'前年度'!F61*100,1))))</f>
        <v>5.6</v>
      </c>
      <c r="G61" s="41">
        <f>IF(AND('当年度'!G61=0,'前年度'!G61=0),"",IF('前年度'!G61=0,"皆増",IF('当年度'!G61=0,"皆減",ROUND('増減額'!G61/'前年度'!G61*100,1))))</f>
        <v>0</v>
      </c>
      <c r="H61" s="41">
        <f>IF(AND('当年度'!H61=0,'前年度'!H61=0),"",IF('前年度'!H61=0,"皆増",IF('当年度'!H61=0,"皆減",ROUND('増減額'!H61/'前年度'!H61*100,1))))</f>
      </c>
      <c r="I61" s="41">
        <f>IF(AND('当年度'!I61=0,'前年度'!I61=0),"",IF('前年度'!I61=0,"皆増",IF('当年度'!I61=0,"皆減",ROUND('増減額'!I61/'前年度'!I61*100,1))))</f>
        <v>0</v>
      </c>
    </row>
    <row r="62" spans="2:9" ht="17.25">
      <c r="B62" s="15" t="s">
        <v>119</v>
      </c>
      <c r="C62" s="41" t="str">
        <f>IF(AND('当年度'!C62=0,'前年度'!C62=0),"",IF('前年度'!C62=0,"皆増",IF('当年度'!C62=0,"皆減",ROUND('増減額'!C62/'前年度'!C62*100,1))))</f>
        <v>皆増</v>
      </c>
      <c r="D62" s="41" t="str">
        <f>IF(AND('当年度'!D62=0,'前年度'!D62=0),"",IF('前年度'!D62=0,"皆増",IF('当年度'!D62=0,"皆減",ROUND('増減額'!D62/'前年度'!D62*100,1))))</f>
        <v>皆増</v>
      </c>
      <c r="E62" s="41" t="str">
        <f>IF(AND('当年度'!E62=0,'前年度'!E62=0),"",IF('前年度'!E62=0,"皆増",IF('当年度'!E62=0,"皆減",ROUND('増減額'!E62/'前年度'!E62*100,1))))</f>
        <v>皆増</v>
      </c>
      <c r="F62" s="41" t="str">
        <f>IF(AND('当年度'!F62=0,'前年度'!F62=0),"",IF('前年度'!F62=0,"皆増",IF('当年度'!F62=0,"皆減",ROUND('増減額'!F62/'前年度'!F62*100,1))))</f>
        <v>皆増</v>
      </c>
      <c r="G62" s="41" t="str">
        <f>IF(AND('当年度'!G62=0,'前年度'!G62=0),"",IF('前年度'!G62=0,"皆増",IF('当年度'!G62=0,"皆減",ROUND('増減額'!G62/'前年度'!G62*100,1))))</f>
        <v>皆増</v>
      </c>
      <c r="H62" s="41" t="str">
        <f>IF(AND('当年度'!H62=0,'前年度'!H62=0),"",IF('前年度'!H62=0,"皆増",IF('当年度'!H62=0,"皆減",ROUND('増減額'!H62/'前年度'!H62*100,1))))</f>
        <v>皆増</v>
      </c>
      <c r="I62" s="41" t="str">
        <f>IF(AND('当年度'!I62=0,'前年度'!I62=0),"",IF('前年度'!I62=0,"皆増",IF('当年度'!I62=0,"皆減",ROUND('増減額'!I62/'前年度'!I62*100,1))))</f>
        <v>皆増</v>
      </c>
    </row>
    <row r="63" spans="2:9" ht="17.25">
      <c r="B63" s="15" t="s">
        <v>120</v>
      </c>
      <c r="C63" s="41" t="str">
        <f>IF(AND('当年度'!C63=0,'前年度'!C63=0),"",IF('前年度'!C63=0,"皆増",IF('当年度'!C63=0,"皆減",ROUND('増減額'!C63/'前年度'!C63*100,1))))</f>
        <v>皆減</v>
      </c>
      <c r="D63" s="41" t="str">
        <f>IF(AND('当年度'!D63=0,'前年度'!D63=0),"",IF('前年度'!D63=0,"皆増",IF('当年度'!D63=0,"皆減",ROUND('増減額'!D63/'前年度'!D63*100,1))))</f>
        <v>皆減</v>
      </c>
      <c r="E63" s="41" t="str">
        <f>IF(AND('当年度'!E63=0,'前年度'!E63=0),"",IF('前年度'!E63=0,"皆増",IF('当年度'!E63=0,"皆減",ROUND('増減額'!E63/'前年度'!E63*100,1))))</f>
        <v>皆減</v>
      </c>
      <c r="F63" s="41" t="str">
        <f>IF(AND('当年度'!F63=0,'前年度'!F63=0),"",IF('前年度'!F63=0,"皆増",IF('当年度'!F63=0,"皆減",ROUND('増減額'!F63/'前年度'!F63*100,1))))</f>
        <v>皆減</v>
      </c>
      <c r="G63" s="41" t="str">
        <f>IF(AND('当年度'!G63=0,'前年度'!G63=0),"",IF('前年度'!G63=0,"皆増",IF('当年度'!G63=0,"皆減",ROUND('増減額'!G63/'前年度'!G63*100,1))))</f>
        <v>皆減</v>
      </c>
      <c r="H63" s="41">
        <f>IF(AND('当年度'!H63=0,'前年度'!H63=0),"",IF('前年度'!H63=0,"皆増",IF('当年度'!H63=0,"皆減",ROUND('増減額'!H63/'前年度'!H63*100,1))))</f>
      </c>
      <c r="I63" s="41" t="str">
        <f>IF(AND('当年度'!I63=0,'前年度'!I63=0),"",IF('前年度'!I63=0,"皆増",IF('当年度'!I63=0,"皆減",ROUND('増減額'!I63/'前年度'!I63*100,1))))</f>
        <v>皆減</v>
      </c>
    </row>
    <row r="64" spans="2:9" ht="17.25">
      <c r="B64" s="15" t="s">
        <v>121</v>
      </c>
      <c r="C64" s="41" t="str">
        <f>IF(AND('当年度'!C64=0,'前年度'!C64=0),"",IF('前年度'!C64=0,"皆増",IF('当年度'!C64=0,"皆減",ROUND('増減額'!C64/'前年度'!C64*100,1))))</f>
        <v>皆減</v>
      </c>
      <c r="D64" s="41" t="str">
        <f>IF(AND('当年度'!D64=0,'前年度'!D64=0),"",IF('前年度'!D64=0,"皆増",IF('当年度'!D64=0,"皆減",ROUND('増減額'!D64/'前年度'!D64*100,1))))</f>
        <v>皆減</v>
      </c>
      <c r="E64" s="41" t="str">
        <f>IF(AND('当年度'!E64=0,'前年度'!E64=0),"",IF('前年度'!E64=0,"皆増",IF('当年度'!E64=0,"皆減",ROUND('増減額'!E64/'前年度'!E64*100,1))))</f>
        <v>皆減</v>
      </c>
      <c r="F64" s="41" t="str">
        <f>IF(AND('当年度'!F64=0,'前年度'!F64=0),"",IF('前年度'!F64=0,"皆増",IF('当年度'!F64=0,"皆減",ROUND('増減額'!F64/'前年度'!F64*100,1))))</f>
        <v>皆減</v>
      </c>
      <c r="G64" s="41">
        <f>IF(AND('当年度'!G64=0,'前年度'!G64=0),"",IF('前年度'!G64=0,"皆増",IF('当年度'!G64=0,"皆減",ROUND('増減額'!G64/'前年度'!G64*100,1))))</f>
      </c>
      <c r="H64" s="41">
        <f>IF(AND('当年度'!H64=0,'前年度'!H64=0),"",IF('前年度'!H64=0,"皆増",IF('当年度'!H64=0,"皆減",ROUND('増減額'!H64/'前年度'!H64*100,1))))</f>
      </c>
      <c r="I64" s="41">
        <f>IF(AND('当年度'!I64=0,'前年度'!I64=0),"",IF('前年度'!I64=0,"皆増",IF('当年度'!I64=0,"皆減",ROUND('増減額'!I64/'前年度'!I64*100,1))))</f>
      </c>
    </row>
    <row r="65" spans="2:9" ht="17.25">
      <c r="B65" s="15" t="s">
        <v>122</v>
      </c>
      <c r="C65" s="41" t="str">
        <f>IF(AND('当年度'!C65=0,'前年度'!C65=0),"",IF('前年度'!C65=0,"皆増",IF('当年度'!C65=0,"皆減",ROUND('増減額'!C65/'前年度'!C65*100,1))))</f>
        <v>皆減</v>
      </c>
      <c r="D65" s="41" t="str">
        <f>IF(AND('当年度'!D65=0,'前年度'!D65=0),"",IF('前年度'!D65=0,"皆増",IF('当年度'!D65=0,"皆減",ROUND('増減額'!D65/'前年度'!D65*100,1))))</f>
        <v>皆減</v>
      </c>
      <c r="E65" s="41" t="str">
        <f>IF(AND('当年度'!E65=0,'前年度'!E65=0),"",IF('前年度'!E65=0,"皆増",IF('当年度'!E65=0,"皆減",ROUND('増減額'!E65/'前年度'!E65*100,1))))</f>
        <v>皆減</v>
      </c>
      <c r="F65" s="41" t="str">
        <f>IF(AND('当年度'!F65=0,'前年度'!F65=0),"",IF('前年度'!F65=0,"皆増",IF('当年度'!F65=0,"皆減",ROUND('増減額'!F65/'前年度'!F65*100,1))))</f>
        <v>皆減</v>
      </c>
      <c r="G65" s="41" t="str">
        <f>IF(AND('当年度'!G65=0,'前年度'!G65=0),"",IF('前年度'!G65=0,"皆増",IF('当年度'!G65=0,"皆減",ROUND('増減額'!G65/'前年度'!G65*100,1))))</f>
        <v>皆減</v>
      </c>
      <c r="H65" s="41" t="str">
        <f>IF(AND('当年度'!H65=0,'前年度'!H65=0),"",IF('前年度'!H65=0,"皆増",IF('当年度'!H65=0,"皆減",ROUND('増減額'!H65/'前年度'!H65*100,1))))</f>
        <v>皆減</v>
      </c>
      <c r="I65" s="41" t="str">
        <f>IF(AND('当年度'!I65=0,'前年度'!I65=0),"",IF('前年度'!I65=0,"皆増",IF('当年度'!I65=0,"皆減",ROUND('増減額'!I65/'前年度'!I65*100,1))))</f>
        <v>皆減</v>
      </c>
    </row>
    <row r="66" spans="2:9" ht="17.25">
      <c r="B66" s="15" t="s">
        <v>123</v>
      </c>
      <c r="C66" s="41" t="str">
        <f>IF(AND('当年度'!C66=0,'前年度'!C66=0),"",IF('前年度'!C66=0,"皆増",IF('当年度'!C66=0,"皆減",ROUND('増減額'!C66/'前年度'!C66*100,1))))</f>
        <v>皆減</v>
      </c>
      <c r="D66" s="41" t="str">
        <f>IF(AND('当年度'!D66=0,'前年度'!D66=0),"",IF('前年度'!D66=0,"皆増",IF('当年度'!D66=0,"皆減",ROUND('増減額'!D66/'前年度'!D66*100,1))))</f>
        <v>皆減</v>
      </c>
      <c r="E66" s="41" t="str">
        <f>IF(AND('当年度'!E66=0,'前年度'!E66=0),"",IF('前年度'!E66=0,"皆増",IF('当年度'!E66=0,"皆減",ROUND('増減額'!E66/'前年度'!E66*100,1))))</f>
        <v>皆減</v>
      </c>
      <c r="F66" s="41" t="str">
        <f>IF(AND('当年度'!F66=0,'前年度'!F66=0),"",IF('前年度'!F66=0,"皆増",IF('当年度'!F66=0,"皆減",ROUND('増減額'!F66/'前年度'!F66*100,1))))</f>
        <v>皆減</v>
      </c>
      <c r="G66" s="41">
        <f>IF(AND('当年度'!G66=0,'前年度'!G66=0),"",IF('前年度'!G66=0,"皆増",IF('当年度'!G66=0,"皆減",ROUND('増減額'!G66/'前年度'!G66*100,1))))</f>
      </c>
      <c r="H66" s="41">
        <f>IF(AND('当年度'!H66=0,'前年度'!H66=0),"",IF('前年度'!H66=0,"皆増",IF('当年度'!H66=0,"皆減",ROUND('増減額'!H66/'前年度'!H66*100,1))))</f>
      </c>
      <c r="I66" s="41">
        <f>IF(AND('当年度'!I66=0,'前年度'!I66=0),"",IF('前年度'!I66=0,"皆増",IF('当年度'!I66=0,"皆減",ROUND('増減額'!I66/'前年度'!I66*100,1))))</f>
      </c>
    </row>
    <row r="67" spans="2:9" ht="17.25">
      <c r="B67" s="15" t="s">
        <v>124</v>
      </c>
      <c r="C67" s="41" t="str">
        <f>IF(AND('当年度'!C67=0,'前年度'!C67=0),"",IF('前年度'!C67=0,"皆増",IF('当年度'!C67=0,"皆減",ROUND('増減額'!C67/'前年度'!C67*100,1))))</f>
        <v>皆減</v>
      </c>
      <c r="D67" s="41" t="str">
        <f>IF(AND('当年度'!D67=0,'前年度'!D67=0),"",IF('前年度'!D67=0,"皆増",IF('当年度'!D67=0,"皆減",ROUND('増減額'!D67/'前年度'!D67*100,1))))</f>
        <v>皆減</v>
      </c>
      <c r="E67" s="41" t="str">
        <f>IF(AND('当年度'!E67=0,'前年度'!E67=0),"",IF('前年度'!E67=0,"皆増",IF('当年度'!E67=0,"皆減",ROUND('増減額'!E67/'前年度'!E67*100,1))))</f>
        <v>皆減</v>
      </c>
      <c r="F67" s="41" t="str">
        <f>IF(AND('当年度'!F67=0,'前年度'!F67=0),"",IF('前年度'!F67=0,"皆増",IF('当年度'!F67=0,"皆減",ROUND('増減額'!F67/'前年度'!F67*100,1))))</f>
        <v>皆減</v>
      </c>
      <c r="G67" s="41" t="str">
        <f>IF(AND('当年度'!G67=0,'前年度'!G67=0),"",IF('前年度'!G67=0,"皆増",IF('当年度'!G67=0,"皆減",ROUND('増減額'!G67/'前年度'!G67*100,1))))</f>
        <v>皆減</v>
      </c>
      <c r="H67" s="41" t="str">
        <f>IF(AND('当年度'!H67=0,'前年度'!H67=0),"",IF('前年度'!H67=0,"皆増",IF('当年度'!H67=0,"皆減",ROUND('増減額'!H67/'前年度'!H67*100,1))))</f>
        <v>皆減</v>
      </c>
      <c r="I67" s="41" t="str">
        <f>IF(AND('当年度'!I67=0,'前年度'!I67=0),"",IF('前年度'!I67=0,"皆増",IF('当年度'!I67=0,"皆減",ROUND('増減額'!I67/'前年度'!I67*100,1))))</f>
        <v>皆減</v>
      </c>
    </row>
    <row r="68" spans="2:9" ht="17.25">
      <c r="B68" s="15" t="s">
        <v>125</v>
      </c>
      <c r="C68" s="41" t="str">
        <f>IF(AND('当年度'!C68=0,'前年度'!C68=0),"",IF('前年度'!C68=0,"皆増",IF('当年度'!C68=0,"皆減",ROUND('増減額'!C68/'前年度'!C68*100,1))))</f>
        <v>皆減</v>
      </c>
      <c r="D68" s="41" t="str">
        <f>IF(AND('当年度'!D68=0,'前年度'!D68=0),"",IF('前年度'!D68=0,"皆増",IF('当年度'!D68=0,"皆減",ROUND('増減額'!D68/'前年度'!D68*100,1))))</f>
        <v>皆減</v>
      </c>
      <c r="E68" s="41" t="str">
        <f>IF(AND('当年度'!E68=0,'前年度'!E68=0),"",IF('前年度'!E68=0,"皆増",IF('当年度'!E68=0,"皆減",ROUND('増減額'!E68/'前年度'!E68*100,1))))</f>
        <v>皆減</v>
      </c>
      <c r="F68" s="41" t="str">
        <f>IF(AND('当年度'!F68=0,'前年度'!F68=0),"",IF('前年度'!F68=0,"皆増",IF('当年度'!F68=0,"皆減",ROUND('増減額'!F68/'前年度'!F68*100,1))))</f>
        <v>皆減</v>
      </c>
      <c r="G68" s="41" t="str">
        <f>IF(AND('当年度'!G68=0,'前年度'!G68=0),"",IF('前年度'!G68=0,"皆増",IF('当年度'!G68=0,"皆減",ROUND('増減額'!G68/'前年度'!G68*100,1))))</f>
        <v>皆減</v>
      </c>
      <c r="H68" s="41" t="str">
        <f>IF(AND('当年度'!H68=0,'前年度'!H68=0),"",IF('前年度'!H68=0,"皆増",IF('当年度'!H68=0,"皆減",ROUND('増減額'!H68/'前年度'!H68*100,1))))</f>
        <v>皆減</v>
      </c>
      <c r="I68" s="41" t="str">
        <f>IF(AND('当年度'!I68=0,'前年度'!I68=0),"",IF('前年度'!I68=0,"皆増",IF('当年度'!I68=0,"皆減",ROUND('増減額'!I68/'前年度'!I68*100,1))))</f>
        <v>皆減</v>
      </c>
    </row>
    <row r="69" spans="2:9" ht="17.25">
      <c r="B69" s="15" t="s">
        <v>126</v>
      </c>
      <c r="C69" s="41" t="str">
        <f>IF(AND('当年度'!C69=0,'前年度'!C69=0),"",IF('前年度'!C69=0,"皆増",IF('当年度'!C69=0,"皆減",ROUND('増減額'!C69/'前年度'!C69*100,1))))</f>
        <v>皆減</v>
      </c>
      <c r="D69" s="41" t="str">
        <f>IF(AND('当年度'!D69=0,'前年度'!D69=0),"",IF('前年度'!D69=0,"皆増",IF('当年度'!D69=0,"皆減",ROUND('増減額'!D69/'前年度'!D69*100,1))))</f>
        <v>皆減</v>
      </c>
      <c r="E69" s="41" t="str">
        <f>IF(AND('当年度'!E69=0,'前年度'!E69=0),"",IF('前年度'!E69=0,"皆増",IF('当年度'!E69=0,"皆減",ROUND('増減額'!E69/'前年度'!E69*100,1))))</f>
        <v>皆減</v>
      </c>
      <c r="F69" s="41" t="str">
        <f>IF(AND('当年度'!F69=0,'前年度'!F69=0),"",IF('前年度'!F69=0,"皆増",IF('当年度'!F69=0,"皆減",ROUND('増減額'!F69/'前年度'!F69*100,1))))</f>
        <v>皆減</v>
      </c>
      <c r="G69" s="41" t="str">
        <f>IF(AND('当年度'!G69=0,'前年度'!G69=0),"",IF('前年度'!G69=0,"皆増",IF('当年度'!G69=0,"皆減",ROUND('増減額'!G69/'前年度'!G69*100,1))))</f>
        <v>皆減</v>
      </c>
      <c r="H69" s="41" t="str">
        <f>IF(AND('当年度'!H69=0,'前年度'!H69=0),"",IF('前年度'!H69=0,"皆増",IF('当年度'!H69=0,"皆減",ROUND('増減額'!H69/'前年度'!H69*100,1))))</f>
        <v>皆減</v>
      </c>
      <c r="I69" s="41" t="str">
        <f>IF(AND('当年度'!I69=0,'前年度'!I69=0),"",IF('前年度'!I69=0,"皆増",IF('当年度'!I69=0,"皆減",ROUND('増減額'!I69/'前年度'!I69*100,1))))</f>
        <v>皆減</v>
      </c>
    </row>
    <row r="70" spans="2:9" ht="17.25">
      <c r="B70" s="15" t="s">
        <v>127</v>
      </c>
      <c r="C70" s="41" t="str">
        <f>IF(AND('当年度'!C70=0,'前年度'!C70=0),"",IF('前年度'!C70=0,"皆増",IF('当年度'!C70=0,"皆減",ROUND('増減額'!C70/'前年度'!C70*100,1))))</f>
        <v>皆減</v>
      </c>
      <c r="D70" s="41" t="str">
        <f>IF(AND('当年度'!D70=0,'前年度'!D70=0),"",IF('前年度'!D70=0,"皆増",IF('当年度'!D70=0,"皆減",ROUND('増減額'!D70/'前年度'!D70*100,1))))</f>
        <v>皆減</v>
      </c>
      <c r="E70" s="41" t="str">
        <f>IF(AND('当年度'!E70=0,'前年度'!E70=0),"",IF('前年度'!E70=0,"皆増",IF('当年度'!E70=0,"皆減",ROUND('増減額'!E70/'前年度'!E70*100,1))))</f>
        <v>皆減</v>
      </c>
      <c r="F70" s="41" t="str">
        <f>IF(AND('当年度'!F70=0,'前年度'!F70=0),"",IF('前年度'!F70=0,"皆増",IF('当年度'!F70=0,"皆減",ROUND('増減額'!F70/'前年度'!F70*100,1))))</f>
        <v>皆減</v>
      </c>
      <c r="G70" s="41" t="str">
        <f>IF(AND('当年度'!G70=0,'前年度'!G70=0),"",IF('前年度'!G70=0,"皆増",IF('当年度'!G70=0,"皆減",ROUND('増減額'!G70/'前年度'!G70*100,1))))</f>
        <v>皆減</v>
      </c>
      <c r="H70" s="41" t="str">
        <f>IF(AND('当年度'!H70=0,'前年度'!H70=0),"",IF('前年度'!H70=0,"皆増",IF('当年度'!H70=0,"皆減",ROUND('増減額'!H70/'前年度'!H70*100,1))))</f>
        <v>皆減</v>
      </c>
      <c r="I70" s="41" t="str">
        <f>IF(AND('当年度'!I70=0,'前年度'!I70=0),"",IF('前年度'!I70=0,"皆増",IF('当年度'!I70=0,"皆減",ROUND('増減額'!I70/'前年度'!I70*100,1))))</f>
        <v>皆減</v>
      </c>
    </row>
    <row r="71" spans="2:9" ht="17.25">
      <c r="B71" s="15" t="s">
        <v>128</v>
      </c>
      <c r="C71" s="41" t="str">
        <f>IF(AND('当年度'!C71=0,'前年度'!C71=0),"",IF('前年度'!C71=0,"皆増",IF('当年度'!C71=0,"皆減",ROUND('増減額'!C71/'前年度'!C71*100,1))))</f>
        <v>皆減</v>
      </c>
      <c r="D71" s="41" t="str">
        <f>IF(AND('当年度'!D71=0,'前年度'!D71=0),"",IF('前年度'!D71=0,"皆増",IF('当年度'!D71=0,"皆減",ROUND('増減額'!D71/'前年度'!D71*100,1))))</f>
        <v>皆減</v>
      </c>
      <c r="E71" s="41" t="str">
        <f>IF(AND('当年度'!E71=0,'前年度'!E71=0),"",IF('前年度'!E71=0,"皆増",IF('当年度'!E71=0,"皆減",ROUND('増減額'!E71/'前年度'!E71*100,1))))</f>
        <v>皆減</v>
      </c>
      <c r="F71" s="41" t="str">
        <f>IF(AND('当年度'!F71=0,'前年度'!F71=0),"",IF('前年度'!F71=0,"皆増",IF('当年度'!F71=0,"皆減",ROUND('増減額'!F71/'前年度'!F71*100,1))))</f>
        <v>皆減</v>
      </c>
      <c r="G71" s="41" t="str">
        <f>IF(AND('当年度'!G71=0,'前年度'!G71=0),"",IF('前年度'!G71=0,"皆増",IF('当年度'!G71=0,"皆減",ROUND('増減額'!G71/'前年度'!G71*100,1))))</f>
        <v>皆減</v>
      </c>
      <c r="H71" s="41">
        <f>IF(AND('当年度'!H71=0,'前年度'!H71=0),"",IF('前年度'!H71=0,"皆増",IF('当年度'!H71=0,"皆減",ROUND('増減額'!H71/'前年度'!H71*100,1))))</f>
      </c>
      <c r="I71" s="41" t="str">
        <f>IF(AND('当年度'!I71=0,'前年度'!I71=0),"",IF('前年度'!I71=0,"皆増",IF('当年度'!I71=0,"皆減",ROUND('増減額'!I71/'前年度'!I71*100,1))))</f>
        <v>皆減</v>
      </c>
    </row>
    <row r="72" spans="2:9" ht="17.25">
      <c r="B72" s="15" t="s">
        <v>129</v>
      </c>
      <c r="C72" s="41" t="str">
        <f>IF(AND('当年度'!C72=0,'前年度'!C72=0),"",IF('前年度'!C72=0,"皆増",IF('当年度'!C72=0,"皆減",ROUND('増減額'!C72/'前年度'!C72*100,1))))</f>
        <v>皆減</v>
      </c>
      <c r="D72" s="41" t="str">
        <f>IF(AND('当年度'!D72=0,'前年度'!D72=0),"",IF('前年度'!D72=0,"皆増",IF('当年度'!D72=0,"皆減",ROUND('増減額'!D72/'前年度'!D72*100,1))))</f>
        <v>皆減</v>
      </c>
      <c r="E72" s="41" t="str">
        <f>IF(AND('当年度'!E72=0,'前年度'!E72=0),"",IF('前年度'!E72=0,"皆増",IF('当年度'!E72=0,"皆減",ROUND('増減額'!E72/'前年度'!E72*100,1))))</f>
        <v>皆減</v>
      </c>
      <c r="F72" s="41" t="str">
        <f>IF(AND('当年度'!F72=0,'前年度'!F72=0),"",IF('前年度'!F72=0,"皆増",IF('当年度'!F72=0,"皆減",ROUND('増減額'!F72/'前年度'!F72*100,1))))</f>
        <v>皆減</v>
      </c>
      <c r="G72" s="41" t="str">
        <f>IF(AND('当年度'!G72=0,'前年度'!G72=0),"",IF('前年度'!G72=0,"皆増",IF('当年度'!G72=0,"皆減",ROUND('増減額'!G72/'前年度'!G72*100,1))))</f>
        <v>皆減</v>
      </c>
      <c r="H72" s="41">
        <f>IF(AND('当年度'!H72=0,'前年度'!H72=0),"",IF('前年度'!H72=0,"皆増",IF('当年度'!H72=0,"皆減",ROUND('増減額'!H72/'前年度'!H72*100,1))))</f>
      </c>
      <c r="I72" s="41" t="str">
        <f>IF(AND('当年度'!I72=0,'前年度'!I72=0),"",IF('前年度'!I72=0,"皆増",IF('当年度'!I72=0,"皆減",ROUND('増減額'!I72/'前年度'!I72*100,1))))</f>
        <v>皆減</v>
      </c>
    </row>
    <row r="73" spans="2:9" ht="17.25">
      <c r="B73" s="15" t="s">
        <v>79</v>
      </c>
      <c r="C73" s="41">
        <f>IF(AND('当年度'!C73=0,'前年度'!C73=0),"",IF('前年度'!C73=0,"皆増",IF('当年度'!C73=0,"皆減",ROUND('増減額'!C73/'前年度'!C73*100,1))))</f>
        <v>-41.2</v>
      </c>
      <c r="D73" s="41">
        <f>IF(AND('当年度'!D73=0,'前年度'!D73=0),"",IF('前年度'!D73=0,"皆増",IF('当年度'!D73=0,"皆減",ROUND('増減額'!D73/'前年度'!D73*100,1))))</f>
        <v>-55.5</v>
      </c>
      <c r="E73" s="41">
        <f>IF(AND('当年度'!E73=0,'前年度'!E73=0),"",IF('前年度'!E73=0,"皆増",IF('当年度'!E73=0,"皆減",ROUND('増減額'!E73/'前年度'!E73*100,1))))</f>
        <v>-33.7</v>
      </c>
      <c r="F73" s="41">
        <f>IF(AND('当年度'!F73=0,'前年度'!F73=0),"",IF('前年度'!F73=0,"皆増",IF('当年度'!F73=0,"皆減",ROUND('増減額'!F73/'前年度'!F73*100,1))))</f>
        <v>-38.1</v>
      </c>
      <c r="G73" s="41">
        <f>IF(AND('当年度'!G73=0,'前年度'!G73=0),"",IF('前年度'!G73=0,"皆増",IF('当年度'!G73=0,"皆減",ROUND('増減額'!G73/'前年度'!G73*100,1))))</f>
        <v>0</v>
      </c>
      <c r="H73" s="41">
        <f>IF(AND('当年度'!H73=0,'前年度'!H73=0),"",IF('前年度'!H73=0,"皆増",IF('当年度'!H73=0,"皆減",ROUND('増減額'!H73/'前年度'!H73*100,1))))</f>
      </c>
      <c r="I73" s="41">
        <f>IF(AND('当年度'!I73=0,'前年度'!I73=0),"",IF('前年度'!I73=0,"皆増",IF('当年度'!I73=0,"皆減",ROUND('増減額'!I73/'前年度'!I73*100,1))))</f>
        <v>0</v>
      </c>
    </row>
    <row r="74" spans="2:9" ht="17.25">
      <c r="B74" s="15" t="s">
        <v>80</v>
      </c>
      <c r="C74" s="41">
        <f>IF(AND('当年度'!C74=0,'前年度'!C74=0),"",IF('前年度'!C74=0,"皆増",IF('当年度'!C74=0,"皆減",ROUND('増減額'!C74/'前年度'!C74*100,1))))</f>
        <v>72</v>
      </c>
      <c r="D74" s="41">
        <f>IF(AND('当年度'!D74=0,'前年度'!D74=0),"",IF('前年度'!D74=0,"皆増",IF('当年度'!D74=0,"皆減",ROUND('増減額'!D74/'前年度'!D74*100,1))))</f>
        <v>-99.4</v>
      </c>
      <c r="E74" s="41">
        <f>IF(AND('当年度'!E74=0,'前年度'!E74=0),"",IF('前年度'!E74=0,"皆増",IF('当年度'!E74=0,"皆減",ROUND('増減額'!E74/'前年度'!E74*100,1))))</f>
        <v>-25.9</v>
      </c>
      <c r="F74" s="41">
        <f>IF(AND('当年度'!F74=0,'前年度'!F74=0),"",IF('前年度'!F74=0,"皆増",IF('当年度'!F74=0,"皆減",ROUND('増減額'!F74/'前年度'!F74*100,1))))</f>
        <v>12.1</v>
      </c>
      <c r="G74" s="41">
        <f>IF(AND('当年度'!G74=0,'前年度'!G74=0),"",IF('前年度'!G74=0,"皆増",IF('当年度'!G74=0,"皆減",ROUND('増減額'!G74/'前年度'!G74*100,1))))</f>
        <v>-20.5</v>
      </c>
      <c r="H74" s="41">
        <f>IF(AND('当年度'!H74=0,'前年度'!H74=0),"",IF('前年度'!H74=0,"皆増",IF('当年度'!H74=0,"皆減",ROUND('増減額'!H74/'前年度'!H74*100,1))))</f>
      </c>
      <c r="I74" s="41">
        <f>IF(AND('当年度'!I74=0,'前年度'!I74=0),"",IF('前年度'!I74=0,"皆増",IF('当年度'!I74=0,"皆減",ROUND('増減額'!I74/'前年度'!I74*100,1))))</f>
        <v>-20.5</v>
      </c>
    </row>
    <row r="75" spans="2:9" ht="17.25">
      <c r="B75" s="15" t="s">
        <v>81</v>
      </c>
      <c r="C75" s="41">
        <f>IF(AND('当年度'!C75=0,'前年度'!C75=0),"",IF('前年度'!C75=0,"皆増",IF('当年度'!C75=0,"皆減",ROUND('増減額'!C75/'前年度'!C75*100,1))))</f>
        <v>5</v>
      </c>
      <c r="D75" s="41">
        <f>IF(AND('当年度'!D75=0,'前年度'!D75=0),"",IF('前年度'!D75=0,"皆増",IF('当年度'!D75=0,"皆減",ROUND('増減額'!D75/'前年度'!D75*100,1))))</f>
        <v>70</v>
      </c>
      <c r="E75" s="41">
        <f>IF(AND('当年度'!E75=0,'前年度'!E75=0),"",IF('前年度'!E75=0,"皆増",IF('当年度'!E75=0,"皆減",ROUND('増減額'!E75/'前年度'!E75*100,1))))</f>
        <v>-5.4</v>
      </c>
      <c r="F75" s="41">
        <f>IF(AND('当年度'!F75=0,'前年度'!F75=0),"",IF('前年度'!F75=0,"皆増",IF('当年度'!F75=0,"皆減",ROUND('増減額'!F75/'前年度'!F75*100,1))))</f>
        <v>6.1</v>
      </c>
      <c r="G75" s="41">
        <f>IF(AND('当年度'!G75=0,'前年度'!G75=0),"",IF('前年度'!G75=0,"皆増",IF('当年度'!G75=0,"皆減",ROUND('増減額'!G75/'前年度'!G75*100,1))))</f>
        <v>-58.1</v>
      </c>
      <c r="H75" s="41">
        <f>IF(AND('当年度'!H75=0,'前年度'!H75=0),"",IF('前年度'!H75=0,"皆増",IF('当年度'!H75=0,"皆減",ROUND('増減額'!H75/'前年度'!H75*100,1))))</f>
      </c>
      <c r="I75" s="41">
        <f>IF(AND('当年度'!I75=0,'前年度'!I75=0),"",IF('前年度'!I75=0,"皆増",IF('当年度'!I75=0,"皆減",ROUND('増減額'!I75/'前年度'!I75*100,1))))</f>
        <v>-58.1</v>
      </c>
    </row>
    <row r="76" spans="2:9" ht="17.25">
      <c r="B76" s="15" t="s">
        <v>82</v>
      </c>
      <c r="C76" s="41">
        <f>IF(AND('当年度'!C76=0,'前年度'!C76=0),"",IF('前年度'!C76=0,"皆増",IF('当年度'!C76=0,"皆減",ROUND('増減額'!C76/'前年度'!C76*100,1))))</f>
        <v>-30.7</v>
      </c>
      <c r="D76" s="41">
        <f>IF(AND('当年度'!D76=0,'前年度'!D76=0),"",IF('前年度'!D76=0,"皆増",IF('当年度'!D76=0,"皆減",ROUND('増減額'!D76/'前年度'!D76*100,1))))</f>
        <v>0.1</v>
      </c>
      <c r="E76" s="41">
        <f>IF(AND('当年度'!E76=0,'前年度'!E76=0),"",IF('前年度'!E76=0,"皆増",IF('当年度'!E76=0,"皆減",ROUND('増減額'!E76/'前年度'!E76*100,1))))</f>
        <v>-53.1</v>
      </c>
      <c r="F76" s="41">
        <f>IF(AND('当年度'!F76=0,'前年度'!F76=0),"",IF('前年度'!F76=0,"皆増",IF('当年度'!F76=0,"皆減",ROUND('増減額'!F76/'前年度'!F76*100,1))))</f>
        <v>-36.6</v>
      </c>
      <c r="G76" s="41">
        <f>IF(AND('当年度'!G76=0,'前年度'!G76=0),"",IF('前年度'!G76=0,"皆増",IF('当年度'!G76=0,"皆減",ROUND('増減額'!G76/'前年度'!G76*100,1))))</f>
        <v>-13.8</v>
      </c>
      <c r="H76" s="41">
        <f>IF(AND('当年度'!H76=0,'前年度'!H76=0),"",IF('前年度'!H76=0,"皆増",IF('当年度'!H76=0,"皆減",ROUND('増減額'!H76/'前年度'!H76*100,1))))</f>
      </c>
      <c r="I76" s="41">
        <f>IF(AND('当年度'!I76=0,'前年度'!I76=0),"",IF('前年度'!I76=0,"皆増",IF('当年度'!I76=0,"皆減",ROUND('増減額'!I76/'前年度'!I76*100,1))))</f>
        <v>-13.8</v>
      </c>
    </row>
    <row r="77" spans="2:9" ht="17.25">
      <c r="B77" s="15" t="s">
        <v>83</v>
      </c>
      <c r="C77" s="41">
        <f>IF(AND('当年度'!C77=0,'前年度'!C77=0),"",IF('前年度'!C77=0,"皆増",IF('当年度'!C77=0,"皆減",ROUND('増減額'!C77/'前年度'!C77*100,1))))</f>
        <v>5.3</v>
      </c>
      <c r="D77" s="41">
        <f>IF(AND('当年度'!D77=0,'前年度'!D77=0),"",IF('前年度'!D77=0,"皆増",IF('当年度'!D77=0,"皆減",ROUND('増減額'!D77/'前年度'!D77*100,1))))</f>
        <v>0</v>
      </c>
      <c r="E77" s="41">
        <f>IF(AND('当年度'!E77=0,'前年度'!E77=0),"",IF('前年度'!E77=0,"皆増",IF('当年度'!E77=0,"皆減",ROUND('増減額'!E77/'前年度'!E77*100,1))))</f>
        <v>-49.7</v>
      </c>
      <c r="F77" s="41">
        <f>IF(AND('当年度'!F77=0,'前年度'!F77=0),"",IF('前年度'!F77=0,"皆増",IF('当年度'!F77=0,"皆減",ROUND('増減額'!F77/'前年度'!F77*100,1))))</f>
        <v>-8.7</v>
      </c>
      <c r="G77" s="41">
        <f>IF(AND('当年度'!G77=0,'前年度'!G77=0),"",IF('前年度'!G77=0,"皆増",IF('当年度'!G77=0,"皆減",ROUND('増減額'!G77/'前年度'!G77*100,1))))</f>
        <v>0</v>
      </c>
      <c r="H77" s="41">
        <f>IF(AND('当年度'!H77=0,'前年度'!H77=0),"",IF('前年度'!H77=0,"皆増",IF('当年度'!H77=0,"皆減",ROUND('増減額'!H77/'前年度'!H77*100,1))))</f>
      </c>
      <c r="I77" s="41">
        <f>IF(AND('当年度'!I77=0,'前年度'!I77=0),"",IF('前年度'!I77=0,"皆増",IF('当年度'!I77=0,"皆減",ROUND('増減額'!I77/'前年度'!I77*100,1))))</f>
        <v>0</v>
      </c>
    </row>
    <row r="78" spans="2:9" ht="17.25">
      <c r="B78" s="17" t="s">
        <v>84</v>
      </c>
      <c r="C78" s="42">
        <f>IF(AND('当年度'!C78=0,'前年度'!C78=0),"",IF('前年度'!C78=0,"皆増",IF('当年度'!C78=0,"皆減",ROUND('増減額'!C78/'前年度'!C78*100,1))))</f>
        <v>-25.8</v>
      </c>
      <c r="D78" s="42">
        <f>IF(AND('当年度'!D78=0,'前年度'!D78=0),"",IF('前年度'!D78=0,"皆増",IF('当年度'!D78=0,"皆減",ROUND('増減額'!D78/'前年度'!D78*100,1))))</f>
      </c>
      <c r="E78" s="42">
        <f>IF(AND('当年度'!E78=0,'前年度'!E78=0),"",IF('前年度'!E78=0,"皆増",IF('当年度'!E78=0,"皆減",ROUND('増減額'!E78/'前年度'!E78*100,1))))</f>
        <v>-50.5</v>
      </c>
      <c r="F78" s="42">
        <f>IF(AND('当年度'!F78=0,'前年度'!F78=0),"",IF('前年度'!F78=0,"皆増",IF('当年度'!F78=0,"皆減",ROUND('増減額'!F78/'前年度'!F78*100,1))))</f>
        <v>-27.8</v>
      </c>
      <c r="G78" s="42">
        <f>IF(AND('当年度'!G78=0,'前年度'!G78=0),"",IF('前年度'!G78=0,"皆増",IF('当年度'!G78=0,"皆減",ROUND('増減額'!G78/'前年度'!G78*100,1))))</f>
        <v>0</v>
      </c>
      <c r="H78" s="42">
        <f>IF(AND('当年度'!H78=0,'前年度'!H78=0),"",IF('前年度'!H78=0,"皆増",IF('当年度'!H78=0,"皆減",ROUND('増減額'!H78/'前年度'!H78*100,1))))</f>
      </c>
      <c r="I78" s="42">
        <f>IF(AND('当年度'!I78=0,'前年度'!I78=0),"",IF('前年度'!I78=0,"皆増",IF('当年度'!I78=0,"皆減",ROUND('増減額'!I78/'前年度'!I78*100,1))))</f>
        <v>0</v>
      </c>
    </row>
    <row r="79" spans="2:9" ht="17.25">
      <c r="B79" s="21" t="s">
        <v>85</v>
      </c>
      <c r="C79" s="38">
        <f>IF(AND('当年度'!C79=0,'前年度'!C79=0),"",IF('前年度'!C79=0,"皆増",IF('当年度'!C79=0,"皆減",ROUND('増減額'!C79/'前年度'!C79*100,1))))</f>
        <v>5</v>
      </c>
      <c r="D79" s="38">
        <f>IF(AND('当年度'!D79=0,'前年度'!D79=0),"",IF('前年度'!D79=0,"皆増",IF('当年度'!D79=0,"皆減",ROUND('増減額'!D79/'前年度'!D79*100,1))))</f>
        <v>-4.4</v>
      </c>
      <c r="E79" s="38">
        <f>IF(AND('当年度'!E79=0,'前年度'!E79=0),"",IF('前年度'!E79=0,"皆増",IF('当年度'!E79=0,"皆減",ROUND('増減額'!E79/'前年度'!E79*100,1))))</f>
        <v>18.4</v>
      </c>
      <c r="F79" s="38">
        <f>IF(AND('当年度'!F79=0,'前年度'!F79=0),"",IF('前年度'!F79=0,"皆増",IF('当年度'!F79=0,"皆減",ROUND('増減額'!F79/'前年度'!F79*100,1))))</f>
        <v>9.2</v>
      </c>
      <c r="G79" s="38">
        <f>IF(AND('当年度'!G79=0,'前年度'!G79=0),"",IF('前年度'!G79=0,"皆増",IF('当年度'!G79=0,"皆減",ROUND('増減額'!G79/'前年度'!G79*100,1))))</f>
        <v>10.4</v>
      </c>
      <c r="H79" s="38">
        <f>IF(AND('当年度'!H79=0,'前年度'!H79=0),"",IF('前年度'!H79=0,"皆増",IF('当年度'!H79=0,"皆減",ROUND('増減額'!H79/'前年度'!H79*100,1))))</f>
        <v>16.4</v>
      </c>
      <c r="I79" s="38">
        <f>IF(AND('当年度'!I79=0,'前年度'!I79=0),"",IF('前年度'!I79=0,"皆増",IF('当年度'!I79=0,"皆減",ROUND('増減額'!I79/'前年度'!I79*100,1))))</f>
        <v>10.4</v>
      </c>
    </row>
    <row r="80" spans="2:9" ht="17.25">
      <c r="B80" s="21" t="s">
        <v>86</v>
      </c>
      <c r="C80" s="38">
        <f>IF(AND('当年度'!C80=0,'前年度'!C80=0),"",IF('前年度'!C80=0,"皆増",IF('当年度'!C80=0,"皆減",ROUND('増減額'!C80/'前年度'!C80*100,1))))</f>
        <v>-32.5</v>
      </c>
      <c r="D80" s="38">
        <f>IF(AND('当年度'!D80=0,'前年度'!D80=0),"",IF('前年度'!D80=0,"皆増",IF('当年度'!D80=0,"皆減",ROUND('増減額'!D80/'前年度'!D80*100,1))))</f>
        <v>-27.1</v>
      </c>
      <c r="E80" s="38">
        <f>IF(AND('当年度'!E80=0,'前年度'!E80=0),"",IF('前年度'!E80=0,"皆増",IF('当年度'!E80=0,"皆減",ROUND('増減額'!E80/'前年度'!E80*100,1))))</f>
        <v>-36.5</v>
      </c>
      <c r="F80" s="38">
        <f>IF(AND('当年度'!F80=0,'前年度'!F80=0),"",IF('前年度'!F80=0,"皆増",IF('当年度'!F80=0,"皆減",ROUND('増減額'!F80/'前年度'!F80*100,1))))</f>
        <v>-33.8</v>
      </c>
      <c r="G80" s="38">
        <f>IF(AND('当年度'!G80=0,'前年度'!G80=0),"",IF('前年度'!G80=0,"皆増",IF('当年度'!G80=0,"皆減",ROUND('増減額'!G80/'前年度'!G80*100,1))))</f>
        <v>-48.5</v>
      </c>
      <c r="H80" s="38">
        <f>IF(AND('当年度'!H80=0,'前年度'!H80=0),"",IF('前年度'!H80=0,"皆増",IF('当年度'!H80=0,"皆減",ROUND('増減額'!H80/'前年度'!H80*100,1))))</f>
        <v>-4.4</v>
      </c>
      <c r="I80" s="38">
        <f>IF(AND('当年度'!I80=0,'前年度'!I80=0),"",IF('前年度'!I80=0,"皆増",IF('当年度'!I80=0,"皆減",ROUND('増減額'!I80/'前年度'!I80*100,1))))</f>
        <v>-46</v>
      </c>
    </row>
    <row r="81" spans="2:9" ht="17.25">
      <c r="B81" s="21" t="s">
        <v>87</v>
      </c>
      <c r="C81" s="38">
        <f>IF(AND('当年度'!C81=0,'前年度'!C81=0),"",IF('前年度'!C81=0,"皆増",IF('当年度'!C81=0,"皆減",ROUND('増減額'!C81/'前年度'!C81*100,1))))</f>
        <v>-13.1</v>
      </c>
      <c r="D81" s="38">
        <f>IF(AND('当年度'!D81=0,'前年度'!D81=0),"",IF('前年度'!D81=0,"皆増",IF('当年度'!D81=0,"皆減",ROUND('増減額'!D81/'前年度'!D81*100,1))))</f>
        <v>-15.8</v>
      </c>
      <c r="E81" s="38">
        <f>IF(AND('当年度'!E81=0,'前年度'!E81=0),"",IF('前年度'!E81=0,"皆増",IF('当年度'!E81=0,"皆減",ROUND('増減額'!E81/'前年度'!E81*100,1))))</f>
        <v>-12.7</v>
      </c>
      <c r="F81" s="38">
        <f>IF(AND('当年度'!F81=0,'前年度'!F81=0),"",IF('前年度'!F81=0,"皆増",IF('当年度'!F81=0,"皆減",ROUND('増減額'!F81/'前年度'!F81*100,1))))</f>
        <v>-13.2</v>
      </c>
      <c r="G81" s="38">
        <f>IF(AND('当年度'!G81=0,'前年度'!G81=0),"",IF('前年度'!G81=0,"皆増",IF('当年度'!G81=0,"皆減",ROUND('増減額'!G81/'前年度'!G81*100,1))))</f>
        <v>-10.9</v>
      </c>
      <c r="H81" s="38">
        <f>IF(AND('当年度'!H81=0,'前年度'!H81=0),"",IF('前年度'!H81=0,"皆増",IF('当年度'!H81=0,"皆減",ROUND('増減額'!H81/'前年度'!H81*100,1))))</f>
        <v>-2.5</v>
      </c>
      <c r="I81" s="38">
        <f>IF(AND('当年度'!I81=0,'前年度'!I81=0),"",IF('前年度'!I81=0,"皆増",IF('当年度'!I81=0,"皆減",ROUND('増減額'!I81/'前年度'!I81*100,1))))</f>
        <v>-10.7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ゴシック,標準"&amp;24１４　基金の状況（対前年度増減率）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2005-10-04T05:01:59Z</cp:lastPrinted>
  <dcterms:created xsi:type="dcterms:W3CDTF">1999-09-10T06:56:51Z</dcterms:created>
  <dcterms:modified xsi:type="dcterms:W3CDTF">2005-10-04T05:32:02Z</dcterms:modified>
  <cp:category/>
  <cp:version/>
  <cp:contentType/>
  <cp:contentStatus/>
</cp:coreProperties>
</file>