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0" windowWidth="7395" windowHeight="8670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'前年度'!$C$2:$U$69</definedName>
    <definedName name="_xlnm.Print_Area" localSheetId="2">'増減額'!$C$2:$U$69</definedName>
    <definedName name="_xlnm.Print_Area" localSheetId="3">'増減率'!$C$2:$N$64</definedName>
    <definedName name="_xlnm.Print_Area" localSheetId="0">'当年度'!$C$2:$U$69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<sst xmlns="http://schemas.openxmlformats.org/spreadsheetml/2006/main" count="418" uniqueCount="93">
  <si>
    <t>(単位:千円)</t>
  </si>
  <si>
    <t>(単位:％)</t>
  </si>
  <si>
    <t>物件購入に係るもの</t>
  </si>
  <si>
    <t>債務補償または損失補償に係るもの</t>
  </si>
  <si>
    <t>そ の 他</t>
  </si>
  <si>
    <t>合    計</t>
  </si>
  <si>
    <t>地方債残高＋</t>
  </si>
  <si>
    <t>債務負担</t>
  </si>
  <si>
    <t>翌年度以降</t>
  </si>
  <si>
    <t>今 年 度</t>
  </si>
  <si>
    <t>標準財政規模</t>
  </si>
  <si>
    <t>行為限度額</t>
  </si>
  <si>
    <t>支出予定額</t>
  </si>
  <si>
    <t>支 出 額</t>
  </si>
  <si>
    <t>地方債残高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</si>
  <si>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</si>
  <si>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</si>
  <si>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</si>
  <si>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</si>
  <si>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</si>
  <si>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</si>
  <si>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</si>
  <si>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</si>
  <si>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</si>
  <si>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</si>
  <si>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</si>
  <si>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</si>
  <si>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</si>
  <si>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</si>
  <si>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</si>
  <si>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</si>
  <si>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</si>
  <si>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</si>
  <si>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</si>
  <si>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</si>
  <si>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</si>
  <si>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</si>
  <si>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</si>
  <si>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</si>
  <si>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</si>
  <si>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</si>
  <si>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当年度</t>
  </si>
  <si>
    <t>前年度</t>
  </si>
  <si>
    <t>増減率</t>
  </si>
  <si>
    <t>対標準財政規模比率</t>
  </si>
  <si>
    <t>債務比率</t>
  </si>
  <si>
    <t>＊加重平均</t>
  </si>
  <si>
    <t>＊単純平均</t>
  </si>
  <si>
    <t>&lt;参　考&gt;</t>
  </si>
  <si>
    <t>債務負担行為限度額</t>
  </si>
  <si>
    <t>対標準財政規模比率</t>
  </si>
  <si>
    <t>翌年度以降負担額</t>
  </si>
  <si>
    <t>翌年度以降負担額</t>
  </si>
  <si>
    <t>対標準財政規模比率</t>
  </si>
  <si>
    <t>(単位:％)</t>
  </si>
  <si>
    <t>債務比率</t>
  </si>
  <si>
    <t>＊加重平均</t>
  </si>
  <si>
    <t>＊単純平均</t>
  </si>
  <si>
    <t>(単位:％)</t>
  </si>
  <si>
    <t>前年度</t>
  </si>
  <si>
    <t>(津    市)</t>
  </si>
  <si>
    <t>(伊 勢 市)</t>
  </si>
  <si>
    <t>(熊 野 市)</t>
  </si>
  <si>
    <t>(久 居 市)</t>
  </si>
  <si>
    <t>いなべ市</t>
  </si>
  <si>
    <t>志 摩 市</t>
  </si>
  <si>
    <t>伊 賀 市</t>
  </si>
  <si>
    <t>(河 芸 町)</t>
  </si>
  <si>
    <t>(芸 濃 町)</t>
  </si>
  <si>
    <t>(美 里 村)</t>
  </si>
  <si>
    <t>(安 濃 町)</t>
  </si>
  <si>
    <t>(香良洲町)</t>
  </si>
  <si>
    <t>(一 志 町)</t>
  </si>
  <si>
    <t>(白 山 町)</t>
  </si>
  <si>
    <t>(美 杉 村)</t>
  </si>
  <si>
    <t>(多 気 町)</t>
  </si>
  <si>
    <t>(大 台 町)</t>
  </si>
  <si>
    <t>(勢 和 村)</t>
  </si>
  <si>
    <t>(宮 川 村)</t>
  </si>
  <si>
    <t>(二 見 町)</t>
  </si>
  <si>
    <t>(小 俣 町)</t>
  </si>
  <si>
    <t>(南 勢 町)</t>
  </si>
  <si>
    <t>(南 島 町)</t>
  </si>
  <si>
    <t>(御 薗 村)</t>
  </si>
  <si>
    <t>大 紀 町</t>
  </si>
  <si>
    <t>南伊勢町</t>
  </si>
  <si>
    <t>紀 北 町</t>
  </si>
  <si>
    <t>(紀伊長島町)</t>
  </si>
  <si>
    <t>(海 山 町)</t>
  </si>
  <si>
    <t>(紀 宝 町)</t>
  </si>
  <si>
    <t>(紀 和 町)</t>
  </si>
  <si>
    <t>(鵜 殿 村)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</si>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</sst>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_);[Red]\(0\)"/>
    <numFmt numFmtId="178" formatCode="0.0_);[Red]\(0.0\)"/>
    <numFmt numFmtId="179" formatCode="#,##0;&quot;▲ &quot;#,##0"/>
    <numFmt numFmtId="180" formatCode="#,##0.0;&quot;▲ &quot;#,##0.0"/>
    <numFmt numFmtId="181" formatCode="0.0;&quot;▲ &quot;0.0"/>
    <numFmt numFmtId="182" formatCode="0.00_);[Red]\(0.00\)"/>
    <numFmt numFmtId="183" formatCode="#,##0.00;&quot;▲ &quot;#,##0.00"/>
  </numFmts>
  <fonts count="7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14"/>
      <color indexed="8"/>
      <name val="ＭＳ 明朝"/>
      <family val="1"/>
    </font>
    <font>
      <sz val="12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 diagonalUp="1">
      <left style="thin"/>
      <right style="thin"/>
      <top style="thin"/>
      <bottom style="hair"/>
      <diagonal style="thin"/>
    </border>
    <border diagonalUp="1">
      <left style="thin"/>
      <right style="thin"/>
      <top>
        <color indexed="63"/>
      </top>
      <bottom style="hair"/>
      <diagonal style="thin"/>
    </border>
    <border diagonalUp="1">
      <left style="thin"/>
      <right style="thin"/>
      <top style="hair"/>
      <bottom style="hair"/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 style="hair"/>
      <bottom>
        <color indexed="63"/>
      </bottom>
      <diagonal style="thin"/>
    </border>
    <border diagonalUp="1">
      <left style="thin"/>
      <right style="thin"/>
      <top style="hair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11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2" xfId="0" applyBorder="1" applyAlignment="1" applyProtection="1">
      <alignment horizontal="right"/>
      <protection/>
    </xf>
    <xf numFmtId="37" fontId="0" fillId="0" borderId="1" xfId="0" applyBorder="1" applyAlignment="1" applyProtection="1">
      <alignment/>
      <protection/>
    </xf>
    <xf numFmtId="37" fontId="0" fillId="0" borderId="0" xfId="0" applyBorder="1" applyAlignment="1" applyProtection="1">
      <alignment horizontal="right"/>
      <protection/>
    </xf>
    <xf numFmtId="37" fontId="0" fillId="0" borderId="0" xfId="0" applyBorder="1" applyAlignment="1" applyProtection="1">
      <alignment horizontal="center"/>
      <protection/>
    </xf>
    <xf numFmtId="37" fontId="0" fillId="0" borderId="3" xfId="0" applyBorder="1" applyAlignment="1">
      <alignment/>
    </xf>
    <xf numFmtId="37" fontId="0" fillId="0" borderId="4" xfId="0" applyBorder="1" applyAlignment="1" applyProtection="1">
      <alignment horizontal="center"/>
      <protection/>
    </xf>
    <xf numFmtId="37" fontId="0" fillId="0" borderId="5" xfId="0" applyBorder="1" applyAlignment="1">
      <alignment/>
    </xf>
    <xf numFmtId="37" fontId="0" fillId="0" borderId="5" xfId="0" applyBorder="1" applyAlignment="1" applyProtection="1">
      <alignment horizontal="center"/>
      <protection/>
    </xf>
    <xf numFmtId="37" fontId="0" fillId="0" borderId="6" xfId="0" applyBorder="1" applyAlignment="1" applyProtection="1">
      <alignment/>
      <protection/>
    </xf>
    <xf numFmtId="37" fontId="0" fillId="0" borderId="7" xfId="0" applyBorder="1" applyAlignment="1" applyProtection="1">
      <alignment/>
      <protection/>
    </xf>
    <xf numFmtId="37" fontId="0" fillId="0" borderId="8" xfId="0" applyBorder="1" applyAlignment="1" applyProtection="1">
      <alignment/>
      <protection/>
    </xf>
    <xf numFmtId="37" fontId="0" fillId="0" borderId="9" xfId="0" applyBorder="1" applyAlignment="1" applyProtection="1">
      <alignment/>
      <protection/>
    </xf>
    <xf numFmtId="37" fontId="0" fillId="0" borderId="10" xfId="0" applyBorder="1" applyAlignment="1" applyProtection="1">
      <alignment horizontal="center"/>
      <protection/>
    </xf>
    <xf numFmtId="37" fontId="0" fillId="0" borderId="10" xfId="0" applyBorder="1" applyAlignment="1" applyProtection="1">
      <alignment/>
      <protection/>
    </xf>
    <xf numFmtId="37" fontId="0" fillId="0" borderId="5" xfId="0" applyBorder="1" applyAlignment="1" applyProtection="1">
      <alignment horizontal="left"/>
      <protection/>
    </xf>
    <xf numFmtId="37" fontId="3" fillId="0" borderId="3" xfId="0" applyFont="1" applyBorder="1" applyAlignment="1" applyProtection="1">
      <alignment horizontal="center"/>
      <protection/>
    </xf>
    <xf numFmtId="37" fontId="3" fillId="0" borderId="4" xfId="0" applyFont="1" applyBorder="1" applyAlignment="1" applyProtection="1">
      <alignment horizontal="center"/>
      <protection/>
    </xf>
    <xf numFmtId="37" fontId="0" fillId="0" borderId="6" xfId="0" applyNumberFormat="1" applyFont="1" applyBorder="1" applyAlignment="1" applyProtection="1">
      <alignment/>
      <protection locked="0"/>
    </xf>
    <xf numFmtId="37" fontId="0" fillId="0" borderId="7" xfId="0" applyNumberFormat="1" applyFont="1" applyBorder="1" applyAlignment="1" applyProtection="1">
      <alignment/>
      <protection locked="0"/>
    </xf>
    <xf numFmtId="37" fontId="0" fillId="0" borderId="8" xfId="0" applyNumberFormat="1" applyFont="1" applyBorder="1" applyAlignment="1" applyProtection="1">
      <alignment/>
      <protection locked="0"/>
    </xf>
    <xf numFmtId="37" fontId="0" fillId="0" borderId="9" xfId="0" applyNumberFormat="1" applyFont="1" applyBorder="1" applyAlignment="1" applyProtection="1">
      <alignment/>
      <protection locked="0"/>
    </xf>
    <xf numFmtId="178" fontId="0" fillId="0" borderId="7" xfId="0" applyNumberFormat="1" applyBorder="1" applyAlignment="1" applyProtection="1">
      <alignment/>
      <protection/>
    </xf>
    <xf numFmtId="178" fontId="0" fillId="0" borderId="8" xfId="0" applyNumberFormat="1" applyBorder="1" applyAlignment="1" applyProtection="1">
      <alignment/>
      <protection/>
    </xf>
    <xf numFmtId="178" fontId="0" fillId="0" borderId="9" xfId="0" applyNumberFormat="1" applyBorder="1" applyAlignment="1" applyProtection="1">
      <alignment/>
      <protection/>
    </xf>
    <xf numFmtId="178" fontId="0" fillId="0" borderId="10" xfId="0" applyNumberFormat="1" applyBorder="1" applyAlignment="1" applyProtection="1">
      <alignment/>
      <protection/>
    </xf>
    <xf numFmtId="178" fontId="0" fillId="0" borderId="10" xfId="0" applyNumberFormat="1" applyBorder="1" applyAlignment="1">
      <alignment/>
    </xf>
    <xf numFmtId="182" fontId="0" fillId="0" borderId="6" xfId="0" applyNumberFormat="1" applyBorder="1" applyAlignment="1" applyProtection="1">
      <alignment/>
      <protection/>
    </xf>
    <xf numFmtId="182" fontId="0" fillId="0" borderId="10" xfId="0" applyNumberFormat="1" applyBorder="1" applyAlignment="1">
      <alignment/>
    </xf>
    <xf numFmtId="37" fontId="5" fillId="0" borderId="4" xfId="0" applyFont="1" applyBorder="1" applyAlignment="1" applyProtection="1">
      <alignment horizontal="center"/>
      <protection/>
    </xf>
    <xf numFmtId="182" fontId="0" fillId="0" borderId="9" xfId="0" applyNumberFormat="1" applyBorder="1" applyAlignment="1" applyProtection="1">
      <alignment/>
      <protection/>
    </xf>
    <xf numFmtId="182" fontId="0" fillId="0" borderId="7" xfId="0" applyNumberFormat="1" applyBorder="1" applyAlignment="1" applyProtection="1">
      <alignment/>
      <protection/>
    </xf>
    <xf numFmtId="182" fontId="0" fillId="0" borderId="10" xfId="0" applyNumberFormat="1" applyBorder="1" applyAlignment="1" applyProtection="1">
      <alignment/>
      <protection/>
    </xf>
    <xf numFmtId="37" fontId="6" fillId="0" borderId="3" xfId="0" applyFont="1" applyBorder="1" applyAlignment="1" applyProtection="1">
      <alignment horizontal="center"/>
      <protection/>
    </xf>
    <xf numFmtId="37" fontId="6" fillId="0" borderId="4" xfId="0" applyFont="1" applyBorder="1" applyAlignment="1" applyProtection="1">
      <alignment horizontal="center"/>
      <protection/>
    </xf>
    <xf numFmtId="37" fontId="6" fillId="0" borderId="5" xfId="0" applyFont="1" applyBorder="1" applyAlignment="1" applyProtection="1">
      <alignment horizontal="center"/>
      <protection/>
    </xf>
    <xf numFmtId="180" fontId="0" fillId="0" borderId="10" xfId="0" applyNumberFormat="1" applyBorder="1" applyAlignment="1" applyProtection="1">
      <alignment/>
      <protection/>
    </xf>
    <xf numFmtId="183" fontId="0" fillId="0" borderId="10" xfId="0" applyNumberFormat="1" applyBorder="1" applyAlignment="1" applyProtection="1">
      <alignment/>
      <protection/>
    </xf>
    <xf numFmtId="181" fontId="0" fillId="0" borderId="9" xfId="0" applyNumberFormat="1" applyBorder="1" applyAlignment="1" applyProtection="1">
      <alignment/>
      <protection/>
    </xf>
    <xf numFmtId="181" fontId="0" fillId="0" borderId="5" xfId="0" applyNumberFormat="1" applyBorder="1" applyAlignment="1" applyProtection="1">
      <alignment/>
      <protection/>
    </xf>
    <xf numFmtId="182" fontId="0" fillId="0" borderId="4" xfId="0" applyNumberFormat="1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 locked="0"/>
    </xf>
    <xf numFmtId="178" fontId="0" fillId="0" borderId="11" xfId="0" applyNumberFormat="1" applyBorder="1" applyAlignment="1" applyProtection="1">
      <alignment/>
      <protection/>
    </xf>
    <xf numFmtId="182" fontId="0" fillId="0" borderId="8" xfId="0" applyNumberForma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/>
      <protection locked="0"/>
    </xf>
    <xf numFmtId="181" fontId="0" fillId="0" borderId="7" xfId="0" applyNumberFormat="1" applyBorder="1" applyAlignment="1" applyProtection="1">
      <alignment/>
      <protection/>
    </xf>
    <xf numFmtId="37" fontId="0" fillId="0" borderId="0" xfId="0" applyAlignment="1">
      <alignment shrinkToFit="1"/>
    </xf>
    <xf numFmtId="179" fontId="0" fillId="0" borderId="9" xfId="0" applyNumberFormat="1" applyBorder="1" applyAlignment="1" applyProtection="1">
      <alignment shrinkToFit="1"/>
      <protection/>
    </xf>
    <xf numFmtId="179" fontId="0" fillId="0" borderId="9" xfId="0" applyNumberFormat="1" applyFont="1" applyBorder="1" applyAlignment="1" applyProtection="1">
      <alignment shrinkToFit="1"/>
      <protection locked="0"/>
    </xf>
    <xf numFmtId="180" fontId="0" fillId="0" borderId="9" xfId="0" applyNumberFormat="1" applyBorder="1" applyAlignment="1" applyProtection="1">
      <alignment shrinkToFit="1"/>
      <protection/>
    </xf>
    <xf numFmtId="183" fontId="0" fillId="0" borderId="9" xfId="0" applyNumberFormat="1" applyBorder="1" applyAlignment="1" applyProtection="1">
      <alignment shrinkToFit="1"/>
      <protection/>
    </xf>
    <xf numFmtId="179" fontId="0" fillId="0" borderId="7" xfId="0" applyNumberFormat="1" applyBorder="1" applyAlignment="1" applyProtection="1">
      <alignment shrinkToFit="1"/>
      <protection/>
    </xf>
    <xf numFmtId="179" fontId="0" fillId="0" borderId="8" xfId="0" applyNumberFormat="1" applyBorder="1" applyAlignment="1" applyProtection="1">
      <alignment shrinkToFit="1"/>
      <protection/>
    </xf>
    <xf numFmtId="179" fontId="0" fillId="0" borderId="8" xfId="0" applyNumberFormat="1" applyFont="1" applyBorder="1" applyAlignment="1" applyProtection="1">
      <alignment shrinkToFit="1"/>
      <protection locked="0"/>
    </xf>
    <xf numFmtId="180" fontId="0" fillId="0" borderId="8" xfId="0" applyNumberFormat="1" applyBorder="1" applyAlignment="1" applyProtection="1">
      <alignment shrinkToFit="1"/>
      <protection/>
    </xf>
    <xf numFmtId="183" fontId="0" fillId="0" borderId="8" xfId="0" applyNumberFormat="1" applyBorder="1" applyAlignment="1" applyProtection="1">
      <alignment shrinkToFit="1"/>
      <protection/>
    </xf>
    <xf numFmtId="179" fontId="0" fillId="0" borderId="10" xfId="0" applyNumberFormat="1" applyBorder="1" applyAlignment="1" applyProtection="1">
      <alignment shrinkToFit="1"/>
      <protection/>
    </xf>
    <xf numFmtId="180" fontId="0" fillId="0" borderId="10" xfId="0" applyNumberFormat="1" applyBorder="1" applyAlignment="1" applyProtection="1">
      <alignment shrinkToFit="1"/>
      <protection/>
    </xf>
    <xf numFmtId="183" fontId="0" fillId="0" borderId="10" xfId="0" applyNumberFormat="1" applyBorder="1" applyAlignment="1" applyProtection="1">
      <alignment shrinkToFit="1"/>
      <protection/>
    </xf>
    <xf numFmtId="37" fontId="0" fillId="0" borderId="2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5" xfId="0" applyBorder="1" applyAlignment="1">
      <alignment shrinkToFit="1"/>
    </xf>
    <xf numFmtId="37" fontId="0" fillId="0" borderId="6" xfId="0" applyBorder="1" applyAlignment="1" applyProtection="1">
      <alignment horizontal="center" shrinkToFit="1"/>
      <protection/>
    </xf>
    <xf numFmtId="37" fontId="0" fillId="0" borderId="9" xfId="0" applyBorder="1" applyAlignment="1" applyProtection="1">
      <alignment horizontal="center" shrinkToFit="1"/>
      <protection/>
    </xf>
    <xf numFmtId="37" fontId="0" fillId="0" borderId="7" xfId="0" applyBorder="1" applyAlignment="1" applyProtection="1">
      <alignment horizontal="center" shrinkToFit="1"/>
      <protection/>
    </xf>
    <xf numFmtId="37" fontId="0" fillId="0" borderId="11" xfId="0" applyBorder="1" applyAlignment="1" applyProtection="1">
      <alignment horizontal="center" shrinkToFit="1"/>
      <protection/>
    </xf>
    <xf numFmtId="37" fontId="0" fillId="0" borderId="8" xfId="0" applyBorder="1" applyAlignment="1" applyProtection="1">
      <alignment horizontal="center" shrinkToFit="1"/>
      <protection/>
    </xf>
    <xf numFmtId="37" fontId="0" fillId="0" borderId="10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" xfId="0" applyBorder="1" applyAlignment="1">
      <alignment shrinkToFit="1"/>
    </xf>
    <xf numFmtId="37" fontId="0" fillId="0" borderId="4" xfId="0" applyBorder="1" applyAlignment="1" applyProtection="1">
      <alignment horizontal="center" shrinkToFit="1"/>
      <protection/>
    </xf>
    <xf numFmtId="37" fontId="0" fillId="0" borderId="5" xfId="0" applyBorder="1" applyAlignment="1" applyProtection="1">
      <alignment horizontal="center" shrinkToFit="1"/>
      <protection/>
    </xf>
    <xf numFmtId="179" fontId="0" fillId="0" borderId="5" xfId="0" applyNumberFormat="1" applyBorder="1" applyAlignment="1" applyProtection="1">
      <alignment shrinkToFit="1"/>
      <protection/>
    </xf>
    <xf numFmtId="181" fontId="4" fillId="0" borderId="7" xfId="0" applyNumberFormat="1" applyFont="1" applyBorder="1" applyAlignment="1" applyProtection="1">
      <alignment/>
      <protection locked="0"/>
    </xf>
    <xf numFmtId="181" fontId="4" fillId="0" borderId="5" xfId="0" applyNumberFormat="1" applyFont="1" applyBorder="1" applyAlignment="1" applyProtection="1">
      <alignment/>
      <protection locked="0"/>
    </xf>
    <xf numFmtId="37" fontId="3" fillId="0" borderId="5" xfId="0" applyFont="1" applyBorder="1" applyAlignment="1" applyProtection="1">
      <alignment horizontal="center"/>
      <protection/>
    </xf>
    <xf numFmtId="37" fontId="0" fillId="0" borderId="12" xfId="0" applyBorder="1" applyAlignment="1" applyProtection="1">
      <alignment/>
      <protection/>
    </xf>
    <xf numFmtId="37" fontId="0" fillId="0" borderId="13" xfId="0" applyBorder="1" applyAlignment="1" applyProtection="1">
      <alignment/>
      <protection/>
    </xf>
    <xf numFmtId="37" fontId="0" fillId="0" borderId="14" xfId="0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 locked="0"/>
    </xf>
    <xf numFmtId="178" fontId="0" fillId="0" borderId="13" xfId="0" applyNumberFormat="1" applyBorder="1" applyAlignment="1" applyProtection="1">
      <alignment/>
      <protection/>
    </xf>
    <xf numFmtId="182" fontId="0" fillId="0" borderId="15" xfId="0" applyNumberForma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 locked="0"/>
    </xf>
    <xf numFmtId="178" fontId="0" fillId="0" borderId="12" xfId="0" applyNumberFormat="1" applyBorder="1" applyAlignment="1" applyProtection="1">
      <alignment/>
      <protection/>
    </xf>
    <xf numFmtId="178" fontId="0" fillId="0" borderId="5" xfId="0" applyNumberFormat="1" applyBorder="1" applyAlignment="1" applyProtection="1">
      <alignment/>
      <protection/>
    </xf>
    <xf numFmtId="37" fontId="0" fillId="0" borderId="16" xfId="0" applyBorder="1" applyAlignment="1" applyProtection="1">
      <alignment/>
      <protection/>
    </xf>
    <xf numFmtId="37" fontId="0" fillId="0" borderId="17" xfId="0" applyBorder="1" applyAlignment="1" applyProtection="1">
      <alignment/>
      <protection/>
    </xf>
    <xf numFmtId="37" fontId="0" fillId="0" borderId="14" xfId="0" applyNumberFormat="1" applyFont="1" applyBorder="1" applyAlignment="1" applyProtection="1">
      <alignment/>
      <protection locked="0"/>
    </xf>
    <xf numFmtId="178" fontId="0" fillId="0" borderId="14" xfId="0" applyNumberFormat="1" applyBorder="1" applyAlignment="1" applyProtection="1">
      <alignment/>
      <protection/>
    </xf>
    <xf numFmtId="182" fontId="0" fillId="0" borderId="14" xfId="0" applyNumberForma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 locked="0"/>
    </xf>
    <xf numFmtId="37" fontId="0" fillId="0" borderId="16" xfId="0" applyNumberFormat="1" applyFont="1" applyBorder="1" applyAlignment="1" applyProtection="1">
      <alignment/>
      <protection locked="0"/>
    </xf>
    <xf numFmtId="178" fontId="0" fillId="0" borderId="6" xfId="0" applyNumberFormat="1" applyBorder="1" applyAlignment="1" applyProtection="1">
      <alignment/>
      <protection/>
    </xf>
    <xf numFmtId="37" fontId="0" fillId="0" borderId="10" xfId="0" applyFill="1" applyBorder="1" applyAlignment="1" applyProtection="1">
      <alignment/>
      <protection/>
    </xf>
    <xf numFmtId="37" fontId="0" fillId="0" borderId="18" xfId="0" applyBorder="1" applyAlignment="1" applyProtection="1">
      <alignment horizontal="center"/>
      <protection/>
    </xf>
    <xf numFmtId="37" fontId="0" fillId="0" borderId="19" xfId="0" applyBorder="1" applyAlignment="1">
      <alignment horizontal="center"/>
    </xf>
    <xf numFmtId="37" fontId="0" fillId="0" borderId="20" xfId="0" applyBorder="1" applyAlignment="1">
      <alignment horizontal="center"/>
    </xf>
    <xf numFmtId="37" fontId="0" fillId="0" borderId="10" xfId="0" applyBorder="1" applyAlignment="1" applyProtection="1">
      <alignment/>
      <protection/>
    </xf>
    <xf numFmtId="37" fontId="0" fillId="0" borderId="10" xfId="0" applyBorder="1" applyAlignment="1">
      <alignment/>
    </xf>
    <xf numFmtId="37" fontId="0" fillId="0" borderId="18" xfId="0" applyBorder="1" applyAlignment="1" applyProtection="1">
      <alignment/>
      <protection/>
    </xf>
    <xf numFmtId="37" fontId="0" fillId="0" borderId="19" xfId="0" applyBorder="1" applyAlignment="1">
      <alignment/>
    </xf>
    <xf numFmtId="37" fontId="0" fillId="0" borderId="20" xfId="0" applyBorder="1" applyAlignment="1">
      <alignment/>
    </xf>
    <xf numFmtId="37" fontId="0" fillId="0" borderId="6" xfId="0" applyFill="1" applyBorder="1" applyAlignment="1" applyProtection="1">
      <alignment/>
      <protection/>
    </xf>
    <xf numFmtId="37" fontId="0" fillId="0" borderId="9" xfId="0" applyFill="1" applyBorder="1" applyAlignment="1" applyProtection="1">
      <alignment/>
      <protection/>
    </xf>
    <xf numFmtId="37" fontId="0" fillId="0" borderId="7" xfId="0" applyFill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69"/>
  <sheetViews>
    <sheetView tabSelected="1" view="pageBreakPreview" zoomScale="75" zoomScaleNormal="55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8.83203125" style="51" customWidth="1"/>
    <col min="2" max="2" width="10.66015625" style="51" customWidth="1"/>
    <col min="3" max="6" width="12.66015625" style="0" customWidth="1"/>
    <col min="7" max="8" width="10.66015625" style="0" customWidth="1"/>
    <col min="9" max="14" width="12.66015625" style="0" customWidth="1"/>
    <col min="15" max="15" width="2.66015625" style="0" customWidth="1"/>
    <col min="16" max="16" width="12.66015625" style="0" customWidth="1"/>
    <col min="17" max="20" width="10.66015625" style="0" customWidth="1"/>
    <col min="21" max="21" width="12.66015625" style="0" customWidth="1"/>
    <col min="22" max="22" width="14" style="0" customWidth="1"/>
  </cols>
  <sheetData>
    <row r="1" spans="2:20" ht="17.25">
      <c r="B1" s="51" t="s">
        <v>41</v>
      </c>
      <c r="N1" s="3"/>
      <c r="O1" s="3"/>
      <c r="P1" s="3"/>
      <c r="Q1" s="3"/>
      <c r="R1" s="3"/>
      <c r="S1" s="3"/>
      <c r="T1" s="3"/>
    </row>
    <row r="2" spans="2:21" ht="21" customHeight="1">
      <c r="B2" s="64" t="s">
        <v>92</v>
      </c>
      <c r="C2" s="2"/>
      <c r="D2" s="2"/>
      <c r="E2" s="2"/>
      <c r="F2" s="2"/>
      <c r="G2" s="2"/>
      <c r="H2" s="2"/>
      <c r="I2" s="2"/>
      <c r="J2" s="2"/>
      <c r="K2" s="5" t="s">
        <v>0</v>
      </c>
      <c r="L2" s="2"/>
      <c r="M2" s="2"/>
      <c r="N2" s="5" t="s">
        <v>0</v>
      </c>
      <c r="O2" s="7"/>
      <c r="P2" s="5" t="s">
        <v>0</v>
      </c>
      <c r="Q2" s="3"/>
      <c r="R2" s="3"/>
      <c r="S2" s="5" t="s">
        <v>54</v>
      </c>
      <c r="U2" s="5" t="s">
        <v>0</v>
      </c>
    </row>
    <row r="3" spans="2:21" ht="21" customHeight="1">
      <c r="B3" s="65"/>
      <c r="C3" s="103" t="s">
        <v>2</v>
      </c>
      <c r="D3" s="104"/>
      <c r="E3" s="104"/>
      <c r="F3" s="105" t="s">
        <v>3</v>
      </c>
      <c r="G3" s="106"/>
      <c r="H3" s="107"/>
      <c r="I3" s="103" t="s">
        <v>4</v>
      </c>
      <c r="J3" s="104"/>
      <c r="K3" s="104"/>
      <c r="L3" s="100" t="s">
        <v>5</v>
      </c>
      <c r="M3" s="101"/>
      <c r="N3" s="102"/>
      <c r="O3" s="3"/>
      <c r="P3" s="9"/>
      <c r="Q3" s="37" t="s">
        <v>52</v>
      </c>
      <c r="R3" s="37" t="s">
        <v>49</v>
      </c>
      <c r="S3" s="37" t="s">
        <v>6</v>
      </c>
      <c r="T3" s="20"/>
      <c r="U3" s="9"/>
    </row>
    <row r="4" spans="2:21" ht="21" customHeight="1">
      <c r="B4" s="66"/>
      <c r="C4" s="10" t="s">
        <v>7</v>
      </c>
      <c r="D4" s="10" t="s">
        <v>8</v>
      </c>
      <c r="E4" s="10" t="s">
        <v>9</v>
      </c>
      <c r="F4" s="10" t="s">
        <v>7</v>
      </c>
      <c r="G4" s="10" t="s">
        <v>8</v>
      </c>
      <c r="H4" s="10" t="s">
        <v>9</v>
      </c>
      <c r="I4" s="10" t="s">
        <v>7</v>
      </c>
      <c r="J4" s="10" t="s">
        <v>8</v>
      </c>
      <c r="K4" s="10" t="s">
        <v>9</v>
      </c>
      <c r="L4" s="10" t="s">
        <v>7</v>
      </c>
      <c r="M4" s="10" t="s">
        <v>8</v>
      </c>
      <c r="N4" s="10" t="s">
        <v>9</v>
      </c>
      <c r="O4" s="8"/>
      <c r="P4" s="10" t="s">
        <v>10</v>
      </c>
      <c r="Q4" s="38" t="s">
        <v>53</v>
      </c>
      <c r="R4" s="38" t="s">
        <v>50</v>
      </c>
      <c r="S4" s="38" t="s">
        <v>51</v>
      </c>
      <c r="T4" s="33" t="s">
        <v>45</v>
      </c>
      <c r="U4" s="10" t="s">
        <v>14</v>
      </c>
    </row>
    <row r="5" spans="2:21" ht="21" customHeight="1">
      <c r="B5" s="67"/>
      <c r="C5" s="12" t="s">
        <v>11</v>
      </c>
      <c r="D5" s="12" t="s">
        <v>12</v>
      </c>
      <c r="E5" s="12" t="s">
        <v>13</v>
      </c>
      <c r="F5" s="12" t="s">
        <v>11</v>
      </c>
      <c r="G5" s="12" t="s">
        <v>12</v>
      </c>
      <c r="H5" s="12" t="s">
        <v>13</v>
      </c>
      <c r="I5" s="12" t="s">
        <v>11</v>
      </c>
      <c r="J5" s="12" t="s">
        <v>12</v>
      </c>
      <c r="K5" s="12" t="s">
        <v>13</v>
      </c>
      <c r="L5" s="12" t="s">
        <v>11</v>
      </c>
      <c r="M5" s="12" t="s">
        <v>12</v>
      </c>
      <c r="N5" s="12" t="s">
        <v>13</v>
      </c>
      <c r="O5" s="8"/>
      <c r="P5" s="11"/>
      <c r="Q5" s="39"/>
      <c r="R5" s="39"/>
      <c r="S5" s="38" t="s">
        <v>50</v>
      </c>
      <c r="T5" s="21"/>
      <c r="U5" s="19"/>
    </row>
    <row r="6" spans="2:21" ht="21" customHeight="1">
      <c r="B6" s="68" t="s">
        <v>15</v>
      </c>
      <c r="C6" s="13">
        <v>78000</v>
      </c>
      <c r="D6" s="13">
        <v>78000</v>
      </c>
      <c r="E6" s="13">
        <v>0</v>
      </c>
      <c r="F6" s="13">
        <v>23413473</v>
      </c>
      <c r="G6" s="13">
        <v>0</v>
      </c>
      <c r="H6" s="13">
        <v>0</v>
      </c>
      <c r="I6" s="108">
        <v>2339587</v>
      </c>
      <c r="J6" s="108">
        <v>2339587</v>
      </c>
      <c r="K6" s="108">
        <v>355060</v>
      </c>
      <c r="L6" s="13">
        <v>25831060</v>
      </c>
      <c r="M6" s="13">
        <v>2417587</v>
      </c>
      <c r="N6" s="13">
        <v>355060</v>
      </c>
      <c r="O6" s="6"/>
      <c r="P6" s="22">
        <v>58090950</v>
      </c>
      <c r="Q6" s="28">
        <f>ROUND(M6/P6*100,1)</f>
        <v>4.2</v>
      </c>
      <c r="R6" s="28">
        <f>ROUND(+L6/P6*100,1)</f>
        <v>44.5</v>
      </c>
      <c r="S6" s="98">
        <f>ROUND((M6+U6)/P6*100,1)</f>
        <v>203.6</v>
      </c>
      <c r="T6" s="31">
        <f>ROUND((M6+U6)/P6,2)</f>
        <v>2.04</v>
      </c>
      <c r="U6" s="13">
        <v>115871511</v>
      </c>
    </row>
    <row r="7" spans="2:21" ht="21" customHeight="1">
      <c r="B7" s="69" t="s">
        <v>60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6"/>
      <c r="P7" s="93"/>
      <c r="Q7" s="94"/>
      <c r="R7" s="94"/>
      <c r="S7" s="94"/>
      <c r="T7" s="95"/>
      <c r="U7" s="84"/>
    </row>
    <row r="8" spans="2:21" ht="21" customHeight="1">
      <c r="B8" s="69" t="s">
        <v>16</v>
      </c>
      <c r="C8" s="16">
        <v>25504966</v>
      </c>
      <c r="D8" s="16">
        <v>15225828</v>
      </c>
      <c r="E8" s="16">
        <v>3131031</v>
      </c>
      <c r="F8" s="16">
        <v>34657327</v>
      </c>
      <c r="G8" s="16">
        <v>0</v>
      </c>
      <c r="H8" s="16">
        <v>1167</v>
      </c>
      <c r="I8" s="109">
        <v>16360405</v>
      </c>
      <c r="J8" s="109">
        <v>10089288</v>
      </c>
      <c r="K8" s="109">
        <v>1662858</v>
      </c>
      <c r="L8" s="16">
        <v>76522698</v>
      </c>
      <c r="M8" s="16">
        <v>25315116</v>
      </c>
      <c r="N8" s="16">
        <v>4795056</v>
      </c>
      <c r="O8" s="6"/>
      <c r="P8" s="25">
        <v>59339866</v>
      </c>
      <c r="Q8" s="28">
        <f>ROUND(M8/P8*100,1)</f>
        <v>42.7</v>
      </c>
      <c r="R8" s="28">
        <f>ROUND(+L8/P8*100,1)</f>
        <v>129</v>
      </c>
      <c r="S8" s="28">
        <f>ROUND((M8+U8)/P8*100,1)</f>
        <v>238.7</v>
      </c>
      <c r="T8" s="35">
        <f>ROUND((M8+U8)/P8,2)</f>
        <v>2.39</v>
      </c>
      <c r="U8" s="16">
        <v>116341188</v>
      </c>
    </row>
    <row r="9" spans="2:21" ht="21" customHeight="1">
      <c r="B9" s="69" t="s">
        <v>17</v>
      </c>
      <c r="C9" s="16">
        <v>115948</v>
      </c>
      <c r="D9" s="16">
        <v>115948</v>
      </c>
      <c r="E9" s="16">
        <v>0</v>
      </c>
      <c r="F9" s="16">
        <v>2001638</v>
      </c>
      <c r="G9" s="16">
        <v>0</v>
      </c>
      <c r="H9" s="16">
        <v>0</v>
      </c>
      <c r="I9" s="16">
        <v>1530121</v>
      </c>
      <c r="J9" s="16">
        <v>1422809</v>
      </c>
      <c r="K9" s="16">
        <v>0</v>
      </c>
      <c r="L9" s="16">
        <v>3647707</v>
      </c>
      <c r="M9" s="16">
        <v>1538757</v>
      </c>
      <c r="N9" s="16">
        <v>0</v>
      </c>
      <c r="O9" s="6"/>
      <c r="P9" s="25">
        <v>24885121</v>
      </c>
      <c r="Q9" s="28">
        <f>ROUND(M9/P9*100,1)</f>
        <v>6.2</v>
      </c>
      <c r="R9" s="28">
        <f>ROUND(+L9/P9*100,1)</f>
        <v>14.7</v>
      </c>
      <c r="S9" s="28">
        <f>ROUND((M9+U9)/P9*100,1)</f>
        <v>192.7</v>
      </c>
      <c r="T9" s="35">
        <f>ROUND((M9+U9)/P9,2)</f>
        <v>1.93</v>
      </c>
      <c r="U9" s="16">
        <v>46411099</v>
      </c>
    </row>
    <row r="10" spans="2:21" ht="21" customHeight="1">
      <c r="B10" s="70" t="s">
        <v>61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6"/>
      <c r="P10" s="93"/>
      <c r="Q10" s="94"/>
      <c r="R10" s="94"/>
      <c r="S10" s="94"/>
      <c r="T10" s="95"/>
      <c r="U10" s="84"/>
    </row>
    <row r="11" spans="2:21" ht="21" customHeight="1">
      <c r="B11" s="70" t="s">
        <v>18</v>
      </c>
      <c r="C11" s="14">
        <v>1471680</v>
      </c>
      <c r="D11" s="14">
        <v>1147315</v>
      </c>
      <c r="E11" s="14">
        <v>324365</v>
      </c>
      <c r="F11" s="14">
        <v>10800000</v>
      </c>
      <c r="G11" s="14">
        <v>0</v>
      </c>
      <c r="H11" s="14">
        <v>0</v>
      </c>
      <c r="I11" s="14">
        <v>2822410</v>
      </c>
      <c r="J11" s="14">
        <v>1430924</v>
      </c>
      <c r="K11" s="14">
        <v>1281436</v>
      </c>
      <c r="L11" s="14">
        <v>15094090</v>
      </c>
      <c r="M11" s="14">
        <v>2578239</v>
      </c>
      <c r="N11" s="14">
        <v>1605801</v>
      </c>
      <c r="O11" s="6"/>
      <c r="P11" s="23">
        <v>35202410</v>
      </c>
      <c r="Q11" s="28">
        <f aca="true" t="shared" si="0" ref="Q11:Q57">ROUND(M11/P11*100,1)</f>
        <v>7.3</v>
      </c>
      <c r="R11" s="28">
        <f aca="true" t="shared" si="1" ref="R11:R57">ROUND(+L11/P11*100,1)</f>
        <v>42.9</v>
      </c>
      <c r="S11" s="28">
        <f aca="true" t="shared" si="2" ref="S11:S57">ROUND((M11+U11)/P11*100,1)</f>
        <v>183.3</v>
      </c>
      <c r="T11" s="35">
        <f aca="true" t="shared" si="3" ref="T11:T57">ROUND((M11+U11)/P11,2)</f>
        <v>1.83</v>
      </c>
      <c r="U11" s="14">
        <v>61945159</v>
      </c>
    </row>
    <row r="12" spans="2:21" ht="21" customHeight="1">
      <c r="B12" s="70" t="s">
        <v>19</v>
      </c>
      <c r="C12" s="14">
        <v>7740723</v>
      </c>
      <c r="D12" s="14">
        <v>6545219</v>
      </c>
      <c r="E12" s="14">
        <v>934141</v>
      </c>
      <c r="F12" s="14">
        <v>15861123</v>
      </c>
      <c r="G12" s="14">
        <v>1739690</v>
      </c>
      <c r="H12" s="14">
        <v>260717</v>
      </c>
      <c r="I12" s="14">
        <v>15115764</v>
      </c>
      <c r="J12" s="14">
        <v>13794969</v>
      </c>
      <c r="K12" s="14">
        <v>780520</v>
      </c>
      <c r="L12" s="14">
        <v>38717610</v>
      </c>
      <c r="M12" s="14">
        <v>22079878</v>
      </c>
      <c r="N12" s="14">
        <v>1975378</v>
      </c>
      <c r="O12" s="6"/>
      <c r="P12" s="23">
        <v>24920607</v>
      </c>
      <c r="Q12" s="28">
        <f t="shared" si="0"/>
        <v>88.6</v>
      </c>
      <c r="R12" s="28">
        <f t="shared" si="1"/>
        <v>155.4</v>
      </c>
      <c r="S12" s="28">
        <f t="shared" si="2"/>
        <v>269.4</v>
      </c>
      <c r="T12" s="35">
        <f t="shared" si="3"/>
        <v>2.69</v>
      </c>
      <c r="U12" s="14">
        <v>45066802</v>
      </c>
    </row>
    <row r="13" spans="2:21" ht="21" customHeight="1">
      <c r="B13" s="70" t="s">
        <v>20</v>
      </c>
      <c r="C13" s="14">
        <v>486000</v>
      </c>
      <c r="D13" s="14">
        <v>348465</v>
      </c>
      <c r="E13" s="14">
        <v>117848</v>
      </c>
      <c r="F13" s="14">
        <v>12000000</v>
      </c>
      <c r="G13" s="14">
        <v>0</v>
      </c>
      <c r="H13" s="14">
        <v>0</v>
      </c>
      <c r="I13" s="110">
        <v>6362005</v>
      </c>
      <c r="J13" s="110">
        <v>4460046</v>
      </c>
      <c r="K13" s="110">
        <v>554788</v>
      </c>
      <c r="L13" s="14">
        <v>18848005</v>
      </c>
      <c r="M13" s="14">
        <v>4808511</v>
      </c>
      <c r="N13" s="14">
        <v>672636</v>
      </c>
      <c r="O13" s="6"/>
      <c r="P13" s="23">
        <v>34685776</v>
      </c>
      <c r="Q13" s="28">
        <f t="shared" si="0"/>
        <v>13.9</v>
      </c>
      <c r="R13" s="28">
        <f t="shared" si="1"/>
        <v>54.3</v>
      </c>
      <c r="S13" s="28">
        <f t="shared" si="2"/>
        <v>175.2</v>
      </c>
      <c r="T13" s="35">
        <f t="shared" si="3"/>
        <v>1.75</v>
      </c>
      <c r="U13" s="14">
        <v>55957948</v>
      </c>
    </row>
    <row r="14" spans="2:21" ht="21" customHeight="1">
      <c r="B14" s="70" t="s">
        <v>21</v>
      </c>
      <c r="C14" s="14">
        <v>412000</v>
      </c>
      <c r="D14" s="14">
        <v>238306</v>
      </c>
      <c r="E14" s="14">
        <v>4018</v>
      </c>
      <c r="F14" s="14">
        <v>9000000</v>
      </c>
      <c r="G14" s="14">
        <v>0</v>
      </c>
      <c r="H14" s="14">
        <v>0</v>
      </c>
      <c r="I14" s="14">
        <v>2994470</v>
      </c>
      <c r="J14" s="14">
        <v>1453252</v>
      </c>
      <c r="K14" s="14">
        <v>156181</v>
      </c>
      <c r="L14" s="14">
        <v>12406470</v>
      </c>
      <c r="M14" s="14">
        <v>1691558</v>
      </c>
      <c r="N14" s="14">
        <v>160199</v>
      </c>
      <c r="O14" s="6"/>
      <c r="P14" s="23">
        <v>14263442</v>
      </c>
      <c r="Q14" s="28">
        <f t="shared" si="0"/>
        <v>11.9</v>
      </c>
      <c r="R14" s="28">
        <f t="shared" si="1"/>
        <v>87</v>
      </c>
      <c r="S14" s="28">
        <f t="shared" si="2"/>
        <v>194.9</v>
      </c>
      <c r="T14" s="35">
        <f t="shared" si="3"/>
        <v>1.95</v>
      </c>
      <c r="U14" s="14">
        <v>26105775</v>
      </c>
    </row>
    <row r="15" spans="2:21" ht="21" customHeight="1">
      <c r="B15" s="70" t="s">
        <v>22</v>
      </c>
      <c r="C15" s="14">
        <v>1647585</v>
      </c>
      <c r="D15" s="14">
        <v>755085</v>
      </c>
      <c r="E15" s="14">
        <v>892500</v>
      </c>
      <c r="F15" s="14">
        <v>713350</v>
      </c>
      <c r="G15" s="14">
        <v>0</v>
      </c>
      <c r="H15" s="14">
        <v>0</v>
      </c>
      <c r="I15" s="14">
        <v>1323325</v>
      </c>
      <c r="J15" s="14">
        <v>594849</v>
      </c>
      <c r="K15" s="14">
        <v>139490</v>
      </c>
      <c r="L15" s="14">
        <v>3684260</v>
      </c>
      <c r="M15" s="14">
        <v>1349934</v>
      </c>
      <c r="N15" s="14">
        <v>1031990</v>
      </c>
      <c r="O15" s="6"/>
      <c r="P15" s="23">
        <v>5326919</v>
      </c>
      <c r="Q15" s="28">
        <f t="shared" si="0"/>
        <v>25.3</v>
      </c>
      <c r="R15" s="28">
        <f t="shared" si="1"/>
        <v>69.2</v>
      </c>
      <c r="S15" s="28">
        <f t="shared" si="2"/>
        <v>216.6</v>
      </c>
      <c r="T15" s="35">
        <f t="shared" si="3"/>
        <v>2.17</v>
      </c>
      <c r="U15" s="14">
        <v>10189517</v>
      </c>
    </row>
    <row r="16" spans="2:21" ht="21" customHeight="1">
      <c r="B16" s="70" t="s">
        <v>23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446637</v>
      </c>
      <c r="J16" s="14">
        <v>278794</v>
      </c>
      <c r="K16" s="14">
        <v>178552</v>
      </c>
      <c r="L16" s="14">
        <v>446637</v>
      </c>
      <c r="M16" s="14">
        <v>278794</v>
      </c>
      <c r="N16" s="14">
        <v>178552</v>
      </c>
      <c r="O16" s="6"/>
      <c r="P16" s="23">
        <v>11170377</v>
      </c>
      <c r="Q16" s="28">
        <f t="shared" si="0"/>
        <v>2.5</v>
      </c>
      <c r="R16" s="28">
        <f t="shared" si="1"/>
        <v>4</v>
      </c>
      <c r="S16" s="28">
        <f t="shared" si="2"/>
        <v>196.4</v>
      </c>
      <c r="T16" s="35">
        <f t="shared" si="3"/>
        <v>1.96</v>
      </c>
      <c r="U16" s="14">
        <v>21662414</v>
      </c>
    </row>
    <row r="17" spans="2:21" ht="21" customHeight="1">
      <c r="B17" s="70" t="s">
        <v>24</v>
      </c>
      <c r="C17" s="14">
        <v>306961</v>
      </c>
      <c r="D17" s="14">
        <v>239471</v>
      </c>
      <c r="E17" s="14">
        <v>67490</v>
      </c>
      <c r="F17" s="14">
        <v>579850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886811</v>
      </c>
      <c r="M17" s="14">
        <v>239471</v>
      </c>
      <c r="N17" s="14">
        <v>67490</v>
      </c>
      <c r="O17" s="6"/>
      <c r="P17" s="23">
        <v>5690693</v>
      </c>
      <c r="Q17" s="28">
        <f t="shared" si="0"/>
        <v>4.2</v>
      </c>
      <c r="R17" s="28">
        <f t="shared" si="1"/>
        <v>15.6</v>
      </c>
      <c r="S17" s="28">
        <f t="shared" si="2"/>
        <v>199.7</v>
      </c>
      <c r="T17" s="35">
        <f t="shared" si="3"/>
        <v>2</v>
      </c>
      <c r="U17" s="14">
        <v>11126310</v>
      </c>
    </row>
    <row r="18" spans="2:21" ht="21" customHeight="1">
      <c r="B18" s="69" t="s">
        <v>25</v>
      </c>
      <c r="C18" s="16">
        <v>0</v>
      </c>
      <c r="D18" s="16">
        <v>0</v>
      </c>
      <c r="E18" s="16">
        <v>0</v>
      </c>
      <c r="F18" s="16">
        <v>700000</v>
      </c>
      <c r="G18" s="16">
        <v>0</v>
      </c>
      <c r="H18" s="16">
        <v>0</v>
      </c>
      <c r="I18" s="16">
        <v>87104</v>
      </c>
      <c r="J18" s="16">
        <v>32483</v>
      </c>
      <c r="K18" s="16">
        <v>13763</v>
      </c>
      <c r="L18" s="16">
        <v>787104</v>
      </c>
      <c r="M18" s="16">
        <v>32483</v>
      </c>
      <c r="N18" s="16">
        <v>13763</v>
      </c>
      <c r="O18" s="6"/>
      <c r="P18" s="25">
        <v>6233564</v>
      </c>
      <c r="Q18" s="28">
        <f t="shared" si="0"/>
        <v>0.5</v>
      </c>
      <c r="R18" s="28">
        <f t="shared" si="1"/>
        <v>12.6</v>
      </c>
      <c r="S18" s="28">
        <f t="shared" si="2"/>
        <v>189</v>
      </c>
      <c r="T18" s="35">
        <f t="shared" si="3"/>
        <v>1.89</v>
      </c>
      <c r="U18" s="16">
        <v>11747129</v>
      </c>
    </row>
    <row r="19" spans="2:21" ht="21" customHeight="1">
      <c r="B19" s="70" t="s">
        <v>62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6"/>
      <c r="P19" s="93"/>
      <c r="Q19" s="94"/>
      <c r="R19" s="94"/>
      <c r="S19" s="94"/>
      <c r="T19" s="95"/>
      <c r="U19" s="84"/>
    </row>
    <row r="20" spans="2:21" ht="21" customHeight="1">
      <c r="B20" s="71" t="s">
        <v>63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6"/>
      <c r="P20" s="97"/>
      <c r="Q20" s="86"/>
      <c r="R20" s="86"/>
      <c r="S20" s="86"/>
      <c r="T20" s="95"/>
      <c r="U20" s="91"/>
    </row>
    <row r="21" spans="2:21" ht="21" customHeight="1">
      <c r="B21" s="70" t="s">
        <v>64</v>
      </c>
      <c r="C21" s="14">
        <v>0</v>
      </c>
      <c r="D21" s="14">
        <v>0</v>
      </c>
      <c r="E21" s="14">
        <v>0</v>
      </c>
      <c r="F21" s="14">
        <v>4582155</v>
      </c>
      <c r="G21" s="14">
        <v>1201548</v>
      </c>
      <c r="H21" s="14">
        <v>535183</v>
      </c>
      <c r="I21" s="14">
        <v>4114072</v>
      </c>
      <c r="J21" s="14">
        <v>279873</v>
      </c>
      <c r="K21" s="14">
        <v>865066</v>
      </c>
      <c r="L21" s="14">
        <v>8696227</v>
      </c>
      <c r="M21" s="14">
        <v>1481421</v>
      </c>
      <c r="N21" s="14">
        <v>1400249</v>
      </c>
      <c r="O21" s="6"/>
      <c r="P21" s="23">
        <v>12124187</v>
      </c>
      <c r="Q21" s="28">
        <f t="shared" si="0"/>
        <v>12.2</v>
      </c>
      <c r="R21" s="28">
        <f t="shared" si="1"/>
        <v>71.7</v>
      </c>
      <c r="S21" s="28">
        <f t="shared" si="2"/>
        <v>165.7</v>
      </c>
      <c r="T21" s="35">
        <f t="shared" si="3"/>
        <v>1.66</v>
      </c>
      <c r="U21" s="14">
        <v>18602899</v>
      </c>
    </row>
    <row r="22" spans="2:21" ht="21" customHeight="1">
      <c r="B22" s="70" t="s">
        <v>65</v>
      </c>
      <c r="C22" s="14">
        <v>1919025</v>
      </c>
      <c r="D22" s="14">
        <v>823456</v>
      </c>
      <c r="E22" s="14">
        <v>102832</v>
      </c>
      <c r="F22" s="14">
        <v>0</v>
      </c>
      <c r="G22" s="14">
        <v>0</v>
      </c>
      <c r="H22" s="14">
        <v>0</v>
      </c>
      <c r="I22" s="14">
        <v>1585849</v>
      </c>
      <c r="J22" s="14">
        <v>501007</v>
      </c>
      <c r="K22" s="14">
        <v>336809</v>
      </c>
      <c r="L22" s="14">
        <v>3504874</v>
      </c>
      <c r="M22" s="14">
        <v>1324463</v>
      </c>
      <c r="N22" s="14">
        <v>439641</v>
      </c>
      <c r="O22" s="6"/>
      <c r="P22" s="23">
        <v>14333772</v>
      </c>
      <c r="Q22" s="26">
        <f t="shared" si="0"/>
        <v>9.2</v>
      </c>
      <c r="R22" s="26">
        <f t="shared" si="1"/>
        <v>24.5</v>
      </c>
      <c r="S22" s="26">
        <f t="shared" si="2"/>
        <v>186.9</v>
      </c>
      <c r="T22" s="35">
        <f t="shared" si="3"/>
        <v>1.87</v>
      </c>
      <c r="U22" s="14">
        <v>25466037</v>
      </c>
    </row>
    <row r="23" spans="2:21" ht="21" customHeight="1">
      <c r="B23" s="72" t="s">
        <v>66</v>
      </c>
      <c r="C23" s="15">
        <v>1230142</v>
      </c>
      <c r="D23" s="15">
        <v>758867</v>
      </c>
      <c r="E23" s="15">
        <v>134942</v>
      </c>
      <c r="F23" s="15">
        <v>174150</v>
      </c>
      <c r="G23" s="15">
        <v>135648</v>
      </c>
      <c r="H23" s="15">
        <v>46982</v>
      </c>
      <c r="I23" s="15">
        <v>4614107</v>
      </c>
      <c r="J23" s="15">
        <v>4529941</v>
      </c>
      <c r="K23" s="15">
        <v>73319</v>
      </c>
      <c r="L23" s="15">
        <v>6018399</v>
      </c>
      <c r="M23" s="15">
        <v>5424456</v>
      </c>
      <c r="N23" s="15">
        <v>255243</v>
      </c>
      <c r="O23" s="6"/>
      <c r="P23" s="24">
        <v>24716881</v>
      </c>
      <c r="Q23" s="90">
        <f t="shared" si="0"/>
        <v>21.9</v>
      </c>
      <c r="R23" s="90">
        <f t="shared" si="1"/>
        <v>24.3</v>
      </c>
      <c r="S23" s="90">
        <f t="shared" si="2"/>
        <v>248.7</v>
      </c>
      <c r="T23" s="48">
        <f t="shared" si="3"/>
        <v>2.49</v>
      </c>
      <c r="U23" s="15">
        <v>56043236</v>
      </c>
    </row>
    <row r="24" spans="2:21" ht="21" customHeight="1">
      <c r="B24" s="70" t="s">
        <v>26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6"/>
      <c r="P24" s="23">
        <v>1710775</v>
      </c>
      <c r="Q24" s="28">
        <f t="shared" si="0"/>
        <v>0</v>
      </c>
      <c r="R24" s="28">
        <f t="shared" si="1"/>
        <v>0</v>
      </c>
      <c r="S24" s="28">
        <f t="shared" si="2"/>
        <v>91.1</v>
      </c>
      <c r="T24" s="34">
        <f t="shared" si="3"/>
        <v>0.91</v>
      </c>
      <c r="U24" s="14">
        <v>1559069</v>
      </c>
    </row>
    <row r="25" spans="2:21" ht="21" customHeight="1">
      <c r="B25" s="70" t="s">
        <v>27</v>
      </c>
      <c r="C25" s="14">
        <v>57956</v>
      </c>
      <c r="D25" s="14">
        <v>8241</v>
      </c>
      <c r="E25" s="14">
        <v>15200</v>
      </c>
      <c r="F25" s="14">
        <v>1299760</v>
      </c>
      <c r="G25" s="14">
        <v>839810</v>
      </c>
      <c r="H25" s="14">
        <v>125857</v>
      </c>
      <c r="I25" s="14">
        <v>668059</v>
      </c>
      <c r="J25" s="14">
        <v>554422</v>
      </c>
      <c r="K25" s="14">
        <v>77883</v>
      </c>
      <c r="L25" s="14">
        <v>2025775</v>
      </c>
      <c r="M25" s="14">
        <v>1402473</v>
      </c>
      <c r="N25" s="14">
        <v>218940</v>
      </c>
      <c r="O25" s="6"/>
      <c r="P25" s="23">
        <v>4828162</v>
      </c>
      <c r="Q25" s="28">
        <f t="shared" si="0"/>
        <v>29</v>
      </c>
      <c r="R25" s="28">
        <f t="shared" si="1"/>
        <v>42</v>
      </c>
      <c r="S25" s="28">
        <f t="shared" si="2"/>
        <v>137.6</v>
      </c>
      <c r="T25" s="35">
        <f t="shared" si="3"/>
        <v>1.38</v>
      </c>
      <c r="U25" s="14">
        <v>5241515</v>
      </c>
    </row>
    <row r="26" spans="2:21" ht="21" customHeight="1">
      <c r="B26" s="70" t="s">
        <v>28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10">
        <v>776447</v>
      </c>
      <c r="J26" s="110">
        <v>696447</v>
      </c>
      <c r="K26" s="110">
        <v>128253</v>
      </c>
      <c r="L26" s="14">
        <v>776447</v>
      </c>
      <c r="M26" s="14">
        <v>696447</v>
      </c>
      <c r="N26" s="14">
        <v>128253</v>
      </c>
      <c r="O26" s="6"/>
      <c r="P26" s="23">
        <v>7091814</v>
      </c>
      <c r="Q26" s="28">
        <f t="shared" si="0"/>
        <v>9.8</v>
      </c>
      <c r="R26" s="28">
        <f t="shared" si="1"/>
        <v>10.9</v>
      </c>
      <c r="S26" s="28">
        <f t="shared" si="2"/>
        <v>111</v>
      </c>
      <c r="T26" s="35">
        <f t="shared" si="3"/>
        <v>1.11</v>
      </c>
      <c r="U26" s="14">
        <v>7177777</v>
      </c>
    </row>
    <row r="27" spans="2:21" ht="21" customHeight="1">
      <c r="B27" s="70" t="s">
        <v>29</v>
      </c>
      <c r="C27" s="14">
        <v>322260</v>
      </c>
      <c r="D27" s="14">
        <v>322260</v>
      </c>
      <c r="E27" s="14">
        <v>0</v>
      </c>
      <c r="F27" s="14">
        <v>0</v>
      </c>
      <c r="G27" s="14">
        <v>0</v>
      </c>
      <c r="H27" s="14">
        <v>0</v>
      </c>
      <c r="I27" s="14">
        <v>29767</v>
      </c>
      <c r="J27" s="14">
        <v>18451</v>
      </c>
      <c r="K27" s="14">
        <v>3679</v>
      </c>
      <c r="L27" s="14">
        <v>352027</v>
      </c>
      <c r="M27" s="14">
        <v>340711</v>
      </c>
      <c r="N27" s="14">
        <v>3679</v>
      </c>
      <c r="O27" s="6"/>
      <c r="P27" s="23">
        <v>1861664</v>
      </c>
      <c r="Q27" s="28">
        <f t="shared" si="0"/>
        <v>18.3</v>
      </c>
      <c r="R27" s="28">
        <f t="shared" si="1"/>
        <v>18.9</v>
      </c>
      <c r="S27" s="28">
        <f t="shared" si="2"/>
        <v>168.6</v>
      </c>
      <c r="T27" s="35">
        <f t="shared" si="3"/>
        <v>1.69</v>
      </c>
      <c r="U27" s="14">
        <v>2797593</v>
      </c>
    </row>
    <row r="28" spans="2:21" ht="21" customHeight="1">
      <c r="B28" s="70" t="s">
        <v>30</v>
      </c>
      <c r="C28" s="14">
        <v>2689409</v>
      </c>
      <c r="D28" s="14">
        <v>2689409</v>
      </c>
      <c r="E28" s="14">
        <v>0</v>
      </c>
      <c r="F28" s="14">
        <v>0</v>
      </c>
      <c r="G28" s="14">
        <v>0</v>
      </c>
      <c r="H28" s="14">
        <v>0</v>
      </c>
      <c r="I28" s="14">
        <v>301693</v>
      </c>
      <c r="J28" s="14">
        <v>253319</v>
      </c>
      <c r="K28" s="14">
        <v>28856</v>
      </c>
      <c r="L28" s="14">
        <v>2991102</v>
      </c>
      <c r="M28" s="14">
        <v>2942728</v>
      </c>
      <c r="N28" s="14">
        <v>28856</v>
      </c>
      <c r="O28" s="6"/>
      <c r="P28" s="23">
        <v>4956407</v>
      </c>
      <c r="Q28" s="28">
        <f t="shared" si="0"/>
        <v>59.4</v>
      </c>
      <c r="R28" s="28">
        <f t="shared" si="1"/>
        <v>60.3</v>
      </c>
      <c r="S28" s="28">
        <f t="shared" si="2"/>
        <v>81.8</v>
      </c>
      <c r="T28" s="35">
        <f t="shared" si="3"/>
        <v>0.82</v>
      </c>
      <c r="U28" s="14">
        <v>1111232</v>
      </c>
    </row>
    <row r="29" spans="2:21" ht="21" customHeight="1">
      <c r="B29" s="70" t="s">
        <v>67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6"/>
      <c r="P29" s="93"/>
      <c r="Q29" s="94"/>
      <c r="R29" s="94"/>
      <c r="S29" s="94"/>
      <c r="T29" s="95"/>
      <c r="U29" s="84"/>
    </row>
    <row r="30" spans="2:21" ht="21" customHeight="1">
      <c r="B30" s="70" t="s">
        <v>68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6"/>
      <c r="P30" s="93"/>
      <c r="Q30" s="86"/>
      <c r="R30" s="86"/>
      <c r="S30" s="86"/>
      <c r="T30" s="95"/>
      <c r="U30" s="84"/>
    </row>
    <row r="31" spans="2:21" ht="21" customHeight="1">
      <c r="B31" s="70" t="s">
        <v>69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6"/>
      <c r="P31" s="93"/>
      <c r="Q31" s="86"/>
      <c r="R31" s="86"/>
      <c r="S31" s="86"/>
      <c r="T31" s="95"/>
      <c r="U31" s="84"/>
    </row>
    <row r="32" spans="2:21" ht="21" customHeight="1">
      <c r="B32" s="70" t="s">
        <v>70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6"/>
      <c r="P32" s="93"/>
      <c r="Q32" s="86"/>
      <c r="R32" s="86"/>
      <c r="S32" s="86"/>
      <c r="T32" s="95"/>
      <c r="U32" s="84"/>
    </row>
    <row r="33" spans="2:21" ht="21" customHeight="1">
      <c r="B33" s="70" t="s">
        <v>71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6"/>
      <c r="P33" s="93"/>
      <c r="Q33" s="86"/>
      <c r="R33" s="86"/>
      <c r="S33" s="86"/>
      <c r="T33" s="95"/>
      <c r="U33" s="84"/>
    </row>
    <row r="34" spans="2:21" ht="21" customHeight="1">
      <c r="B34" s="70" t="s">
        <v>72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6"/>
      <c r="P34" s="93"/>
      <c r="Q34" s="86"/>
      <c r="R34" s="86"/>
      <c r="S34" s="86"/>
      <c r="T34" s="95"/>
      <c r="U34" s="84"/>
    </row>
    <row r="35" spans="2:21" ht="21" customHeight="1">
      <c r="B35" s="70" t="s">
        <v>73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6"/>
      <c r="P35" s="93"/>
      <c r="Q35" s="94"/>
      <c r="R35" s="94"/>
      <c r="S35" s="94"/>
      <c r="T35" s="95"/>
      <c r="U35" s="84"/>
    </row>
    <row r="36" spans="2:21" ht="21" customHeight="1">
      <c r="B36" s="70" t="s">
        <v>74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6"/>
      <c r="P36" s="93"/>
      <c r="Q36" s="86"/>
      <c r="R36" s="86"/>
      <c r="S36" s="86"/>
      <c r="T36" s="95"/>
      <c r="U36" s="84"/>
    </row>
    <row r="37" spans="2:21" ht="21" customHeight="1">
      <c r="B37" s="69" t="s">
        <v>31</v>
      </c>
      <c r="C37" s="16">
        <v>0</v>
      </c>
      <c r="D37" s="16">
        <v>0</v>
      </c>
      <c r="E37" s="16">
        <v>0</v>
      </c>
      <c r="F37" s="16">
        <v>448435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448435</v>
      </c>
      <c r="M37" s="16">
        <v>0</v>
      </c>
      <c r="N37" s="16">
        <v>0</v>
      </c>
      <c r="O37" s="6"/>
      <c r="P37" s="25">
        <v>4702163</v>
      </c>
      <c r="Q37" s="28">
        <f t="shared" si="0"/>
        <v>0</v>
      </c>
      <c r="R37" s="28">
        <f t="shared" si="1"/>
        <v>9.5</v>
      </c>
      <c r="S37" s="28">
        <f t="shared" si="2"/>
        <v>152.2</v>
      </c>
      <c r="T37" s="35">
        <f t="shared" si="3"/>
        <v>1.52</v>
      </c>
      <c r="U37" s="16">
        <v>7155440</v>
      </c>
    </row>
    <row r="38" spans="2:21" ht="21" customHeight="1">
      <c r="B38" s="70" t="s">
        <v>75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6"/>
      <c r="P38" s="93"/>
      <c r="Q38" s="94"/>
      <c r="R38" s="94"/>
      <c r="S38" s="94"/>
      <c r="T38" s="95"/>
      <c r="U38" s="84"/>
    </row>
    <row r="39" spans="2:21" ht="21" customHeight="1">
      <c r="B39" s="70" t="s">
        <v>32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616694</v>
      </c>
      <c r="J39" s="14">
        <v>10075</v>
      </c>
      <c r="K39" s="14">
        <v>19655</v>
      </c>
      <c r="L39" s="14">
        <v>616694</v>
      </c>
      <c r="M39" s="14">
        <v>10075</v>
      </c>
      <c r="N39" s="14">
        <v>19655</v>
      </c>
      <c r="O39" s="6"/>
      <c r="P39" s="23">
        <v>4412002</v>
      </c>
      <c r="Q39" s="28">
        <f t="shared" si="0"/>
        <v>0.2</v>
      </c>
      <c r="R39" s="28">
        <f t="shared" si="1"/>
        <v>14</v>
      </c>
      <c r="S39" s="28">
        <f t="shared" si="2"/>
        <v>212.3</v>
      </c>
      <c r="T39" s="35">
        <f t="shared" si="3"/>
        <v>2.12</v>
      </c>
      <c r="U39" s="14">
        <v>9358792</v>
      </c>
    </row>
    <row r="40" spans="2:21" ht="21" customHeight="1">
      <c r="B40" s="69" t="s">
        <v>33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6"/>
      <c r="P40" s="25">
        <v>4018902</v>
      </c>
      <c r="Q40" s="28">
        <f t="shared" si="0"/>
        <v>0</v>
      </c>
      <c r="R40" s="28">
        <f t="shared" si="1"/>
        <v>0</v>
      </c>
      <c r="S40" s="28">
        <f t="shared" si="2"/>
        <v>197.7</v>
      </c>
      <c r="T40" s="35">
        <f t="shared" si="3"/>
        <v>1.98</v>
      </c>
      <c r="U40" s="16">
        <v>7946181</v>
      </c>
    </row>
    <row r="41" spans="2:21" ht="21" customHeight="1">
      <c r="B41" s="70" t="s">
        <v>76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6"/>
      <c r="P41" s="93"/>
      <c r="Q41" s="94"/>
      <c r="R41" s="94"/>
      <c r="S41" s="94"/>
      <c r="T41" s="95"/>
      <c r="U41" s="84"/>
    </row>
    <row r="42" spans="2:21" ht="21" customHeight="1">
      <c r="B42" s="70" t="s">
        <v>77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6"/>
      <c r="P42" s="93"/>
      <c r="Q42" s="86"/>
      <c r="R42" s="86"/>
      <c r="S42" s="86"/>
      <c r="T42" s="95"/>
      <c r="U42" s="84"/>
    </row>
    <row r="43" spans="2:21" ht="21" customHeight="1">
      <c r="B43" s="70" t="s">
        <v>78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6"/>
      <c r="P43" s="93"/>
      <c r="Q43" s="94"/>
      <c r="R43" s="94"/>
      <c r="S43" s="94"/>
      <c r="T43" s="95"/>
      <c r="U43" s="84"/>
    </row>
    <row r="44" spans="2:21" ht="21" customHeight="1">
      <c r="B44" s="70" t="s">
        <v>34</v>
      </c>
      <c r="C44" s="14">
        <v>291715</v>
      </c>
      <c r="D44" s="14">
        <v>98978</v>
      </c>
      <c r="E44" s="14">
        <v>19313</v>
      </c>
      <c r="F44" s="14">
        <v>0</v>
      </c>
      <c r="G44" s="14">
        <v>0</v>
      </c>
      <c r="H44" s="14">
        <v>0</v>
      </c>
      <c r="I44" s="14">
        <v>9746</v>
      </c>
      <c r="J44" s="14">
        <v>1604</v>
      </c>
      <c r="K44" s="14">
        <v>947</v>
      </c>
      <c r="L44" s="14">
        <v>301461</v>
      </c>
      <c r="M44" s="14">
        <v>100582</v>
      </c>
      <c r="N44" s="14">
        <v>20260</v>
      </c>
      <c r="O44" s="6"/>
      <c r="P44" s="23">
        <v>3180573</v>
      </c>
      <c r="Q44" s="28">
        <f t="shared" si="0"/>
        <v>3.2</v>
      </c>
      <c r="R44" s="28">
        <f t="shared" si="1"/>
        <v>9.5</v>
      </c>
      <c r="S44" s="28">
        <f t="shared" si="2"/>
        <v>154.4</v>
      </c>
      <c r="T44" s="35">
        <f t="shared" si="3"/>
        <v>1.54</v>
      </c>
      <c r="U44" s="14">
        <v>4810236</v>
      </c>
    </row>
    <row r="45" spans="2:21" ht="21" customHeight="1">
      <c r="B45" s="70" t="s">
        <v>79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6"/>
      <c r="P45" s="93"/>
      <c r="Q45" s="94"/>
      <c r="R45" s="94"/>
      <c r="S45" s="94"/>
      <c r="T45" s="95"/>
      <c r="U45" s="84"/>
    </row>
    <row r="46" spans="2:21" ht="21" customHeight="1">
      <c r="B46" s="70" t="s">
        <v>80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6"/>
      <c r="P46" s="93"/>
      <c r="Q46" s="86"/>
      <c r="R46" s="86"/>
      <c r="S46" s="86"/>
      <c r="T46" s="95"/>
      <c r="U46" s="84"/>
    </row>
    <row r="47" spans="2:21" ht="21" customHeight="1">
      <c r="B47" s="70" t="s">
        <v>81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6"/>
      <c r="P47" s="93"/>
      <c r="Q47" s="86"/>
      <c r="R47" s="86"/>
      <c r="S47" s="86"/>
      <c r="T47" s="95"/>
      <c r="U47" s="84"/>
    </row>
    <row r="48" spans="2:21" ht="21" customHeight="1">
      <c r="B48" s="70" t="s">
        <v>82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6"/>
      <c r="P48" s="93"/>
      <c r="Q48" s="86"/>
      <c r="R48" s="86"/>
      <c r="S48" s="86"/>
      <c r="T48" s="95"/>
      <c r="U48" s="84"/>
    </row>
    <row r="49" spans="2:21" ht="21" customHeight="1">
      <c r="B49" s="70" t="s">
        <v>83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6"/>
      <c r="P49" s="93"/>
      <c r="Q49" s="86"/>
      <c r="R49" s="86"/>
      <c r="S49" s="86"/>
      <c r="T49" s="95"/>
      <c r="U49" s="84"/>
    </row>
    <row r="50" spans="2:21" ht="21" customHeight="1">
      <c r="B50" s="70" t="s">
        <v>35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6"/>
      <c r="P50" s="23">
        <v>2203490</v>
      </c>
      <c r="Q50" s="28">
        <f t="shared" si="0"/>
        <v>0</v>
      </c>
      <c r="R50" s="28">
        <f t="shared" si="1"/>
        <v>0</v>
      </c>
      <c r="S50" s="28">
        <f t="shared" si="2"/>
        <v>145.9</v>
      </c>
      <c r="T50" s="35">
        <f t="shared" si="3"/>
        <v>1.46</v>
      </c>
      <c r="U50" s="14">
        <v>3214111</v>
      </c>
    </row>
    <row r="51" spans="2:21" ht="21" customHeight="1">
      <c r="B51" s="70" t="s">
        <v>84</v>
      </c>
      <c r="C51" s="14">
        <v>91829</v>
      </c>
      <c r="D51" s="14">
        <v>18515</v>
      </c>
      <c r="E51" s="14">
        <v>6168</v>
      </c>
      <c r="F51" s="14">
        <v>40400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132229</v>
      </c>
      <c r="M51" s="14">
        <v>18515</v>
      </c>
      <c r="N51" s="14">
        <v>6168</v>
      </c>
      <c r="O51" s="6"/>
      <c r="P51" s="23">
        <v>4119825</v>
      </c>
      <c r="Q51" s="28">
        <f t="shared" si="0"/>
        <v>0.4</v>
      </c>
      <c r="R51" s="28">
        <f t="shared" si="1"/>
        <v>3.2</v>
      </c>
      <c r="S51" s="28">
        <f t="shared" si="2"/>
        <v>249.5</v>
      </c>
      <c r="T51" s="35">
        <f t="shared" si="3"/>
        <v>2.49</v>
      </c>
      <c r="U51" s="14">
        <v>10259961</v>
      </c>
    </row>
    <row r="52" spans="2:21" ht="21" customHeight="1">
      <c r="B52" s="69" t="s">
        <v>85</v>
      </c>
      <c r="C52" s="16">
        <v>63063</v>
      </c>
      <c r="D52" s="16">
        <v>0</v>
      </c>
      <c r="E52" s="16">
        <v>58525</v>
      </c>
      <c r="F52" s="16">
        <v>12000</v>
      </c>
      <c r="G52" s="16">
        <v>0</v>
      </c>
      <c r="H52" s="16">
        <v>0</v>
      </c>
      <c r="I52" s="16">
        <v>96533</v>
      </c>
      <c r="J52" s="16">
        <v>61908</v>
      </c>
      <c r="K52" s="16">
        <v>34625</v>
      </c>
      <c r="L52" s="16">
        <v>171596</v>
      </c>
      <c r="M52" s="16">
        <v>61908</v>
      </c>
      <c r="N52" s="16">
        <v>93150</v>
      </c>
      <c r="O52" s="6"/>
      <c r="P52" s="25">
        <v>5302957</v>
      </c>
      <c r="Q52" s="28">
        <f t="shared" si="0"/>
        <v>1.2</v>
      </c>
      <c r="R52" s="28">
        <f t="shared" si="1"/>
        <v>3.2</v>
      </c>
      <c r="S52" s="28">
        <f t="shared" si="2"/>
        <v>213.6</v>
      </c>
      <c r="T52" s="35">
        <f t="shared" si="3"/>
        <v>2.14</v>
      </c>
      <c r="U52" s="16">
        <v>11267456</v>
      </c>
    </row>
    <row r="53" spans="2:21" ht="21" customHeight="1">
      <c r="B53" s="69" t="s">
        <v>86</v>
      </c>
      <c r="C53" s="16">
        <v>177243</v>
      </c>
      <c r="D53" s="16">
        <v>78589</v>
      </c>
      <c r="E53" s="16">
        <v>31571</v>
      </c>
      <c r="F53" s="16">
        <v>0</v>
      </c>
      <c r="G53" s="16">
        <v>0</v>
      </c>
      <c r="H53" s="16">
        <v>0</v>
      </c>
      <c r="I53" s="16">
        <v>12712</v>
      </c>
      <c r="J53" s="16">
        <v>5646</v>
      </c>
      <c r="K53" s="16">
        <v>2472</v>
      </c>
      <c r="L53" s="16">
        <v>189955</v>
      </c>
      <c r="M53" s="16">
        <v>84235</v>
      </c>
      <c r="N53" s="16">
        <v>34043</v>
      </c>
      <c r="O53" s="6"/>
      <c r="P53" s="25">
        <v>5451043</v>
      </c>
      <c r="Q53" s="28">
        <f t="shared" si="0"/>
        <v>1.5</v>
      </c>
      <c r="R53" s="28">
        <f t="shared" si="1"/>
        <v>3.5</v>
      </c>
      <c r="S53" s="28">
        <f t="shared" si="2"/>
        <v>269.5</v>
      </c>
      <c r="T53" s="35">
        <f t="shared" si="3"/>
        <v>2.69</v>
      </c>
      <c r="U53" s="16">
        <v>14604533</v>
      </c>
    </row>
    <row r="54" spans="2:21" ht="21" customHeight="1">
      <c r="B54" s="70" t="s">
        <v>87</v>
      </c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6"/>
      <c r="P54" s="93"/>
      <c r="Q54" s="94"/>
      <c r="R54" s="94"/>
      <c r="S54" s="94"/>
      <c r="T54" s="95"/>
      <c r="U54" s="84"/>
    </row>
    <row r="55" spans="2:21" ht="21" customHeight="1">
      <c r="B55" s="70" t="s">
        <v>88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6"/>
      <c r="P55" s="93"/>
      <c r="Q55" s="86"/>
      <c r="R55" s="86"/>
      <c r="S55" s="86"/>
      <c r="T55" s="95"/>
      <c r="U55" s="84"/>
    </row>
    <row r="56" spans="2:21" ht="21" customHeight="1">
      <c r="B56" s="70" t="s">
        <v>36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10">
        <v>323762</v>
      </c>
      <c r="J56" s="110">
        <v>142760</v>
      </c>
      <c r="K56" s="110">
        <v>24190</v>
      </c>
      <c r="L56" s="14">
        <v>323762</v>
      </c>
      <c r="M56" s="14">
        <v>142760</v>
      </c>
      <c r="N56" s="14">
        <v>24190</v>
      </c>
      <c r="O56" s="6"/>
      <c r="P56" s="23">
        <v>3102177</v>
      </c>
      <c r="Q56" s="28">
        <f t="shared" si="0"/>
        <v>4.6</v>
      </c>
      <c r="R56" s="28">
        <f t="shared" si="1"/>
        <v>10.4</v>
      </c>
      <c r="S56" s="28">
        <f t="shared" si="2"/>
        <v>186.3</v>
      </c>
      <c r="T56" s="35">
        <f t="shared" si="3"/>
        <v>1.86</v>
      </c>
      <c r="U56" s="14">
        <v>5635220</v>
      </c>
    </row>
    <row r="57" spans="2:21" ht="21" customHeight="1">
      <c r="B57" s="69" t="s">
        <v>37</v>
      </c>
      <c r="C57" s="16">
        <v>110906</v>
      </c>
      <c r="D57" s="16">
        <v>780</v>
      </c>
      <c r="E57" s="16">
        <v>109126</v>
      </c>
      <c r="F57" s="16">
        <v>0</v>
      </c>
      <c r="G57" s="16">
        <v>0</v>
      </c>
      <c r="H57" s="16">
        <v>0</v>
      </c>
      <c r="I57" s="16">
        <v>1500</v>
      </c>
      <c r="J57" s="16">
        <v>1500</v>
      </c>
      <c r="K57" s="16">
        <v>0</v>
      </c>
      <c r="L57" s="16">
        <v>112406</v>
      </c>
      <c r="M57" s="16">
        <v>2280</v>
      </c>
      <c r="N57" s="16">
        <v>109126</v>
      </c>
      <c r="O57" s="6"/>
      <c r="P57" s="25">
        <v>3142442</v>
      </c>
      <c r="Q57" s="28">
        <f t="shared" si="0"/>
        <v>0.1</v>
      </c>
      <c r="R57" s="28">
        <f t="shared" si="1"/>
        <v>3.6</v>
      </c>
      <c r="S57" s="28">
        <f t="shared" si="2"/>
        <v>192.6</v>
      </c>
      <c r="T57" s="35">
        <f t="shared" si="3"/>
        <v>1.93</v>
      </c>
      <c r="U57" s="16">
        <v>6049576</v>
      </c>
    </row>
    <row r="58" spans="2:21" ht="21" customHeight="1">
      <c r="B58" s="70" t="s">
        <v>89</v>
      </c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6"/>
      <c r="P58" s="93"/>
      <c r="Q58" s="94"/>
      <c r="R58" s="94"/>
      <c r="S58" s="94"/>
      <c r="T58" s="95"/>
      <c r="U58" s="84"/>
    </row>
    <row r="59" spans="2:21" ht="21" customHeight="1">
      <c r="B59" s="70" t="s">
        <v>90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6"/>
      <c r="P59" s="93"/>
      <c r="Q59" s="86"/>
      <c r="R59" s="86"/>
      <c r="S59" s="86"/>
      <c r="T59" s="95"/>
      <c r="U59" s="84"/>
    </row>
    <row r="60" spans="2:21" ht="21" customHeight="1">
      <c r="B60" s="72" t="s">
        <v>91</v>
      </c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6"/>
      <c r="P60" s="96"/>
      <c r="Q60" s="86"/>
      <c r="R60" s="86"/>
      <c r="S60" s="86"/>
      <c r="T60" s="95"/>
      <c r="U60" s="92"/>
    </row>
    <row r="61" spans="2:21" ht="21" customHeight="1">
      <c r="B61" s="73" t="s">
        <v>38</v>
      </c>
      <c r="C61" s="18">
        <f>SUM(C6:C23)</f>
        <v>40913030</v>
      </c>
      <c r="D61" s="18">
        <f aca="true" t="shared" si="4" ref="D61:N61">SUM(D6:D23)</f>
        <v>26275960</v>
      </c>
      <c r="E61" s="18">
        <f t="shared" si="4"/>
        <v>5709167</v>
      </c>
      <c r="F61" s="18">
        <f t="shared" si="4"/>
        <v>114483066</v>
      </c>
      <c r="G61" s="18">
        <f t="shared" si="4"/>
        <v>3076886</v>
      </c>
      <c r="H61" s="18">
        <f t="shared" si="4"/>
        <v>844049</v>
      </c>
      <c r="I61" s="18">
        <f t="shared" si="4"/>
        <v>59695856</v>
      </c>
      <c r="J61" s="18">
        <f t="shared" si="4"/>
        <v>41207822</v>
      </c>
      <c r="K61" s="18">
        <f t="shared" si="4"/>
        <v>6397842</v>
      </c>
      <c r="L61" s="18">
        <f t="shared" si="4"/>
        <v>215091952</v>
      </c>
      <c r="M61" s="18">
        <f t="shared" si="4"/>
        <v>70560668</v>
      </c>
      <c r="N61" s="18">
        <f t="shared" si="4"/>
        <v>12951058</v>
      </c>
      <c r="O61" s="6"/>
      <c r="P61" s="18">
        <f>SUM(P6:P23)</f>
        <v>330984565</v>
      </c>
      <c r="Q61" s="29">
        <f>ROUND(M61/P61*100,1)</f>
        <v>21.3</v>
      </c>
      <c r="R61" s="29">
        <f>ROUND(+L61/P61*100,1)</f>
        <v>65</v>
      </c>
      <c r="S61" s="29">
        <f>ROUND((M61+U61)/P61*100,1)</f>
        <v>209.4</v>
      </c>
      <c r="T61" s="31">
        <f>ROUND((M61+U61)/P61,2)</f>
        <v>2.09</v>
      </c>
      <c r="U61" s="18">
        <f>SUM(U6:U23)</f>
        <v>622537024</v>
      </c>
    </row>
    <row r="62" spans="2:21" ht="21" customHeight="1">
      <c r="B62" s="73" t="s">
        <v>39</v>
      </c>
      <c r="C62" s="18">
        <f aca="true" t="shared" si="5" ref="C62:N62">SUM(C24:C60)</f>
        <v>3804381</v>
      </c>
      <c r="D62" s="18">
        <f t="shared" si="5"/>
        <v>3216772</v>
      </c>
      <c r="E62" s="18">
        <f t="shared" si="5"/>
        <v>239903</v>
      </c>
      <c r="F62" s="18">
        <f t="shared" si="5"/>
        <v>1800595</v>
      </c>
      <c r="G62" s="18">
        <f t="shared" si="5"/>
        <v>839810</v>
      </c>
      <c r="H62" s="18">
        <f t="shared" si="5"/>
        <v>125857</v>
      </c>
      <c r="I62" s="18">
        <f t="shared" si="5"/>
        <v>2836913</v>
      </c>
      <c r="J62" s="18">
        <f t="shared" si="5"/>
        <v>1746132</v>
      </c>
      <c r="K62" s="18">
        <f t="shared" si="5"/>
        <v>320560</v>
      </c>
      <c r="L62" s="18">
        <f t="shared" si="5"/>
        <v>8441889</v>
      </c>
      <c r="M62" s="18">
        <f t="shared" si="5"/>
        <v>5802714</v>
      </c>
      <c r="N62" s="18">
        <f t="shared" si="5"/>
        <v>686320</v>
      </c>
      <c r="O62" s="6"/>
      <c r="P62" s="18">
        <f>SUM(P24:P60)</f>
        <v>60084396</v>
      </c>
      <c r="Q62" s="29">
        <f>ROUND(M62/P62*100,1)</f>
        <v>9.7</v>
      </c>
      <c r="R62" s="29">
        <f>ROUND(+L62/P62*100,1)</f>
        <v>14.1</v>
      </c>
      <c r="S62" s="29">
        <f>ROUND((M62+U62)/P62*100,1)</f>
        <v>173.1</v>
      </c>
      <c r="T62" s="31">
        <f>ROUND((M62+U62)/P62,2)</f>
        <v>1.73</v>
      </c>
      <c r="U62" s="18">
        <f>SUM(U24:U60)</f>
        <v>98188692</v>
      </c>
    </row>
    <row r="63" spans="2:21" ht="21" customHeight="1">
      <c r="B63" s="73" t="s">
        <v>40</v>
      </c>
      <c r="C63" s="18">
        <f aca="true" t="shared" si="6" ref="C63:N63">SUM(C6:C60)</f>
        <v>44717411</v>
      </c>
      <c r="D63" s="18">
        <f t="shared" si="6"/>
        <v>29492732</v>
      </c>
      <c r="E63" s="18">
        <f t="shared" si="6"/>
        <v>5949070</v>
      </c>
      <c r="F63" s="18">
        <f t="shared" si="6"/>
        <v>116283661</v>
      </c>
      <c r="G63" s="18">
        <f t="shared" si="6"/>
        <v>3916696</v>
      </c>
      <c r="H63" s="18">
        <f t="shared" si="6"/>
        <v>969906</v>
      </c>
      <c r="I63" s="18">
        <f t="shared" si="6"/>
        <v>62532769</v>
      </c>
      <c r="J63" s="18">
        <f t="shared" si="6"/>
        <v>42953954</v>
      </c>
      <c r="K63" s="99">
        <f>SUM(K6:K60)</f>
        <v>6718402</v>
      </c>
      <c r="L63" s="18">
        <f t="shared" si="6"/>
        <v>223533841</v>
      </c>
      <c r="M63" s="18">
        <f t="shared" si="6"/>
        <v>76363382</v>
      </c>
      <c r="N63" s="18">
        <f t="shared" si="6"/>
        <v>13637378</v>
      </c>
      <c r="O63" s="6"/>
      <c r="P63" s="18">
        <f>SUM(P6:P60)</f>
        <v>391068961</v>
      </c>
      <c r="Q63" s="29">
        <f>ROUND(M63/P63*100,1)</f>
        <v>19.5</v>
      </c>
      <c r="R63" s="29">
        <f>ROUND(+L63/P63*100,1)</f>
        <v>57.2</v>
      </c>
      <c r="S63" s="29">
        <f>ROUND((M63+U63)/P63*100,1)</f>
        <v>203.8</v>
      </c>
      <c r="T63" s="36">
        <f>ROUND((M63+U63)/P63,2)</f>
        <v>2.04</v>
      </c>
      <c r="U63" s="18">
        <f>SUM(U6:U60)</f>
        <v>720725716</v>
      </c>
    </row>
    <row r="64" spans="17:20" ht="21" customHeight="1">
      <c r="Q64" s="4" t="s">
        <v>46</v>
      </c>
      <c r="R64" s="4"/>
      <c r="S64" s="4"/>
      <c r="T64" s="4"/>
    </row>
    <row r="65" spans="16:20" ht="21" customHeight="1">
      <c r="P65" t="s">
        <v>48</v>
      </c>
      <c r="Q65" s="4"/>
      <c r="R65" s="4"/>
      <c r="S65" s="5" t="s">
        <v>54</v>
      </c>
      <c r="T65" s="4"/>
    </row>
    <row r="66" spans="16:20" ht="21" customHeight="1">
      <c r="P66" s="17" t="s">
        <v>38</v>
      </c>
      <c r="Q66" s="30">
        <f>ROUND(AVERAGE(Q6:Q23),1)</f>
        <v>17.9</v>
      </c>
      <c r="R66" s="30">
        <f>ROUND(AVERAGE(R6:R23),1)</f>
        <v>53.6</v>
      </c>
      <c r="S66" s="30">
        <f>ROUND(AVERAGE(S6:S23),1)</f>
        <v>204.3</v>
      </c>
      <c r="T66" s="32">
        <f>ROUND(AVERAGE(T6:T23),2)</f>
        <v>2.04</v>
      </c>
    </row>
    <row r="67" spans="16:20" ht="21" customHeight="1">
      <c r="P67" s="17" t="s">
        <v>39</v>
      </c>
      <c r="Q67" s="30">
        <f>ROUND(AVERAGE(Q24:Q60),1)</f>
        <v>8.5</v>
      </c>
      <c r="R67" s="30">
        <f>ROUND(AVERAGE(R24:R60),1)</f>
        <v>12.6</v>
      </c>
      <c r="S67" s="30">
        <f>ROUND(AVERAGE(S24:S60),1)</f>
        <v>170.9</v>
      </c>
      <c r="T67" s="32">
        <f>ROUND(AVERAGE(T24:T60),2)</f>
        <v>1.71</v>
      </c>
    </row>
    <row r="68" spans="16:20" ht="21" customHeight="1">
      <c r="P68" s="17" t="s">
        <v>40</v>
      </c>
      <c r="Q68" s="30">
        <f>ROUND(AVERAGE(Q6:Q60),1)</f>
        <v>13</v>
      </c>
      <c r="R68" s="30">
        <f>ROUND(AVERAGE(R6:R60),1)</f>
        <v>32.4</v>
      </c>
      <c r="S68" s="30">
        <f>ROUND(AVERAGE(S6:S60),1)</f>
        <v>187.1</v>
      </c>
      <c r="T68" s="32">
        <f>ROUND(AVERAGE(T6:T60),2)</f>
        <v>1.87</v>
      </c>
    </row>
    <row r="69" ht="21" customHeight="1">
      <c r="Q69" t="s">
        <v>47</v>
      </c>
    </row>
  </sheetData>
  <mergeCells count="4">
    <mergeCell ref="L3:N3"/>
    <mergeCell ref="C3:E3"/>
    <mergeCell ref="F3:H3"/>
    <mergeCell ref="I3:K3"/>
  </mergeCells>
  <printOptions verticalCentered="1"/>
  <pageMargins left="0.6299212598425197" right="0.5511811023622047" top="0.5905511811023623" bottom="0.3937007874015748" header="0.35433070866141736" footer="0.5118110236220472"/>
  <pageSetup fitToWidth="2" fitToHeight="1" horizontalDpi="300" verticalDpi="300" orientation="portrait" paperSize="9" scale="57" r:id="rId1"/>
  <headerFooter alignWithMargins="0">
    <oddHeader>&amp;L&amp;"ＭＳ ゴシック,標準"&amp;24１７　債務負担行為の状況（１７年度）</oddHeader>
  </headerFooter>
  <colBreaks count="1" manualBreakCount="1">
    <brk id="11" min="1" max="8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69"/>
  <sheetViews>
    <sheetView view="pageBreakPreview" zoomScale="60" zoomScaleNormal="55" workbookViewId="0" topLeftCell="A1">
      <pane xSplit="2" ySplit="5" topLeftCell="C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C5" sqref="C5"/>
    </sheetView>
  </sheetViews>
  <sheetFormatPr defaultColWidth="8.66015625" defaultRowHeight="18"/>
  <cols>
    <col min="1" max="1" width="8.83203125" style="51" customWidth="1"/>
    <col min="2" max="2" width="10.66015625" style="51" customWidth="1"/>
    <col min="3" max="6" width="12.66015625" style="0" customWidth="1"/>
    <col min="7" max="8" width="10.66015625" style="0" customWidth="1"/>
    <col min="9" max="14" width="12.66015625" style="0" customWidth="1"/>
    <col min="15" max="15" width="2.66015625" style="0" customWidth="1"/>
    <col min="16" max="16" width="12.66015625" style="0" customWidth="1"/>
    <col min="17" max="20" width="10.66015625" style="0" customWidth="1"/>
    <col min="21" max="21" width="12.66015625" style="0" customWidth="1"/>
    <col min="22" max="22" width="14" style="0" customWidth="1"/>
  </cols>
  <sheetData>
    <row r="1" spans="2:20" ht="17.25">
      <c r="B1" s="51" t="s">
        <v>59</v>
      </c>
      <c r="N1" s="3"/>
      <c r="O1" s="3"/>
      <c r="P1" s="3"/>
      <c r="Q1" s="3"/>
      <c r="R1" s="3"/>
      <c r="S1" s="3"/>
      <c r="T1" s="3"/>
    </row>
    <row r="2" spans="2:21" ht="21" customHeight="1">
      <c r="B2" s="64"/>
      <c r="C2" s="2"/>
      <c r="D2" s="2"/>
      <c r="E2" s="2"/>
      <c r="F2" s="2"/>
      <c r="G2" s="2"/>
      <c r="H2" s="2"/>
      <c r="I2" s="2"/>
      <c r="J2" s="2"/>
      <c r="K2" s="5" t="s">
        <v>0</v>
      </c>
      <c r="L2" s="2"/>
      <c r="M2" s="2"/>
      <c r="N2" s="5" t="s">
        <v>0</v>
      </c>
      <c r="O2" s="7"/>
      <c r="P2" s="5" t="s">
        <v>0</v>
      </c>
      <c r="Q2" s="3"/>
      <c r="R2" s="3"/>
      <c r="S2" s="5" t="s">
        <v>54</v>
      </c>
      <c r="U2" s="5" t="s">
        <v>0</v>
      </c>
    </row>
    <row r="3" spans="2:21" ht="21" customHeight="1">
      <c r="B3" s="65"/>
      <c r="C3" s="103" t="s">
        <v>2</v>
      </c>
      <c r="D3" s="104"/>
      <c r="E3" s="104"/>
      <c r="F3" s="105" t="s">
        <v>3</v>
      </c>
      <c r="G3" s="106"/>
      <c r="H3" s="107"/>
      <c r="I3" s="103" t="s">
        <v>4</v>
      </c>
      <c r="J3" s="104"/>
      <c r="K3" s="104"/>
      <c r="L3" s="100" t="s">
        <v>5</v>
      </c>
      <c r="M3" s="101"/>
      <c r="N3" s="102"/>
      <c r="O3" s="3"/>
      <c r="P3" s="9"/>
      <c r="Q3" s="37" t="s">
        <v>52</v>
      </c>
      <c r="R3" s="37" t="s">
        <v>49</v>
      </c>
      <c r="S3" s="37" t="s">
        <v>6</v>
      </c>
      <c r="T3" s="20"/>
      <c r="U3" s="9"/>
    </row>
    <row r="4" spans="2:21" ht="21" customHeight="1">
      <c r="B4" s="66"/>
      <c r="C4" s="10" t="s">
        <v>7</v>
      </c>
      <c r="D4" s="10" t="s">
        <v>8</v>
      </c>
      <c r="E4" s="10" t="s">
        <v>9</v>
      </c>
      <c r="F4" s="10" t="s">
        <v>7</v>
      </c>
      <c r="G4" s="10" t="s">
        <v>8</v>
      </c>
      <c r="H4" s="10" t="s">
        <v>9</v>
      </c>
      <c r="I4" s="10" t="s">
        <v>7</v>
      </c>
      <c r="J4" s="10" t="s">
        <v>8</v>
      </c>
      <c r="K4" s="10" t="s">
        <v>9</v>
      </c>
      <c r="L4" s="10" t="s">
        <v>7</v>
      </c>
      <c r="M4" s="10" t="s">
        <v>8</v>
      </c>
      <c r="N4" s="10" t="s">
        <v>9</v>
      </c>
      <c r="O4" s="8"/>
      <c r="P4" s="10" t="s">
        <v>10</v>
      </c>
      <c r="Q4" s="38" t="s">
        <v>53</v>
      </c>
      <c r="R4" s="38" t="s">
        <v>50</v>
      </c>
      <c r="S4" s="38" t="s">
        <v>51</v>
      </c>
      <c r="T4" s="33" t="s">
        <v>45</v>
      </c>
      <c r="U4" s="10" t="s">
        <v>14</v>
      </c>
    </row>
    <row r="5" spans="2:21" ht="21" customHeight="1">
      <c r="B5" s="67"/>
      <c r="C5" s="12" t="s">
        <v>11</v>
      </c>
      <c r="D5" s="12" t="s">
        <v>12</v>
      </c>
      <c r="E5" s="12" t="s">
        <v>13</v>
      </c>
      <c r="F5" s="12" t="s">
        <v>11</v>
      </c>
      <c r="G5" s="12" t="s">
        <v>12</v>
      </c>
      <c r="H5" s="12" t="s">
        <v>13</v>
      </c>
      <c r="I5" s="12" t="s">
        <v>11</v>
      </c>
      <c r="J5" s="12" t="s">
        <v>12</v>
      </c>
      <c r="K5" s="12" t="s">
        <v>13</v>
      </c>
      <c r="L5" s="12" t="s">
        <v>11</v>
      </c>
      <c r="M5" s="12" t="s">
        <v>12</v>
      </c>
      <c r="N5" s="12" t="s">
        <v>13</v>
      </c>
      <c r="O5" s="8"/>
      <c r="P5" s="11"/>
      <c r="Q5" s="39"/>
      <c r="R5" s="39"/>
      <c r="S5" s="38" t="s">
        <v>50</v>
      </c>
      <c r="T5" s="21"/>
      <c r="U5" s="19"/>
    </row>
    <row r="6" spans="2:21" ht="21" customHeight="1">
      <c r="B6" s="68" t="s">
        <v>15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6"/>
      <c r="P6" s="88"/>
      <c r="Q6" s="89"/>
      <c r="R6" s="89"/>
      <c r="S6" s="89"/>
      <c r="T6" s="89"/>
      <c r="U6" s="82"/>
    </row>
    <row r="7" spans="2:21" ht="21" customHeight="1">
      <c r="B7" s="69" t="s">
        <v>60</v>
      </c>
      <c r="C7" s="16">
        <v>1542100</v>
      </c>
      <c r="D7" s="16">
        <v>155000</v>
      </c>
      <c r="E7" s="16">
        <v>963776</v>
      </c>
      <c r="F7" s="16">
        <v>20055200</v>
      </c>
      <c r="G7" s="16">
        <v>0</v>
      </c>
      <c r="H7" s="16">
        <v>0</v>
      </c>
      <c r="I7" s="109">
        <v>2344583</v>
      </c>
      <c r="J7" s="109">
        <v>1792826</v>
      </c>
      <c r="K7" s="109">
        <v>386705</v>
      </c>
      <c r="L7" s="16">
        <v>23941883</v>
      </c>
      <c r="M7" s="16">
        <v>1947826</v>
      </c>
      <c r="N7" s="16">
        <v>1350481</v>
      </c>
      <c r="O7" s="6"/>
      <c r="P7" s="25">
        <v>28697005</v>
      </c>
      <c r="Q7" s="28">
        <f>ROUND(M7/P7*100,1)</f>
        <v>6.8</v>
      </c>
      <c r="R7" s="28">
        <f>ROUND(+L7/P7*100,1)</f>
        <v>83.4</v>
      </c>
      <c r="S7" s="28">
        <f>ROUND((M7+U7)/P7*100,1)</f>
        <v>179.9</v>
      </c>
      <c r="T7" s="35">
        <f>ROUND((M7+U7)/P7,2)</f>
        <v>1.8</v>
      </c>
      <c r="U7" s="16">
        <v>49678355</v>
      </c>
    </row>
    <row r="8" spans="2:21" ht="21" customHeight="1">
      <c r="B8" s="69" t="s">
        <v>16</v>
      </c>
      <c r="C8" s="16">
        <v>23069881</v>
      </c>
      <c r="D8" s="16">
        <v>15191414</v>
      </c>
      <c r="E8" s="16">
        <v>1942241</v>
      </c>
      <c r="F8" s="16">
        <v>32515503</v>
      </c>
      <c r="G8" s="16">
        <v>0</v>
      </c>
      <c r="H8" s="16">
        <v>0</v>
      </c>
      <c r="I8" s="16">
        <v>7405398</v>
      </c>
      <c r="J8" s="16">
        <v>2860439</v>
      </c>
      <c r="K8" s="16">
        <v>1155954</v>
      </c>
      <c r="L8" s="16">
        <v>62990782</v>
      </c>
      <c r="M8" s="16">
        <v>18051853</v>
      </c>
      <c r="N8" s="16">
        <v>3098195</v>
      </c>
      <c r="O8" s="6"/>
      <c r="P8" s="25">
        <v>58386658</v>
      </c>
      <c r="Q8" s="28">
        <f aca="true" t="shared" si="0" ref="Q8:Q51">ROUND(M8/P8*100,1)</f>
        <v>30.9</v>
      </c>
      <c r="R8" s="28">
        <f aca="true" t="shared" si="1" ref="R8:R51">ROUND(+L8/P8*100,1)</f>
        <v>107.9</v>
      </c>
      <c r="S8" s="28">
        <f aca="true" t="shared" si="2" ref="S8:S51">ROUND((M8+U8)/P8*100,1)</f>
        <v>229.8</v>
      </c>
      <c r="T8" s="35">
        <f aca="true" t="shared" si="3" ref="T8:T51">ROUND((M8+U8)/P8,2)</f>
        <v>2.3</v>
      </c>
      <c r="U8" s="16">
        <v>116106040</v>
      </c>
    </row>
    <row r="9" spans="2:21" ht="21" customHeight="1">
      <c r="B9" s="69" t="s">
        <v>17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6"/>
      <c r="P9" s="85"/>
      <c r="Q9" s="86"/>
      <c r="R9" s="86"/>
      <c r="S9" s="86"/>
      <c r="T9" s="86"/>
      <c r="U9" s="83"/>
    </row>
    <row r="10" spans="2:21" ht="21" customHeight="1">
      <c r="B10" s="70" t="s">
        <v>61</v>
      </c>
      <c r="C10" s="14">
        <v>876867</v>
      </c>
      <c r="D10" s="14">
        <v>840968</v>
      </c>
      <c r="E10" s="14">
        <v>27036</v>
      </c>
      <c r="F10" s="14">
        <v>2017791</v>
      </c>
      <c r="G10" s="14">
        <v>0</v>
      </c>
      <c r="H10" s="14">
        <v>0</v>
      </c>
      <c r="I10" s="14">
        <v>1047525</v>
      </c>
      <c r="J10" s="14">
        <v>1027762</v>
      </c>
      <c r="K10" s="14">
        <v>741</v>
      </c>
      <c r="L10" s="14">
        <v>3942183</v>
      </c>
      <c r="M10" s="14">
        <v>1868730</v>
      </c>
      <c r="N10" s="14">
        <v>27777</v>
      </c>
      <c r="O10" s="6"/>
      <c r="P10" s="23">
        <v>17398251</v>
      </c>
      <c r="Q10" s="26">
        <f t="shared" si="0"/>
        <v>10.7</v>
      </c>
      <c r="R10" s="26">
        <f t="shared" si="1"/>
        <v>22.7</v>
      </c>
      <c r="S10" s="26">
        <f t="shared" si="2"/>
        <v>215.4</v>
      </c>
      <c r="T10" s="35">
        <f t="shared" si="3"/>
        <v>2.15</v>
      </c>
      <c r="U10" s="14">
        <v>35603052</v>
      </c>
    </row>
    <row r="11" spans="2:21" ht="21" customHeight="1">
      <c r="B11" s="70" t="s">
        <v>18</v>
      </c>
      <c r="C11" s="14">
        <v>432315</v>
      </c>
      <c r="D11" s="14">
        <v>432209</v>
      </c>
      <c r="E11" s="14">
        <v>106</v>
      </c>
      <c r="F11" s="14">
        <v>10826880</v>
      </c>
      <c r="G11" s="14">
        <v>0</v>
      </c>
      <c r="H11" s="14">
        <v>0</v>
      </c>
      <c r="I11" s="14">
        <v>2009161</v>
      </c>
      <c r="J11" s="14">
        <v>1854302</v>
      </c>
      <c r="K11" s="14">
        <v>154859</v>
      </c>
      <c r="L11" s="14">
        <v>13268356</v>
      </c>
      <c r="M11" s="14">
        <v>2286511</v>
      </c>
      <c r="N11" s="14">
        <v>154965</v>
      </c>
      <c r="O11" s="6"/>
      <c r="P11" s="23">
        <v>33975464</v>
      </c>
      <c r="Q11" s="26">
        <f t="shared" si="0"/>
        <v>6.7</v>
      </c>
      <c r="R11" s="26">
        <f t="shared" si="1"/>
        <v>39.1</v>
      </c>
      <c r="S11" s="26">
        <f t="shared" si="2"/>
        <v>191.2</v>
      </c>
      <c r="T11" s="35">
        <f t="shared" si="3"/>
        <v>1.91</v>
      </c>
      <c r="U11" s="14">
        <v>62684102</v>
      </c>
    </row>
    <row r="12" spans="2:21" ht="21" customHeight="1">
      <c r="B12" s="70" t="s">
        <v>19</v>
      </c>
      <c r="C12" s="14">
        <v>6630919</v>
      </c>
      <c r="D12" s="14">
        <v>6356858</v>
      </c>
      <c r="E12" s="14">
        <v>274047</v>
      </c>
      <c r="F12" s="14">
        <v>15983372</v>
      </c>
      <c r="G12" s="14">
        <v>2099072</v>
      </c>
      <c r="H12" s="14">
        <v>284300</v>
      </c>
      <c r="I12" s="14">
        <v>14914695</v>
      </c>
      <c r="J12" s="14">
        <v>14327087</v>
      </c>
      <c r="K12" s="14">
        <v>585850</v>
      </c>
      <c r="L12" s="14">
        <v>37528986</v>
      </c>
      <c r="M12" s="14">
        <v>22783017</v>
      </c>
      <c r="N12" s="14">
        <v>1144197</v>
      </c>
      <c r="O12" s="6"/>
      <c r="P12" s="23">
        <v>24171414</v>
      </c>
      <c r="Q12" s="26">
        <f t="shared" si="0"/>
        <v>94.3</v>
      </c>
      <c r="R12" s="26">
        <f t="shared" si="1"/>
        <v>155.3</v>
      </c>
      <c r="S12" s="26">
        <f t="shared" si="2"/>
        <v>270.1</v>
      </c>
      <c r="T12" s="35">
        <f t="shared" si="3"/>
        <v>2.7</v>
      </c>
      <c r="U12" s="14">
        <v>42501239</v>
      </c>
    </row>
    <row r="13" spans="2:21" ht="21" customHeight="1">
      <c r="B13" s="70" t="s">
        <v>20</v>
      </c>
      <c r="C13" s="14">
        <v>1215716</v>
      </c>
      <c r="D13" s="14">
        <v>1125427</v>
      </c>
      <c r="E13" s="14">
        <v>0</v>
      </c>
      <c r="F13" s="14">
        <v>12000000</v>
      </c>
      <c r="G13" s="14">
        <v>0</v>
      </c>
      <c r="H13" s="14">
        <v>0</v>
      </c>
      <c r="I13" s="14">
        <v>3380620</v>
      </c>
      <c r="J13" s="14">
        <v>1846745</v>
      </c>
      <c r="K13" s="14">
        <v>250173</v>
      </c>
      <c r="L13" s="14">
        <v>16596336</v>
      </c>
      <c r="M13" s="14">
        <v>2972172</v>
      </c>
      <c r="N13" s="14">
        <v>250173</v>
      </c>
      <c r="O13" s="6"/>
      <c r="P13" s="23">
        <v>33618458</v>
      </c>
      <c r="Q13" s="26">
        <f t="shared" si="0"/>
        <v>8.8</v>
      </c>
      <c r="R13" s="26">
        <f t="shared" si="1"/>
        <v>49.4</v>
      </c>
      <c r="S13" s="26">
        <f t="shared" si="2"/>
        <v>179</v>
      </c>
      <c r="T13" s="35">
        <f t="shared" si="3"/>
        <v>1.79</v>
      </c>
      <c r="U13" s="14">
        <v>57214606</v>
      </c>
    </row>
    <row r="14" spans="2:21" ht="21" customHeight="1">
      <c r="B14" s="70" t="s">
        <v>21</v>
      </c>
      <c r="C14" s="14">
        <v>627000</v>
      </c>
      <c r="D14" s="14">
        <v>149396</v>
      </c>
      <c r="E14" s="14">
        <v>96866</v>
      </c>
      <c r="F14" s="14">
        <v>9000000</v>
      </c>
      <c r="G14" s="14">
        <v>0</v>
      </c>
      <c r="H14" s="14">
        <v>0</v>
      </c>
      <c r="I14" s="14">
        <v>3125367</v>
      </c>
      <c r="J14" s="14">
        <v>1448897</v>
      </c>
      <c r="K14" s="14">
        <v>149632</v>
      </c>
      <c r="L14" s="14">
        <v>12752367</v>
      </c>
      <c r="M14" s="14">
        <v>1598293</v>
      </c>
      <c r="N14" s="14">
        <v>246498</v>
      </c>
      <c r="O14" s="6"/>
      <c r="P14" s="23">
        <v>14077976</v>
      </c>
      <c r="Q14" s="26">
        <f t="shared" si="0"/>
        <v>11.4</v>
      </c>
      <c r="R14" s="26">
        <f t="shared" si="1"/>
        <v>90.6</v>
      </c>
      <c r="S14" s="26">
        <f t="shared" si="2"/>
        <v>198.7</v>
      </c>
      <c r="T14" s="35">
        <f t="shared" si="3"/>
        <v>1.99</v>
      </c>
      <c r="U14" s="14">
        <v>26367824</v>
      </c>
    </row>
    <row r="15" spans="2:21" ht="21" customHeight="1">
      <c r="B15" s="70" t="s">
        <v>22</v>
      </c>
      <c r="C15" s="14">
        <v>1647585</v>
      </c>
      <c r="D15" s="14">
        <v>1647585</v>
      </c>
      <c r="E15" s="14">
        <v>0</v>
      </c>
      <c r="F15" s="14">
        <v>783510</v>
      </c>
      <c r="G15" s="14">
        <v>0</v>
      </c>
      <c r="H15" s="14">
        <v>0</v>
      </c>
      <c r="I15" s="14">
        <v>1629396</v>
      </c>
      <c r="J15" s="14">
        <v>758435</v>
      </c>
      <c r="K15" s="14">
        <v>195652</v>
      </c>
      <c r="L15" s="14">
        <v>4060491</v>
      </c>
      <c r="M15" s="14">
        <v>2406020</v>
      </c>
      <c r="N15" s="14">
        <v>195652</v>
      </c>
      <c r="O15" s="6"/>
      <c r="P15" s="23">
        <v>5317171</v>
      </c>
      <c r="Q15" s="26">
        <f t="shared" si="0"/>
        <v>45.3</v>
      </c>
      <c r="R15" s="26">
        <f t="shared" si="1"/>
        <v>76.4</v>
      </c>
      <c r="S15" s="26">
        <f t="shared" si="2"/>
        <v>211.2</v>
      </c>
      <c r="T15" s="35">
        <f t="shared" si="3"/>
        <v>2.11</v>
      </c>
      <c r="U15" s="14">
        <v>8821614</v>
      </c>
    </row>
    <row r="16" spans="2:21" ht="21" customHeight="1">
      <c r="B16" s="70" t="s">
        <v>23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422371</v>
      </c>
      <c r="J16" s="14">
        <v>422371</v>
      </c>
      <c r="K16" s="14">
        <v>188218</v>
      </c>
      <c r="L16" s="14">
        <v>422371</v>
      </c>
      <c r="M16" s="14">
        <v>422371</v>
      </c>
      <c r="N16" s="14">
        <v>188218</v>
      </c>
      <c r="O16" s="6"/>
      <c r="P16" s="23">
        <v>9927725</v>
      </c>
      <c r="Q16" s="26">
        <f t="shared" si="0"/>
        <v>4.3</v>
      </c>
      <c r="R16" s="26">
        <f t="shared" si="1"/>
        <v>4.3</v>
      </c>
      <c r="S16" s="26">
        <f t="shared" si="2"/>
        <v>221.3</v>
      </c>
      <c r="T16" s="35">
        <f t="shared" si="3"/>
        <v>2.21</v>
      </c>
      <c r="U16" s="14">
        <v>21551209</v>
      </c>
    </row>
    <row r="17" spans="2:21" ht="21" customHeight="1">
      <c r="B17" s="70" t="s">
        <v>24</v>
      </c>
      <c r="C17" s="14">
        <v>214689</v>
      </c>
      <c r="D17" s="14">
        <v>214689</v>
      </c>
      <c r="E17" s="14">
        <v>0</v>
      </c>
      <c r="F17" s="14">
        <v>579850</v>
      </c>
      <c r="G17" s="14">
        <v>0</v>
      </c>
      <c r="H17" s="14">
        <v>0</v>
      </c>
      <c r="I17" s="14">
        <v>22821</v>
      </c>
      <c r="J17" s="14">
        <v>22821</v>
      </c>
      <c r="K17" s="14">
        <v>5357</v>
      </c>
      <c r="L17" s="14">
        <v>817360</v>
      </c>
      <c r="M17" s="14">
        <v>237510</v>
      </c>
      <c r="N17" s="14">
        <v>5357</v>
      </c>
      <c r="O17" s="6"/>
      <c r="P17" s="23">
        <v>5650562</v>
      </c>
      <c r="Q17" s="26">
        <f t="shared" si="0"/>
        <v>4.2</v>
      </c>
      <c r="R17" s="26">
        <f t="shared" si="1"/>
        <v>14.5</v>
      </c>
      <c r="S17" s="26">
        <f t="shared" si="2"/>
        <v>201.8</v>
      </c>
      <c r="T17" s="35">
        <f t="shared" si="3"/>
        <v>2.02</v>
      </c>
      <c r="U17" s="14">
        <v>11166890</v>
      </c>
    </row>
    <row r="18" spans="2:21" ht="21" customHeight="1">
      <c r="B18" s="69" t="s">
        <v>25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6"/>
      <c r="P18" s="85"/>
      <c r="Q18" s="86"/>
      <c r="R18" s="86"/>
      <c r="S18" s="86"/>
      <c r="T18" s="87"/>
      <c r="U18" s="83"/>
    </row>
    <row r="19" spans="2:21" ht="21" customHeight="1">
      <c r="B19" s="70" t="s">
        <v>62</v>
      </c>
      <c r="C19" s="14">
        <v>0</v>
      </c>
      <c r="D19" s="14">
        <v>0</v>
      </c>
      <c r="E19" s="14">
        <v>0</v>
      </c>
      <c r="F19" s="14">
        <v>700000</v>
      </c>
      <c r="G19" s="14">
        <v>0</v>
      </c>
      <c r="H19" s="14">
        <v>0</v>
      </c>
      <c r="I19" s="14">
        <v>81667</v>
      </c>
      <c r="J19" s="14">
        <v>43556</v>
      </c>
      <c r="K19" s="14">
        <v>12774</v>
      </c>
      <c r="L19" s="14">
        <v>781667</v>
      </c>
      <c r="M19" s="14">
        <v>43556</v>
      </c>
      <c r="N19" s="14">
        <v>12774</v>
      </c>
      <c r="O19" s="6"/>
      <c r="P19" s="23">
        <v>5208703</v>
      </c>
      <c r="Q19" s="26">
        <f t="shared" si="0"/>
        <v>0.8</v>
      </c>
      <c r="R19" s="26">
        <f t="shared" si="1"/>
        <v>15</v>
      </c>
      <c r="S19" s="26">
        <f t="shared" si="2"/>
        <v>186</v>
      </c>
      <c r="T19" s="35">
        <f t="shared" si="3"/>
        <v>1.86</v>
      </c>
      <c r="U19" s="14">
        <v>9647127</v>
      </c>
    </row>
    <row r="20" spans="2:21" ht="21" customHeight="1">
      <c r="B20" s="71" t="s">
        <v>63</v>
      </c>
      <c r="C20" s="45">
        <v>815584</v>
      </c>
      <c r="D20" s="45">
        <v>106127</v>
      </c>
      <c r="E20" s="45">
        <v>99610</v>
      </c>
      <c r="F20" s="45">
        <v>4333345</v>
      </c>
      <c r="G20" s="45">
        <v>0</v>
      </c>
      <c r="H20" s="45">
        <v>0</v>
      </c>
      <c r="I20" s="45">
        <v>55498</v>
      </c>
      <c r="J20" s="45">
        <v>13426</v>
      </c>
      <c r="K20" s="45">
        <v>3278</v>
      </c>
      <c r="L20" s="45">
        <v>5204427</v>
      </c>
      <c r="M20" s="45">
        <v>119553</v>
      </c>
      <c r="N20" s="45">
        <v>102888</v>
      </c>
      <c r="O20" s="6"/>
      <c r="P20" s="46">
        <v>7743186</v>
      </c>
      <c r="Q20" s="47">
        <f t="shared" si="0"/>
        <v>1.5</v>
      </c>
      <c r="R20" s="47">
        <f t="shared" si="1"/>
        <v>67.2</v>
      </c>
      <c r="S20" s="47">
        <f t="shared" si="2"/>
        <v>180.6</v>
      </c>
      <c r="T20" s="44">
        <f t="shared" si="3"/>
        <v>1.81</v>
      </c>
      <c r="U20" s="45">
        <v>13867880</v>
      </c>
    </row>
    <row r="21" spans="2:21" ht="21" customHeight="1">
      <c r="B21" s="70" t="s">
        <v>64</v>
      </c>
      <c r="C21" s="14">
        <v>80000</v>
      </c>
      <c r="D21" s="14">
        <v>0</v>
      </c>
      <c r="E21" s="14">
        <v>80000</v>
      </c>
      <c r="F21" s="14">
        <v>4972155</v>
      </c>
      <c r="G21" s="14">
        <v>1636731</v>
      </c>
      <c r="H21" s="14">
        <v>100000</v>
      </c>
      <c r="I21" s="14">
        <v>4114072</v>
      </c>
      <c r="J21" s="14">
        <v>1198034</v>
      </c>
      <c r="K21" s="14">
        <v>2539669</v>
      </c>
      <c r="L21" s="14">
        <v>9166227</v>
      </c>
      <c r="M21" s="14">
        <v>2834765</v>
      </c>
      <c r="N21" s="14">
        <v>2719669</v>
      </c>
      <c r="O21" s="6"/>
      <c r="P21" s="23">
        <v>11833759</v>
      </c>
      <c r="Q21" s="26">
        <f t="shared" si="0"/>
        <v>24</v>
      </c>
      <c r="R21" s="26">
        <f t="shared" si="1"/>
        <v>77.5</v>
      </c>
      <c r="S21" s="26">
        <f t="shared" si="2"/>
        <v>167.7</v>
      </c>
      <c r="T21" s="35">
        <f t="shared" si="3"/>
        <v>1.68</v>
      </c>
      <c r="U21" s="14">
        <v>17014566</v>
      </c>
    </row>
    <row r="22" spans="2:21" ht="21" customHeight="1">
      <c r="B22" s="70" t="s">
        <v>65</v>
      </c>
      <c r="C22" s="14">
        <v>3379896</v>
      </c>
      <c r="D22" s="14">
        <v>2151693</v>
      </c>
      <c r="E22" s="14">
        <v>471590</v>
      </c>
      <c r="F22" s="14">
        <v>0</v>
      </c>
      <c r="G22" s="14">
        <v>0</v>
      </c>
      <c r="H22" s="14">
        <v>0</v>
      </c>
      <c r="I22" s="14">
        <v>1632714</v>
      </c>
      <c r="J22" s="14">
        <v>873953</v>
      </c>
      <c r="K22" s="14">
        <v>546392</v>
      </c>
      <c r="L22" s="14">
        <v>5012610</v>
      </c>
      <c r="M22" s="14">
        <v>3025646</v>
      </c>
      <c r="N22" s="14">
        <v>1017982</v>
      </c>
      <c r="O22" s="6"/>
      <c r="P22" s="23">
        <v>13248649</v>
      </c>
      <c r="Q22" s="26">
        <f t="shared" si="0"/>
        <v>22.8</v>
      </c>
      <c r="R22" s="26">
        <f t="shared" si="1"/>
        <v>37.8</v>
      </c>
      <c r="S22" s="26">
        <f t="shared" si="2"/>
        <v>207.8</v>
      </c>
      <c r="T22" s="35">
        <f t="shared" si="3"/>
        <v>2.08</v>
      </c>
      <c r="U22" s="14">
        <v>24509702</v>
      </c>
    </row>
    <row r="23" spans="2:21" ht="21" customHeight="1">
      <c r="B23" s="72" t="s">
        <v>66</v>
      </c>
      <c r="C23" s="15">
        <v>3704765</v>
      </c>
      <c r="D23" s="15">
        <v>1230142</v>
      </c>
      <c r="E23" s="15">
        <v>2286000</v>
      </c>
      <c r="F23" s="15">
        <v>2547227</v>
      </c>
      <c r="G23" s="15">
        <v>223830</v>
      </c>
      <c r="H23" s="15">
        <v>16115</v>
      </c>
      <c r="I23" s="15">
        <v>249785</v>
      </c>
      <c r="J23" s="15">
        <v>148581</v>
      </c>
      <c r="K23" s="15">
        <v>66051</v>
      </c>
      <c r="L23" s="15">
        <v>6501777</v>
      </c>
      <c r="M23" s="15">
        <v>1602553</v>
      </c>
      <c r="N23" s="15">
        <v>2368166</v>
      </c>
      <c r="O23" s="6"/>
      <c r="P23" s="24">
        <v>23555712</v>
      </c>
      <c r="Q23" s="27">
        <f t="shared" si="0"/>
        <v>6.8</v>
      </c>
      <c r="R23" s="27">
        <f t="shared" si="1"/>
        <v>27.6</v>
      </c>
      <c r="S23" s="27">
        <f t="shared" si="2"/>
        <v>247.1</v>
      </c>
      <c r="T23" s="48">
        <f t="shared" si="3"/>
        <v>2.47</v>
      </c>
      <c r="U23" s="15">
        <v>56597349</v>
      </c>
    </row>
    <row r="24" spans="2:21" ht="21" customHeight="1">
      <c r="B24" s="70" t="s">
        <v>26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6"/>
      <c r="P24" s="23">
        <v>1702719</v>
      </c>
      <c r="Q24" s="26">
        <f t="shared" si="0"/>
        <v>0</v>
      </c>
      <c r="R24" s="26">
        <f t="shared" si="1"/>
        <v>0</v>
      </c>
      <c r="S24" s="26">
        <f t="shared" si="2"/>
        <v>91.7</v>
      </c>
      <c r="T24" s="35">
        <f t="shared" si="3"/>
        <v>0.92</v>
      </c>
      <c r="U24" s="14">
        <v>1561466</v>
      </c>
    </row>
    <row r="25" spans="2:21" ht="21" customHeight="1">
      <c r="B25" s="70" t="s">
        <v>27</v>
      </c>
      <c r="C25" s="14">
        <v>53970</v>
      </c>
      <c r="D25" s="14">
        <v>17454</v>
      </c>
      <c r="E25" s="14">
        <v>22900</v>
      </c>
      <c r="F25" s="14">
        <v>1299760</v>
      </c>
      <c r="G25" s="14">
        <v>965666</v>
      </c>
      <c r="H25" s="14">
        <v>125857</v>
      </c>
      <c r="I25" s="14">
        <v>516118</v>
      </c>
      <c r="J25" s="14">
        <v>480405</v>
      </c>
      <c r="K25" s="14">
        <v>348</v>
      </c>
      <c r="L25" s="14">
        <v>1869848</v>
      </c>
      <c r="M25" s="14">
        <v>1463525</v>
      </c>
      <c r="N25" s="14">
        <v>149105</v>
      </c>
      <c r="O25" s="6"/>
      <c r="P25" s="23">
        <v>4739979</v>
      </c>
      <c r="Q25" s="26">
        <f t="shared" si="0"/>
        <v>30.9</v>
      </c>
      <c r="R25" s="26">
        <f t="shared" si="1"/>
        <v>39.4</v>
      </c>
      <c r="S25" s="26">
        <f t="shared" si="2"/>
        <v>140.7</v>
      </c>
      <c r="T25" s="35">
        <f t="shared" si="3"/>
        <v>1.41</v>
      </c>
      <c r="U25" s="14">
        <v>5204654</v>
      </c>
    </row>
    <row r="26" spans="2:21" ht="21" customHeight="1">
      <c r="B26" s="70" t="s">
        <v>28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197311</v>
      </c>
      <c r="J26" s="14">
        <v>120000</v>
      </c>
      <c r="K26" s="14">
        <v>21058</v>
      </c>
      <c r="L26" s="14">
        <v>197311</v>
      </c>
      <c r="M26" s="14">
        <v>120000</v>
      </c>
      <c r="N26" s="14">
        <v>21058</v>
      </c>
      <c r="O26" s="6"/>
      <c r="P26" s="23">
        <v>7012773</v>
      </c>
      <c r="Q26" s="26">
        <f t="shared" si="0"/>
        <v>1.7</v>
      </c>
      <c r="R26" s="26">
        <f t="shared" si="1"/>
        <v>2.8</v>
      </c>
      <c r="S26" s="26">
        <f t="shared" si="2"/>
        <v>101.3</v>
      </c>
      <c r="T26" s="35">
        <f t="shared" si="3"/>
        <v>1.01</v>
      </c>
      <c r="U26" s="14">
        <v>6986838</v>
      </c>
    </row>
    <row r="27" spans="2:21" ht="21" customHeight="1">
      <c r="B27" s="70" t="s">
        <v>29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18575</v>
      </c>
      <c r="J27" s="14">
        <v>9363</v>
      </c>
      <c r="K27" s="14">
        <v>4697</v>
      </c>
      <c r="L27" s="14">
        <v>18575</v>
      </c>
      <c r="M27" s="14">
        <v>9363</v>
      </c>
      <c r="N27" s="14">
        <v>4697</v>
      </c>
      <c r="O27" s="6"/>
      <c r="P27" s="23">
        <v>1824777</v>
      </c>
      <c r="Q27" s="26">
        <f t="shared" si="0"/>
        <v>0.5</v>
      </c>
      <c r="R27" s="26">
        <f t="shared" si="1"/>
        <v>1</v>
      </c>
      <c r="S27" s="26">
        <f t="shared" si="2"/>
        <v>150.8</v>
      </c>
      <c r="T27" s="35">
        <f t="shared" si="3"/>
        <v>1.51</v>
      </c>
      <c r="U27" s="14">
        <v>2741764</v>
      </c>
    </row>
    <row r="28" spans="2:21" ht="21" customHeight="1">
      <c r="B28" s="70" t="s">
        <v>30</v>
      </c>
      <c r="C28" s="14">
        <v>108640</v>
      </c>
      <c r="D28" s="14">
        <v>18260</v>
      </c>
      <c r="E28" s="14">
        <v>81690</v>
      </c>
      <c r="F28" s="14">
        <v>0</v>
      </c>
      <c r="G28" s="14">
        <v>0</v>
      </c>
      <c r="H28" s="14">
        <v>0</v>
      </c>
      <c r="I28" s="14">
        <v>389349</v>
      </c>
      <c r="J28" s="14">
        <v>74968</v>
      </c>
      <c r="K28" s="14">
        <v>52898</v>
      </c>
      <c r="L28" s="14">
        <v>497989</v>
      </c>
      <c r="M28" s="14">
        <v>93228</v>
      </c>
      <c r="N28" s="14">
        <v>134588</v>
      </c>
      <c r="O28" s="6"/>
      <c r="P28" s="23">
        <v>4880237</v>
      </c>
      <c r="Q28" s="26">
        <f t="shared" si="0"/>
        <v>1.9</v>
      </c>
      <c r="R28" s="26">
        <f t="shared" si="1"/>
        <v>10.2</v>
      </c>
      <c r="S28" s="26">
        <f t="shared" si="2"/>
        <v>27</v>
      </c>
      <c r="T28" s="35">
        <f t="shared" si="3"/>
        <v>0.27</v>
      </c>
      <c r="U28" s="14">
        <v>1224026</v>
      </c>
    </row>
    <row r="29" spans="2:21" ht="21" customHeight="1">
      <c r="B29" s="70" t="s">
        <v>67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368975</v>
      </c>
      <c r="J29" s="14">
        <v>91570</v>
      </c>
      <c r="K29" s="14">
        <v>66292</v>
      </c>
      <c r="L29" s="14">
        <v>368975</v>
      </c>
      <c r="M29" s="14">
        <v>91570</v>
      </c>
      <c r="N29" s="14">
        <v>66292</v>
      </c>
      <c r="O29" s="6"/>
      <c r="P29" s="23">
        <v>3139206</v>
      </c>
      <c r="Q29" s="26">
        <f t="shared" si="0"/>
        <v>2.9</v>
      </c>
      <c r="R29" s="26">
        <f t="shared" si="1"/>
        <v>11.8</v>
      </c>
      <c r="S29" s="26">
        <f t="shared" si="2"/>
        <v>214.3</v>
      </c>
      <c r="T29" s="35">
        <f t="shared" si="3"/>
        <v>2.14</v>
      </c>
      <c r="U29" s="14">
        <v>6635719</v>
      </c>
    </row>
    <row r="30" spans="2:21" ht="21" customHeight="1">
      <c r="B30" s="70" t="s">
        <v>68</v>
      </c>
      <c r="C30" s="14">
        <v>0</v>
      </c>
      <c r="D30" s="14">
        <v>0</v>
      </c>
      <c r="E30" s="14">
        <v>0</v>
      </c>
      <c r="F30" s="14">
        <v>52300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52300</v>
      </c>
      <c r="M30" s="14">
        <v>0</v>
      </c>
      <c r="N30" s="14">
        <v>0</v>
      </c>
      <c r="O30" s="6"/>
      <c r="P30" s="23">
        <v>2470224</v>
      </c>
      <c r="Q30" s="26">
        <f t="shared" si="0"/>
        <v>0</v>
      </c>
      <c r="R30" s="26">
        <f t="shared" si="1"/>
        <v>2.1</v>
      </c>
      <c r="S30" s="26">
        <f t="shared" si="2"/>
        <v>209.5</v>
      </c>
      <c r="T30" s="35">
        <f t="shared" si="3"/>
        <v>2.1</v>
      </c>
      <c r="U30" s="14">
        <v>5175285</v>
      </c>
    </row>
    <row r="31" spans="2:21" ht="21" customHeight="1">
      <c r="B31" s="70" t="s">
        <v>69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46000</v>
      </c>
      <c r="J31" s="14">
        <v>26206</v>
      </c>
      <c r="K31" s="14">
        <v>5520</v>
      </c>
      <c r="L31" s="14">
        <v>46000</v>
      </c>
      <c r="M31" s="14">
        <v>26206</v>
      </c>
      <c r="N31" s="14">
        <v>5520</v>
      </c>
      <c r="O31" s="6"/>
      <c r="P31" s="23">
        <v>1347141</v>
      </c>
      <c r="Q31" s="26">
        <f t="shared" si="0"/>
        <v>1.9</v>
      </c>
      <c r="R31" s="26">
        <f t="shared" si="1"/>
        <v>3.4</v>
      </c>
      <c r="S31" s="26">
        <f t="shared" si="2"/>
        <v>229.2</v>
      </c>
      <c r="T31" s="35">
        <f t="shared" si="3"/>
        <v>2.29</v>
      </c>
      <c r="U31" s="14">
        <v>3061025</v>
      </c>
    </row>
    <row r="32" spans="2:21" ht="21" customHeight="1">
      <c r="B32" s="70" t="s">
        <v>70</v>
      </c>
      <c r="C32" s="14">
        <v>0</v>
      </c>
      <c r="D32" s="14">
        <v>0</v>
      </c>
      <c r="E32" s="14">
        <v>0</v>
      </c>
      <c r="F32" s="14">
        <v>1880000</v>
      </c>
      <c r="G32" s="14">
        <v>0</v>
      </c>
      <c r="H32" s="14">
        <v>0</v>
      </c>
      <c r="I32" s="14">
        <v>103248</v>
      </c>
      <c r="J32" s="14">
        <v>99602</v>
      </c>
      <c r="K32" s="14">
        <v>3646</v>
      </c>
      <c r="L32" s="14">
        <v>1983248</v>
      </c>
      <c r="M32" s="14">
        <v>99602</v>
      </c>
      <c r="N32" s="14">
        <v>3646</v>
      </c>
      <c r="O32" s="6"/>
      <c r="P32" s="23">
        <v>2972072</v>
      </c>
      <c r="Q32" s="26">
        <f t="shared" si="0"/>
        <v>3.4</v>
      </c>
      <c r="R32" s="26">
        <f t="shared" si="1"/>
        <v>66.7</v>
      </c>
      <c r="S32" s="26">
        <f t="shared" si="2"/>
        <v>191.3</v>
      </c>
      <c r="T32" s="35">
        <f t="shared" si="3"/>
        <v>1.91</v>
      </c>
      <c r="U32" s="14">
        <v>5584648</v>
      </c>
    </row>
    <row r="33" spans="2:21" ht="21" customHeight="1">
      <c r="B33" s="70" t="s">
        <v>71</v>
      </c>
      <c r="C33" s="14">
        <v>0</v>
      </c>
      <c r="D33" s="14">
        <v>0</v>
      </c>
      <c r="E33" s="14">
        <v>0</v>
      </c>
      <c r="F33" s="14">
        <v>13473</v>
      </c>
      <c r="G33" s="14">
        <v>0</v>
      </c>
      <c r="H33" s="14">
        <v>0</v>
      </c>
      <c r="I33" s="14">
        <v>33860</v>
      </c>
      <c r="J33" s="14">
        <v>33860</v>
      </c>
      <c r="K33" s="14">
        <v>16500</v>
      </c>
      <c r="L33" s="14">
        <v>47333</v>
      </c>
      <c r="M33" s="14">
        <v>33860</v>
      </c>
      <c r="N33" s="14">
        <v>16500</v>
      </c>
      <c r="O33" s="6"/>
      <c r="P33" s="23">
        <v>1579014</v>
      </c>
      <c r="Q33" s="26">
        <f t="shared" si="0"/>
        <v>2.1</v>
      </c>
      <c r="R33" s="26">
        <f t="shared" si="1"/>
        <v>3</v>
      </c>
      <c r="S33" s="26">
        <f t="shared" si="2"/>
        <v>170.5</v>
      </c>
      <c r="T33" s="35">
        <f t="shared" si="3"/>
        <v>1.71</v>
      </c>
      <c r="U33" s="14">
        <v>2659003</v>
      </c>
    </row>
    <row r="34" spans="2:21" ht="21" customHeight="1">
      <c r="B34" s="70" t="s">
        <v>72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6"/>
      <c r="P34" s="23">
        <v>3326369</v>
      </c>
      <c r="Q34" s="26">
        <f t="shared" si="0"/>
        <v>0</v>
      </c>
      <c r="R34" s="26">
        <f t="shared" si="1"/>
        <v>0</v>
      </c>
      <c r="S34" s="26">
        <f t="shared" si="2"/>
        <v>219.4</v>
      </c>
      <c r="T34" s="35">
        <f t="shared" si="3"/>
        <v>2.19</v>
      </c>
      <c r="U34" s="14">
        <v>7298365</v>
      </c>
    </row>
    <row r="35" spans="2:21" ht="21" customHeight="1">
      <c r="B35" s="70" t="s">
        <v>73</v>
      </c>
      <c r="C35" s="14">
        <v>1631850</v>
      </c>
      <c r="D35" s="14">
        <v>609150</v>
      </c>
      <c r="E35" s="14">
        <v>1022700</v>
      </c>
      <c r="F35" s="14">
        <v>0</v>
      </c>
      <c r="G35" s="14">
        <v>0</v>
      </c>
      <c r="H35" s="14">
        <v>0</v>
      </c>
      <c r="I35" s="14">
        <v>1255</v>
      </c>
      <c r="J35" s="14">
        <v>1255</v>
      </c>
      <c r="K35" s="14">
        <v>0</v>
      </c>
      <c r="L35" s="14">
        <v>1633105</v>
      </c>
      <c r="M35" s="14">
        <v>610405</v>
      </c>
      <c r="N35" s="14">
        <v>1022700</v>
      </c>
      <c r="O35" s="6"/>
      <c r="P35" s="23">
        <v>3320716</v>
      </c>
      <c r="Q35" s="26">
        <f t="shared" si="0"/>
        <v>18.4</v>
      </c>
      <c r="R35" s="26">
        <f t="shared" si="1"/>
        <v>49.2</v>
      </c>
      <c r="S35" s="26">
        <f t="shared" si="2"/>
        <v>259.5</v>
      </c>
      <c r="T35" s="35">
        <f t="shared" si="3"/>
        <v>2.6</v>
      </c>
      <c r="U35" s="14">
        <v>8007318</v>
      </c>
    </row>
    <row r="36" spans="2:21" ht="21" customHeight="1">
      <c r="B36" s="70" t="s">
        <v>74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6"/>
      <c r="P36" s="23">
        <v>2583712</v>
      </c>
      <c r="Q36" s="26">
        <f t="shared" si="0"/>
        <v>0</v>
      </c>
      <c r="R36" s="26">
        <f t="shared" si="1"/>
        <v>0</v>
      </c>
      <c r="S36" s="26">
        <f t="shared" si="2"/>
        <v>268.9</v>
      </c>
      <c r="T36" s="35">
        <f t="shared" si="3"/>
        <v>2.69</v>
      </c>
      <c r="U36" s="14">
        <v>6947861</v>
      </c>
    </row>
    <row r="37" spans="2:21" ht="21" customHeight="1">
      <c r="B37" s="69" t="s">
        <v>31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6"/>
      <c r="P37" s="85"/>
      <c r="Q37" s="86"/>
      <c r="R37" s="86"/>
      <c r="S37" s="86"/>
      <c r="T37" s="87"/>
      <c r="U37" s="83"/>
    </row>
    <row r="38" spans="2:21" ht="21" customHeight="1">
      <c r="B38" s="70" t="s">
        <v>75</v>
      </c>
      <c r="C38" s="14">
        <v>278000</v>
      </c>
      <c r="D38" s="14">
        <v>278000</v>
      </c>
      <c r="E38" s="14">
        <v>0</v>
      </c>
      <c r="F38" s="14">
        <v>480000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758000</v>
      </c>
      <c r="M38" s="14">
        <v>278000</v>
      </c>
      <c r="N38" s="14">
        <v>0</v>
      </c>
      <c r="O38" s="6"/>
      <c r="P38" s="23">
        <v>3006165</v>
      </c>
      <c r="Q38" s="26">
        <f t="shared" si="0"/>
        <v>9.2</v>
      </c>
      <c r="R38" s="26">
        <f t="shared" si="1"/>
        <v>25.2</v>
      </c>
      <c r="S38" s="26">
        <f t="shared" si="2"/>
        <v>130</v>
      </c>
      <c r="T38" s="35">
        <f t="shared" si="3"/>
        <v>1.3</v>
      </c>
      <c r="U38" s="14">
        <v>3629274</v>
      </c>
    </row>
    <row r="39" spans="2:21" ht="21" customHeight="1">
      <c r="B39" s="70" t="s">
        <v>32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619214</v>
      </c>
      <c r="J39" s="14">
        <v>13080</v>
      </c>
      <c r="K39" s="14">
        <v>521248</v>
      </c>
      <c r="L39" s="14">
        <v>619214</v>
      </c>
      <c r="M39" s="14">
        <v>13080</v>
      </c>
      <c r="N39" s="14">
        <v>521248</v>
      </c>
      <c r="O39" s="6"/>
      <c r="P39" s="23">
        <v>4303823</v>
      </c>
      <c r="Q39" s="26">
        <f t="shared" si="0"/>
        <v>0.3</v>
      </c>
      <c r="R39" s="26">
        <f t="shared" si="1"/>
        <v>14.4</v>
      </c>
      <c r="S39" s="26">
        <f t="shared" si="2"/>
        <v>224.6</v>
      </c>
      <c r="T39" s="35">
        <f t="shared" si="3"/>
        <v>2.25</v>
      </c>
      <c r="U39" s="14">
        <v>9653871</v>
      </c>
    </row>
    <row r="40" spans="2:21" ht="21" customHeight="1">
      <c r="B40" s="69" t="s">
        <v>33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6"/>
      <c r="P40" s="85"/>
      <c r="Q40" s="86"/>
      <c r="R40" s="86"/>
      <c r="S40" s="86"/>
      <c r="T40" s="87"/>
      <c r="U40" s="83"/>
    </row>
    <row r="41" spans="2:21" ht="21" customHeight="1">
      <c r="B41" s="70" t="s">
        <v>76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6"/>
      <c r="P41" s="23">
        <v>1910593</v>
      </c>
      <c r="Q41" s="26">
        <f t="shared" si="0"/>
        <v>0</v>
      </c>
      <c r="R41" s="26">
        <f t="shared" si="1"/>
        <v>0</v>
      </c>
      <c r="S41" s="26">
        <f t="shared" si="2"/>
        <v>193.5</v>
      </c>
      <c r="T41" s="35">
        <f t="shared" si="3"/>
        <v>1.94</v>
      </c>
      <c r="U41" s="14">
        <v>3697323</v>
      </c>
    </row>
    <row r="42" spans="2:21" ht="21" customHeight="1">
      <c r="B42" s="70" t="s">
        <v>77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139000</v>
      </c>
      <c r="J42" s="14">
        <v>139000</v>
      </c>
      <c r="K42" s="14">
        <v>0</v>
      </c>
      <c r="L42" s="14">
        <v>139000</v>
      </c>
      <c r="M42" s="14">
        <v>139000</v>
      </c>
      <c r="N42" s="14">
        <v>0</v>
      </c>
      <c r="O42" s="6"/>
      <c r="P42" s="23">
        <v>1663893</v>
      </c>
      <c r="Q42" s="26">
        <f t="shared" si="0"/>
        <v>8.4</v>
      </c>
      <c r="R42" s="26">
        <f t="shared" si="1"/>
        <v>8.4</v>
      </c>
      <c r="S42" s="26">
        <f t="shared" si="2"/>
        <v>226</v>
      </c>
      <c r="T42" s="35">
        <f t="shared" si="3"/>
        <v>2.26</v>
      </c>
      <c r="U42" s="14">
        <v>3620873</v>
      </c>
    </row>
    <row r="43" spans="2:21" ht="21" customHeight="1">
      <c r="B43" s="70" t="s">
        <v>78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6"/>
      <c r="P43" s="23">
        <v>1983008</v>
      </c>
      <c r="Q43" s="26">
        <f t="shared" si="0"/>
        <v>0</v>
      </c>
      <c r="R43" s="26">
        <f t="shared" si="1"/>
        <v>0</v>
      </c>
      <c r="S43" s="26">
        <f t="shared" si="2"/>
        <v>199.6</v>
      </c>
      <c r="T43" s="35">
        <f t="shared" si="3"/>
        <v>2</v>
      </c>
      <c r="U43" s="14">
        <v>3957951</v>
      </c>
    </row>
    <row r="44" spans="2:21" ht="21" customHeight="1">
      <c r="B44" s="70" t="s">
        <v>34</v>
      </c>
      <c r="C44" s="14">
        <v>339382</v>
      </c>
      <c r="D44" s="14">
        <v>79920</v>
      </c>
      <c r="E44" s="14">
        <v>31086</v>
      </c>
      <c r="F44" s="14">
        <v>0</v>
      </c>
      <c r="G44" s="14">
        <v>0</v>
      </c>
      <c r="H44" s="14">
        <v>0</v>
      </c>
      <c r="I44" s="14">
        <v>36753</v>
      </c>
      <c r="J44" s="14">
        <v>2552</v>
      </c>
      <c r="K44" s="14">
        <v>3820</v>
      </c>
      <c r="L44" s="14">
        <v>376135</v>
      </c>
      <c r="M44" s="14">
        <v>82472</v>
      </c>
      <c r="N44" s="14">
        <v>34906</v>
      </c>
      <c r="O44" s="6"/>
      <c r="P44" s="23">
        <v>3082513</v>
      </c>
      <c r="Q44" s="26">
        <f t="shared" si="0"/>
        <v>2.7</v>
      </c>
      <c r="R44" s="26">
        <f t="shared" si="1"/>
        <v>12.2</v>
      </c>
      <c r="S44" s="26">
        <f t="shared" si="2"/>
        <v>161.7</v>
      </c>
      <c r="T44" s="35">
        <f t="shared" si="3"/>
        <v>1.62</v>
      </c>
      <c r="U44" s="14">
        <v>4901222</v>
      </c>
    </row>
    <row r="45" spans="2:21" ht="21" customHeight="1">
      <c r="B45" s="70" t="s">
        <v>79</v>
      </c>
      <c r="C45" s="14">
        <v>420825</v>
      </c>
      <c r="D45" s="14">
        <v>101941</v>
      </c>
      <c r="E45" s="14">
        <v>318884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420825</v>
      </c>
      <c r="M45" s="14">
        <v>101941</v>
      </c>
      <c r="N45" s="14">
        <v>318884</v>
      </c>
      <c r="O45" s="6"/>
      <c r="P45" s="23">
        <v>1897415</v>
      </c>
      <c r="Q45" s="26">
        <f t="shared" si="0"/>
        <v>5.4</v>
      </c>
      <c r="R45" s="26">
        <f t="shared" si="1"/>
        <v>22.2</v>
      </c>
      <c r="S45" s="26">
        <f t="shared" si="2"/>
        <v>213.5</v>
      </c>
      <c r="T45" s="35">
        <f t="shared" si="3"/>
        <v>2.13</v>
      </c>
      <c r="U45" s="14">
        <v>3948805</v>
      </c>
    </row>
    <row r="46" spans="2:21" ht="21" customHeight="1">
      <c r="B46" s="70" t="s">
        <v>80</v>
      </c>
      <c r="C46" s="14">
        <v>615774</v>
      </c>
      <c r="D46" s="14">
        <v>29930</v>
      </c>
      <c r="E46" s="14">
        <v>529100</v>
      </c>
      <c r="F46" s="14">
        <v>0</v>
      </c>
      <c r="G46" s="14">
        <v>0</v>
      </c>
      <c r="H46" s="14">
        <v>0</v>
      </c>
      <c r="I46" s="14">
        <v>157163</v>
      </c>
      <c r="J46" s="14">
        <v>157163</v>
      </c>
      <c r="K46" s="14">
        <v>0</v>
      </c>
      <c r="L46" s="14">
        <v>772937</v>
      </c>
      <c r="M46" s="14">
        <v>187093</v>
      </c>
      <c r="N46" s="14">
        <v>529100</v>
      </c>
      <c r="O46" s="6"/>
      <c r="P46" s="23">
        <v>3365105</v>
      </c>
      <c r="Q46" s="26">
        <f t="shared" si="0"/>
        <v>5.6</v>
      </c>
      <c r="R46" s="26">
        <f t="shared" si="1"/>
        <v>23</v>
      </c>
      <c r="S46" s="26">
        <f t="shared" si="2"/>
        <v>150.1</v>
      </c>
      <c r="T46" s="35">
        <f t="shared" si="3"/>
        <v>1.5</v>
      </c>
      <c r="U46" s="14">
        <v>4863063</v>
      </c>
    </row>
    <row r="47" spans="2:21" ht="21" customHeight="1">
      <c r="B47" s="70" t="s">
        <v>81</v>
      </c>
      <c r="C47" s="14">
        <v>55531</v>
      </c>
      <c r="D47" s="14">
        <v>55531</v>
      </c>
      <c r="E47" s="14">
        <v>0</v>
      </c>
      <c r="F47" s="14">
        <v>24000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79531</v>
      </c>
      <c r="M47" s="14">
        <v>55531</v>
      </c>
      <c r="N47" s="14">
        <v>0</v>
      </c>
      <c r="O47" s="6"/>
      <c r="P47" s="23">
        <v>2788608</v>
      </c>
      <c r="Q47" s="26">
        <f t="shared" si="0"/>
        <v>2</v>
      </c>
      <c r="R47" s="26">
        <f t="shared" si="1"/>
        <v>2.9</v>
      </c>
      <c r="S47" s="26">
        <f t="shared" si="2"/>
        <v>234.5</v>
      </c>
      <c r="T47" s="35">
        <f t="shared" si="3"/>
        <v>2.35</v>
      </c>
      <c r="U47" s="14">
        <v>6484992</v>
      </c>
    </row>
    <row r="48" spans="2:21" ht="21" customHeight="1">
      <c r="B48" s="70" t="s">
        <v>82</v>
      </c>
      <c r="C48" s="14">
        <v>63063</v>
      </c>
      <c r="D48" s="14">
        <v>63063</v>
      </c>
      <c r="E48" s="14">
        <v>0</v>
      </c>
      <c r="F48" s="14">
        <v>0</v>
      </c>
      <c r="G48" s="14">
        <v>0</v>
      </c>
      <c r="H48" s="14">
        <v>0</v>
      </c>
      <c r="I48" s="14">
        <v>43310</v>
      </c>
      <c r="J48" s="14">
        <v>43310</v>
      </c>
      <c r="K48" s="14">
        <v>0</v>
      </c>
      <c r="L48" s="14">
        <v>106373</v>
      </c>
      <c r="M48" s="14">
        <v>106373</v>
      </c>
      <c r="N48" s="14">
        <v>0</v>
      </c>
      <c r="O48" s="6"/>
      <c r="P48" s="23">
        <v>2392867</v>
      </c>
      <c r="Q48" s="26">
        <f t="shared" si="0"/>
        <v>4.4</v>
      </c>
      <c r="R48" s="26">
        <f t="shared" si="1"/>
        <v>4.4</v>
      </c>
      <c r="S48" s="26">
        <f t="shared" si="2"/>
        <v>206.7</v>
      </c>
      <c r="T48" s="35">
        <f t="shared" si="3"/>
        <v>2.07</v>
      </c>
      <c r="U48" s="14">
        <v>4840136</v>
      </c>
    </row>
    <row r="49" spans="2:21" ht="21" customHeight="1">
      <c r="B49" s="70" t="s">
        <v>83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97105</v>
      </c>
      <c r="J49" s="14">
        <v>97105</v>
      </c>
      <c r="K49" s="14">
        <v>0</v>
      </c>
      <c r="L49" s="14">
        <v>97105</v>
      </c>
      <c r="M49" s="14">
        <v>97105</v>
      </c>
      <c r="N49" s="14">
        <v>0</v>
      </c>
      <c r="O49" s="6"/>
      <c r="P49" s="23">
        <v>1762285</v>
      </c>
      <c r="Q49" s="26">
        <f t="shared" si="0"/>
        <v>5.5</v>
      </c>
      <c r="R49" s="26">
        <f t="shared" si="1"/>
        <v>5.5</v>
      </c>
      <c r="S49" s="26">
        <f t="shared" si="2"/>
        <v>125.3</v>
      </c>
      <c r="T49" s="35">
        <f t="shared" si="3"/>
        <v>1.25</v>
      </c>
      <c r="U49" s="14">
        <v>2111820</v>
      </c>
    </row>
    <row r="50" spans="2:21" ht="21" customHeight="1">
      <c r="B50" s="70" t="s">
        <v>35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6"/>
      <c r="P50" s="23">
        <v>2150546</v>
      </c>
      <c r="Q50" s="26">
        <f t="shared" si="0"/>
        <v>0</v>
      </c>
      <c r="R50" s="26">
        <f t="shared" si="1"/>
        <v>0</v>
      </c>
      <c r="S50" s="26">
        <f t="shared" si="2"/>
        <v>150</v>
      </c>
      <c r="T50" s="35">
        <f t="shared" si="3"/>
        <v>1.5</v>
      </c>
      <c r="U50" s="14">
        <v>3225364</v>
      </c>
    </row>
    <row r="51" spans="2:21" ht="21" customHeight="1">
      <c r="B51" s="70" t="s">
        <v>84</v>
      </c>
      <c r="C51" s="14">
        <v>91829</v>
      </c>
      <c r="D51" s="14">
        <v>24666</v>
      </c>
      <c r="E51" s="14">
        <v>9594</v>
      </c>
      <c r="F51" s="14">
        <v>50700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142529</v>
      </c>
      <c r="M51" s="14">
        <v>24666</v>
      </c>
      <c r="N51" s="14">
        <v>9594</v>
      </c>
      <c r="O51" s="6"/>
      <c r="P51" s="23">
        <v>3972480</v>
      </c>
      <c r="Q51" s="26">
        <f t="shared" si="0"/>
        <v>0.6</v>
      </c>
      <c r="R51" s="26">
        <f t="shared" si="1"/>
        <v>3.6</v>
      </c>
      <c r="S51" s="26">
        <f t="shared" si="2"/>
        <v>244</v>
      </c>
      <c r="T51" s="35">
        <f t="shared" si="3"/>
        <v>2.44</v>
      </c>
      <c r="U51" s="14">
        <v>9669961</v>
      </c>
    </row>
    <row r="52" spans="2:21" ht="21" customHeight="1">
      <c r="B52" s="69" t="s">
        <v>85</v>
      </c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6"/>
      <c r="P52" s="85"/>
      <c r="Q52" s="86"/>
      <c r="R52" s="86"/>
      <c r="S52" s="86"/>
      <c r="T52" s="87"/>
      <c r="U52" s="83"/>
    </row>
    <row r="53" spans="2:21" ht="21" customHeight="1">
      <c r="B53" s="69" t="s">
        <v>86</v>
      </c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6"/>
      <c r="P53" s="85"/>
      <c r="Q53" s="86"/>
      <c r="R53" s="86"/>
      <c r="S53" s="86"/>
      <c r="T53" s="87"/>
      <c r="U53" s="83"/>
    </row>
    <row r="54" spans="2:21" ht="21" customHeight="1">
      <c r="B54" s="70" t="s">
        <v>87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127837</v>
      </c>
      <c r="J54" s="14">
        <v>93587</v>
      </c>
      <c r="K54" s="14">
        <v>10218</v>
      </c>
      <c r="L54" s="14">
        <v>127837</v>
      </c>
      <c r="M54" s="14">
        <v>93587</v>
      </c>
      <c r="N54" s="14">
        <v>10218</v>
      </c>
      <c r="O54" s="6"/>
      <c r="P54" s="23">
        <v>2670653</v>
      </c>
      <c r="Q54" s="26">
        <f aca="true" t="shared" si="4" ref="Q54:Q60">ROUND(M54/P54*100,1)</f>
        <v>3.5</v>
      </c>
      <c r="R54" s="26">
        <f aca="true" t="shared" si="5" ref="R54:R60">ROUND(+L54/P54*100,1)</f>
        <v>4.8</v>
      </c>
      <c r="S54" s="26">
        <f aca="true" t="shared" si="6" ref="S54:S60">ROUND((M54+U54)/P54*100,1)</f>
        <v>271.8</v>
      </c>
      <c r="T54" s="35">
        <f aca="true" t="shared" si="7" ref="T54:T60">ROUND((M54+U54)/P54,2)</f>
        <v>2.72</v>
      </c>
      <c r="U54" s="14">
        <v>7166306</v>
      </c>
    </row>
    <row r="55" spans="2:21" ht="21" customHeight="1">
      <c r="B55" s="70" t="s">
        <v>88</v>
      </c>
      <c r="C55" s="14">
        <v>173479</v>
      </c>
      <c r="D55" s="14">
        <v>87441</v>
      </c>
      <c r="E55" s="14">
        <v>20717</v>
      </c>
      <c r="F55" s="14">
        <v>0</v>
      </c>
      <c r="G55" s="14">
        <v>0</v>
      </c>
      <c r="H55" s="14">
        <v>0</v>
      </c>
      <c r="I55" s="14">
        <v>25485</v>
      </c>
      <c r="J55" s="14">
        <v>4839</v>
      </c>
      <c r="K55" s="14">
        <v>1804</v>
      </c>
      <c r="L55" s="14">
        <v>198964</v>
      </c>
      <c r="M55" s="14">
        <v>92280</v>
      </c>
      <c r="N55" s="14">
        <v>22521</v>
      </c>
      <c r="O55" s="6"/>
      <c r="P55" s="23">
        <v>2590506</v>
      </c>
      <c r="Q55" s="26">
        <f t="shared" si="4"/>
        <v>3.6</v>
      </c>
      <c r="R55" s="26">
        <f t="shared" si="5"/>
        <v>7.7</v>
      </c>
      <c r="S55" s="26">
        <f t="shared" si="6"/>
        <v>282.6</v>
      </c>
      <c r="T55" s="35">
        <f t="shared" si="7"/>
        <v>2.83</v>
      </c>
      <c r="U55" s="14">
        <v>7228674</v>
      </c>
    </row>
    <row r="56" spans="2:21" ht="21" customHeight="1">
      <c r="B56" s="70" t="s">
        <v>36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51842</v>
      </c>
      <c r="J56" s="14">
        <v>18630</v>
      </c>
      <c r="K56" s="14">
        <v>11829</v>
      </c>
      <c r="L56" s="14">
        <v>51842</v>
      </c>
      <c r="M56" s="14">
        <v>18630</v>
      </c>
      <c r="N56" s="14">
        <v>11829</v>
      </c>
      <c r="O56" s="6"/>
      <c r="P56" s="23">
        <v>3000103</v>
      </c>
      <c r="Q56" s="26">
        <f t="shared" si="4"/>
        <v>0.6</v>
      </c>
      <c r="R56" s="26">
        <f t="shared" si="5"/>
        <v>1.7</v>
      </c>
      <c r="S56" s="26">
        <f t="shared" si="6"/>
        <v>194.3</v>
      </c>
      <c r="T56" s="35">
        <f t="shared" si="7"/>
        <v>1.94</v>
      </c>
      <c r="U56" s="14">
        <v>5810193</v>
      </c>
    </row>
    <row r="57" spans="2:21" ht="21" customHeight="1">
      <c r="B57" s="69" t="s">
        <v>37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6"/>
      <c r="P57" s="85"/>
      <c r="Q57" s="86"/>
      <c r="R57" s="86"/>
      <c r="S57" s="86"/>
      <c r="T57" s="87"/>
      <c r="U57" s="83"/>
    </row>
    <row r="58" spans="2:21" ht="21" customHeight="1">
      <c r="B58" s="70" t="s">
        <v>89</v>
      </c>
      <c r="C58" s="14">
        <v>63063</v>
      </c>
      <c r="D58" s="14">
        <v>63063</v>
      </c>
      <c r="E58" s="14">
        <v>2457</v>
      </c>
      <c r="F58" s="14">
        <v>0</v>
      </c>
      <c r="G58" s="14">
        <v>0</v>
      </c>
      <c r="H58" s="14">
        <v>0</v>
      </c>
      <c r="I58" s="14">
        <v>8941</v>
      </c>
      <c r="J58" s="14">
        <v>400</v>
      </c>
      <c r="K58" s="14">
        <v>408</v>
      </c>
      <c r="L58" s="14">
        <v>72004</v>
      </c>
      <c r="M58" s="14">
        <v>63463</v>
      </c>
      <c r="N58" s="14">
        <v>2865</v>
      </c>
      <c r="O58" s="6"/>
      <c r="P58" s="23">
        <v>1913068</v>
      </c>
      <c r="Q58" s="26">
        <f t="shared" si="4"/>
        <v>3.3</v>
      </c>
      <c r="R58" s="26">
        <f t="shared" si="5"/>
        <v>3.8</v>
      </c>
      <c r="S58" s="26">
        <f t="shared" si="6"/>
        <v>184.1</v>
      </c>
      <c r="T58" s="35">
        <f t="shared" si="7"/>
        <v>1.84</v>
      </c>
      <c r="U58" s="14">
        <v>3458267</v>
      </c>
    </row>
    <row r="59" spans="2:21" ht="21" customHeight="1">
      <c r="B59" s="70" t="s">
        <v>90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25773</v>
      </c>
      <c r="J59" s="14">
        <v>222</v>
      </c>
      <c r="K59" s="14">
        <v>222</v>
      </c>
      <c r="L59" s="14">
        <v>25773</v>
      </c>
      <c r="M59" s="14">
        <v>222</v>
      </c>
      <c r="N59" s="14">
        <v>222</v>
      </c>
      <c r="O59" s="6"/>
      <c r="P59" s="23">
        <v>1023866</v>
      </c>
      <c r="Q59" s="26">
        <f t="shared" si="4"/>
        <v>0</v>
      </c>
      <c r="R59" s="26">
        <f t="shared" si="5"/>
        <v>2.5</v>
      </c>
      <c r="S59" s="26">
        <f t="shared" si="6"/>
        <v>230.9</v>
      </c>
      <c r="T59" s="35">
        <f t="shared" si="7"/>
        <v>2.31</v>
      </c>
      <c r="U59" s="14">
        <v>2364017</v>
      </c>
    </row>
    <row r="60" spans="2:21" ht="21" customHeight="1">
      <c r="B60" s="72" t="s">
        <v>91</v>
      </c>
      <c r="C60" s="15">
        <v>126126</v>
      </c>
      <c r="D60" s="15">
        <v>126126</v>
      </c>
      <c r="E60" s="15">
        <v>0</v>
      </c>
      <c r="F60" s="15">
        <v>0</v>
      </c>
      <c r="G60" s="15">
        <v>0</v>
      </c>
      <c r="H60" s="15">
        <v>0</v>
      </c>
      <c r="I60" s="15">
        <v>6021</v>
      </c>
      <c r="J60" s="15">
        <v>258</v>
      </c>
      <c r="K60" s="15">
        <v>263</v>
      </c>
      <c r="L60" s="15">
        <v>132147</v>
      </c>
      <c r="M60" s="15">
        <v>126384</v>
      </c>
      <c r="N60" s="15">
        <v>263</v>
      </c>
      <c r="O60" s="6"/>
      <c r="P60" s="24">
        <v>1141552</v>
      </c>
      <c r="Q60" s="27">
        <f t="shared" si="4"/>
        <v>11.1</v>
      </c>
      <c r="R60" s="27">
        <f t="shared" si="5"/>
        <v>11.6</v>
      </c>
      <c r="S60" s="27">
        <f t="shared" si="6"/>
        <v>216.4</v>
      </c>
      <c r="T60" s="34">
        <f t="shared" si="7"/>
        <v>2.16</v>
      </c>
      <c r="U60" s="15">
        <v>2344448</v>
      </c>
    </row>
    <row r="61" spans="2:21" ht="21" customHeight="1">
      <c r="B61" s="73" t="s">
        <v>38</v>
      </c>
      <c r="C61" s="18">
        <f>SUM(C6:C23)</f>
        <v>44237317</v>
      </c>
      <c r="D61" s="18">
        <f aca="true" t="shared" si="8" ref="D61:N61">SUM(D6:D23)</f>
        <v>29601508</v>
      </c>
      <c r="E61" s="18">
        <f t="shared" si="8"/>
        <v>6241272</v>
      </c>
      <c r="F61" s="18">
        <f t="shared" si="8"/>
        <v>116314833</v>
      </c>
      <c r="G61" s="18">
        <f t="shared" si="8"/>
        <v>3959633</v>
      </c>
      <c r="H61" s="18">
        <f t="shared" si="8"/>
        <v>400415</v>
      </c>
      <c r="I61" s="18">
        <f t="shared" si="8"/>
        <v>42435673</v>
      </c>
      <c r="J61" s="18">
        <f t="shared" si="8"/>
        <v>28639235</v>
      </c>
      <c r="K61" s="18">
        <f t="shared" si="8"/>
        <v>6241305</v>
      </c>
      <c r="L61" s="18">
        <f t="shared" si="8"/>
        <v>202987823</v>
      </c>
      <c r="M61" s="18">
        <f t="shared" si="8"/>
        <v>62200376</v>
      </c>
      <c r="N61" s="18">
        <f t="shared" si="8"/>
        <v>12882992</v>
      </c>
      <c r="O61" s="6"/>
      <c r="P61" s="18">
        <f>SUM(P6:P23)</f>
        <v>292810693</v>
      </c>
      <c r="Q61" s="29">
        <f>ROUND(M61/P61*100,1)</f>
        <v>21.2</v>
      </c>
      <c r="R61" s="29">
        <f>ROUND(+L61/P61*100,1)</f>
        <v>69.3</v>
      </c>
      <c r="S61" s="29">
        <f>ROUND((M61+U61)/P61*100,1)</f>
        <v>210.2</v>
      </c>
      <c r="T61" s="31">
        <f>ROUND((M61+U61)/P61,2)</f>
        <v>2.1</v>
      </c>
      <c r="U61" s="18">
        <f>SUM(U6:U23)</f>
        <v>553331555</v>
      </c>
    </row>
    <row r="62" spans="2:21" ht="21" customHeight="1">
      <c r="B62" s="73" t="s">
        <v>39</v>
      </c>
      <c r="C62" s="18">
        <f aca="true" t="shared" si="9" ref="C62:N62">SUM(C24:C60)</f>
        <v>4021532</v>
      </c>
      <c r="D62" s="18">
        <f t="shared" si="9"/>
        <v>1554545</v>
      </c>
      <c r="E62" s="18">
        <f t="shared" si="9"/>
        <v>2039128</v>
      </c>
      <c r="F62" s="18">
        <f t="shared" si="9"/>
        <v>3800233</v>
      </c>
      <c r="G62" s="18">
        <f t="shared" si="9"/>
        <v>965666</v>
      </c>
      <c r="H62" s="18">
        <f t="shared" si="9"/>
        <v>125857</v>
      </c>
      <c r="I62" s="18">
        <f t="shared" si="9"/>
        <v>3013135</v>
      </c>
      <c r="J62" s="18">
        <f t="shared" si="9"/>
        <v>1507375</v>
      </c>
      <c r="K62" s="18">
        <f t="shared" si="9"/>
        <v>720771</v>
      </c>
      <c r="L62" s="18">
        <f t="shared" si="9"/>
        <v>10834900</v>
      </c>
      <c r="M62" s="18">
        <f t="shared" si="9"/>
        <v>4027586</v>
      </c>
      <c r="N62" s="18">
        <f t="shared" si="9"/>
        <v>2885756</v>
      </c>
      <c r="O62" s="6"/>
      <c r="P62" s="18">
        <f>SUM(P24:P60)</f>
        <v>87517988</v>
      </c>
      <c r="Q62" s="29">
        <f>ROUND(M62/P62*100,1)</f>
        <v>4.6</v>
      </c>
      <c r="R62" s="29">
        <f>ROUND(+L62/P62*100,1)</f>
        <v>12.4</v>
      </c>
      <c r="S62" s="29">
        <f>ROUND((M62+U62)/P62*100,1)</f>
        <v>182.9</v>
      </c>
      <c r="T62" s="31">
        <f>ROUND((M62+U62)/P62,2)</f>
        <v>1.83</v>
      </c>
      <c r="U62" s="18">
        <f>SUM(U24:U60)</f>
        <v>156064532</v>
      </c>
    </row>
    <row r="63" spans="2:21" ht="21" customHeight="1">
      <c r="B63" s="73" t="s">
        <v>40</v>
      </c>
      <c r="C63" s="18">
        <f aca="true" t="shared" si="10" ref="C63:N63">SUM(C6:C60)</f>
        <v>48258849</v>
      </c>
      <c r="D63" s="18">
        <f t="shared" si="10"/>
        <v>31156053</v>
      </c>
      <c r="E63" s="18">
        <f t="shared" si="10"/>
        <v>8280400</v>
      </c>
      <c r="F63" s="18">
        <f t="shared" si="10"/>
        <v>120115066</v>
      </c>
      <c r="G63" s="18">
        <f t="shared" si="10"/>
        <v>4925299</v>
      </c>
      <c r="H63" s="18">
        <f t="shared" si="10"/>
        <v>526272</v>
      </c>
      <c r="I63" s="18">
        <f t="shared" si="10"/>
        <v>45448808</v>
      </c>
      <c r="J63" s="18">
        <f t="shared" si="10"/>
        <v>30146610</v>
      </c>
      <c r="K63" s="18">
        <f t="shared" si="10"/>
        <v>6962076</v>
      </c>
      <c r="L63" s="18">
        <f t="shared" si="10"/>
        <v>213822723</v>
      </c>
      <c r="M63" s="18">
        <f t="shared" si="10"/>
        <v>66227962</v>
      </c>
      <c r="N63" s="18">
        <f t="shared" si="10"/>
        <v>15768748</v>
      </c>
      <c r="O63" s="6"/>
      <c r="P63" s="18">
        <f>SUM(P6:P60)</f>
        <v>380328681</v>
      </c>
      <c r="Q63" s="29">
        <f>ROUND(M63/P63*100,1)</f>
        <v>17.4</v>
      </c>
      <c r="R63" s="29">
        <f>ROUND(+L63/P63*100,1)</f>
        <v>56.2</v>
      </c>
      <c r="S63" s="29">
        <f>ROUND((M63+U63)/P63*100,1)</f>
        <v>203.9</v>
      </c>
      <c r="T63" s="36">
        <f>ROUND((M63+U63)/P63,2)</f>
        <v>2.04</v>
      </c>
      <c r="U63" s="18">
        <f>SUM(U6:U60)</f>
        <v>709396087</v>
      </c>
    </row>
    <row r="64" spans="17:20" ht="21" customHeight="1">
      <c r="Q64" s="4" t="s">
        <v>46</v>
      </c>
      <c r="R64" s="4"/>
      <c r="S64" s="4"/>
      <c r="T64" s="4"/>
    </row>
    <row r="65" spans="16:20" ht="21" customHeight="1">
      <c r="P65" t="s">
        <v>48</v>
      </c>
      <c r="Q65" s="4"/>
      <c r="R65" s="4"/>
      <c r="S65" s="5" t="s">
        <v>54</v>
      </c>
      <c r="T65" s="4"/>
    </row>
    <row r="66" spans="16:20" ht="21" customHeight="1">
      <c r="P66" s="17" t="s">
        <v>38</v>
      </c>
      <c r="Q66" s="30">
        <f>ROUND(AVERAGE(Q6:Q23),1)</f>
        <v>18.6</v>
      </c>
      <c r="R66" s="30">
        <f>ROUND(AVERAGE(R6:R23),1)</f>
        <v>57.9</v>
      </c>
      <c r="S66" s="30">
        <f>ROUND(AVERAGE(S6:S23),1)</f>
        <v>205.8</v>
      </c>
      <c r="T66" s="32">
        <f>ROUND(AVERAGE(T6:T23),2)</f>
        <v>2.06</v>
      </c>
    </row>
    <row r="67" spans="16:20" ht="21" customHeight="1">
      <c r="P67" s="17" t="s">
        <v>39</v>
      </c>
      <c r="Q67" s="30">
        <f>ROUND(AVERAGE(Q24:Q60),1)</f>
        <v>4.1</v>
      </c>
      <c r="R67" s="30">
        <f>ROUND(AVERAGE(R24:R60),1)</f>
        <v>10.7</v>
      </c>
      <c r="S67" s="30">
        <f>ROUND(AVERAGE(S24:S60),1)</f>
        <v>191.1</v>
      </c>
      <c r="T67" s="32">
        <f>ROUND(AVERAGE(T24:T60),2)</f>
        <v>1.91</v>
      </c>
    </row>
    <row r="68" spans="16:20" ht="21" customHeight="1">
      <c r="P68" s="17" t="s">
        <v>40</v>
      </c>
      <c r="Q68" s="30">
        <f>ROUND(AVERAGE(Q6:Q60),1)</f>
        <v>8.7</v>
      </c>
      <c r="R68" s="30">
        <f>ROUND(AVERAGE(R6:R60),1)</f>
        <v>25.8</v>
      </c>
      <c r="S68" s="30">
        <f>ROUND(AVERAGE(S6:S60),1)</f>
        <v>195.8</v>
      </c>
      <c r="T68" s="32">
        <f>ROUND(AVERAGE(T6:T60),2)</f>
        <v>1.96</v>
      </c>
    </row>
    <row r="69" ht="21" customHeight="1">
      <c r="Q69" t="s">
        <v>47</v>
      </c>
    </row>
  </sheetData>
  <mergeCells count="4">
    <mergeCell ref="C3:E3"/>
    <mergeCell ref="F3:H3"/>
    <mergeCell ref="I3:K3"/>
    <mergeCell ref="L3:N3"/>
  </mergeCells>
  <printOptions verticalCentered="1"/>
  <pageMargins left="0.6299212598425197" right="0.5511811023622047" top="0.5905511811023623" bottom="0.3937007874015748" header="0.35433070866141736" footer="0.5118110236220472"/>
  <pageSetup fitToWidth="2" fitToHeight="1" horizontalDpi="300" verticalDpi="300" orientation="portrait" paperSize="9" scale="57" r:id="rId1"/>
  <headerFooter alignWithMargins="0">
    <oddHeader>&amp;L&amp;"ＭＳ ゴシック,標準"&amp;24１７　債務負担行為の状況（１６年度）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69"/>
  <sheetViews>
    <sheetView view="pageBreakPreview" zoomScale="60" zoomScaleNormal="55" workbookViewId="0" topLeftCell="A1">
      <selection activeCell="J7" sqref="J7"/>
    </sheetView>
  </sheetViews>
  <sheetFormatPr defaultColWidth="8.66015625" defaultRowHeight="18"/>
  <cols>
    <col min="1" max="1" width="8.83203125" style="51" customWidth="1"/>
    <col min="2" max="2" width="11.5" style="51" bestFit="1" customWidth="1"/>
    <col min="3" max="4" width="13.66015625" style="0" customWidth="1"/>
    <col min="5" max="5" width="13.83203125" style="0" bestFit="1" customWidth="1"/>
    <col min="6" max="6" width="16.08203125" style="0" bestFit="1" customWidth="1"/>
    <col min="7" max="7" width="13.16015625" style="0" customWidth="1"/>
    <col min="8" max="8" width="10.83203125" style="0" customWidth="1"/>
    <col min="9" max="10" width="13.66015625" style="0" bestFit="1" customWidth="1"/>
    <col min="11" max="11" width="12.58203125" style="0" bestFit="1" customWidth="1"/>
    <col min="12" max="12" width="14.83203125" style="0" bestFit="1" customWidth="1"/>
    <col min="13" max="14" width="13.66015625" style="0" bestFit="1" customWidth="1"/>
    <col min="15" max="15" width="2.66015625" style="0" customWidth="1"/>
    <col min="16" max="16" width="14.83203125" style="0" bestFit="1" customWidth="1"/>
    <col min="17" max="19" width="12.16015625" style="0" bestFit="1" customWidth="1"/>
    <col min="20" max="20" width="8.41015625" style="0" bestFit="1" customWidth="1"/>
    <col min="21" max="21" width="12.58203125" style="0" bestFit="1" customWidth="1"/>
  </cols>
  <sheetData>
    <row r="1" spans="2:20" ht="17.25">
      <c r="B1" s="74" t="s">
        <v>42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3"/>
      <c r="Q1" s="3"/>
      <c r="R1" s="3"/>
      <c r="S1" s="3"/>
      <c r="T1" s="3"/>
    </row>
    <row r="2" spans="2:21" ht="22.5" customHeight="1">
      <c r="B2" s="64"/>
      <c r="C2" s="2" t="s">
        <v>92</v>
      </c>
      <c r="D2" s="2"/>
      <c r="E2" s="2"/>
      <c r="F2" s="2"/>
      <c r="G2" s="2"/>
      <c r="H2" s="2"/>
      <c r="I2" s="2"/>
      <c r="J2" s="2"/>
      <c r="K2" s="5" t="s">
        <v>0</v>
      </c>
      <c r="L2" s="2"/>
      <c r="M2" s="2"/>
      <c r="N2" s="5" t="s">
        <v>0</v>
      </c>
      <c r="P2" s="5" t="s">
        <v>0</v>
      </c>
      <c r="Q2" s="3"/>
      <c r="R2" s="3"/>
      <c r="S2" s="5" t="s">
        <v>58</v>
      </c>
      <c r="U2" s="5" t="s">
        <v>0</v>
      </c>
    </row>
    <row r="3" spans="2:21" ht="22.5" customHeight="1">
      <c r="B3" s="65"/>
      <c r="C3" s="103" t="s">
        <v>2</v>
      </c>
      <c r="D3" s="104"/>
      <c r="E3" s="104"/>
      <c r="F3" s="105" t="s">
        <v>3</v>
      </c>
      <c r="G3" s="106"/>
      <c r="H3" s="107"/>
      <c r="I3" s="103" t="s">
        <v>4</v>
      </c>
      <c r="J3" s="104"/>
      <c r="K3" s="104"/>
      <c r="L3" s="105" t="s">
        <v>5</v>
      </c>
      <c r="M3" s="106"/>
      <c r="N3" s="107"/>
      <c r="P3" s="9"/>
      <c r="Q3" s="37" t="s">
        <v>52</v>
      </c>
      <c r="R3" s="37" t="s">
        <v>49</v>
      </c>
      <c r="S3" s="37" t="s">
        <v>6</v>
      </c>
      <c r="T3" s="20"/>
      <c r="U3" s="9"/>
    </row>
    <row r="4" spans="2:21" ht="22.5" customHeight="1">
      <c r="B4" s="66"/>
      <c r="C4" s="10" t="s">
        <v>7</v>
      </c>
      <c r="D4" s="10" t="s">
        <v>8</v>
      </c>
      <c r="E4" s="10" t="s">
        <v>9</v>
      </c>
      <c r="F4" s="10" t="s">
        <v>7</v>
      </c>
      <c r="G4" s="10" t="s">
        <v>8</v>
      </c>
      <c r="H4" s="10" t="s">
        <v>9</v>
      </c>
      <c r="I4" s="10" t="s">
        <v>7</v>
      </c>
      <c r="J4" s="10" t="s">
        <v>8</v>
      </c>
      <c r="K4" s="10" t="s">
        <v>9</v>
      </c>
      <c r="L4" s="10" t="s">
        <v>7</v>
      </c>
      <c r="M4" s="10" t="s">
        <v>8</v>
      </c>
      <c r="N4" s="10" t="s">
        <v>9</v>
      </c>
      <c r="P4" s="10" t="s">
        <v>10</v>
      </c>
      <c r="Q4" s="38" t="s">
        <v>44</v>
      </c>
      <c r="R4" s="38" t="s">
        <v>50</v>
      </c>
      <c r="S4" s="38" t="s">
        <v>51</v>
      </c>
      <c r="T4" s="33" t="s">
        <v>55</v>
      </c>
      <c r="U4" s="10" t="s">
        <v>14</v>
      </c>
    </row>
    <row r="5" spans="2:21" ht="22.5" customHeight="1">
      <c r="B5" s="67"/>
      <c r="C5" s="12" t="s">
        <v>11</v>
      </c>
      <c r="D5" s="12" t="s">
        <v>12</v>
      </c>
      <c r="E5" s="12" t="s">
        <v>13</v>
      </c>
      <c r="F5" s="12" t="s">
        <v>11</v>
      </c>
      <c r="G5" s="12" t="s">
        <v>12</v>
      </c>
      <c r="H5" s="12" t="s">
        <v>13</v>
      </c>
      <c r="I5" s="12" t="s">
        <v>11</v>
      </c>
      <c r="J5" s="12" t="s">
        <v>12</v>
      </c>
      <c r="K5" s="12" t="s">
        <v>13</v>
      </c>
      <c r="L5" s="12" t="s">
        <v>11</v>
      </c>
      <c r="M5" s="12" t="s">
        <v>12</v>
      </c>
      <c r="N5" s="12" t="s">
        <v>13</v>
      </c>
      <c r="P5" s="11"/>
      <c r="Q5" s="39"/>
      <c r="R5" s="39"/>
      <c r="S5" s="39" t="s">
        <v>50</v>
      </c>
      <c r="T5" s="81"/>
      <c r="U5" s="19"/>
    </row>
    <row r="6" spans="2:21" ht="22.5" customHeight="1">
      <c r="B6" s="68" t="s">
        <v>15</v>
      </c>
      <c r="C6" s="52">
        <f>+'当年度'!C6-'前年度'!C6</f>
        <v>78000</v>
      </c>
      <c r="D6" s="52">
        <f>+'当年度'!D6-'前年度'!D6</f>
        <v>78000</v>
      </c>
      <c r="E6" s="52">
        <f>+'当年度'!E6-'前年度'!E6</f>
        <v>0</v>
      </c>
      <c r="F6" s="52">
        <f>+'当年度'!F6-'前年度'!F6</f>
        <v>23413473</v>
      </c>
      <c r="G6" s="52">
        <f>+'当年度'!G6-'前年度'!G6</f>
        <v>0</v>
      </c>
      <c r="H6" s="52">
        <f>+'当年度'!H6-'前年度'!H6</f>
        <v>0</v>
      </c>
      <c r="I6" s="52">
        <f>+'当年度'!I6-'前年度'!I6</f>
        <v>2339587</v>
      </c>
      <c r="J6" s="52">
        <f>+'当年度'!J6-'前年度'!J6</f>
        <v>2339587</v>
      </c>
      <c r="K6" s="52">
        <f>+'当年度'!K6-'前年度'!K6</f>
        <v>355060</v>
      </c>
      <c r="L6" s="52">
        <f>+'当年度'!L6-'前年度'!L6</f>
        <v>25831060</v>
      </c>
      <c r="M6" s="52">
        <f>+'当年度'!M6-'前年度'!M6</f>
        <v>2417587</v>
      </c>
      <c r="N6" s="52">
        <f>+'当年度'!N6-'前年度'!N6</f>
        <v>355060</v>
      </c>
      <c r="O6" s="51"/>
      <c r="P6" s="53">
        <f>+'当年度'!P6-'前年度'!P6</f>
        <v>58090950</v>
      </c>
      <c r="Q6" s="54">
        <f>+'当年度'!Q6-'前年度'!Q6</f>
        <v>4.2</v>
      </c>
      <c r="R6" s="54">
        <f>+'当年度'!R6-'前年度'!R6</f>
        <v>44.5</v>
      </c>
      <c r="S6" s="54">
        <f>+'当年度'!S6-'前年度'!S6</f>
        <v>203.6</v>
      </c>
      <c r="T6" s="55">
        <f>+'当年度'!T6-'前年度'!T6</f>
        <v>2.04</v>
      </c>
      <c r="U6" s="52">
        <f>+'当年度'!U6-'前年度'!U6</f>
        <v>115871511</v>
      </c>
    </row>
    <row r="7" spans="2:21" ht="22.5" customHeight="1">
      <c r="B7" s="69" t="s">
        <v>60</v>
      </c>
      <c r="C7" s="52">
        <f>+'当年度'!C7-'前年度'!C7</f>
        <v>-1542100</v>
      </c>
      <c r="D7" s="52">
        <f>+'当年度'!D7-'前年度'!D7</f>
        <v>-155000</v>
      </c>
      <c r="E7" s="52">
        <f>+'当年度'!E7-'前年度'!E7</f>
        <v>-963776</v>
      </c>
      <c r="F7" s="52">
        <f>+'当年度'!F7-'前年度'!F7</f>
        <v>-20055200</v>
      </c>
      <c r="G7" s="52">
        <f>+'当年度'!G7-'前年度'!G7</f>
        <v>0</v>
      </c>
      <c r="H7" s="52">
        <f>+'当年度'!H7-'前年度'!H7</f>
        <v>0</v>
      </c>
      <c r="I7" s="52">
        <f>+'当年度'!I7-'前年度'!I7</f>
        <v>-2344583</v>
      </c>
      <c r="J7" s="52">
        <f>+'当年度'!J7-'前年度'!J7</f>
        <v>-1792826</v>
      </c>
      <c r="K7" s="52">
        <f>+'当年度'!K7-'前年度'!K7</f>
        <v>-386705</v>
      </c>
      <c r="L7" s="52">
        <f>+'当年度'!L7-'前年度'!L7</f>
        <v>-23941883</v>
      </c>
      <c r="M7" s="52">
        <f>+'当年度'!M7-'前年度'!M7</f>
        <v>-1947826</v>
      </c>
      <c r="N7" s="52">
        <f>+'当年度'!N7-'前年度'!N7</f>
        <v>-1350481</v>
      </c>
      <c r="O7" s="51"/>
      <c r="P7" s="53">
        <f>+'当年度'!P7-'前年度'!P7</f>
        <v>-28697005</v>
      </c>
      <c r="Q7" s="54">
        <f>+'当年度'!Q7-'前年度'!Q7</f>
        <v>-6.8</v>
      </c>
      <c r="R7" s="54">
        <f>+'当年度'!R7-'前年度'!R7</f>
        <v>-83.4</v>
      </c>
      <c r="S7" s="54">
        <f>+'当年度'!S7-'前年度'!S7</f>
        <v>-179.9</v>
      </c>
      <c r="T7" s="55">
        <f>+'当年度'!T7-'前年度'!T7</f>
        <v>-1.8</v>
      </c>
      <c r="U7" s="52">
        <f>+'当年度'!U7-'前年度'!U7</f>
        <v>-49678355</v>
      </c>
    </row>
    <row r="8" spans="2:21" ht="22.5" customHeight="1">
      <c r="B8" s="69" t="s">
        <v>16</v>
      </c>
      <c r="C8" s="52">
        <f>+'当年度'!C8-'前年度'!C8</f>
        <v>2435085</v>
      </c>
      <c r="D8" s="52">
        <f>+'当年度'!D8-'前年度'!D8</f>
        <v>34414</v>
      </c>
      <c r="E8" s="52">
        <f>+'当年度'!E8-'前年度'!E8</f>
        <v>1188790</v>
      </c>
      <c r="F8" s="52">
        <f>+'当年度'!F8-'前年度'!F8</f>
        <v>2141824</v>
      </c>
      <c r="G8" s="52">
        <f>+'当年度'!G8-'前年度'!G8</f>
        <v>0</v>
      </c>
      <c r="H8" s="52">
        <f>+'当年度'!H8-'前年度'!H8</f>
        <v>1167</v>
      </c>
      <c r="I8" s="52">
        <f>+'当年度'!I8-'前年度'!I8</f>
        <v>8955007</v>
      </c>
      <c r="J8" s="52">
        <f>+'当年度'!J8-'前年度'!J8</f>
        <v>7228849</v>
      </c>
      <c r="K8" s="52">
        <f>+'当年度'!K8-'前年度'!K8</f>
        <v>506904</v>
      </c>
      <c r="L8" s="52">
        <f>+'当年度'!L8-'前年度'!L8</f>
        <v>13531916</v>
      </c>
      <c r="M8" s="52">
        <f>+'当年度'!M8-'前年度'!M8</f>
        <v>7263263</v>
      </c>
      <c r="N8" s="52">
        <f>+'当年度'!N8-'前年度'!N8</f>
        <v>1696861</v>
      </c>
      <c r="O8" s="51"/>
      <c r="P8" s="53">
        <f>+'当年度'!P8-'前年度'!P8</f>
        <v>953208</v>
      </c>
      <c r="Q8" s="54">
        <f>+'当年度'!Q8-'前年度'!Q8</f>
        <v>11.800000000000004</v>
      </c>
      <c r="R8" s="54">
        <f>+'当年度'!R8-'前年度'!R8</f>
        <v>21.099999999999994</v>
      </c>
      <c r="S8" s="54">
        <f>+'当年度'!S8-'前年度'!S8</f>
        <v>8.899999999999977</v>
      </c>
      <c r="T8" s="55">
        <f>+'当年度'!T8-'前年度'!T8</f>
        <v>0.0900000000000003</v>
      </c>
      <c r="U8" s="52">
        <f>+'当年度'!U8-'前年度'!U8</f>
        <v>235148</v>
      </c>
    </row>
    <row r="9" spans="2:21" ht="22.5" customHeight="1">
      <c r="B9" s="69" t="s">
        <v>17</v>
      </c>
      <c r="C9" s="52">
        <f>+'当年度'!C9-'前年度'!C9</f>
        <v>115948</v>
      </c>
      <c r="D9" s="52">
        <f>+'当年度'!D9-'前年度'!D9</f>
        <v>115948</v>
      </c>
      <c r="E9" s="52">
        <f>+'当年度'!E9-'前年度'!E9</f>
        <v>0</v>
      </c>
      <c r="F9" s="52">
        <f>+'当年度'!F9-'前年度'!F9</f>
        <v>2001638</v>
      </c>
      <c r="G9" s="52">
        <f>+'当年度'!G9-'前年度'!G9</f>
        <v>0</v>
      </c>
      <c r="H9" s="52">
        <f>+'当年度'!H9-'前年度'!H9</f>
        <v>0</v>
      </c>
      <c r="I9" s="52">
        <f>+'当年度'!I9-'前年度'!I9</f>
        <v>1530121</v>
      </c>
      <c r="J9" s="52">
        <f>+'当年度'!J9-'前年度'!J9</f>
        <v>1422809</v>
      </c>
      <c r="K9" s="52">
        <f>+'当年度'!K9-'前年度'!K9</f>
        <v>0</v>
      </c>
      <c r="L9" s="52">
        <f>+'当年度'!L9-'前年度'!L9</f>
        <v>3647707</v>
      </c>
      <c r="M9" s="52">
        <f>+'当年度'!M9-'前年度'!M9</f>
        <v>1538757</v>
      </c>
      <c r="N9" s="52">
        <f>+'当年度'!N9-'前年度'!N9</f>
        <v>0</v>
      </c>
      <c r="O9" s="51"/>
      <c r="P9" s="53">
        <f>+'当年度'!P9-'前年度'!P9</f>
        <v>24885121</v>
      </c>
      <c r="Q9" s="54">
        <f>+'当年度'!Q9-'前年度'!Q9</f>
        <v>6.2</v>
      </c>
      <c r="R9" s="54">
        <f>+'当年度'!R9-'前年度'!R9</f>
        <v>14.7</v>
      </c>
      <c r="S9" s="54">
        <f>+'当年度'!S9-'前年度'!S9</f>
        <v>192.7</v>
      </c>
      <c r="T9" s="55">
        <f>+'当年度'!T9-'前年度'!T9</f>
        <v>1.93</v>
      </c>
      <c r="U9" s="52">
        <f>+'当年度'!U9-'前年度'!U9</f>
        <v>46411099</v>
      </c>
    </row>
    <row r="10" spans="2:21" ht="22.5" customHeight="1">
      <c r="B10" s="70" t="s">
        <v>61</v>
      </c>
      <c r="C10" s="52">
        <f>+'当年度'!C10-'前年度'!C10</f>
        <v>-876867</v>
      </c>
      <c r="D10" s="52">
        <f>+'当年度'!D10-'前年度'!D10</f>
        <v>-840968</v>
      </c>
      <c r="E10" s="52">
        <f>+'当年度'!E10-'前年度'!E10</f>
        <v>-27036</v>
      </c>
      <c r="F10" s="52">
        <f>+'当年度'!F10-'前年度'!F10</f>
        <v>-2017791</v>
      </c>
      <c r="G10" s="52">
        <f>+'当年度'!G10-'前年度'!G10</f>
        <v>0</v>
      </c>
      <c r="H10" s="52">
        <f>+'当年度'!H10-'前年度'!H10</f>
        <v>0</v>
      </c>
      <c r="I10" s="52">
        <f>+'当年度'!I10-'前年度'!I10</f>
        <v>-1047525</v>
      </c>
      <c r="J10" s="52">
        <f>+'当年度'!J10-'前年度'!J10</f>
        <v>-1027762</v>
      </c>
      <c r="K10" s="52">
        <f>+'当年度'!K10-'前年度'!K10</f>
        <v>-741</v>
      </c>
      <c r="L10" s="52">
        <f>+'当年度'!L10-'前年度'!L10</f>
        <v>-3942183</v>
      </c>
      <c r="M10" s="52">
        <f>+'当年度'!M10-'前年度'!M10</f>
        <v>-1868730</v>
      </c>
      <c r="N10" s="52">
        <f>+'当年度'!N10-'前年度'!N10</f>
        <v>-27777</v>
      </c>
      <c r="O10" s="51"/>
      <c r="P10" s="53">
        <f>+'当年度'!P10-'前年度'!P10</f>
        <v>-17398251</v>
      </c>
      <c r="Q10" s="54">
        <f>+'当年度'!Q10-'前年度'!Q10</f>
        <v>-10.7</v>
      </c>
      <c r="R10" s="54">
        <f>+'当年度'!R10-'前年度'!R10</f>
        <v>-22.7</v>
      </c>
      <c r="S10" s="54">
        <f>+'当年度'!S10-'前年度'!S10</f>
        <v>-215.4</v>
      </c>
      <c r="T10" s="55">
        <f>+'当年度'!T10-'前年度'!T10</f>
        <v>-2.15</v>
      </c>
      <c r="U10" s="52">
        <f>+'当年度'!U10-'前年度'!U10</f>
        <v>-35603052</v>
      </c>
    </row>
    <row r="11" spans="2:21" ht="22.5" customHeight="1">
      <c r="B11" s="70" t="s">
        <v>18</v>
      </c>
      <c r="C11" s="52">
        <f>+'当年度'!C11-'前年度'!C11</f>
        <v>1039365</v>
      </c>
      <c r="D11" s="52">
        <f>+'当年度'!D11-'前年度'!D11</f>
        <v>715106</v>
      </c>
      <c r="E11" s="52">
        <f>+'当年度'!E11-'前年度'!E11</f>
        <v>324259</v>
      </c>
      <c r="F11" s="52">
        <f>+'当年度'!F11-'前年度'!F11</f>
        <v>-26880</v>
      </c>
      <c r="G11" s="52">
        <f>+'当年度'!G11-'前年度'!G11</f>
        <v>0</v>
      </c>
      <c r="H11" s="52">
        <f>+'当年度'!H11-'前年度'!H11</f>
        <v>0</v>
      </c>
      <c r="I11" s="52">
        <f>+'当年度'!I11-'前年度'!I11</f>
        <v>813249</v>
      </c>
      <c r="J11" s="52">
        <f>+'当年度'!J11-'前年度'!J11</f>
        <v>-423378</v>
      </c>
      <c r="K11" s="52">
        <f>+'当年度'!K11-'前年度'!K11</f>
        <v>1126577</v>
      </c>
      <c r="L11" s="52">
        <f>+'当年度'!L11-'前年度'!L11</f>
        <v>1825734</v>
      </c>
      <c r="M11" s="52">
        <f>+'当年度'!M11-'前年度'!M11</f>
        <v>291728</v>
      </c>
      <c r="N11" s="52">
        <f>+'当年度'!N11-'前年度'!N11</f>
        <v>1450836</v>
      </c>
      <c r="O11" s="51"/>
      <c r="P11" s="53">
        <f>+'当年度'!P11-'前年度'!P11</f>
        <v>1226946</v>
      </c>
      <c r="Q11" s="54">
        <f>+'当年度'!Q11-'前年度'!Q11</f>
        <v>0.5999999999999996</v>
      </c>
      <c r="R11" s="54">
        <f>+'当年度'!R11-'前年度'!R11</f>
        <v>3.799999999999997</v>
      </c>
      <c r="S11" s="54">
        <f>+'当年度'!S11-'前年度'!S11</f>
        <v>-7.899999999999977</v>
      </c>
      <c r="T11" s="55">
        <f>+'当年度'!T11-'前年度'!T11</f>
        <v>-0.07999999999999985</v>
      </c>
      <c r="U11" s="52">
        <f>+'当年度'!U11-'前年度'!U11</f>
        <v>-738943</v>
      </c>
    </row>
    <row r="12" spans="2:21" ht="22.5" customHeight="1">
      <c r="B12" s="70" t="s">
        <v>19</v>
      </c>
      <c r="C12" s="52">
        <f>+'当年度'!C12-'前年度'!C12</f>
        <v>1109804</v>
      </c>
      <c r="D12" s="52">
        <f>+'当年度'!D12-'前年度'!D12</f>
        <v>188361</v>
      </c>
      <c r="E12" s="52">
        <f>+'当年度'!E12-'前年度'!E12</f>
        <v>660094</v>
      </c>
      <c r="F12" s="52">
        <f>+'当年度'!F12-'前年度'!F12</f>
        <v>-122249</v>
      </c>
      <c r="G12" s="52">
        <f>+'当年度'!G12-'前年度'!G12</f>
        <v>-359382</v>
      </c>
      <c r="H12" s="52">
        <f>+'当年度'!H12-'前年度'!H12</f>
        <v>-23583</v>
      </c>
      <c r="I12" s="52">
        <f>+'当年度'!I12-'前年度'!I12</f>
        <v>201069</v>
      </c>
      <c r="J12" s="52">
        <f>+'当年度'!J12-'前年度'!J12</f>
        <v>-532118</v>
      </c>
      <c r="K12" s="52">
        <f>+'当年度'!K12-'前年度'!K12</f>
        <v>194670</v>
      </c>
      <c r="L12" s="52">
        <f>+'当年度'!L12-'前年度'!L12</f>
        <v>1188624</v>
      </c>
      <c r="M12" s="52">
        <f>+'当年度'!M12-'前年度'!M12</f>
        <v>-703139</v>
      </c>
      <c r="N12" s="52">
        <f>+'当年度'!N12-'前年度'!N12</f>
        <v>831181</v>
      </c>
      <c r="O12" s="51"/>
      <c r="P12" s="53">
        <f>+'当年度'!P12-'前年度'!P12</f>
        <v>749193</v>
      </c>
      <c r="Q12" s="54">
        <f>+'当年度'!Q12-'前年度'!Q12</f>
        <v>-5.700000000000003</v>
      </c>
      <c r="R12" s="54">
        <f>+'当年度'!R12-'前年度'!R12</f>
        <v>0.09999999999999432</v>
      </c>
      <c r="S12" s="54">
        <f>+'当年度'!S12-'前年度'!S12</f>
        <v>-0.7000000000000455</v>
      </c>
      <c r="T12" s="55">
        <f>+'当年度'!T12-'前年度'!T12</f>
        <v>-0.010000000000000231</v>
      </c>
      <c r="U12" s="52">
        <f>+'当年度'!U12-'前年度'!U12</f>
        <v>2565563</v>
      </c>
    </row>
    <row r="13" spans="2:21" ht="22.5" customHeight="1">
      <c r="B13" s="70" t="s">
        <v>20</v>
      </c>
      <c r="C13" s="52">
        <f>+'当年度'!C13-'前年度'!C13</f>
        <v>-729716</v>
      </c>
      <c r="D13" s="52">
        <f>+'当年度'!D13-'前年度'!D13</f>
        <v>-776962</v>
      </c>
      <c r="E13" s="52">
        <f>+'当年度'!E13-'前年度'!E13</f>
        <v>117848</v>
      </c>
      <c r="F13" s="52">
        <f>+'当年度'!F13-'前年度'!F13</f>
        <v>0</v>
      </c>
      <c r="G13" s="52">
        <f>+'当年度'!G13-'前年度'!G13</f>
        <v>0</v>
      </c>
      <c r="H13" s="52">
        <f>+'当年度'!H13-'前年度'!H13</f>
        <v>0</v>
      </c>
      <c r="I13" s="52">
        <f>+'当年度'!I13-'前年度'!I13</f>
        <v>2981385</v>
      </c>
      <c r="J13" s="52">
        <f>+'当年度'!J13-'前年度'!J13</f>
        <v>2613301</v>
      </c>
      <c r="K13" s="52">
        <f>+'当年度'!K13-'前年度'!K13</f>
        <v>304615</v>
      </c>
      <c r="L13" s="52">
        <f>+'当年度'!L13-'前年度'!L13</f>
        <v>2251669</v>
      </c>
      <c r="M13" s="52">
        <f>+'当年度'!M13-'前年度'!M13</f>
        <v>1836339</v>
      </c>
      <c r="N13" s="52">
        <f>+'当年度'!N13-'前年度'!N13</f>
        <v>422463</v>
      </c>
      <c r="O13" s="51"/>
      <c r="P13" s="53">
        <f>+'当年度'!P13-'前年度'!P13</f>
        <v>1067318</v>
      </c>
      <c r="Q13" s="54">
        <f>+'当年度'!Q13-'前年度'!Q13</f>
        <v>5.1</v>
      </c>
      <c r="R13" s="54">
        <f>+'当年度'!R13-'前年度'!R13</f>
        <v>4.899999999999999</v>
      </c>
      <c r="S13" s="54">
        <f>+'当年度'!S13-'前年度'!S13</f>
        <v>-3.8000000000000114</v>
      </c>
      <c r="T13" s="55">
        <f>+'当年度'!T13-'前年度'!T13</f>
        <v>-0.040000000000000036</v>
      </c>
      <c r="U13" s="52">
        <f>+'当年度'!U13-'前年度'!U13</f>
        <v>-1256658</v>
      </c>
    </row>
    <row r="14" spans="2:21" ht="22.5" customHeight="1">
      <c r="B14" s="70" t="s">
        <v>21</v>
      </c>
      <c r="C14" s="52">
        <f>+'当年度'!C14-'前年度'!C14</f>
        <v>-215000</v>
      </c>
      <c r="D14" s="52">
        <f>+'当年度'!D14-'前年度'!D14</f>
        <v>88910</v>
      </c>
      <c r="E14" s="52">
        <f>+'当年度'!E14-'前年度'!E14</f>
        <v>-92848</v>
      </c>
      <c r="F14" s="52">
        <f>+'当年度'!F14-'前年度'!F14</f>
        <v>0</v>
      </c>
      <c r="G14" s="52">
        <f>+'当年度'!G14-'前年度'!G14</f>
        <v>0</v>
      </c>
      <c r="H14" s="52">
        <f>+'当年度'!H14-'前年度'!H14</f>
        <v>0</v>
      </c>
      <c r="I14" s="52">
        <f>+'当年度'!I14-'前年度'!I14</f>
        <v>-130897</v>
      </c>
      <c r="J14" s="52">
        <f>+'当年度'!J14-'前年度'!J14</f>
        <v>4355</v>
      </c>
      <c r="K14" s="52">
        <f>+'当年度'!K14-'前年度'!K14</f>
        <v>6549</v>
      </c>
      <c r="L14" s="52">
        <f>+'当年度'!L14-'前年度'!L14</f>
        <v>-345897</v>
      </c>
      <c r="M14" s="52">
        <f>+'当年度'!M14-'前年度'!M14</f>
        <v>93265</v>
      </c>
      <c r="N14" s="52">
        <f>+'当年度'!N14-'前年度'!N14</f>
        <v>-86299</v>
      </c>
      <c r="O14" s="51"/>
      <c r="P14" s="53">
        <f>+'当年度'!P14-'前年度'!P14</f>
        <v>185466</v>
      </c>
      <c r="Q14" s="54">
        <f>+'当年度'!Q14-'前年度'!Q14</f>
        <v>0.5</v>
      </c>
      <c r="R14" s="54">
        <f>+'当年度'!R14-'前年度'!R14</f>
        <v>-3.5999999999999943</v>
      </c>
      <c r="S14" s="54">
        <f>+'当年度'!S14-'前年度'!S14</f>
        <v>-3.799999999999983</v>
      </c>
      <c r="T14" s="55">
        <f>+'当年度'!T14-'前年度'!T14</f>
        <v>-0.040000000000000036</v>
      </c>
      <c r="U14" s="52">
        <f>+'当年度'!U14-'前年度'!U14</f>
        <v>-262049</v>
      </c>
    </row>
    <row r="15" spans="2:21" ht="22.5" customHeight="1">
      <c r="B15" s="70" t="s">
        <v>22</v>
      </c>
      <c r="C15" s="52">
        <f>+'当年度'!C15-'前年度'!C15</f>
        <v>0</v>
      </c>
      <c r="D15" s="52">
        <f>+'当年度'!D15-'前年度'!D15</f>
        <v>-892500</v>
      </c>
      <c r="E15" s="52">
        <f>+'当年度'!E15-'前年度'!E15</f>
        <v>892500</v>
      </c>
      <c r="F15" s="52">
        <f>+'当年度'!F15-'前年度'!F15</f>
        <v>-70160</v>
      </c>
      <c r="G15" s="52">
        <f>+'当年度'!G15-'前年度'!G15</f>
        <v>0</v>
      </c>
      <c r="H15" s="52">
        <f>+'当年度'!H15-'前年度'!H15</f>
        <v>0</v>
      </c>
      <c r="I15" s="52">
        <f>+'当年度'!I15-'前年度'!I15</f>
        <v>-306071</v>
      </c>
      <c r="J15" s="52">
        <f>+'当年度'!J15-'前年度'!J15</f>
        <v>-163586</v>
      </c>
      <c r="K15" s="52">
        <f>+'当年度'!K15-'前年度'!K15</f>
        <v>-56162</v>
      </c>
      <c r="L15" s="52">
        <f>+'当年度'!L15-'前年度'!L15</f>
        <v>-376231</v>
      </c>
      <c r="M15" s="52">
        <f>+'当年度'!M15-'前年度'!M15</f>
        <v>-1056086</v>
      </c>
      <c r="N15" s="52">
        <f>+'当年度'!N15-'前年度'!N15</f>
        <v>836338</v>
      </c>
      <c r="O15" s="51"/>
      <c r="P15" s="53">
        <f>+'当年度'!P15-'前年度'!P15</f>
        <v>9748</v>
      </c>
      <c r="Q15" s="54">
        <f>+'当年度'!Q15-'前年度'!Q15</f>
        <v>-19.999999999999996</v>
      </c>
      <c r="R15" s="54">
        <f>+'当年度'!R15-'前年度'!R15</f>
        <v>-7.200000000000003</v>
      </c>
      <c r="S15" s="54">
        <f>+'当年度'!S15-'前年度'!S15</f>
        <v>5.400000000000006</v>
      </c>
      <c r="T15" s="55">
        <f>+'当年度'!T15-'前年度'!T15</f>
        <v>0.06000000000000005</v>
      </c>
      <c r="U15" s="52">
        <f>+'当年度'!U15-'前年度'!U15</f>
        <v>1367903</v>
      </c>
    </row>
    <row r="16" spans="2:21" ht="22.5" customHeight="1">
      <c r="B16" s="70" t="s">
        <v>23</v>
      </c>
      <c r="C16" s="52">
        <f>+'当年度'!C16-'前年度'!C16</f>
        <v>0</v>
      </c>
      <c r="D16" s="52">
        <f>+'当年度'!D16-'前年度'!D16</f>
        <v>0</v>
      </c>
      <c r="E16" s="52">
        <f>+'当年度'!E16-'前年度'!E16</f>
        <v>0</v>
      </c>
      <c r="F16" s="52">
        <f>+'当年度'!F16-'前年度'!F16</f>
        <v>0</v>
      </c>
      <c r="G16" s="52">
        <f>+'当年度'!G16-'前年度'!G16</f>
        <v>0</v>
      </c>
      <c r="H16" s="52">
        <f>+'当年度'!H16-'前年度'!H16</f>
        <v>0</v>
      </c>
      <c r="I16" s="52">
        <f>+'当年度'!I16-'前年度'!I16</f>
        <v>24266</v>
      </c>
      <c r="J16" s="52">
        <f>+'当年度'!J16-'前年度'!J16</f>
        <v>-143577</v>
      </c>
      <c r="K16" s="52">
        <f>+'当年度'!K16-'前年度'!K16</f>
        <v>-9666</v>
      </c>
      <c r="L16" s="52">
        <f>+'当年度'!L16-'前年度'!L16</f>
        <v>24266</v>
      </c>
      <c r="M16" s="52">
        <f>+'当年度'!M16-'前年度'!M16</f>
        <v>-143577</v>
      </c>
      <c r="N16" s="52">
        <f>+'当年度'!N16-'前年度'!N16</f>
        <v>-9666</v>
      </c>
      <c r="O16" s="51"/>
      <c r="P16" s="53">
        <f>+'当年度'!P16-'前年度'!P16</f>
        <v>1242652</v>
      </c>
      <c r="Q16" s="54">
        <f>+'当年度'!Q16-'前年度'!Q16</f>
        <v>-1.7999999999999998</v>
      </c>
      <c r="R16" s="54">
        <f>+'当年度'!R16-'前年度'!R16</f>
        <v>-0.2999999999999998</v>
      </c>
      <c r="S16" s="54">
        <f>+'当年度'!S16-'前年度'!S16</f>
        <v>-24.900000000000006</v>
      </c>
      <c r="T16" s="55">
        <f>+'当年度'!T16-'前年度'!T16</f>
        <v>-0.25</v>
      </c>
      <c r="U16" s="52">
        <f>+'当年度'!U16-'前年度'!U16</f>
        <v>111205</v>
      </c>
    </row>
    <row r="17" spans="2:21" ht="22.5" customHeight="1">
      <c r="B17" s="70" t="s">
        <v>24</v>
      </c>
      <c r="C17" s="52">
        <f>+'当年度'!C17-'前年度'!C17</f>
        <v>92272</v>
      </c>
      <c r="D17" s="52">
        <f>+'当年度'!D17-'前年度'!D17</f>
        <v>24782</v>
      </c>
      <c r="E17" s="52">
        <f>+'当年度'!E17-'前年度'!E17</f>
        <v>67490</v>
      </c>
      <c r="F17" s="52">
        <f>+'当年度'!F17-'前年度'!F17</f>
        <v>0</v>
      </c>
      <c r="G17" s="52">
        <f>+'当年度'!G17-'前年度'!G17</f>
        <v>0</v>
      </c>
      <c r="H17" s="52">
        <f>+'当年度'!H17-'前年度'!H17</f>
        <v>0</v>
      </c>
      <c r="I17" s="52">
        <f>+'当年度'!I17-'前年度'!I17</f>
        <v>-22821</v>
      </c>
      <c r="J17" s="52">
        <f>+'当年度'!J17-'前年度'!J17</f>
        <v>-22821</v>
      </c>
      <c r="K17" s="52">
        <f>+'当年度'!K17-'前年度'!K17</f>
        <v>-5357</v>
      </c>
      <c r="L17" s="52">
        <f>+'当年度'!L17-'前年度'!L17</f>
        <v>69451</v>
      </c>
      <c r="M17" s="52">
        <f>+'当年度'!M17-'前年度'!M17</f>
        <v>1961</v>
      </c>
      <c r="N17" s="52">
        <f>+'当年度'!N17-'前年度'!N17</f>
        <v>62133</v>
      </c>
      <c r="O17" s="51"/>
      <c r="P17" s="53">
        <f>+'当年度'!P17-'前年度'!P17</f>
        <v>40131</v>
      </c>
      <c r="Q17" s="54">
        <f>+'当年度'!Q17-'前年度'!Q17</f>
        <v>0</v>
      </c>
      <c r="R17" s="54">
        <f>+'当年度'!R17-'前年度'!R17</f>
        <v>1.0999999999999996</v>
      </c>
      <c r="S17" s="54">
        <f>+'当年度'!S17-'前年度'!S17</f>
        <v>-2.1000000000000227</v>
      </c>
      <c r="T17" s="55">
        <f>+'当年度'!T17-'前年度'!T17</f>
        <v>-0.020000000000000018</v>
      </c>
      <c r="U17" s="52">
        <f>+'当年度'!U17-'前年度'!U17</f>
        <v>-40580</v>
      </c>
    </row>
    <row r="18" spans="2:21" ht="22.5" customHeight="1">
      <c r="B18" s="69" t="s">
        <v>25</v>
      </c>
      <c r="C18" s="52">
        <f>+'当年度'!C18-'前年度'!C18</f>
        <v>0</v>
      </c>
      <c r="D18" s="52">
        <f>+'当年度'!D18-'前年度'!D18</f>
        <v>0</v>
      </c>
      <c r="E18" s="52">
        <f>+'当年度'!E18-'前年度'!E18</f>
        <v>0</v>
      </c>
      <c r="F18" s="52">
        <f>+'当年度'!F18-'前年度'!F18</f>
        <v>700000</v>
      </c>
      <c r="G18" s="52">
        <f>+'当年度'!G18-'前年度'!G18</f>
        <v>0</v>
      </c>
      <c r="H18" s="52">
        <f>+'当年度'!H18-'前年度'!H18</f>
        <v>0</v>
      </c>
      <c r="I18" s="52">
        <f>+'当年度'!I18-'前年度'!I18</f>
        <v>87104</v>
      </c>
      <c r="J18" s="52">
        <f>+'当年度'!J18-'前年度'!J18</f>
        <v>32483</v>
      </c>
      <c r="K18" s="52">
        <f>+'当年度'!K18-'前年度'!K18</f>
        <v>13763</v>
      </c>
      <c r="L18" s="52">
        <f>+'当年度'!L18-'前年度'!L18</f>
        <v>787104</v>
      </c>
      <c r="M18" s="52">
        <f>+'当年度'!M18-'前年度'!M18</f>
        <v>32483</v>
      </c>
      <c r="N18" s="52">
        <f>+'当年度'!N18-'前年度'!N18</f>
        <v>13763</v>
      </c>
      <c r="O18" s="51"/>
      <c r="P18" s="53">
        <f>+'当年度'!P18-'前年度'!P18</f>
        <v>6233564</v>
      </c>
      <c r="Q18" s="54">
        <f>+'当年度'!Q18-'前年度'!Q18</f>
        <v>0.5</v>
      </c>
      <c r="R18" s="54">
        <f>+'当年度'!R18-'前年度'!R18</f>
        <v>12.6</v>
      </c>
      <c r="S18" s="54">
        <f>+'当年度'!S18-'前年度'!S18</f>
        <v>189</v>
      </c>
      <c r="T18" s="55">
        <f>+'当年度'!T18-'前年度'!T18</f>
        <v>1.89</v>
      </c>
      <c r="U18" s="52">
        <f>+'当年度'!U18-'前年度'!U18</f>
        <v>11747129</v>
      </c>
    </row>
    <row r="19" spans="2:21" ht="22.5" customHeight="1">
      <c r="B19" s="70" t="s">
        <v>62</v>
      </c>
      <c r="C19" s="52">
        <f>+'当年度'!C19-'前年度'!C19</f>
        <v>0</v>
      </c>
      <c r="D19" s="52">
        <f>+'当年度'!D19-'前年度'!D19</f>
        <v>0</v>
      </c>
      <c r="E19" s="52">
        <f>+'当年度'!E19-'前年度'!E19</f>
        <v>0</v>
      </c>
      <c r="F19" s="52">
        <f>+'当年度'!F19-'前年度'!F19</f>
        <v>-700000</v>
      </c>
      <c r="G19" s="52">
        <f>+'当年度'!G19-'前年度'!G19</f>
        <v>0</v>
      </c>
      <c r="H19" s="52">
        <f>+'当年度'!H19-'前年度'!H19</f>
        <v>0</v>
      </c>
      <c r="I19" s="52">
        <f>+'当年度'!I19-'前年度'!I19</f>
        <v>-81667</v>
      </c>
      <c r="J19" s="52">
        <f>+'当年度'!J19-'前年度'!J19</f>
        <v>-43556</v>
      </c>
      <c r="K19" s="52">
        <f>+'当年度'!K19-'前年度'!K19</f>
        <v>-12774</v>
      </c>
      <c r="L19" s="52">
        <f>+'当年度'!L19-'前年度'!L19</f>
        <v>-781667</v>
      </c>
      <c r="M19" s="52">
        <f>+'当年度'!M19-'前年度'!M19</f>
        <v>-43556</v>
      </c>
      <c r="N19" s="52">
        <f>+'当年度'!N19-'前年度'!N19</f>
        <v>-12774</v>
      </c>
      <c r="O19" s="51"/>
      <c r="P19" s="53">
        <f>+'当年度'!P19-'前年度'!P19</f>
        <v>-5208703</v>
      </c>
      <c r="Q19" s="54">
        <f>+'当年度'!Q19-'前年度'!Q19</f>
        <v>-0.8</v>
      </c>
      <c r="R19" s="54">
        <f>+'当年度'!R19-'前年度'!R19</f>
        <v>-15</v>
      </c>
      <c r="S19" s="54">
        <f>+'当年度'!S19-'前年度'!S19</f>
        <v>-186</v>
      </c>
      <c r="T19" s="55">
        <f>+'当年度'!T19-'前年度'!T19</f>
        <v>-1.86</v>
      </c>
      <c r="U19" s="52">
        <f>+'当年度'!U19-'前年度'!U19</f>
        <v>-9647127</v>
      </c>
    </row>
    <row r="20" spans="2:21" ht="22.5" customHeight="1">
      <c r="B20" s="71" t="s">
        <v>63</v>
      </c>
      <c r="C20" s="52">
        <f>+'当年度'!C20-'前年度'!C20</f>
        <v>-815584</v>
      </c>
      <c r="D20" s="52">
        <f>+'当年度'!D20-'前年度'!D20</f>
        <v>-106127</v>
      </c>
      <c r="E20" s="52">
        <f>+'当年度'!E20-'前年度'!E20</f>
        <v>-99610</v>
      </c>
      <c r="F20" s="52">
        <f>+'当年度'!F20-'前年度'!F20</f>
        <v>-4333345</v>
      </c>
      <c r="G20" s="52">
        <f>+'当年度'!G20-'前年度'!G20</f>
        <v>0</v>
      </c>
      <c r="H20" s="52">
        <f>+'当年度'!H20-'前年度'!H20</f>
        <v>0</v>
      </c>
      <c r="I20" s="52">
        <f>+'当年度'!I20-'前年度'!I20</f>
        <v>-55498</v>
      </c>
      <c r="J20" s="52">
        <f>+'当年度'!J20-'前年度'!J20</f>
        <v>-13426</v>
      </c>
      <c r="K20" s="52">
        <f>+'当年度'!K20-'前年度'!K20</f>
        <v>-3278</v>
      </c>
      <c r="L20" s="52">
        <f>+'当年度'!L20-'前年度'!L20</f>
        <v>-5204427</v>
      </c>
      <c r="M20" s="52">
        <f>+'当年度'!M20-'前年度'!M20</f>
        <v>-119553</v>
      </c>
      <c r="N20" s="52">
        <f>+'当年度'!N20-'前年度'!N20</f>
        <v>-102888</v>
      </c>
      <c r="O20" s="51"/>
      <c r="P20" s="53">
        <f>+'当年度'!P20-'前年度'!P20</f>
        <v>-7743186</v>
      </c>
      <c r="Q20" s="54">
        <f>+'当年度'!Q20-'前年度'!Q20</f>
        <v>-1.5</v>
      </c>
      <c r="R20" s="54">
        <f>+'当年度'!R20-'前年度'!R20</f>
        <v>-67.2</v>
      </c>
      <c r="S20" s="54">
        <f>+'当年度'!S20-'前年度'!S20</f>
        <v>-180.6</v>
      </c>
      <c r="T20" s="55">
        <f>+'当年度'!T20-'前年度'!T20</f>
        <v>-1.81</v>
      </c>
      <c r="U20" s="52">
        <f>+'当年度'!U20-'前年度'!U20</f>
        <v>-13867880</v>
      </c>
    </row>
    <row r="21" spans="2:21" ht="22.5" customHeight="1">
      <c r="B21" s="70" t="s">
        <v>64</v>
      </c>
      <c r="C21" s="52">
        <f>+'当年度'!C21-'前年度'!C21</f>
        <v>-80000</v>
      </c>
      <c r="D21" s="52">
        <f>+'当年度'!D21-'前年度'!D21</f>
        <v>0</v>
      </c>
      <c r="E21" s="52">
        <f>+'当年度'!E21-'前年度'!E21</f>
        <v>-80000</v>
      </c>
      <c r="F21" s="52">
        <f>+'当年度'!F21-'前年度'!F21</f>
        <v>-390000</v>
      </c>
      <c r="G21" s="52">
        <f>+'当年度'!G21-'前年度'!G21</f>
        <v>-435183</v>
      </c>
      <c r="H21" s="52">
        <f>+'当年度'!H21-'前年度'!H21</f>
        <v>435183</v>
      </c>
      <c r="I21" s="52">
        <f>+'当年度'!I21-'前年度'!I21</f>
        <v>0</v>
      </c>
      <c r="J21" s="52">
        <f>+'当年度'!J21-'前年度'!J21</f>
        <v>-918161</v>
      </c>
      <c r="K21" s="52">
        <f>+'当年度'!K21-'前年度'!K21</f>
        <v>-1674603</v>
      </c>
      <c r="L21" s="52">
        <f>+'当年度'!L21-'前年度'!L21</f>
        <v>-470000</v>
      </c>
      <c r="M21" s="52">
        <f>+'当年度'!M21-'前年度'!M21</f>
        <v>-1353344</v>
      </c>
      <c r="N21" s="52">
        <f>+'当年度'!N21-'前年度'!N21</f>
        <v>-1319420</v>
      </c>
      <c r="O21" s="51"/>
      <c r="P21" s="53">
        <f>+'当年度'!P21-'前年度'!P21</f>
        <v>290428</v>
      </c>
      <c r="Q21" s="54">
        <f>+'当年度'!Q21-'前年度'!Q21</f>
        <v>-11.8</v>
      </c>
      <c r="R21" s="54">
        <f>+'当年度'!R21-'前年度'!R21</f>
        <v>-5.799999999999997</v>
      </c>
      <c r="S21" s="54">
        <f>+'当年度'!S21-'前年度'!S21</f>
        <v>-2</v>
      </c>
      <c r="T21" s="55">
        <f>+'当年度'!T21-'前年度'!T21</f>
        <v>-0.020000000000000018</v>
      </c>
      <c r="U21" s="52">
        <f>+'当年度'!U21-'前年度'!U21</f>
        <v>1588333</v>
      </c>
    </row>
    <row r="22" spans="2:21" ht="22.5" customHeight="1">
      <c r="B22" s="70" t="s">
        <v>65</v>
      </c>
      <c r="C22" s="56">
        <f>+'当年度'!C22-'前年度'!C22</f>
        <v>-1460871</v>
      </c>
      <c r="D22" s="56">
        <f>+'当年度'!D22-'前年度'!D22</f>
        <v>-1328237</v>
      </c>
      <c r="E22" s="56">
        <f>+'当年度'!E22-'前年度'!E22</f>
        <v>-368758</v>
      </c>
      <c r="F22" s="56">
        <f>+'当年度'!F22-'前年度'!F22</f>
        <v>0</v>
      </c>
      <c r="G22" s="56">
        <f>+'当年度'!G22-'前年度'!G22</f>
        <v>0</v>
      </c>
      <c r="H22" s="56">
        <f>+'当年度'!H22-'前年度'!H22</f>
        <v>0</v>
      </c>
      <c r="I22" s="56">
        <f>+'当年度'!I22-'前年度'!I22</f>
        <v>-46865</v>
      </c>
      <c r="J22" s="56">
        <f>+'当年度'!J22-'前年度'!J22</f>
        <v>-372946</v>
      </c>
      <c r="K22" s="56">
        <f>+'当年度'!K22-'前年度'!K22</f>
        <v>-209583</v>
      </c>
      <c r="L22" s="56">
        <f>+'当年度'!L22-'前年度'!L22</f>
        <v>-1507736</v>
      </c>
      <c r="M22" s="56">
        <f>+'当年度'!M22-'前年度'!M22</f>
        <v>-1701183</v>
      </c>
      <c r="N22" s="56">
        <f>+'当年度'!N22-'前年度'!N22</f>
        <v>-578341</v>
      </c>
      <c r="O22" s="51"/>
      <c r="P22" s="53">
        <f>+'当年度'!P22-'前年度'!P22</f>
        <v>1085123</v>
      </c>
      <c r="Q22" s="54">
        <f>+'当年度'!Q22-'前年度'!Q22</f>
        <v>-13.600000000000001</v>
      </c>
      <c r="R22" s="54">
        <f>+'当年度'!R22-'前年度'!R22</f>
        <v>-13.299999999999997</v>
      </c>
      <c r="S22" s="54">
        <f>+'当年度'!S22-'前年度'!S22</f>
        <v>-20.900000000000006</v>
      </c>
      <c r="T22" s="55">
        <f>+'当年度'!T22-'前年度'!T22</f>
        <v>-0.20999999999999996</v>
      </c>
      <c r="U22" s="52">
        <f>+'当年度'!U22-'前年度'!U22</f>
        <v>956335</v>
      </c>
    </row>
    <row r="23" spans="2:21" ht="22.5" customHeight="1">
      <c r="B23" s="72" t="s">
        <v>66</v>
      </c>
      <c r="C23" s="78">
        <f>+'当年度'!C23-'前年度'!C23</f>
        <v>-2474623</v>
      </c>
      <c r="D23" s="78">
        <f>+'当年度'!D23-'前年度'!D23</f>
        <v>-471275</v>
      </c>
      <c r="E23" s="78">
        <f>+'当年度'!E23-'前年度'!E23</f>
        <v>-2151058</v>
      </c>
      <c r="F23" s="78">
        <f>+'当年度'!F23-'前年度'!F23</f>
        <v>-2373077</v>
      </c>
      <c r="G23" s="78">
        <f>+'当年度'!G23-'前年度'!G23</f>
        <v>-88182</v>
      </c>
      <c r="H23" s="78">
        <f>+'当年度'!H23-'前年度'!H23</f>
        <v>30867</v>
      </c>
      <c r="I23" s="78">
        <f>+'当年度'!I23-'前年度'!I23</f>
        <v>4364322</v>
      </c>
      <c r="J23" s="78">
        <f>+'当年度'!J23-'前年度'!J23</f>
        <v>4381360</v>
      </c>
      <c r="K23" s="78">
        <f>+'当年度'!K23-'前年度'!K23</f>
        <v>7268</v>
      </c>
      <c r="L23" s="78">
        <f>+'当年度'!L23-'前年度'!L23</f>
        <v>-483378</v>
      </c>
      <c r="M23" s="78">
        <f>+'当年度'!M23-'前年度'!M23</f>
        <v>3821903</v>
      </c>
      <c r="N23" s="78">
        <f>+'当年度'!N23-'前年度'!N23</f>
        <v>-2112923</v>
      </c>
      <c r="O23" s="51"/>
      <c r="P23" s="58">
        <f>+'当年度'!P23-'前年度'!P23</f>
        <v>1161169</v>
      </c>
      <c r="Q23" s="59">
        <f>+'当年度'!Q23-'前年度'!Q23</f>
        <v>15.099999999999998</v>
      </c>
      <c r="R23" s="59">
        <f>+'当年度'!R23-'前年度'!R23</f>
        <v>-3.3000000000000007</v>
      </c>
      <c r="S23" s="59">
        <f>+'当年度'!S23-'前年度'!S23</f>
        <v>1.5999999999999943</v>
      </c>
      <c r="T23" s="60">
        <f>+'当年度'!T23-'前年度'!T23</f>
        <v>0.020000000000000018</v>
      </c>
      <c r="U23" s="57">
        <f>+'当年度'!U23-'前年度'!U23</f>
        <v>-554113</v>
      </c>
    </row>
    <row r="24" spans="2:21" ht="22.5" customHeight="1">
      <c r="B24" s="70" t="s">
        <v>26</v>
      </c>
      <c r="C24" s="52">
        <f>+'当年度'!C24-'前年度'!C24</f>
        <v>0</v>
      </c>
      <c r="D24" s="52">
        <f>+'当年度'!D24-'前年度'!D24</f>
        <v>0</v>
      </c>
      <c r="E24" s="52">
        <f>+'当年度'!E24-'前年度'!E24</f>
        <v>0</v>
      </c>
      <c r="F24" s="52">
        <f>+'当年度'!F24-'前年度'!F24</f>
        <v>0</v>
      </c>
      <c r="G24" s="52">
        <f>+'当年度'!G24-'前年度'!G24</f>
        <v>0</v>
      </c>
      <c r="H24" s="52">
        <f>+'当年度'!H24-'前年度'!H24</f>
        <v>0</v>
      </c>
      <c r="I24" s="52">
        <f>+'当年度'!I24-'前年度'!I24</f>
        <v>0</v>
      </c>
      <c r="J24" s="52">
        <f>+'当年度'!J24-'前年度'!J24</f>
        <v>0</v>
      </c>
      <c r="K24" s="52">
        <f>+'当年度'!K24-'前年度'!K24</f>
        <v>0</v>
      </c>
      <c r="L24" s="52">
        <f>+'当年度'!L24-'前年度'!L24</f>
        <v>0</v>
      </c>
      <c r="M24" s="52">
        <f>+'当年度'!M24-'前年度'!M24</f>
        <v>0</v>
      </c>
      <c r="N24" s="52">
        <f>+'当年度'!N24-'前年度'!N24</f>
        <v>0</v>
      </c>
      <c r="O24" s="51"/>
      <c r="P24" s="53">
        <f>+'当年度'!P24-'前年度'!P24</f>
        <v>8056</v>
      </c>
      <c r="Q24" s="54">
        <f>+'当年度'!Q24-'前年度'!Q24</f>
        <v>0</v>
      </c>
      <c r="R24" s="54">
        <f>+'当年度'!R24-'前年度'!R24</f>
        <v>0</v>
      </c>
      <c r="S24" s="54">
        <f>+'当年度'!S24-'前年度'!S24</f>
        <v>-0.6000000000000085</v>
      </c>
      <c r="T24" s="55">
        <f>+'当年度'!T24-'前年度'!T24</f>
        <v>-0.010000000000000009</v>
      </c>
      <c r="U24" s="52">
        <f>+'当年度'!U24-'前年度'!U24</f>
        <v>-2397</v>
      </c>
    </row>
    <row r="25" spans="2:21" ht="22.5" customHeight="1">
      <c r="B25" s="70" t="s">
        <v>27</v>
      </c>
      <c r="C25" s="52">
        <f>+'当年度'!C25-'前年度'!C25</f>
        <v>3986</v>
      </c>
      <c r="D25" s="52">
        <f>+'当年度'!D25-'前年度'!D25</f>
        <v>-9213</v>
      </c>
      <c r="E25" s="52">
        <f>+'当年度'!E25-'前年度'!E25</f>
        <v>-7700</v>
      </c>
      <c r="F25" s="52">
        <f>+'当年度'!F25-'前年度'!F25</f>
        <v>0</v>
      </c>
      <c r="G25" s="52">
        <f>+'当年度'!G25-'前年度'!G25</f>
        <v>-125856</v>
      </c>
      <c r="H25" s="52">
        <f>+'当年度'!H25-'前年度'!H25</f>
        <v>0</v>
      </c>
      <c r="I25" s="52">
        <f>+'当年度'!I25-'前年度'!I25</f>
        <v>151941</v>
      </c>
      <c r="J25" s="52">
        <f>+'当年度'!J25-'前年度'!J25</f>
        <v>74017</v>
      </c>
      <c r="K25" s="52">
        <f>+'当年度'!K25-'前年度'!K25</f>
        <v>77535</v>
      </c>
      <c r="L25" s="52">
        <f>+'当年度'!L25-'前年度'!L25</f>
        <v>155927</v>
      </c>
      <c r="M25" s="52">
        <f>+'当年度'!M25-'前年度'!M25</f>
        <v>-61052</v>
      </c>
      <c r="N25" s="52">
        <f>+'当年度'!N25-'前年度'!N25</f>
        <v>69835</v>
      </c>
      <c r="O25" s="51"/>
      <c r="P25" s="53">
        <f>+'当年度'!P25-'前年度'!P25</f>
        <v>88183</v>
      </c>
      <c r="Q25" s="54">
        <f>+'当年度'!Q25-'前年度'!Q25</f>
        <v>-1.8999999999999986</v>
      </c>
      <c r="R25" s="54">
        <f>+'当年度'!R25-'前年度'!R25</f>
        <v>2.6000000000000014</v>
      </c>
      <c r="S25" s="54">
        <f>+'当年度'!S25-'前年度'!S25</f>
        <v>-3.0999999999999943</v>
      </c>
      <c r="T25" s="55">
        <f>+'当年度'!T25-'前年度'!T25</f>
        <v>-0.030000000000000027</v>
      </c>
      <c r="U25" s="52">
        <f>+'当年度'!U25-'前年度'!U25</f>
        <v>36861</v>
      </c>
    </row>
    <row r="26" spans="2:21" ht="22.5" customHeight="1">
      <c r="B26" s="70" t="s">
        <v>28</v>
      </c>
      <c r="C26" s="52">
        <f>+'当年度'!C26-'前年度'!C26</f>
        <v>0</v>
      </c>
      <c r="D26" s="52">
        <f>+'当年度'!D26-'前年度'!D26</f>
        <v>0</v>
      </c>
      <c r="E26" s="52">
        <f>+'当年度'!E26-'前年度'!E26</f>
        <v>0</v>
      </c>
      <c r="F26" s="52">
        <f>+'当年度'!F26-'前年度'!F26</f>
        <v>0</v>
      </c>
      <c r="G26" s="52">
        <f>+'当年度'!G26-'前年度'!G26</f>
        <v>0</v>
      </c>
      <c r="H26" s="52">
        <f>+'当年度'!H26-'前年度'!H26</f>
        <v>0</v>
      </c>
      <c r="I26" s="52">
        <f>+'当年度'!I26-'前年度'!I26</f>
        <v>579136</v>
      </c>
      <c r="J26" s="52">
        <f>+'当年度'!J26-'前年度'!J26</f>
        <v>576447</v>
      </c>
      <c r="K26" s="52">
        <f>+'当年度'!K26-'前年度'!K26</f>
        <v>107195</v>
      </c>
      <c r="L26" s="52">
        <f>+'当年度'!L26-'前年度'!L26</f>
        <v>579136</v>
      </c>
      <c r="M26" s="52">
        <f>+'当年度'!M26-'前年度'!M26</f>
        <v>576447</v>
      </c>
      <c r="N26" s="52">
        <f>+'当年度'!N26-'前年度'!N26</f>
        <v>107195</v>
      </c>
      <c r="O26" s="51"/>
      <c r="P26" s="53">
        <f>+'当年度'!P26-'前年度'!P26</f>
        <v>79041</v>
      </c>
      <c r="Q26" s="54">
        <f>+'当年度'!Q26-'前年度'!Q26</f>
        <v>8.100000000000001</v>
      </c>
      <c r="R26" s="54">
        <f>+'当年度'!R26-'前年度'!R26</f>
        <v>8.100000000000001</v>
      </c>
      <c r="S26" s="54">
        <f>+'当年度'!S26-'前年度'!S26</f>
        <v>9.700000000000003</v>
      </c>
      <c r="T26" s="55">
        <f>+'当年度'!T26-'前年度'!T26</f>
        <v>0.10000000000000009</v>
      </c>
      <c r="U26" s="52">
        <f>+'当年度'!U26-'前年度'!U26</f>
        <v>190939</v>
      </c>
    </row>
    <row r="27" spans="2:21" ht="22.5" customHeight="1">
      <c r="B27" s="70" t="s">
        <v>29</v>
      </c>
      <c r="C27" s="52">
        <f>+'当年度'!C27-'前年度'!C27</f>
        <v>322260</v>
      </c>
      <c r="D27" s="52">
        <f>+'当年度'!D27-'前年度'!D27</f>
        <v>322260</v>
      </c>
      <c r="E27" s="52">
        <f>+'当年度'!E27-'前年度'!E27</f>
        <v>0</v>
      </c>
      <c r="F27" s="52">
        <f>+'当年度'!F27-'前年度'!F27</f>
        <v>0</v>
      </c>
      <c r="G27" s="52">
        <f>+'当年度'!G27-'前年度'!G27</f>
        <v>0</v>
      </c>
      <c r="H27" s="52">
        <f>+'当年度'!H27-'前年度'!H27</f>
        <v>0</v>
      </c>
      <c r="I27" s="52">
        <f>+'当年度'!I27-'前年度'!I27</f>
        <v>11192</v>
      </c>
      <c r="J27" s="52">
        <f>+'当年度'!J27-'前年度'!J27</f>
        <v>9088</v>
      </c>
      <c r="K27" s="52">
        <f>+'当年度'!K27-'前年度'!K27</f>
        <v>-1018</v>
      </c>
      <c r="L27" s="52">
        <f>+'当年度'!L27-'前年度'!L27</f>
        <v>333452</v>
      </c>
      <c r="M27" s="52">
        <f>+'当年度'!M27-'前年度'!M27</f>
        <v>331348</v>
      </c>
      <c r="N27" s="52">
        <f>+'当年度'!N27-'前年度'!N27</f>
        <v>-1018</v>
      </c>
      <c r="O27" s="51"/>
      <c r="P27" s="53">
        <f>+'当年度'!P27-'前年度'!P27</f>
        <v>36887</v>
      </c>
      <c r="Q27" s="54">
        <f>+'当年度'!Q27-'前年度'!Q27</f>
        <v>17.8</v>
      </c>
      <c r="R27" s="54">
        <f>+'当年度'!R27-'前年度'!R27</f>
        <v>17.9</v>
      </c>
      <c r="S27" s="54">
        <f>+'当年度'!S27-'前年度'!S27</f>
        <v>17.799999999999983</v>
      </c>
      <c r="T27" s="55">
        <f>+'当年度'!T27-'前年度'!T27</f>
        <v>0.17999999999999994</v>
      </c>
      <c r="U27" s="52">
        <f>+'当年度'!U27-'前年度'!U27</f>
        <v>55829</v>
      </c>
    </row>
    <row r="28" spans="2:21" ht="22.5" customHeight="1">
      <c r="B28" s="70" t="s">
        <v>30</v>
      </c>
      <c r="C28" s="52">
        <f>+'当年度'!C28-'前年度'!C28</f>
        <v>2580769</v>
      </c>
      <c r="D28" s="52">
        <f>+'当年度'!D28-'前年度'!D28</f>
        <v>2671149</v>
      </c>
      <c r="E28" s="52">
        <f>+'当年度'!E28-'前年度'!E28</f>
        <v>-81690</v>
      </c>
      <c r="F28" s="52">
        <f>+'当年度'!F28-'前年度'!F28</f>
        <v>0</v>
      </c>
      <c r="G28" s="52">
        <f>+'当年度'!G28-'前年度'!G28</f>
        <v>0</v>
      </c>
      <c r="H28" s="52">
        <f>+'当年度'!H28-'前年度'!H28</f>
        <v>0</v>
      </c>
      <c r="I28" s="52">
        <f>+'当年度'!I28-'前年度'!I28</f>
        <v>-87656</v>
      </c>
      <c r="J28" s="52">
        <f>+'当年度'!J28-'前年度'!J28</f>
        <v>178351</v>
      </c>
      <c r="K28" s="52">
        <f>+'当年度'!K28-'前年度'!K28</f>
        <v>-24042</v>
      </c>
      <c r="L28" s="52">
        <f>+'当年度'!L28-'前年度'!L28</f>
        <v>2493113</v>
      </c>
      <c r="M28" s="52">
        <f>+'当年度'!M28-'前年度'!M28</f>
        <v>2849500</v>
      </c>
      <c r="N28" s="52">
        <f>+'当年度'!N28-'前年度'!N28</f>
        <v>-105732</v>
      </c>
      <c r="O28" s="51"/>
      <c r="P28" s="53">
        <f>+'当年度'!P28-'前年度'!P28</f>
        <v>76170</v>
      </c>
      <c r="Q28" s="54">
        <f>+'当年度'!Q28-'前年度'!Q28</f>
        <v>57.5</v>
      </c>
      <c r="R28" s="54">
        <f>+'当年度'!R28-'前年度'!R28</f>
        <v>50.099999999999994</v>
      </c>
      <c r="S28" s="54">
        <f>+'当年度'!S28-'前年度'!S28</f>
        <v>54.8</v>
      </c>
      <c r="T28" s="55">
        <f>+'当年度'!T28-'前年度'!T28</f>
        <v>0.5499999999999999</v>
      </c>
      <c r="U28" s="52">
        <f>+'当年度'!U28-'前年度'!U28</f>
        <v>-112794</v>
      </c>
    </row>
    <row r="29" spans="2:21" ht="22.5" customHeight="1">
      <c r="B29" s="70" t="s">
        <v>67</v>
      </c>
      <c r="C29" s="52">
        <f>+'当年度'!C29-'前年度'!C29</f>
        <v>0</v>
      </c>
      <c r="D29" s="52">
        <f>+'当年度'!D29-'前年度'!D29</f>
        <v>0</v>
      </c>
      <c r="E29" s="52">
        <f>+'当年度'!E29-'前年度'!E29</f>
        <v>0</v>
      </c>
      <c r="F29" s="52">
        <f>+'当年度'!F29-'前年度'!F29</f>
        <v>0</v>
      </c>
      <c r="G29" s="52">
        <f>+'当年度'!G29-'前年度'!G29</f>
        <v>0</v>
      </c>
      <c r="H29" s="52">
        <f>+'当年度'!H29-'前年度'!H29</f>
        <v>0</v>
      </c>
      <c r="I29" s="52">
        <f>+'当年度'!I29-'前年度'!I29</f>
        <v>-368975</v>
      </c>
      <c r="J29" s="52">
        <f>+'当年度'!J29-'前年度'!J29</f>
        <v>-91570</v>
      </c>
      <c r="K29" s="52">
        <f>+'当年度'!K29-'前年度'!K29</f>
        <v>-66292</v>
      </c>
      <c r="L29" s="52">
        <f>+'当年度'!L29-'前年度'!L29</f>
        <v>-368975</v>
      </c>
      <c r="M29" s="52">
        <f>+'当年度'!M29-'前年度'!M29</f>
        <v>-91570</v>
      </c>
      <c r="N29" s="52">
        <f>+'当年度'!N29-'前年度'!N29</f>
        <v>-66292</v>
      </c>
      <c r="O29" s="51"/>
      <c r="P29" s="53">
        <f>+'当年度'!P29-'前年度'!P29</f>
        <v>-3139206</v>
      </c>
      <c r="Q29" s="54">
        <f>+'当年度'!Q29-'前年度'!Q29</f>
        <v>-2.9</v>
      </c>
      <c r="R29" s="54">
        <f>+'当年度'!R29-'前年度'!R29</f>
        <v>-11.8</v>
      </c>
      <c r="S29" s="54">
        <f>+'当年度'!S29-'前年度'!S29</f>
        <v>-214.3</v>
      </c>
      <c r="T29" s="55">
        <f>+'当年度'!T29-'前年度'!T29</f>
        <v>-2.14</v>
      </c>
      <c r="U29" s="52">
        <f>+'当年度'!U29-'前年度'!U29</f>
        <v>-6635719</v>
      </c>
    </row>
    <row r="30" spans="2:21" ht="22.5" customHeight="1">
      <c r="B30" s="70" t="s">
        <v>68</v>
      </c>
      <c r="C30" s="52">
        <f>+'当年度'!C30-'前年度'!C30</f>
        <v>0</v>
      </c>
      <c r="D30" s="52">
        <f>+'当年度'!D30-'前年度'!D30</f>
        <v>0</v>
      </c>
      <c r="E30" s="52">
        <f>+'当年度'!E30-'前年度'!E30</f>
        <v>0</v>
      </c>
      <c r="F30" s="52">
        <f>+'当年度'!F30-'前年度'!F30</f>
        <v>-52300</v>
      </c>
      <c r="G30" s="52">
        <f>+'当年度'!G30-'前年度'!G30</f>
        <v>0</v>
      </c>
      <c r="H30" s="52">
        <f>+'当年度'!H30-'前年度'!H30</f>
        <v>0</v>
      </c>
      <c r="I30" s="52">
        <f>+'当年度'!I30-'前年度'!I30</f>
        <v>0</v>
      </c>
      <c r="J30" s="52">
        <f>+'当年度'!J30-'前年度'!J30</f>
        <v>0</v>
      </c>
      <c r="K30" s="52">
        <f>+'当年度'!K30-'前年度'!K30</f>
        <v>0</v>
      </c>
      <c r="L30" s="52">
        <f>+'当年度'!L30-'前年度'!L30</f>
        <v>-52300</v>
      </c>
      <c r="M30" s="52">
        <f>+'当年度'!M30-'前年度'!M30</f>
        <v>0</v>
      </c>
      <c r="N30" s="52">
        <f>+'当年度'!N30-'前年度'!N30</f>
        <v>0</v>
      </c>
      <c r="O30" s="51"/>
      <c r="P30" s="53">
        <f>+'当年度'!P30-'前年度'!P30</f>
        <v>-2470224</v>
      </c>
      <c r="Q30" s="54">
        <f>+'当年度'!Q30-'前年度'!Q30</f>
        <v>0</v>
      </c>
      <c r="R30" s="54">
        <f>+'当年度'!R30-'前年度'!R30</f>
        <v>-2.1</v>
      </c>
      <c r="S30" s="54">
        <f>+'当年度'!S30-'前年度'!S30</f>
        <v>-209.5</v>
      </c>
      <c r="T30" s="55">
        <f>+'当年度'!T30-'前年度'!T30</f>
        <v>-2.1</v>
      </c>
      <c r="U30" s="52">
        <f>+'当年度'!U30-'前年度'!U30</f>
        <v>-5175285</v>
      </c>
    </row>
    <row r="31" spans="2:21" ht="22.5" customHeight="1">
      <c r="B31" s="70" t="s">
        <v>69</v>
      </c>
      <c r="C31" s="52">
        <f>+'当年度'!C31-'前年度'!C31</f>
        <v>0</v>
      </c>
      <c r="D31" s="52">
        <f>+'当年度'!D31-'前年度'!D31</f>
        <v>0</v>
      </c>
      <c r="E31" s="52">
        <f>+'当年度'!E31-'前年度'!E31</f>
        <v>0</v>
      </c>
      <c r="F31" s="52">
        <f>+'当年度'!F31-'前年度'!F31</f>
        <v>0</v>
      </c>
      <c r="G31" s="52">
        <f>+'当年度'!G31-'前年度'!G31</f>
        <v>0</v>
      </c>
      <c r="H31" s="52">
        <f>+'当年度'!H31-'前年度'!H31</f>
        <v>0</v>
      </c>
      <c r="I31" s="52">
        <f>+'当年度'!I31-'前年度'!I31</f>
        <v>-46000</v>
      </c>
      <c r="J31" s="52">
        <f>+'当年度'!J31-'前年度'!J31</f>
        <v>-26206</v>
      </c>
      <c r="K31" s="52">
        <f>+'当年度'!K31-'前年度'!K31</f>
        <v>-5520</v>
      </c>
      <c r="L31" s="52">
        <f>+'当年度'!L31-'前年度'!L31</f>
        <v>-46000</v>
      </c>
      <c r="M31" s="52">
        <f>+'当年度'!M31-'前年度'!M31</f>
        <v>-26206</v>
      </c>
      <c r="N31" s="52">
        <f>+'当年度'!N31-'前年度'!N31</f>
        <v>-5520</v>
      </c>
      <c r="O31" s="51"/>
      <c r="P31" s="53">
        <f>+'当年度'!P31-'前年度'!P31</f>
        <v>-1347141</v>
      </c>
      <c r="Q31" s="54">
        <f>+'当年度'!Q31-'前年度'!Q31</f>
        <v>-1.9</v>
      </c>
      <c r="R31" s="54">
        <f>+'当年度'!R31-'前年度'!R31</f>
        <v>-3.4</v>
      </c>
      <c r="S31" s="54">
        <f>+'当年度'!S31-'前年度'!S31</f>
        <v>-229.2</v>
      </c>
      <c r="T31" s="55">
        <f>+'当年度'!T31-'前年度'!T31</f>
        <v>-2.29</v>
      </c>
      <c r="U31" s="52">
        <f>+'当年度'!U31-'前年度'!U31</f>
        <v>-3061025</v>
      </c>
    </row>
    <row r="32" spans="2:21" ht="22.5" customHeight="1">
      <c r="B32" s="70" t="s">
        <v>70</v>
      </c>
      <c r="C32" s="52">
        <f>+'当年度'!C32-'前年度'!C32</f>
        <v>0</v>
      </c>
      <c r="D32" s="52">
        <f>+'当年度'!D32-'前年度'!D32</f>
        <v>0</v>
      </c>
      <c r="E32" s="52">
        <f>+'当年度'!E32-'前年度'!E32</f>
        <v>0</v>
      </c>
      <c r="F32" s="52">
        <f>+'当年度'!F32-'前年度'!F32</f>
        <v>-1880000</v>
      </c>
      <c r="G32" s="52">
        <f>+'当年度'!G32-'前年度'!G32</f>
        <v>0</v>
      </c>
      <c r="H32" s="52">
        <f>+'当年度'!H32-'前年度'!H32</f>
        <v>0</v>
      </c>
      <c r="I32" s="52">
        <f>+'当年度'!I32-'前年度'!I32</f>
        <v>-103248</v>
      </c>
      <c r="J32" s="52">
        <f>+'当年度'!J32-'前年度'!J32</f>
        <v>-99602</v>
      </c>
      <c r="K32" s="52">
        <f>+'当年度'!K32-'前年度'!K32</f>
        <v>-3646</v>
      </c>
      <c r="L32" s="52">
        <f>+'当年度'!L32-'前年度'!L32</f>
        <v>-1983248</v>
      </c>
      <c r="M32" s="52">
        <f>+'当年度'!M32-'前年度'!M32</f>
        <v>-99602</v>
      </c>
      <c r="N32" s="52">
        <f>+'当年度'!N32-'前年度'!N32</f>
        <v>-3646</v>
      </c>
      <c r="O32" s="51"/>
      <c r="P32" s="53">
        <f>+'当年度'!P32-'前年度'!P32</f>
        <v>-2972072</v>
      </c>
      <c r="Q32" s="54">
        <f>+'当年度'!Q32-'前年度'!Q32</f>
        <v>-3.4</v>
      </c>
      <c r="R32" s="54">
        <f>+'当年度'!R32-'前年度'!R32</f>
        <v>-66.7</v>
      </c>
      <c r="S32" s="54">
        <f>+'当年度'!S32-'前年度'!S32</f>
        <v>-191.3</v>
      </c>
      <c r="T32" s="55">
        <f>+'当年度'!T32-'前年度'!T32</f>
        <v>-1.91</v>
      </c>
      <c r="U32" s="52">
        <f>+'当年度'!U32-'前年度'!U32</f>
        <v>-5584648</v>
      </c>
    </row>
    <row r="33" spans="2:21" ht="22.5" customHeight="1">
      <c r="B33" s="70" t="s">
        <v>71</v>
      </c>
      <c r="C33" s="52">
        <f>+'当年度'!C33-'前年度'!C33</f>
        <v>0</v>
      </c>
      <c r="D33" s="52">
        <f>+'当年度'!D33-'前年度'!D33</f>
        <v>0</v>
      </c>
      <c r="E33" s="52">
        <f>+'当年度'!E33-'前年度'!E33</f>
        <v>0</v>
      </c>
      <c r="F33" s="52">
        <f>+'当年度'!F33-'前年度'!F33</f>
        <v>-13473</v>
      </c>
      <c r="G33" s="52">
        <f>+'当年度'!G33-'前年度'!G33</f>
        <v>0</v>
      </c>
      <c r="H33" s="52">
        <f>+'当年度'!H33-'前年度'!H33</f>
        <v>0</v>
      </c>
      <c r="I33" s="52">
        <f>+'当年度'!I33-'前年度'!I33</f>
        <v>-33860</v>
      </c>
      <c r="J33" s="52">
        <f>+'当年度'!J33-'前年度'!J33</f>
        <v>-33860</v>
      </c>
      <c r="K33" s="52">
        <f>+'当年度'!K33-'前年度'!K33</f>
        <v>-16500</v>
      </c>
      <c r="L33" s="52">
        <f>+'当年度'!L33-'前年度'!L33</f>
        <v>-47333</v>
      </c>
      <c r="M33" s="52">
        <f>+'当年度'!M33-'前年度'!M33</f>
        <v>-33860</v>
      </c>
      <c r="N33" s="52">
        <f>+'当年度'!N33-'前年度'!N33</f>
        <v>-16500</v>
      </c>
      <c r="O33" s="51"/>
      <c r="P33" s="53">
        <f>+'当年度'!P33-'前年度'!P33</f>
        <v>-1579014</v>
      </c>
      <c r="Q33" s="54">
        <f>+'当年度'!Q33-'前年度'!Q33</f>
        <v>-2.1</v>
      </c>
      <c r="R33" s="54">
        <f>+'当年度'!R33-'前年度'!R33</f>
        <v>-3</v>
      </c>
      <c r="S33" s="54">
        <f>+'当年度'!S33-'前年度'!S33</f>
        <v>-170.5</v>
      </c>
      <c r="T33" s="55">
        <f>+'当年度'!T33-'前年度'!T33</f>
        <v>-1.71</v>
      </c>
      <c r="U33" s="52">
        <f>+'当年度'!U33-'前年度'!U33</f>
        <v>-2659003</v>
      </c>
    </row>
    <row r="34" spans="2:21" ht="22.5" customHeight="1">
      <c r="B34" s="70" t="s">
        <v>72</v>
      </c>
      <c r="C34" s="52">
        <f>+'当年度'!C34-'前年度'!C34</f>
        <v>0</v>
      </c>
      <c r="D34" s="52">
        <f>+'当年度'!D34-'前年度'!D34</f>
        <v>0</v>
      </c>
      <c r="E34" s="52">
        <f>+'当年度'!E34-'前年度'!E34</f>
        <v>0</v>
      </c>
      <c r="F34" s="52">
        <f>+'当年度'!F34-'前年度'!F34</f>
        <v>0</v>
      </c>
      <c r="G34" s="52">
        <f>+'当年度'!G34-'前年度'!G34</f>
        <v>0</v>
      </c>
      <c r="H34" s="52">
        <f>+'当年度'!H34-'前年度'!H34</f>
        <v>0</v>
      </c>
      <c r="I34" s="52">
        <f>+'当年度'!I34-'前年度'!I34</f>
        <v>0</v>
      </c>
      <c r="J34" s="52">
        <f>+'当年度'!J34-'前年度'!J34</f>
        <v>0</v>
      </c>
      <c r="K34" s="52">
        <f>+'当年度'!K34-'前年度'!K34</f>
        <v>0</v>
      </c>
      <c r="L34" s="52">
        <f>+'当年度'!L34-'前年度'!L34</f>
        <v>0</v>
      </c>
      <c r="M34" s="52">
        <f>+'当年度'!M34-'前年度'!M34</f>
        <v>0</v>
      </c>
      <c r="N34" s="52">
        <f>+'当年度'!N34-'前年度'!N34</f>
        <v>0</v>
      </c>
      <c r="O34" s="51"/>
      <c r="P34" s="53">
        <f>+'当年度'!P34-'前年度'!P34</f>
        <v>-3326369</v>
      </c>
      <c r="Q34" s="54">
        <f>+'当年度'!Q34-'前年度'!Q34</f>
        <v>0</v>
      </c>
      <c r="R34" s="54">
        <f>+'当年度'!R34-'前年度'!R34</f>
        <v>0</v>
      </c>
      <c r="S34" s="54">
        <f>+'当年度'!S34-'前年度'!S34</f>
        <v>-219.4</v>
      </c>
      <c r="T34" s="55">
        <f>+'当年度'!T34-'前年度'!T34</f>
        <v>-2.19</v>
      </c>
      <c r="U34" s="52">
        <f>+'当年度'!U34-'前年度'!U34</f>
        <v>-7298365</v>
      </c>
    </row>
    <row r="35" spans="2:21" ht="22.5" customHeight="1">
      <c r="B35" s="70" t="s">
        <v>73</v>
      </c>
      <c r="C35" s="52">
        <f>+'当年度'!C35-'前年度'!C35</f>
        <v>-1631850</v>
      </c>
      <c r="D35" s="52">
        <f>+'当年度'!D35-'前年度'!D35</f>
        <v>-609150</v>
      </c>
      <c r="E35" s="52">
        <f>+'当年度'!E35-'前年度'!E35</f>
        <v>-1022700</v>
      </c>
      <c r="F35" s="52">
        <f>+'当年度'!F35-'前年度'!F35</f>
        <v>0</v>
      </c>
      <c r="G35" s="52">
        <f>+'当年度'!G35-'前年度'!G35</f>
        <v>0</v>
      </c>
      <c r="H35" s="52">
        <f>+'当年度'!H35-'前年度'!H35</f>
        <v>0</v>
      </c>
      <c r="I35" s="52">
        <f>+'当年度'!I35-'前年度'!I35</f>
        <v>-1255</v>
      </c>
      <c r="J35" s="52">
        <f>+'当年度'!J35-'前年度'!J35</f>
        <v>-1255</v>
      </c>
      <c r="K35" s="52">
        <f>+'当年度'!K35-'前年度'!K35</f>
        <v>0</v>
      </c>
      <c r="L35" s="52">
        <f>+'当年度'!L35-'前年度'!L35</f>
        <v>-1633105</v>
      </c>
      <c r="M35" s="52">
        <f>+'当年度'!M35-'前年度'!M35</f>
        <v>-610405</v>
      </c>
      <c r="N35" s="52">
        <f>+'当年度'!N35-'前年度'!N35</f>
        <v>-1022700</v>
      </c>
      <c r="O35" s="51"/>
      <c r="P35" s="53">
        <f>+'当年度'!P35-'前年度'!P35</f>
        <v>-3320716</v>
      </c>
      <c r="Q35" s="54">
        <f>+'当年度'!Q35-'前年度'!Q35</f>
        <v>-18.4</v>
      </c>
      <c r="R35" s="54">
        <f>+'当年度'!R35-'前年度'!R35</f>
        <v>-49.2</v>
      </c>
      <c r="S35" s="54">
        <f>+'当年度'!S35-'前年度'!S35</f>
        <v>-259.5</v>
      </c>
      <c r="T35" s="55">
        <f>+'当年度'!T35-'前年度'!T35</f>
        <v>-2.6</v>
      </c>
      <c r="U35" s="52">
        <f>+'当年度'!U35-'前年度'!U35</f>
        <v>-8007318</v>
      </c>
    </row>
    <row r="36" spans="2:21" ht="22.5" customHeight="1">
      <c r="B36" s="70" t="s">
        <v>74</v>
      </c>
      <c r="C36" s="52">
        <f>+'当年度'!C36-'前年度'!C36</f>
        <v>0</v>
      </c>
      <c r="D36" s="52">
        <f>+'当年度'!D36-'前年度'!D36</f>
        <v>0</v>
      </c>
      <c r="E36" s="52">
        <f>+'当年度'!E36-'前年度'!E36</f>
        <v>0</v>
      </c>
      <c r="F36" s="52">
        <f>+'当年度'!F36-'前年度'!F36</f>
        <v>0</v>
      </c>
      <c r="G36" s="52">
        <f>+'当年度'!G36-'前年度'!G36</f>
        <v>0</v>
      </c>
      <c r="H36" s="52">
        <f>+'当年度'!H36-'前年度'!H36</f>
        <v>0</v>
      </c>
      <c r="I36" s="52">
        <f>+'当年度'!I36-'前年度'!I36</f>
        <v>0</v>
      </c>
      <c r="J36" s="52">
        <f>+'当年度'!J36-'前年度'!J36</f>
        <v>0</v>
      </c>
      <c r="K36" s="52">
        <f>+'当年度'!K36-'前年度'!K36</f>
        <v>0</v>
      </c>
      <c r="L36" s="52">
        <f>+'当年度'!L36-'前年度'!L36</f>
        <v>0</v>
      </c>
      <c r="M36" s="52">
        <f>+'当年度'!M36-'前年度'!M36</f>
        <v>0</v>
      </c>
      <c r="N36" s="52">
        <f>+'当年度'!N36-'前年度'!N36</f>
        <v>0</v>
      </c>
      <c r="O36" s="51"/>
      <c r="P36" s="53">
        <f>+'当年度'!P36-'前年度'!P36</f>
        <v>-2583712</v>
      </c>
      <c r="Q36" s="54">
        <f>+'当年度'!Q36-'前年度'!Q36</f>
        <v>0</v>
      </c>
      <c r="R36" s="54">
        <f>+'当年度'!R36-'前年度'!R36</f>
        <v>0</v>
      </c>
      <c r="S36" s="54">
        <f>+'当年度'!S36-'前年度'!S36</f>
        <v>-268.9</v>
      </c>
      <c r="T36" s="55">
        <f>+'当年度'!T36-'前年度'!T36</f>
        <v>-2.69</v>
      </c>
      <c r="U36" s="52">
        <f>+'当年度'!U36-'前年度'!U36</f>
        <v>-6947861</v>
      </c>
    </row>
    <row r="37" spans="2:21" ht="22.5" customHeight="1">
      <c r="B37" s="69" t="s">
        <v>31</v>
      </c>
      <c r="C37" s="52">
        <f>+'当年度'!C37-'前年度'!C37</f>
        <v>0</v>
      </c>
      <c r="D37" s="52">
        <f>+'当年度'!D37-'前年度'!D37</f>
        <v>0</v>
      </c>
      <c r="E37" s="52">
        <f>+'当年度'!E37-'前年度'!E37</f>
        <v>0</v>
      </c>
      <c r="F37" s="52">
        <f>+'当年度'!F37-'前年度'!F37</f>
        <v>448435</v>
      </c>
      <c r="G37" s="52">
        <f>+'当年度'!G37-'前年度'!G37</f>
        <v>0</v>
      </c>
      <c r="H37" s="52">
        <f>+'当年度'!H37-'前年度'!H37</f>
        <v>0</v>
      </c>
      <c r="I37" s="52">
        <f>+'当年度'!I37-'前年度'!I37</f>
        <v>0</v>
      </c>
      <c r="J37" s="52">
        <f>+'当年度'!J37-'前年度'!J37</f>
        <v>0</v>
      </c>
      <c r="K37" s="52">
        <f>+'当年度'!K37-'前年度'!K37</f>
        <v>0</v>
      </c>
      <c r="L37" s="52">
        <f>+'当年度'!L37-'前年度'!L37</f>
        <v>448435</v>
      </c>
      <c r="M37" s="52">
        <f>+'当年度'!M37-'前年度'!M37</f>
        <v>0</v>
      </c>
      <c r="N37" s="52">
        <f>+'当年度'!N37-'前年度'!N37</f>
        <v>0</v>
      </c>
      <c r="O37" s="51"/>
      <c r="P37" s="53">
        <f>+'当年度'!P37-'前年度'!P37</f>
        <v>4702163</v>
      </c>
      <c r="Q37" s="54">
        <f>+'当年度'!Q37-'前年度'!Q37</f>
        <v>0</v>
      </c>
      <c r="R37" s="54">
        <f>+'当年度'!R37-'前年度'!R37</f>
        <v>9.5</v>
      </c>
      <c r="S37" s="54">
        <f>+'当年度'!S37-'前年度'!S37</f>
        <v>152.2</v>
      </c>
      <c r="T37" s="55">
        <f>+'当年度'!T37-'前年度'!T37</f>
        <v>1.52</v>
      </c>
      <c r="U37" s="52">
        <f>+'当年度'!U37-'前年度'!U37</f>
        <v>7155440</v>
      </c>
    </row>
    <row r="38" spans="2:21" ht="22.5" customHeight="1">
      <c r="B38" s="70" t="s">
        <v>75</v>
      </c>
      <c r="C38" s="52">
        <f>+'当年度'!C38-'前年度'!C38</f>
        <v>-278000</v>
      </c>
      <c r="D38" s="52">
        <f>+'当年度'!D38-'前年度'!D38</f>
        <v>-278000</v>
      </c>
      <c r="E38" s="52">
        <f>+'当年度'!E38-'前年度'!E38</f>
        <v>0</v>
      </c>
      <c r="F38" s="52">
        <f>+'当年度'!F38-'前年度'!F38</f>
        <v>-480000</v>
      </c>
      <c r="G38" s="52">
        <f>+'当年度'!G38-'前年度'!G38</f>
        <v>0</v>
      </c>
      <c r="H38" s="52">
        <f>+'当年度'!H38-'前年度'!H38</f>
        <v>0</v>
      </c>
      <c r="I38" s="52">
        <f>+'当年度'!I38-'前年度'!I38</f>
        <v>0</v>
      </c>
      <c r="J38" s="52">
        <f>+'当年度'!J38-'前年度'!J38</f>
        <v>0</v>
      </c>
      <c r="K38" s="52">
        <f>+'当年度'!K38-'前年度'!K38</f>
        <v>0</v>
      </c>
      <c r="L38" s="52">
        <f>+'当年度'!L38-'前年度'!L38</f>
        <v>-758000</v>
      </c>
      <c r="M38" s="52">
        <f>+'当年度'!M38-'前年度'!M38</f>
        <v>-278000</v>
      </c>
      <c r="N38" s="52">
        <f>+'当年度'!N38-'前年度'!N38</f>
        <v>0</v>
      </c>
      <c r="O38" s="51"/>
      <c r="P38" s="53">
        <f>+'当年度'!P38-'前年度'!P38</f>
        <v>-3006165</v>
      </c>
      <c r="Q38" s="54">
        <f>+'当年度'!Q38-'前年度'!Q38</f>
        <v>-9.2</v>
      </c>
      <c r="R38" s="54">
        <f>+'当年度'!R38-'前年度'!R38</f>
        <v>-25.2</v>
      </c>
      <c r="S38" s="54">
        <f>+'当年度'!S38-'前年度'!S38</f>
        <v>-130</v>
      </c>
      <c r="T38" s="55">
        <f>+'当年度'!T38-'前年度'!T38</f>
        <v>-1.3</v>
      </c>
      <c r="U38" s="52">
        <f>+'当年度'!U38-'前年度'!U38</f>
        <v>-3629274</v>
      </c>
    </row>
    <row r="39" spans="2:21" ht="22.5" customHeight="1">
      <c r="B39" s="70" t="s">
        <v>32</v>
      </c>
      <c r="C39" s="52">
        <f>+'当年度'!C39-'前年度'!C39</f>
        <v>0</v>
      </c>
      <c r="D39" s="52">
        <f>+'当年度'!D39-'前年度'!D39</f>
        <v>0</v>
      </c>
      <c r="E39" s="52">
        <f>+'当年度'!E39-'前年度'!E39</f>
        <v>0</v>
      </c>
      <c r="F39" s="52">
        <f>+'当年度'!F39-'前年度'!F39</f>
        <v>0</v>
      </c>
      <c r="G39" s="52">
        <f>+'当年度'!G39-'前年度'!G39</f>
        <v>0</v>
      </c>
      <c r="H39" s="52">
        <f>+'当年度'!H39-'前年度'!H39</f>
        <v>0</v>
      </c>
      <c r="I39" s="52">
        <f>+'当年度'!I39-'前年度'!I39</f>
        <v>-2520</v>
      </c>
      <c r="J39" s="52">
        <f>+'当年度'!J39-'前年度'!J39</f>
        <v>-3005</v>
      </c>
      <c r="K39" s="52">
        <f>+'当年度'!K39-'前年度'!K39</f>
        <v>-501593</v>
      </c>
      <c r="L39" s="52">
        <f>+'当年度'!L39-'前年度'!L39</f>
        <v>-2520</v>
      </c>
      <c r="M39" s="52">
        <f>+'当年度'!M39-'前年度'!M39</f>
        <v>-3005</v>
      </c>
      <c r="N39" s="52">
        <f>+'当年度'!N39-'前年度'!N39</f>
        <v>-501593</v>
      </c>
      <c r="O39" s="51"/>
      <c r="P39" s="53">
        <f>+'当年度'!P39-'前年度'!P39</f>
        <v>108179</v>
      </c>
      <c r="Q39" s="54">
        <f>+'当年度'!Q39-'前年度'!Q39</f>
        <v>-0.09999999999999998</v>
      </c>
      <c r="R39" s="54">
        <f>+'当年度'!R39-'前年度'!R39</f>
        <v>-0.40000000000000036</v>
      </c>
      <c r="S39" s="54">
        <f>+'当年度'!S39-'前年度'!S39</f>
        <v>-12.299999999999983</v>
      </c>
      <c r="T39" s="55">
        <f>+'当年度'!T39-'前年度'!T39</f>
        <v>-0.1299999999999999</v>
      </c>
      <c r="U39" s="52">
        <f>+'当年度'!U39-'前年度'!U39</f>
        <v>-295079</v>
      </c>
    </row>
    <row r="40" spans="2:21" ht="22.5" customHeight="1">
      <c r="B40" s="69" t="s">
        <v>33</v>
      </c>
      <c r="C40" s="52">
        <f>+'当年度'!C40-'前年度'!C40</f>
        <v>0</v>
      </c>
      <c r="D40" s="52">
        <f>+'当年度'!D40-'前年度'!D40</f>
        <v>0</v>
      </c>
      <c r="E40" s="52">
        <f>+'当年度'!E40-'前年度'!E40</f>
        <v>0</v>
      </c>
      <c r="F40" s="52">
        <f>+'当年度'!F40-'前年度'!F40</f>
        <v>0</v>
      </c>
      <c r="G40" s="52">
        <f>+'当年度'!G40-'前年度'!G40</f>
        <v>0</v>
      </c>
      <c r="H40" s="52">
        <f>+'当年度'!H40-'前年度'!H40</f>
        <v>0</v>
      </c>
      <c r="I40" s="52">
        <f>+'当年度'!I40-'前年度'!I40</f>
        <v>0</v>
      </c>
      <c r="J40" s="52">
        <f>+'当年度'!J40-'前年度'!J40</f>
        <v>0</v>
      </c>
      <c r="K40" s="52">
        <f>+'当年度'!K40-'前年度'!K40</f>
        <v>0</v>
      </c>
      <c r="L40" s="52">
        <f>+'当年度'!L40-'前年度'!L40</f>
        <v>0</v>
      </c>
      <c r="M40" s="52">
        <f>+'当年度'!M40-'前年度'!M40</f>
        <v>0</v>
      </c>
      <c r="N40" s="52">
        <f>+'当年度'!N40-'前年度'!N40</f>
        <v>0</v>
      </c>
      <c r="O40" s="51"/>
      <c r="P40" s="53">
        <f>+'当年度'!P40-'前年度'!P40</f>
        <v>4018902</v>
      </c>
      <c r="Q40" s="54">
        <f>+'当年度'!Q40-'前年度'!Q40</f>
        <v>0</v>
      </c>
      <c r="R40" s="54">
        <f>+'当年度'!R40-'前年度'!R40</f>
        <v>0</v>
      </c>
      <c r="S40" s="54">
        <f>+'当年度'!S40-'前年度'!S40</f>
        <v>197.7</v>
      </c>
      <c r="T40" s="55">
        <f>+'当年度'!T40-'前年度'!T40</f>
        <v>1.98</v>
      </c>
      <c r="U40" s="52">
        <f>+'当年度'!U40-'前年度'!U40</f>
        <v>7946181</v>
      </c>
    </row>
    <row r="41" spans="2:21" ht="22.5" customHeight="1">
      <c r="B41" s="70" t="s">
        <v>76</v>
      </c>
      <c r="C41" s="52">
        <f>+'当年度'!C41-'前年度'!C41</f>
        <v>0</v>
      </c>
      <c r="D41" s="52">
        <f>+'当年度'!D41-'前年度'!D41</f>
        <v>0</v>
      </c>
      <c r="E41" s="52">
        <f>+'当年度'!E41-'前年度'!E41</f>
        <v>0</v>
      </c>
      <c r="F41" s="52">
        <f>+'当年度'!F41-'前年度'!F41</f>
        <v>0</v>
      </c>
      <c r="G41" s="52">
        <f>+'当年度'!G41-'前年度'!G41</f>
        <v>0</v>
      </c>
      <c r="H41" s="52">
        <f>+'当年度'!H41-'前年度'!H41</f>
        <v>0</v>
      </c>
      <c r="I41" s="52">
        <f>+'当年度'!I41-'前年度'!I41</f>
        <v>0</v>
      </c>
      <c r="J41" s="52">
        <f>+'当年度'!J41-'前年度'!J41</f>
        <v>0</v>
      </c>
      <c r="K41" s="52">
        <f>+'当年度'!K41-'前年度'!K41</f>
        <v>0</v>
      </c>
      <c r="L41" s="52">
        <f>+'当年度'!L41-'前年度'!L41</f>
        <v>0</v>
      </c>
      <c r="M41" s="52">
        <f>+'当年度'!M41-'前年度'!M41</f>
        <v>0</v>
      </c>
      <c r="N41" s="52">
        <f>+'当年度'!N41-'前年度'!N41</f>
        <v>0</v>
      </c>
      <c r="O41" s="51"/>
      <c r="P41" s="53">
        <f>+'当年度'!P41-'前年度'!P41</f>
        <v>-1910593</v>
      </c>
      <c r="Q41" s="54">
        <f>+'当年度'!Q41-'前年度'!Q41</f>
        <v>0</v>
      </c>
      <c r="R41" s="54">
        <f>+'当年度'!R41-'前年度'!R41</f>
        <v>0</v>
      </c>
      <c r="S41" s="54">
        <f>+'当年度'!S41-'前年度'!S41</f>
        <v>-193.5</v>
      </c>
      <c r="T41" s="55">
        <f>+'当年度'!T41-'前年度'!T41</f>
        <v>-1.94</v>
      </c>
      <c r="U41" s="52">
        <f>+'当年度'!U41-'前年度'!U41</f>
        <v>-3697323</v>
      </c>
    </row>
    <row r="42" spans="2:21" ht="22.5" customHeight="1">
      <c r="B42" s="70" t="s">
        <v>77</v>
      </c>
      <c r="C42" s="52">
        <f>+'当年度'!C42-'前年度'!C42</f>
        <v>0</v>
      </c>
      <c r="D42" s="52">
        <f>+'当年度'!D42-'前年度'!D42</f>
        <v>0</v>
      </c>
      <c r="E42" s="52">
        <f>+'当年度'!E42-'前年度'!E42</f>
        <v>0</v>
      </c>
      <c r="F42" s="52">
        <f>+'当年度'!F42-'前年度'!F42</f>
        <v>0</v>
      </c>
      <c r="G42" s="52">
        <f>+'当年度'!G42-'前年度'!G42</f>
        <v>0</v>
      </c>
      <c r="H42" s="52">
        <f>+'当年度'!H42-'前年度'!H42</f>
        <v>0</v>
      </c>
      <c r="I42" s="52">
        <f>+'当年度'!I42-'前年度'!I42</f>
        <v>-139000</v>
      </c>
      <c r="J42" s="52">
        <f>+'当年度'!J42-'前年度'!J42</f>
        <v>-139000</v>
      </c>
      <c r="K42" s="52">
        <f>+'当年度'!K42-'前年度'!K42</f>
        <v>0</v>
      </c>
      <c r="L42" s="52">
        <f>+'当年度'!L42-'前年度'!L42</f>
        <v>-139000</v>
      </c>
      <c r="M42" s="52">
        <f>+'当年度'!M42-'前年度'!M42</f>
        <v>-139000</v>
      </c>
      <c r="N42" s="52">
        <f>+'当年度'!N42-'前年度'!N42</f>
        <v>0</v>
      </c>
      <c r="O42" s="51"/>
      <c r="P42" s="53">
        <f>+'当年度'!P42-'前年度'!P42</f>
        <v>-1663893</v>
      </c>
      <c r="Q42" s="54">
        <f>+'当年度'!Q42-'前年度'!Q42</f>
        <v>-8.4</v>
      </c>
      <c r="R42" s="54">
        <f>+'当年度'!R42-'前年度'!R42</f>
        <v>-8.4</v>
      </c>
      <c r="S42" s="54">
        <f>+'当年度'!S42-'前年度'!S42</f>
        <v>-226</v>
      </c>
      <c r="T42" s="55">
        <f>+'当年度'!T42-'前年度'!T42</f>
        <v>-2.26</v>
      </c>
      <c r="U42" s="52">
        <f>+'当年度'!U42-'前年度'!U42</f>
        <v>-3620873</v>
      </c>
    </row>
    <row r="43" spans="2:21" ht="22.5" customHeight="1">
      <c r="B43" s="70" t="s">
        <v>78</v>
      </c>
      <c r="C43" s="52">
        <f>+'当年度'!C43-'前年度'!C43</f>
        <v>0</v>
      </c>
      <c r="D43" s="52">
        <f>+'当年度'!D43-'前年度'!D43</f>
        <v>0</v>
      </c>
      <c r="E43" s="52">
        <f>+'当年度'!E43-'前年度'!E43</f>
        <v>0</v>
      </c>
      <c r="F43" s="52">
        <f>+'当年度'!F43-'前年度'!F43</f>
        <v>0</v>
      </c>
      <c r="G43" s="52">
        <f>+'当年度'!G43-'前年度'!G43</f>
        <v>0</v>
      </c>
      <c r="H43" s="52">
        <f>+'当年度'!H43-'前年度'!H43</f>
        <v>0</v>
      </c>
      <c r="I43" s="52">
        <f>+'当年度'!I43-'前年度'!I43</f>
        <v>0</v>
      </c>
      <c r="J43" s="52">
        <f>+'当年度'!J43-'前年度'!J43</f>
        <v>0</v>
      </c>
      <c r="K43" s="52">
        <f>+'当年度'!K43-'前年度'!K43</f>
        <v>0</v>
      </c>
      <c r="L43" s="52">
        <f>+'当年度'!L43-'前年度'!L43</f>
        <v>0</v>
      </c>
      <c r="M43" s="52">
        <f>+'当年度'!M43-'前年度'!M43</f>
        <v>0</v>
      </c>
      <c r="N43" s="52">
        <f>+'当年度'!N43-'前年度'!N43</f>
        <v>0</v>
      </c>
      <c r="O43" s="51"/>
      <c r="P43" s="53">
        <f>+'当年度'!P43-'前年度'!P43</f>
        <v>-1983008</v>
      </c>
      <c r="Q43" s="54">
        <f>+'当年度'!Q43-'前年度'!Q43</f>
        <v>0</v>
      </c>
      <c r="R43" s="54">
        <f>+'当年度'!R43-'前年度'!R43</f>
        <v>0</v>
      </c>
      <c r="S43" s="54">
        <f>+'当年度'!S43-'前年度'!S43</f>
        <v>-199.6</v>
      </c>
      <c r="T43" s="55">
        <f>+'当年度'!T43-'前年度'!T43</f>
        <v>-2</v>
      </c>
      <c r="U43" s="52">
        <f>+'当年度'!U43-'前年度'!U43</f>
        <v>-3957951</v>
      </c>
    </row>
    <row r="44" spans="2:21" ht="22.5" customHeight="1">
      <c r="B44" s="70" t="s">
        <v>34</v>
      </c>
      <c r="C44" s="52">
        <f>+'当年度'!C44-'前年度'!C44</f>
        <v>-47667</v>
      </c>
      <c r="D44" s="52">
        <f>+'当年度'!D44-'前年度'!D44</f>
        <v>19058</v>
      </c>
      <c r="E44" s="52">
        <f>+'当年度'!E44-'前年度'!E44</f>
        <v>-11773</v>
      </c>
      <c r="F44" s="52">
        <f>+'当年度'!F44-'前年度'!F44</f>
        <v>0</v>
      </c>
      <c r="G44" s="52">
        <f>+'当年度'!G44-'前年度'!G44</f>
        <v>0</v>
      </c>
      <c r="H44" s="52">
        <f>+'当年度'!H44-'前年度'!H44</f>
        <v>0</v>
      </c>
      <c r="I44" s="52">
        <f>+'当年度'!I44-'前年度'!I44</f>
        <v>-27007</v>
      </c>
      <c r="J44" s="52">
        <f>+'当年度'!J44-'前年度'!J44</f>
        <v>-948</v>
      </c>
      <c r="K44" s="52">
        <f>+'当年度'!K44-'前年度'!K44</f>
        <v>-2873</v>
      </c>
      <c r="L44" s="52">
        <f>+'当年度'!L44-'前年度'!L44</f>
        <v>-74674</v>
      </c>
      <c r="M44" s="52">
        <f>+'当年度'!M44-'前年度'!M44</f>
        <v>18110</v>
      </c>
      <c r="N44" s="52">
        <f>+'当年度'!N44-'前年度'!N44</f>
        <v>-14646</v>
      </c>
      <c r="O44" s="51"/>
      <c r="P44" s="53">
        <f>+'当年度'!P44-'前年度'!P44</f>
        <v>98060</v>
      </c>
      <c r="Q44" s="54">
        <f>+'当年度'!Q44-'前年度'!Q44</f>
        <v>0.5</v>
      </c>
      <c r="R44" s="54">
        <f>+'当年度'!R44-'前年度'!R44</f>
        <v>-2.6999999999999993</v>
      </c>
      <c r="S44" s="54">
        <f>+'当年度'!S44-'前年度'!S44</f>
        <v>-7.299999999999983</v>
      </c>
      <c r="T44" s="55">
        <f>+'当年度'!T44-'前年度'!T44</f>
        <v>-0.08000000000000007</v>
      </c>
      <c r="U44" s="52">
        <f>+'当年度'!U44-'前年度'!U44</f>
        <v>-90986</v>
      </c>
    </row>
    <row r="45" spans="2:21" ht="22.5" customHeight="1">
      <c r="B45" s="70" t="s">
        <v>79</v>
      </c>
      <c r="C45" s="52">
        <f>+'当年度'!C45-'前年度'!C45</f>
        <v>-420825</v>
      </c>
      <c r="D45" s="52">
        <f>+'当年度'!D45-'前年度'!D45</f>
        <v>-101941</v>
      </c>
      <c r="E45" s="52">
        <f>+'当年度'!E45-'前年度'!E45</f>
        <v>-318884</v>
      </c>
      <c r="F45" s="52">
        <f>+'当年度'!F45-'前年度'!F45</f>
        <v>0</v>
      </c>
      <c r="G45" s="52">
        <f>+'当年度'!G45-'前年度'!G45</f>
        <v>0</v>
      </c>
      <c r="H45" s="52">
        <f>+'当年度'!H45-'前年度'!H45</f>
        <v>0</v>
      </c>
      <c r="I45" s="52">
        <f>+'当年度'!I45-'前年度'!I45</f>
        <v>0</v>
      </c>
      <c r="J45" s="52">
        <f>+'当年度'!J45-'前年度'!J45</f>
        <v>0</v>
      </c>
      <c r="K45" s="52">
        <f>+'当年度'!K45-'前年度'!K45</f>
        <v>0</v>
      </c>
      <c r="L45" s="52">
        <f>+'当年度'!L45-'前年度'!L45</f>
        <v>-420825</v>
      </c>
      <c r="M45" s="52">
        <f>+'当年度'!M45-'前年度'!M45</f>
        <v>-101941</v>
      </c>
      <c r="N45" s="52">
        <f>+'当年度'!N45-'前年度'!N45</f>
        <v>-318884</v>
      </c>
      <c r="O45" s="51"/>
      <c r="P45" s="53">
        <f>+'当年度'!P45-'前年度'!P45</f>
        <v>-1897415</v>
      </c>
      <c r="Q45" s="54">
        <f>+'当年度'!Q45-'前年度'!Q45</f>
        <v>-5.4</v>
      </c>
      <c r="R45" s="54">
        <f>+'当年度'!R45-'前年度'!R45</f>
        <v>-22.2</v>
      </c>
      <c r="S45" s="54">
        <f>+'当年度'!S45-'前年度'!S45</f>
        <v>-213.5</v>
      </c>
      <c r="T45" s="55">
        <f>+'当年度'!T45-'前年度'!T45</f>
        <v>-2.13</v>
      </c>
      <c r="U45" s="52">
        <f>+'当年度'!U45-'前年度'!U45</f>
        <v>-3948805</v>
      </c>
    </row>
    <row r="46" spans="2:21" ht="22.5" customHeight="1">
      <c r="B46" s="70" t="s">
        <v>80</v>
      </c>
      <c r="C46" s="52">
        <f>+'当年度'!C46-'前年度'!C46</f>
        <v>-615774</v>
      </c>
      <c r="D46" s="52">
        <f>+'当年度'!D46-'前年度'!D46</f>
        <v>-29930</v>
      </c>
      <c r="E46" s="52">
        <f>+'当年度'!E46-'前年度'!E46</f>
        <v>-529100</v>
      </c>
      <c r="F46" s="52">
        <f>+'当年度'!F46-'前年度'!F46</f>
        <v>0</v>
      </c>
      <c r="G46" s="52">
        <f>+'当年度'!G46-'前年度'!G46</f>
        <v>0</v>
      </c>
      <c r="H46" s="52">
        <f>+'当年度'!H46-'前年度'!H46</f>
        <v>0</v>
      </c>
      <c r="I46" s="52">
        <f>+'当年度'!I46-'前年度'!I46</f>
        <v>-157163</v>
      </c>
      <c r="J46" s="52">
        <f>+'当年度'!J46-'前年度'!J46</f>
        <v>-157163</v>
      </c>
      <c r="K46" s="52">
        <f>+'当年度'!K46-'前年度'!K46</f>
        <v>0</v>
      </c>
      <c r="L46" s="52">
        <f>+'当年度'!L46-'前年度'!L46</f>
        <v>-772937</v>
      </c>
      <c r="M46" s="52">
        <f>+'当年度'!M46-'前年度'!M46</f>
        <v>-187093</v>
      </c>
      <c r="N46" s="52">
        <f>+'当年度'!N46-'前年度'!N46</f>
        <v>-529100</v>
      </c>
      <c r="O46" s="51"/>
      <c r="P46" s="53">
        <f>+'当年度'!P46-'前年度'!P46</f>
        <v>-3365105</v>
      </c>
      <c r="Q46" s="54">
        <f>+'当年度'!Q46-'前年度'!Q46</f>
        <v>-5.6</v>
      </c>
      <c r="R46" s="54">
        <f>+'当年度'!R46-'前年度'!R46</f>
        <v>-23</v>
      </c>
      <c r="S46" s="54">
        <f>+'当年度'!S46-'前年度'!S46</f>
        <v>-150.1</v>
      </c>
      <c r="T46" s="55">
        <f>+'当年度'!T46-'前年度'!T46</f>
        <v>-1.5</v>
      </c>
      <c r="U46" s="52">
        <f>+'当年度'!U46-'前年度'!U46</f>
        <v>-4863063</v>
      </c>
    </row>
    <row r="47" spans="2:21" ht="22.5" customHeight="1">
      <c r="B47" s="70" t="s">
        <v>81</v>
      </c>
      <c r="C47" s="52">
        <f>+'当年度'!C47-'前年度'!C47</f>
        <v>-55531</v>
      </c>
      <c r="D47" s="52">
        <f>+'当年度'!D47-'前年度'!D47</f>
        <v>-55531</v>
      </c>
      <c r="E47" s="52">
        <f>+'当年度'!E47-'前年度'!E47</f>
        <v>0</v>
      </c>
      <c r="F47" s="52">
        <f>+'当年度'!F47-'前年度'!F47</f>
        <v>-24000</v>
      </c>
      <c r="G47" s="52">
        <f>+'当年度'!G47-'前年度'!G47</f>
        <v>0</v>
      </c>
      <c r="H47" s="52">
        <f>+'当年度'!H47-'前年度'!H47</f>
        <v>0</v>
      </c>
      <c r="I47" s="52">
        <f>+'当年度'!I47-'前年度'!I47</f>
        <v>0</v>
      </c>
      <c r="J47" s="52">
        <f>+'当年度'!J47-'前年度'!J47</f>
        <v>0</v>
      </c>
      <c r="K47" s="52">
        <f>+'当年度'!K47-'前年度'!K47</f>
        <v>0</v>
      </c>
      <c r="L47" s="52">
        <f>+'当年度'!L47-'前年度'!L47</f>
        <v>-79531</v>
      </c>
      <c r="M47" s="52">
        <f>+'当年度'!M47-'前年度'!M47</f>
        <v>-55531</v>
      </c>
      <c r="N47" s="52">
        <f>+'当年度'!N47-'前年度'!N47</f>
        <v>0</v>
      </c>
      <c r="O47" s="51"/>
      <c r="P47" s="53">
        <f>+'当年度'!P47-'前年度'!P47</f>
        <v>-2788608</v>
      </c>
      <c r="Q47" s="54">
        <f>+'当年度'!Q47-'前年度'!Q47</f>
        <v>-2</v>
      </c>
      <c r="R47" s="54">
        <f>+'当年度'!R47-'前年度'!R47</f>
        <v>-2.9</v>
      </c>
      <c r="S47" s="54">
        <f>+'当年度'!S47-'前年度'!S47</f>
        <v>-234.5</v>
      </c>
      <c r="T47" s="55">
        <f>+'当年度'!T47-'前年度'!T47</f>
        <v>-2.35</v>
      </c>
      <c r="U47" s="52">
        <f>+'当年度'!U47-'前年度'!U47</f>
        <v>-6484992</v>
      </c>
    </row>
    <row r="48" spans="2:21" ht="22.5" customHeight="1">
      <c r="B48" s="70" t="s">
        <v>82</v>
      </c>
      <c r="C48" s="52">
        <f>+'当年度'!C48-'前年度'!C48</f>
        <v>-63063</v>
      </c>
      <c r="D48" s="52">
        <f>+'当年度'!D48-'前年度'!D48</f>
        <v>-63063</v>
      </c>
      <c r="E48" s="52">
        <f>+'当年度'!E48-'前年度'!E48</f>
        <v>0</v>
      </c>
      <c r="F48" s="52">
        <f>+'当年度'!F48-'前年度'!F48</f>
        <v>0</v>
      </c>
      <c r="G48" s="52">
        <f>+'当年度'!G48-'前年度'!G48</f>
        <v>0</v>
      </c>
      <c r="H48" s="52">
        <f>+'当年度'!H48-'前年度'!H48</f>
        <v>0</v>
      </c>
      <c r="I48" s="52">
        <f>+'当年度'!I48-'前年度'!I48</f>
        <v>-43310</v>
      </c>
      <c r="J48" s="52">
        <f>+'当年度'!J48-'前年度'!J48</f>
        <v>-43310</v>
      </c>
      <c r="K48" s="52">
        <f>+'当年度'!K48-'前年度'!K48</f>
        <v>0</v>
      </c>
      <c r="L48" s="52">
        <f>+'当年度'!L48-'前年度'!L48</f>
        <v>-106373</v>
      </c>
      <c r="M48" s="52">
        <f>+'当年度'!M48-'前年度'!M48</f>
        <v>-106373</v>
      </c>
      <c r="N48" s="52">
        <f>+'当年度'!N48-'前年度'!N48</f>
        <v>0</v>
      </c>
      <c r="O48" s="51"/>
      <c r="P48" s="53">
        <f>+'当年度'!P48-'前年度'!P48</f>
        <v>-2392867</v>
      </c>
      <c r="Q48" s="54">
        <f>+'当年度'!Q48-'前年度'!Q48</f>
        <v>-4.4</v>
      </c>
      <c r="R48" s="54">
        <f>+'当年度'!R48-'前年度'!R48</f>
        <v>-4.4</v>
      </c>
      <c r="S48" s="54">
        <f>+'当年度'!S48-'前年度'!S48</f>
        <v>-206.7</v>
      </c>
      <c r="T48" s="55">
        <f>+'当年度'!T48-'前年度'!T48</f>
        <v>-2.07</v>
      </c>
      <c r="U48" s="52">
        <f>+'当年度'!U48-'前年度'!U48</f>
        <v>-4840136</v>
      </c>
    </row>
    <row r="49" spans="2:21" ht="22.5" customHeight="1">
      <c r="B49" s="70" t="s">
        <v>83</v>
      </c>
      <c r="C49" s="52">
        <f>+'当年度'!C49-'前年度'!C49</f>
        <v>0</v>
      </c>
      <c r="D49" s="52">
        <f>+'当年度'!D49-'前年度'!D49</f>
        <v>0</v>
      </c>
      <c r="E49" s="52">
        <f>+'当年度'!E49-'前年度'!E49</f>
        <v>0</v>
      </c>
      <c r="F49" s="52">
        <f>+'当年度'!F49-'前年度'!F49</f>
        <v>0</v>
      </c>
      <c r="G49" s="52">
        <f>+'当年度'!G49-'前年度'!G49</f>
        <v>0</v>
      </c>
      <c r="H49" s="52">
        <f>+'当年度'!H49-'前年度'!H49</f>
        <v>0</v>
      </c>
      <c r="I49" s="52">
        <f>+'当年度'!I49-'前年度'!I49</f>
        <v>-97105</v>
      </c>
      <c r="J49" s="52">
        <f>+'当年度'!J49-'前年度'!J49</f>
        <v>-97105</v>
      </c>
      <c r="K49" s="52">
        <f>+'当年度'!K49-'前年度'!K49</f>
        <v>0</v>
      </c>
      <c r="L49" s="52">
        <f>+'当年度'!L49-'前年度'!L49</f>
        <v>-97105</v>
      </c>
      <c r="M49" s="52">
        <f>+'当年度'!M49-'前年度'!M49</f>
        <v>-97105</v>
      </c>
      <c r="N49" s="52">
        <f>+'当年度'!N49-'前年度'!N49</f>
        <v>0</v>
      </c>
      <c r="O49" s="51"/>
      <c r="P49" s="53">
        <f>+'当年度'!P49-'前年度'!P49</f>
        <v>-1762285</v>
      </c>
      <c r="Q49" s="54">
        <f>+'当年度'!Q49-'前年度'!Q49</f>
        <v>-5.5</v>
      </c>
      <c r="R49" s="54">
        <f>+'当年度'!R49-'前年度'!R49</f>
        <v>-5.5</v>
      </c>
      <c r="S49" s="54">
        <f>+'当年度'!S49-'前年度'!S49</f>
        <v>-125.3</v>
      </c>
      <c r="T49" s="55">
        <f>+'当年度'!T49-'前年度'!T49</f>
        <v>-1.25</v>
      </c>
      <c r="U49" s="52">
        <f>+'当年度'!U49-'前年度'!U49</f>
        <v>-2111820</v>
      </c>
    </row>
    <row r="50" spans="2:21" ht="22.5" customHeight="1">
      <c r="B50" s="70" t="s">
        <v>35</v>
      </c>
      <c r="C50" s="52">
        <f>+'当年度'!C50-'前年度'!C50</f>
        <v>0</v>
      </c>
      <c r="D50" s="52">
        <f>+'当年度'!D50-'前年度'!D50</f>
        <v>0</v>
      </c>
      <c r="E50" s="52">
        <f>+'当年度'!E50-'前年度'!E50</f>
        <v>0</v>
      </c>
      <c r="F50" s="52">
        <f>+'当年度'!F50-'前年度'!F50</f>
        <v>0</v>
      </c>
      <c r="G50" s="52">
        <f>+'当年度'!G50-'前年度'!G50</f>
        <v>0</v>
      </c>
      <c r="H50" s="52">
        <f>+'当年度'!H50-'前年度'!H50</f>
        <v>0</v>
      </c>
      <c r="I50" s="52">
        <f>+'当年度'!I50-'前年度'!I50</f>
        <v>0</v>
      </c>
      <c r="J50" s="52">
        <f>+'当年度'!J50-'前年度'!J50</f>
        <v>0</v>
      </c>
      <c r="K50" s="52">
        <f>+'当年度'!K50-'前年度'!K50</f>
        <v>0</v>
      </c>
      <c r="L50" s="52">
        <f>+'当年度'!L50-'前年度'!L50</f>
        <v>0</v>
      </c>
      <c r="M50" s="52">
        <f>+'当年度'!M50-'前年度'!M50</f>
        <v>0</v>
      </c>
      <c r="N50" s="52">
        <f>+'当年度'!N50-'前年度'!N50</f>
        <v>0</v>
      </c>
      <c r="O50" s="51"/>
      <c r="P50" s="53">
        <f>+'当年度'!P50-'前年度'!P50</f>
        <v>52944</v>
      </c>
      <c r="Q50" s="54">
        <f>+'当年度'!Q50-'前年度'!Q50</f>
        <v>0</v>
      </c>
      <c r="R50" s="54">
        <f>+'当年度'!R50-'前年度'!R50</f>
        <v>0</v>
      </c>
      <c r="S50" s="54">
        <f>+'当年度'!S50-'前年度'!S50</f>
        <v>-4.099999999999994</v>
      </c>
      <c r="T50" s="55">
        <f>+'当年度'!T50-'前年度'!T50</f>
        <v>-0.040000000000000036</v>
      </c>
      <c r="U50" s="52">
        <f>+'当年度'!U50-'前年度'!U50</f>
        <v>-11253</v>
      </c>
    </row>
    <row r="51" spans="2:21" ht="22.5" customHeight="1">
      <c r="B51" s="70" t="s">
        <v>84</v>
      </c>
      <c r="C51" s="52">
        <f>+'当年度'!C51-'前年度'!C51</f>
        <v>0</v>
      </c>
      <c r="D51" s="52">
        <f>+'当年度'!D51-'前年度'!D51</f>
        <v>-6151</v>
      </c>
      <c r="E51" s="52">
        <f>+'当年度'!E51-'前年度'!E51</f>
        <v>-3426</v>
      </c>
      <c r="F51" s="52">
        <f>+'当年度'!F51-'前年度'!F51</f>
        <v>-10300</v>
      </c>
      <c r="G51" s="52">
        <f>+'当年度'!G51-'前年度'!G51</f>
        <v>0</v>
      </c>
      <c r="H51" s="52">
        <f>+'当年度'!H51-'前年度'!H51</f>
        <v>0</v>
      </c>
      <c r="I51" s="52">
        <f>+'当年度'!I51-'前年度'!I51</f>
        <v>0</v>
      </c>
      <c r="J51" s="52">
        <f>+'当年度'!J51-'前年度'!J51</f>
        <v>0</v>
      </c>
      <c r="K51" s="52">
        <f>+'当年度'!K51-'前年度'!K51</f>
        <v>0</v>
      </c>
      <c r="L51" s="52">
        <f>+'当年度'!L51-'前年度'!L51</f>
        <v>-10300</v>
      </c>
      <c r="M51" s="52">
        <f>+'当年度'!M51-'前年度'!M51</f>
        <v>-6151</v>
      </c>
      <c r="N51" s="52">
        <f>+'当年度'!N51-'前年度'!N51</f>
        <v>-3426</v>
      </c>
      <c r="O51" s="51"/>
      <c r="P51" s="53">
        <f>+'当年度'!P51-'前年度'!P51</f>
        <v>147345</v>
      </c>
      <c r="Q51" s="54">
        <f>+'当年度'!Q51-'前年度'!Q51</f>
        <v>-0.19999999999999996</v>
      </c>
      <c r="R51" s="54">
        <f>+'当年度'!R51-'前年度'!R51</f>
        <v>-0.3999999999999999</v>
      </c>
      <c r="S51" s="54">
        <f>+'当年度'!S51-'前年度'!S51</f>
        <v>5.5</v>
      </c>
      <c r="T51" s="55">
        <f>+'当年度'!T51-'前年度'!T51</f>
        <v>0.050000000000000266</v>
      </c>
      <c r="U51" s="52">
        <f>+'当年度'!U51-'前年度'!U51</f>
        <v>590000</v>
      </c>
    </row>
    <row r="52" spans="2:21" ht="22.5" customHeight="1">
      <c r="B52" s="69" t="s">
        <v>85</v>
      </c>
      <c r="C52" s="52">
        <f>+'当年度'!C52-'前年度'!C52</f>
        <v>63063</v>
      </c>
      <c r="D52" s="52">
        <f>+'当年度'!D52-'前年度'!D52</f>
        <v>0</v>
      </c>
      <c r="E52" s="52">
        <f>+'当年度'!E52-'前年度'!E52</f>
        <v>58525</v>
      </c>
      <c r="F52" s="52">
        <f>+'当年度'!F52-'前年度'!F52</f>
        <v>12000</v>
      </c>
      <c r="G52" s="52">
        <f>+'当年度'!G52-'前年度'!G52</f>
        <v>0</v>
      </c>
      <c r="H52" s="52">
        <f>+'当年度'!H52-'前年度'!H52</f>
        <v>0</v>
      </c>
      <c r="I52" s="52">
        <f>+'当年度'!I52-'前年度'!I52</f>
        <v>96533</v>
      </c>
      <c r="J52" s="52">
        <f>+'当年度'!J52-'前年度'!J52</f>
        <v>61908</v>
      </c>
      <c r="K52" s="52">
        <f>+'当年度'!K52-'前年度'!K52</f>
        <v>34625</v>
      </c>
      <c r="L52" s="52">
        <f>+'当年度'!L52-'前年度'!L52</f>
        <v>171596</v>
      </c>
      <c r="M52" s="52">
        <f>+'当年度'!M52-'前年度'!M52</f>
        <v>61908</v>
      </c>
      <c r="N52" s="52">
        <f>+'当年度'!N52-'前年度'!N52</f>
        <v>93150</v>
      </c>
      <c r="O52" s="51"/>
      <c r="P52" s="53">
        <f>+'当年度'!P52-'前年度'!P52</f>
        <v>5302957</v>
      </c>
      <c r="Q52" s="54">
        <f>+'当年度'!Q52-'前年度'!Q52</f>
        <v>1.2</v>
      </c>
      <c r="R52" s="54">
        <f>+'当年度'!R52-'前年度'!R52</f>
        <v>3.2</v>
      </c>
      <c r="S52" s="54">
        <f>+'当年度'!S52-'前年度'!S52</f>
        <v>213.6</v>
      </c>
      <c r="T52" s="55">
        <f>+'当年度'!T52-'前年度'!T52</f>
        <v>2.14</v>
      </c>
      <c r="U52" s="52">
        <f>+'当年度'!U52-'前年度'!U52</f>
        <v>11267456</v>
      </c>
    </row>
    <row r="53" spans="2:21" ht="22.5" customHeight="1">
      <c r="B53" s="69" t="s">
        <v>86</v>
      </c>
      <c r="C53" s="52">
        <f>+'当年度'!C53-'前年度'!C53</f>
        <v>177243</v>
      </c>
      <c r="D53" s="52">
        <f>+'当年度'!D53-'前年度'!D53</f>
        <v>78589</v>
      </c>
      <c r="E53" s="52">
        <f>+'当年度'!E53-'前年度'!E53</f>
        <v>31571</v>
      </c>
      <c r="F53" s="52">
        <f>+'当年度'!F53-'前年度'!F53</f>
        <v>0</v>
      </c>
      <c r="G53" s="52">
        <f>+'当年度'!G53-'前年度'!G53</f>
        <v>0</v>
      </c>
      <c r="H53" s="52">
        <f>+'当年度'!H53-'前年度'!H53</f>
        <v>0</v>
      </c>
      <c r="I53" s="52">
        <f>+'当年度'!I53-'前年度'!I53</f>
        <v>12712</v>
      </c>
      <c r="J53" s="52">
        <f>+'当年度'!J53-'前年度'!J53</f>
        <v>5646</v>
      </c>
      <c r="K53" s="52">
        <f>+'当年度'!K53-'前年度'!K53</f>
        <v>2472</v>
      </c>
      <c r="L53" s="52">
        <f>+'当年度'!L53-'前年度'!L53</f>
        <v>189955</v>
      </c>
      <c r="M53" s="52">
        <f>+'当年度'!M53-'前年度'!M53</f>
        <v>84235</v>
      </c>
      <c r="N53" s="52">
        <f>+'当年度'!N53-'前年度'!N53</f>
        <v>34043</v>
      </c>
      <c r="O53" s="51"/>
      <c r="P53" s="53">
        <f>+'当年度'!P53-'前年度'!P53</f>
        <v>5451043</v>
      </c>
      <c r="Q53" s="54">
        <f>+'当年度'!Q53-'前年度'!Q53</f>
        <v>1.5</v>
      </c>
      <c r="R53" s="54">
        <f>+'当年度'!R53-'前年度'!R53</f>
        <v>3.5</v>
      </c>
      <c r="S53" s="54">
        <f>+'当年度'!S53-'前年度'!S53</f>
        <v>269.5</v>
      </c>
      <c r="T53" s="55">
        <f>+'当年度'!T53-'前年度'!T53</f>
        <v>2.69</v>
      </c>
      <c r="U53" s="52">
        <f>+'当年度'!U53-'前年度'!U53</f>
        <v>14604533</v>
      </c>
    </row>
    <row r="54" spans="2:21" ht="22.5" customHeight="1">
      <c r="B54" s="70" t="s">
        <v>87</v>
      </c>
      <c r="C54" s="52">
        <f>+'当年度'!C54-'前年度'!C54</f>
        <v>0</v>
      </c>
      <c r="D54" s="52">
        <f>+'当年度'!D54-'前年度'!D54</f>
        <v>0</v>
      </c>
      <c r="E54" s="52">
        <f>+'当年度'!E54-'前年度'!E54</f>
        <v>0</v>
      </c>
      <c r="F54" s="52">
        <f>+'当年度'!F54-'前年度'!F54</f>
        <v>0</v>
      </c>
      <c r="G54" s="52">
        <f>+'当年度'!G54-'前年度'!G54</f>
        <v>0</v>
      </c>
      <c r="H54" s="52">
        <f>+'当年度'!H54-'前年度'!H54</f>
        <v>0</v>
      </c>
      <c r="I54" s="52">
        <f>+'当年度'!I54-'前年度'!I54</f>
        <v>-127837</v>
      </c>
      <c r="J54" s="52">
        <f>+'当年度'!J54-'前年度'!J54</f>
        <v>-93587</v>
      </c>
      <c r="K54" s="52">
        <f>+'当年度'!K54-'前年度'!K54</f>
        <v>-10218</v>
      </c>
      <c r="L54" s="52">
        <f>+'当年度'!L54-'前年度'!L54</f>
        <v>-127837</v>
      </c>
      <c r="M54" s="52">
        <f>+'当年度'!M54-'前年度'!M54</f>
        <v>-93587</v>
      </c>
      <c r="N54" s="52">
        <f>+'当年度'!N54-'前年度'!N54</f>
        <v>-10218</v>
      </c>
      <c r="O54" s="51"/>
      <c r="P54" s="53">
        <f>+'当年度'!P54-'前年度'!P54</f>
        <v>-2670653</v>
      </c>
      <c r="Q54" s="54">
        <f>+'当年度'!Q54-'前年度'!Q54</f>
        <v>-3.5</v>
      </c>
      <c r="R54" s="54">
        <f>+'当年度'!R54-'前年度'!R54</f>
        <v>-4.8</v>
      </c>
      <c r="S54" s="54">
        <f>+'当年度'!S54-'前年度'!S54</f>
        <v>-271.8</v>
      </c>
      <c r="T54" s="55">
        <f>+'当年度'!T54-'前年度'!T54</f>
        <v>-2.72</v>
      </c>
      <c r="U54" s="52">
        <f>+'当年度'!U54-'前年度'!U54</f>
        <v>-7166306</v>
      </c>
    </row>
    <row r="55" spans="2:21" ht="22.5" customHeight="1">
      <c r="B55" s="70" t="s">
        <v>88</v>
      </c>
      <c r="C55" s="52">
        <f>+'当年度'!C55-'前年度'!C55</f>
        <v>-173479</v>
      </c>
      <c r="D55" s="52">
        <f>+'当年度'!D55-'前年度'!D55</f>
        <v>-87441</v>
      </c>
      <c r="E55" s="52">
        <f>+'当年度'!E55-'前年度'!E55</f>
        <v>-20717</v>
      </c>
      <c r="F55" s="52">
        <f>+'当年度'!F55-'前年度'!F55</f>
        <v>0</v>
      </c>
      <c r="G55" s="52">
        <f>+'当年度'!G55-'前年度'!G55</f>
        <v>0</v>
      </c>
      <c r="H55" s="52">
        <f>+'当年度'!H55-'前年度'!H55</f>
        <v>0</v>
      </c>
      <c r="I55" s="52">
        <f>+'当年度'!I55-'前年度'!I55</f>
        <v>-25485</v>
      </c>
      <c r="J55" s="52">
        <f>+'当年度'!J55-'前年度'!J55</f>
        <v>-4839</v>
      </c>
      <c r="K55" s="52">
        <f>+'当年度'!K55-'前年度'!K55</f>
        <v>-1804</v>
      </c>
      <c r="L55" s="52">
        <f>+'当年度'!L55-'前年度'!L55</f>
        <v>-198964</v>
      </c>
      <c r="M55" s="52">
        <f>+'当年度'!M55-'前年度'!M55</f>
        <v>-92280</v>
      </c>
      <c r="N55" s="52">
        <f>+'当年度'!N55-'前年度'!N55</f>
        <v>-22521</v>
      </c>
      <c r="O55" s="51"/>
      <c r="P55" s="53">
        <f>+'当年度'!P55-'前年度'!P55</f>
        <v>-2590506</v>
      </c>
      <c r="Q55" s="54">
        <f>+'当年度'!Q55-'前年度'!Q55</f>
        <v>-3.6</v>
      </c>
      <c r="R55" s="54">
        <f>+'当年度'!R55-'前年度'!R55</f>
        <v>-7.7</v>
      </c>
      <c r="S55" s="54">
        <f>+'当年度'!S55-'前年度'!S55</f>
        <v>-282.6</v>
      </c>
      <c r="T55" s="55">
        <f>+'当年度'!T55-'前年度'!T55</f>
        <v>-2.83</v>
      </c>
      <c r="U55" s="52">
        <f>+'当年度'!U55-'前年度'!U55</f>
        <v>-7228674</v>
      </c>
    </row>
    <row r="56" spans="2:21" ht="22.5" customHeight="1">
      <c r="B56" s="70" t="s">
        <v>36</v>
      </c>
      <c r="C56" s="52">
        <f>+'当年度'!C56-'前年度'!C56</f>
        <v>0</v>
      </c>
      <c r="D56" s="52">
        <f>+'当年度'!D56-'前年度'!D56</f>
        <v>0</v>
      </c>
      <c r="E56" s="52">
        <f>+'当年度'!E56-'前年度'!E56</f>
        <v>0</v>
      </c>
      <c r="F56" s="52">
        <f>+'当年度'!F56-'前年度'!F56</f>
        <v>0</v>
      </c>
      <c r="G56" s="52">
        <f>+'当年度'!G56-'前年度'!G56</f>
        <v>0</v>
      </c>
      <c r="H56" s="52">
        <f>+'当年度'!H56-'前年度'!H56</f>
        <v>0</v>
      </c>
      <c r="I56" s="52">
        <f>+'当年度'!I56-'前年度'!I56</f>
        <v>271920</v>
      </c>
      <c r="J56" s="52">
        <f>+'当年度'!J56-'前年度'!J56</f>
        <v>124130</v>
      </c>
      <c r="K56" s="52">
        <f>+'当年度'!K56-'前年度'!K56</f>
        <v>12361</v>
      </c>
      <c r="L56" s="52">
        <f>+'当年度'!L56-'前年度'!L56</f>
        <v>271920</v>
      </c>
      <c r="M56" s="52">
        <f>+'当年度'!M56-'前年度'!M56</f>
        <v>124130</v>
      </c>
      <c r="N56" s="52">
        <f>+'当年度'!N56-'前年度'!N56</f>
        <v>12361</v>
      </c>
      <c r="O56" s="51"/>
      <c r="P56" s="53">
        <f>+'当年度'!P56-'前年度'!P56</f>
        <v>102074</v>
      </c>
      <c r="Q56" s="54">
        <f>+'当年度'!Q56-'前年度'!Q56</f>
        <v>3.9999999999999996</v>
      </c>
      <c r="R56" s="54">
        <f>+'当年度'!R56-'前年度'!R56</f>
        <v>8.700000000000001</v>
      </c>
      <c r="S56" s="54">
        <f>+'当年度'!S56-'前年度'!S56</f>
        <v>-8</v>
      </c>
      <c r="T56" s="55">
        <f>+'当年度'!T56-'前年度'!T56</f>
        <v>-0.07999999999999985</v>
      </c>
      <c r="U56" s="52">
        <f>+'当年度'!U56-'前年度'!U56</f>
        <v>-174973</v>
      </c>
    </row>
    <row r="57" spans="2:21" ht="22.5" customHeight="1">
      <c r="B57" s="69" t="s">
        <v>37</v>
      </c>
      <c r="C57" s="52">
        <f>+'当年度'!C57-'前年度'!C57</f>
        <v>110906</v>
      </c>
      <c r="D57" s="52">
        <f>+'当年度'!D57-'前年度'!D57</f>
        <v>780</v>
      </c>
      <c r="E57" s="52">
        <f>+'当年度'!E57-'前年度'!E57</f>
        <v>109126</v>
      </c>
      <c r="F57" s="52">
        <f>+'当年度'!F57-'前年度'!F57</f>
        <v>0</v>
      </c>
      <c r="G57" s="52">
        <f>+'当年度'!G57-'前年度'!G57</f>
        <v>0</v>
      </c>
      <c r="H57" s="52">
        <f>+'当年度'!H57-'前年度'!H57</f>
        <v>0</v>
      </c>
      <c r="I57" s="52">
        <f>+'当年度'!I57-'前年度'!I57</f>
        <v>1500</v>
      </c>
      <c r="J57" s="52">
        <f>+'当年度'!J57-'前年度'!J57</f>
        <v>1500</v>
      </c>
      <c r="K57" s="52">
        <f>+'当年度'!K57-'前年度'!K57</f>
        <v>0</v>
      </c>
      <c r="L57" s="52">
        <f>+'当年度'!L57-'前年度'!L57</f>
        <v>112406</v>
      </c>
      <c r="M57" s="52">
        <f>+'当年度'!M57-'前年度'!M57</f>
        <v>2280</v>
      </c>
      <c r="N57" s="52">
        <f>+'当年度'!N57-'前年度'!N57</f>
        <v>109126</v>
      </c>
      <c r="O57" s="51"/>
      <c r="P57" s="53">
        <f>+'当年度'!P57-'前年度'!P57</f>
        <v>3142442</v>
      </c>
      <c r="Q57" s="54">
        <f>+'当年度'!Q57-'前年度'!Q57</f>
        <v>0.1</v>
      </c>
      <c r="R57" s="54">
        <f>+'当年度'!R57-'前年度'!R57</f>
        <v>3.6</v>
      </c>
      <c r="S57" s="54">
        <f>+'当年度'!S57-'前年度'!S57</f>
        <v>192.6</v>
      </c>
      <c r="T57" s="55">
        <f>+'当年度'!T57-'前年度'!T57</f>
        <v>1.93</v>
      </c>
      <c r="U57" s="52">
        <f>+'当年度'!U57-'前年度'!U57</f>
        <v>6049576</v>
      </c>
    </row>
    <row r="58" spans="2:21" ht="22.5" customHeight="1">
      <c r="B58" s="70" t="s">
        <v>89</v>
      </c>
      <c r="C58" s="52">
        <f>+'当年度'!C58-'前年度'!C58</f>
        <v>-63063</v>
      </c>
      <c r="D58" s="52">
        <f>+'当年度'!D58-'前年度'!D58</f>
        <v>-63063</v>
      </c>
      <c r="E58" s="52">
        <f>+'当年度'!E58-'前年度'!E58</f>
        <v>-2457</v>
      </c>
      <c r="F58" s="52">
        <f>+'当年度'!F58-'前年度'!F58</f>
        <v>0</v>
      </c>
      <c r="G58" s="52">
        <f>+'当年度'!G58-'前年度'!G58</f>
        <v>0</v>
      </c>
      <c r="H58" s="52">
        <f>+'当年度'!H58-'前年度'!H58</f>
        <v>0</v>
      </c>
      <c r="I58" s="52">
        <f>+'当年度'!I58-'前年度'!I58</f>
        <v>-8941</v>
      </c>
      <c r="J58" s="52">
        <f>+'当年度'!J58-'前年度'!J58</f>
        <v>-400</v>
      </c>
      <c r="K58" s="52">
        <f>+'当年度'!K58-'前年度'!K58</f>
        <v>-408</v>
      </c>
      <c r="L58" s="52">
        <f>+'当年度'!L58-'前年度'!L58</f>
        <v>-72004</v>
      </c>
      <c r="M58" s="52">
        <f>+'当年度'!M58-'前年度'!M58</f>
        <v>-63463</v>
      </c>
      <c r="N58" s="52">
        <f>+'当年度'!N58-'前年度'!N58</f>
        <v>-2865</v>
      </c>
      <c r="O58" s="51"/>
      <c r="P58" s="53">
        <f>+'当年度'!P58-'前年度'!P58</f>
        <v>-1913068</v>
      </c>
      <c r="Q58" s="54">
        <f>+'当年度'!Q58-'前年度'!Q58</f>
        <v>-3.3</v>
      </c>
      <c r="R58" s="54">
        <f>+'当年度'!R58-'前年度'!R58</f>
        <v>-3.8</v>
      </c>
      <c r="S58" s="54">
        <f>+'当年度'!S58-'前年度'!S58</f>
        <v>-184.1</v>
      </c>
      <c r="T58" s="55">
        <f>+'当年度'!T58-'前年度'!T58</f>
        <v>-1.84</v>
      </c>
      <c r="U58" s="52">
        <f>+'当年度'!U58-'前年度'!U58</f>
        <v>-3458267</v>
      </c>
    </row>
    <row r="59" spans="2:21" ht="22.5" customHeight="1">
      <c r="B59" s="70" t="s">
        <v>90</v>
      </c>
      <c r="C59" s="52">
        <f>+'当年度'!C59-'前年度'!C59</f>
        <v>0</v>
      </c>
      <c r="D59" s="52">
        <f>+'当年度'!D59-'前年度'!D59</f>
        <v>0</v>
      </c>
      <c r="E59" s="52">
        <f>+'当年度'!E59-'前年度'!E59</f>
        <v>0</v>
      </c>
      <c r="F59" s="52">
        <f>+'当年度'!F59-'前年度'!F59</f>
        <v>0</v>
      </c>
      <c r="G59" s="52">
        <f>+'当年度'!G59-'前年度'!G59</f>
        <v>0</v>
      </c>
      <c r="H59" s="52">
        <f>+'当年度'!H59-'前年度'!H59</f>
        <v>0</v>
      </c>
      <c r="I59" s="52">
        <f>+'当年度'!I59-'前年度'!I59</f>
        <v>-25773</v>
      </c>
      <c r="J59" s="52">
        <f>+'当年度'!J59-'前年度'!J59</f>
        <v>-222</v>
      </c>
      <c r="K59" s="52">
        <f>+'当年度'!K59-'前年度'!K59</f>
        <v>-222</v>
      </c>
      <c r="L59" s="52">
        <f>+'当年度'!L59-'前年度'!L59</f>
        <v>-25773</v>
      </c>
      <c r="M59" s="52">
        <f>+'当年度'!M59-'前年度'!M59</f>
        <v>-222</v>
      </c>
      <c r="N59" s="52">
        <f>+'当年度'!N59-'前年度'!N59</f>
        <v>-222</v>
      </c>
      <c r="O59" s="51"/>
      <c r="P59" s="53">
        <f>+'当年度'!P59-'前年度'!P59</f>
        <v>-1023866</v>
      </c>
      <c r="Q59" s="54">
        <f>+'当年度'!Q59-'前年度'!Q59</f>
        <v>0</v>
      </c>
      <c r="R59" s="54">
        <f>+'当年度'!R59-'前年度'!R59</f>
        <v>-2.5</v>
      </c>
      <c r="S59" s="54">
        <f>+'当年度'!S59-'前年度'!S59</f>
        <v>-230.9</v>
      </c>
      <c r="T59" s="55">
        <f>+'当年度'!T59-'前年度'!T59</f>
        <v>-2.31</v>
      </c>
      <c r="U59" s="52">
        <f>+'当年度'!U59-'前年度'!U59</f>
        <v>-2364017</v>
      </c>
    </row>
    <row r="60" spans="2:21" ht="22.5" customHeight="1">
      <c r="B60" s="72" t="s">
        <v>91</v>
      </c>
      <c r="C60" s="52">
        <f>+'当年度'!C60-'前年度'!C60</f>
        <v>-126126</v>
      </c>
      <c r="D60" s="52">
        <f>+'当年度'!D60-'前年度'!D60</f>
        <v>-126126</v>
      </c>
      <c r="E60" s="52">
        <f>+'当年度'!E60-'前年度'!E60</f>
        <v>0</v>
      </c>
      <c r="F60" s="52">
        <f>+'当年度'!F60-'前年度'!F60</f>
        <v>0</v>
      </c>
      <c r="G60" s="52">
        <f>+'当年度'!G60-'前年度'!G60</f>
        <v>0</v>
      </c>
      <c r="H60" s="52">
        <f>+'当年度'!H60-'前年度'!H60</f>
        <v>0</v>
      </c>
      <c r="I60" s="52">
        <f>+'当年度'!I60-'前年度'!I60</f>
        <v>-6021</v>
      </c>
      <c r="J60" s="52">
        <f>+'当年度'!J60-'前年度'!J60</f>
        <v>-258</v>
      </c>
      <c r="K60" s="52">
        <f>+'当年度'!K60-'前年度'!K60</f>
        <v>-263</v>
      </c>
      <c r="L60" s="52">
        <f>+'当年度'!L60-'前年度'!L60</f>
        <v>-132147</v>
      </c>
      <c r="M60" s="52">
        <f>+'当年度'!M60-'前年度'!M60</f>
        <v>-126384</v>
      </c>
      <c r="N60" s="52">
        <f>+'当年度'!N60-'前年度'!N60</f>
        <v>-263</v>
      </c>
      <c r="O60" s="51"/>
      <c r="P60" s="53">
        <f>+'当年度'!P60-'前年度'!P60</f>
        <v>-1141552</v>
      </c>
      <c r="Q60" s="54">
        <f>+'当年度'!Q60-'前年度'!Q60</f>
        <v>-11.1</v>
      </c>
      <c r="R60" s="54">
        <f>+'当年度'!R60-'前年度'!R60</f>
        <v>-11.6</v>
      </c>
      <c r="S60" s="54">
        <f>+'当年度'!S60-'前年度'!S60</f>
        <v>-216.4</v>
      </c>
      <c r="T60" s="55">
        <f>+'当年度'!T60-'前年度'!T60</f>
        <v>-2.16</v>
      </c>
      <c r="U60" s="52">
        <f>+'当年度'!U60-'前年度'!U60</f>
        <v>-2344448</v>
      </c>
    </row>
    <row r="61" spans="2:21" ht="22.5" customHeight="1">
      <c r="B61" s="73" t="s">
        <v>38</v>
      </c>
      <c r="C61" s="61">
        <f>+'当年度'!C61-'前年度'!C61</f>
        <v>-3324287</v>
      </c>
      <c r="D61" s="61">
        <f>+'当年度'!D61-'前年度'!D61</f>
        <v>-3325548</v>
      </c>
      <c r="E61" s="61">
        <f>+'当年度'!E61-'前年度'!E61</f>
        <v>-532105</v>
      </c>
      <c r="F61" s="61">
        <f>+'当年度'!F61-'前年度'!F61</f>
        <v>-1831767</v>
      </c>
      <c r="G61" s="61">
        <f>+'当年度'!G61-'前年度'!G61</f>
        <v>-882747</v>
      </c>
      <c r="H61" s="61">
        <f>+'当年度'!H61-'前年度'!H61</f>
        <v>443634</v>
      </c>
      <c r="I61" s="61">
        <f>+'当年度'!I61-'前年度'!I61</f>
        <v>17260183</v>
      </c>
      <c r="J61" s="61">
        <f>+'当年度'!J61-'前年度'!J61</f>
        <v>12568587</v>
      </c>
      <c r="K61" s="61">
        <f>+'当年度'!K61-'前年度'!K61</f>
        <v>156537</v>
      </c>
      <c r="L61" s="61">
        <f>+'当年度'!L61-'前年度'!L61</f>
        <v>12104129</v>
      </c>
      <c r="M61" s="61">
        <f>+'当年度'!M61-'前年度'!M61</f>
        <v>8360292</v>
      </c>
      <c r="N61" s="61">
        <f>+'当年度'!N61-'前年度'!N61</f>
        <v>68066</v>
      </c>
      <c r="O61" s="51"/>
      <c r="P61" s="61">
        <f>+'当年度'!P61-'前年度'!P61</f>
        <v>38173872</v>
      </c>
      <c r="Q61" s="62">
        <f>+'当年度'!Q61-'前年度'!Q61</f>
        <v>0.10000000000000142</v>
      </c>
      <c r="R61" s="62">
        <f>+'当年度'!R61-'前年度'!R61</f>
        <v>-4.299999999999997</v>
      </c>
      <c r="S61" s="62">
        <f>+'当年度'!S61-'前年度'!S61</f>
        <v>-0.799999999999983</v>
      </c>
      <c r="T61" s="63">
        <f>+'当年度'!T61-'前年度'!T61</f>
        <v>-0.010000000000000231</v>
      </c>
      <c r="U61" s="61">
        <f>+'当年度'!U61-'前年度'!U61</f>
        <v>69205469</v>
      </c>
    </row>
    <row r="62" spans="2:21" ht="22.5" customHeight="1">
      <c r="B62" s="73" t="s">
        <v>39</v>
      </c>
      <c r="C62" s="61">
        <f>+'当年度'!C62-'前年度'!C62</f>
        <v>-217151</v>
      </c>
      <c r="D62" s="61">
        <f>+'当年度'!D62-'前年度'!D62</f>
        <v>1662227</v>
      </c>
      <c r="E62" s="61">
        <f>+'当年度'!E62-'前年度'!E62</f>
        <v>-1799225</v>
      </c>
      <c r="F62" s="61">
        <f>+'当年度'!F62-'前年度'!F62</f>
        <v>-1999638</v>
      </c>
      <c r="G62" s="61">
        <f>+'当年度'!G62-'前年度'!G62</f>
        <v>-125856</v>
      </c>
      <c r="H62" s="61">
        <f>+'当年度'!H62-'前年度'!H62</f>
        <v>0</v>
      </c>
      <c r="I62" s="61">
        <f>+'当年度'!I62-'前年度'!I62</f>
        <v>-176222</v>
      </c>
      <c r="J62" s="61">
        <f>+'当年度'!J62-'前年度'!J62</f>
        <v>238757</v>
      </c>
      <c r="K62" s="61">
        <f>+'当年度'!K62-'前年度'!K62</f>
        <v>-400211</v>
      </c>
      <c r="L62" s="61">
        <f>+'当年度'!L62-'前年度'!L62</f>
        <v>-2393011</v>
      </c>
      <c r="M62" s="61">
        <f>+'当年度'!M62-'前年度'!M62</f>
        <v>1775128</v>
      </c>
      <c r="N62" s="61">
        <f>+'当年度'!N62-'前年度'!N62</f>
        <v>-2199436</v>
      </c>
      <c r="O62" s="51"/>
      <c r="P62" s="61">
        <f>+'当年度'!P62-'前年度'!P62</f>
        <v>-27433592</v>
      </c>
      <c r="Q62" s="62">
        <f>+'当年度'!Q62-'前年度'!Q62</f>
        <v>5.1</v>
      </c>
      <c r="R62" s="62">
        <f>+'当年度'!R62-'前年度'!R62</f>
        <v>1.6999999999999993</v>
      </c>
      <c r="S62" s="62">
        <f>+'当年度'!S62-'前年度'!S62</f>
        <v>-9.800000000000011</v>
      </c>
      <c r="T62" s="63">
        <f>+'当年度'!T62-'前年度'!T62</f>
        <v>-0.10000000000000009</v>
      </c>
      <c r="U62" s="61">
        <f>+'当年度'!U62-'前年度'!U62</f>
        <v>-57875840</v>
      </c>
    </row>
    <row r="63" spans="2:21" ht="22.5" customHeight="1">
      <c r="B63" s="73" t="s">
        <v>40</v>
      </c>
      <c r="C63" s="61">
        <f>+'当年度'!C63-'前年度'!C63</f>
        <v>-3541438</v>
      </c>
      <c r="D63" s="61">
        <f>+'当年度'!D63-'前年度'!D63</f>
        <v>-1663321</v>
      </c>
      <c r="E63" s="61">
        <f>+'当年度'!E63-'前年度'!E63</f>
        <v>-2331330</v>
      </c>
      <c r="F63" s="61">
        <f>+'当年度'!F63-'前年度'!F63</f>
        <v>-3831405</v>
      </c>
      <c r="G63" s="61">
        <f>+'当年度'!G63-'前年度'!G63</f>
        <v>-1008603</v>
      </c>
      <c r="H63" s="61">
        <f>+'当年度'!H63-'前年度'!H63</f>
        <v>443634</v>
      </c>
      <c r="I63" s="61">
        <f>+'当年度'!I63-'前年度'!I63</f>
        <v>17083961</v>
      </c>
      <c r="J63" s="61">
        <f>+'当年度'!J63-'前年度'!J63</f>
        <v>12807344</v>
      </c>
      <c r="K63" s="61">
        <f>+'当年度'!K63-'前年度'!K63</f>
        <v>-243674</v>
      </c>
      <c r="L63" s="61">
        <f>+'当年度'!L63-'前年度'!L63</f>
        <v>9711118</v>
      </c>
      <c r="M63" s="61">
        <f>+'当年度'!M63-'前年度'!M63</f>
        <v>10135420</v>
      </c>
      <c r="N63" s="61">
        <f>+'当年度'!N63-'前年度'!N63</f>
        <v>-2131370</v>
      </c>
      <c r="O63" s="51"/>
      <c r="P63" s="61">
        <f>+'当年度'!P63-'前年度'!P63</f>
        <v>10740280</v>
      </c>
      <c r="Q63" s="62">
        <f>+'当年度'!Q63-'前年度'!Q63</f>
        <v>2.1000000000000014</v>
      </c>
      <c r="R63" s="62">
        <f>+'当年度'!R63-'前年度'!R63</f>
        <v>1</v>
      </c>
      <c r="S63" s="62">
        <f>+'当年度'!S63-'前年度'!S63</f>
        <v>-0.09999999999999432</v>
      </c>
      <c r="T63" s="63">
        <f>+'当年度'!T63-'前年度'!T63</f>
        <v>0</v>
      </c>
      <c r="U63" s="61">
        <f>+'当年度'!U63-'前年度'!U63</f>
        <v>11329629</v>
      </c>
    </row>
    <row r="64" spans="17:20" ht="22.5" customHeight="1">
      <c r="Q64" s="4" t="s">
        <v>56</v>
      </c>
      <c r="R64" s="4"/>
      <c r="S64" s="4"/>
      <c r="T64" s="4"/>
    </row>
    <row r="65" spans="16:20" ht="22.5" customHeight="1">
      <c r="P65" t="s">
        <v>48</v>
      </c>
      <c r="Q65" s="4"/>
      <c r="R65" s="4"/>
      <c r="S65" s="5" t="s">
        <v>58</v>
      </c>
      <c r="T65" s="4"/>
    </row>
    <row r="66" spans="16:20" ht="22.5" customHeight="1">
      <c r="P66" s="17" t="s">
        <v>38</v>
      </c>
      <c r="Q66" s="40">
        <f>+'当年度'!Q66-'前年度'!Q66</f>
        <v>-0.7000000000000028</v>
      </c>
      <c r="R66" s="40">
        <f>+'当年度'!R66-'前年度'!R66</f>
        <v>-4.299999999999997</v>
      </c>
      <c r="S66" s="40">
        <f>+'当年度'!S66-'前年度'!S66</f>
        <v>-1.5</v>
      </c>
      <c r="T66" s="41">
        <f>+'当年度'!T66-'前年度'!T66</f>
        <v>-0.020000000000000018</v>
      </c>
    </row>
    <row r="67" spans="16:20" ht="22.5" customHeight="1">
      <c r="P67" s="17" t="s">
        <v>39</v>
      </c>
      <c r="Q67" s="40">
        <f>+'当年度'!Q67-'前年度'!Q67</f>
        <v>4.4</v>
      </c>
      <c r="R67" s="40">
        <f>+'当年度'!R67-'前年度'!R67</f>
        <v>1.9000000000000004</v>
      </c>
      <c r="S67" s="40">
        <f>+'当年度'!S67-'前年度'!S67</f>
        <v>-20.19999999999999</v>
      </c>
      <c r="T67" s="41">
        <f>+'当年度'!T67-'前年度'!T67</f>
        <v>-0.19999999999999996</v>
      </c>
    </row>
    <row r="68" spans="16:20" ht="22.5" customHeight="1">
      <c r="P68" s="17" t="s">
        <v>40</v>
      </c>
      <c r="Q68" s="40">
        <f>+'当年度'!Q68-'前年度'!Q68</f>
        <v>4.300000000000001</v>
      </c>
      <c r="R68" s="40">
        <f>+'当年度'!R68-'前年度'!R68</f>
        <v>6.599999999999998</v>
      </c>
      <c r="S68" s="40">
        <f>+'当年度'!S68-'前年度'!S68</f>
        <v>-8.700000000000017</v>
      </c>
      <c r="T68" s="41">
        <f>+'当年度'!T68-'前年度'!T68</f>
        <v>-0.08999999999999986</v>
      </c>
    </row>
    <row r="69" ht="22.5" customHeight="1">
      <c r="Q69" t="s">
        <v>57</v>
      </c>
    </row>
  </sheetData>
  <mergeCells count="4">
    <mergeCell ref="C3:E3"/>
    <mergeCell ref="F3:H3"/>
    <mergeCell ref="I3:K3"/>
    <mergeCell ref="L3:N3"/>
  </mergeCells>
  <printOptions verticalCentered="1"/>
  <pageMargins left="0.6299212598425197" right="0.5511811023622047" top="0.5905511811023623" bottom="0.3937007874015748" header="0.35433070866141736" footer="0.5118110236220472"/>
  <pageSetup fitToWidth="2" fitToHeight="1" horizontalDpi="300" verticalDpi="300" orientation="portrait" paperSize="9" scale="52" r:id="rId1"/>
  <headerFooter alignWithMargins="0">
    <oddHeader>&amp;L&amp;"ＭＳ ゴシック,標準"&amp;24１７　債務負担行為の状況（対前年度増減額）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3"/>
  <sheetViews>
    <sheetView view="pageBreakPreview" zoomScale="60" zoomScaleNormal="50" workbookViewId="0" topLeftCell="A1">
      <selection activeCell="K6" sqref="K6"/>
    </sheetView>
  </sheetViews>
  <sheetFormatPr defaultColWidth="8.66015625" defaultRowHeight="18"/>
  <cols>
    <col min="1" max="1" width="8.83203125" style="51" customWidth="1"/>
    <col min="2" max="2" width="10.66015625" style="51" customWidth="1"/>
    <col min="3" max="14" width="11.66015625" style="0" customWidth="1"/>
  </cols>
  <sheetData>
    <row r="1" spans="1:15" ht="17.25">
      <c r="A1" s="74"/>
      <c r="B1" s="74" t="s">
        <v>43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4" ht="21" customHeight="1">
      <c r="B2" s="64"/>
      <c r="C2" s="2"/>
      <c r="D2" s="2"/>
      <c r="E2" s="2"/>
      <c r="F2" s="2"/>
      <c r="G2" s="2"/>
      <c r="H2" s="2"/>
      <c r="I2" s="2"/>
      <c r="J2" s="2"/>
      <c r="K2" s="5" t="s">
        <v>1</v>
      </c>
      <c r="L2" s="2"/>
      <c r="M2" s="2"/>
      <c r="N2" s="5" t="s">
        <v>1</v>
      </c>
    </row>
    <row r="3" spans="1:15" ht="21" customHeight="1">
      <c r="A3" s="75"/>
      <c r="B3" s="65"/>
      <c r="C3" s="103" t="s">
        <v>2</v>
      </c>
      <c r="D3" s="104"/>
      <c r="E3" s="104"/>
      <c r="F3" s="105" t="s">
        <v>3</v>
      </c>
      <c r="G3" s="106"/>
      <c r="H3" s="107"/>
      <c r="I3" s="103" t="s">
        <v>4</v>
      </c>
      <c r="J3" s="104"/>
      <c r="K3" s="104"/>
      <c r="L3" s="103" t="s">
        <v>5</v>
      </c>
      <c r="M3" s="104"/>
      <c r="N3" s="104"/>
      <c r="O3" s="1"/>
    </row>
    <row r="4" spans="1:15" ht="21" customHeight="1">
      <c r="A4" s="75"/>
      <c r="B4" s="66"/>
      <c r="C4" s="10" t="s">
        <v>7</v>
      </c>
      <c r="D4" s="10" t="s">
        <v>8</v>
      </c>
      <c r="E4" s="10" t="s">
        <v>9</v>
      </c>
      <c r="F4" s="10" t="s">
        <v>7</v>
      </c>
      <c r="G4" s="10" t="s">
        <v>8</v>
      </c>
      <c r="H4" s="10" t="s">
        <v>9</v>
      </c>
      <c r="I4" s="10" t="s">
        <v>7</v>
      </c>
      <c r="J4" s="10" t="s">
        <v>8</v>
      </c>
      <c r="K4" s="10" t="s">
        <v>9</v>
      </c>
      <c r="L4" s="10" t="s">
        <v>7</v>
      </c>
      <c r="M4" s="10" t="s">
        <v>8</v>
      </c>
      <c r="N4" s="10" t="s">
        <v>9</v>
      </c>
      <c r="O4" s="1"/>
    </row>
    <row r="5" spans="1:15" ht="21" customHeight="1">
      <c r="A5" s="75"/>
      <c r="B5" s="67"/>
      <c r="C5" s="12" t="s">
        <v>11</v>
      </c>
      <c r="D5" s="12" t="s">
        <v>12</v>
      </c>
      <c r="E5" s="12" t="s">
        <v>13</v>
      </c>
      <c r="F5" s="12" t="s">
        <v>11</v>
      </c>
      <c r="G5" s="12" t="s">
        <v>12</v>
      </c>
      <c r="H5" s="12" t="s">
        <v>13</v>
      </c>
      <c r="I5" s="12" t="s">
        <v>11</v>
      </c>
      <c r="J5" s="12" t="s">
        <v>12</v>
      </c>
      <c r="K5" s="12" t="s">
        <v>13</v>
      </c>
      <c r="L5" s="12" t="s">
        <v>11</v>
      </c>
      <c r="M5" s="12" t="s">
        <v>12</v>
      </c>
      <c r="N5" s="12" t="s">
        <v>13</v>
      </c>
      <c r="O5" s="1"/>
    </row>
    <row r="6" spans="1:15" ht="21" customHeight="1">
      <c r="A6" s="75"/>
      <c r="B6" s="68" t="s">
        <v>15</v>
      </c>
      <c r="C6" s="49" t="str">
        <f>IF(AND('当年度'!C6=0,'前年度'!C6=0),"",IF('前年度'!C6=0,"皆増",IF('当年度'!C6=0,"皆減",ROUND('増減額'!C6/'前年度'!C6*100,1))))</f>
        <v>皆増</v>
      </c>
      <c r="D6" s="42" t="str">
        <f>IF(AND('当年度'!D6=0,'前年度'!D6=0),"",IF('前年度'!D6=0,"皆増",IF('当年度'!D6=0,"皆減",ROUND('増減額'!D6/'前年度'!D6*100,1))))</f>
        <v>皆増</v>
      </c>
      <c r="E6" s="42">
        <f>IF(AND('当年度'!E6=0,'前年度'!E6=0),"",IF('前年度'!E6=0,"皆増",IF('当年度'!E6=0,"皆減",ROUND('増減額'!E6/'前年度'!E6*100,1))))</f>
      </c>
      <c r="F6" s="42" t="str">
        <f>IF(AND('当年度'!F6=0,'前年度'!F6=0),"",IF('前年度'!F6=0,"皆増",IF('当年度'!F6=0,"皆減",ROUND('増減額'!F6/'前年度'!F6*100,1))))</f>
        <v>皆増</v>
      </c>
      <c r="G6" s="42">
        <f>IF(AND('当年度'!G6=0,'前年度'!G6=0),"",IF('前年度'!G6=0,"皆増",IF('当年度'!G6=0,"皆減",ROUND('増減額'!G6/'前年度'!G6*100,1))))</f>
      </c>
      <c r="H6" s="42">
        <f>IF(AND('当年度'!H6=0,'前年度'!H6=0),"",IF('前年度'!H6=0,"皆増",IF('当年度'!H6=0,"皆減",ROUND('増減額'!H6/'前年度'!H6*100,1))))</f>
      </c>
      <c r="I6" s="42" t="str">
        <f>IF(AND('当年度'!I6=0,'前年度'!I6=0),"",IF('前年度'!I6=0,"皆増",IF('当年度'!I6=0,"皆減",ROUND('増減額'!I6/'前年度'!I6*100,1))))</f>
        <v>皆増</v>
      </c>
      <c r="J6" s="42" t="str">
        <f>IF(AND('当年度'!J6=0,'前年度'!J6=0),"",IF('前年度'!J6=0,"皆増",IF('当年度'!J6=0,"皆減",ROUND('増減額'!J6/'前年度'!J6*100,1))))</f>
        <v>皆増</v>
      </c>
      <c r="K6" s="42" t="str">
        <f>IF(AND('当年度'!K6=0,'前年度'!K6=0),"",IF('前年度'!K6=0,"皆増",IF('当年度'!K6=0,"皆減",ROUND('増減額'!K6/'前年度'!K6*100,1))))</f>
        <v>皆増</v>
      </c>
      <c r="L6" s="42" t="str">
        <f>IF(AND('当年度'!L6=0,'前年度'!L6=0),"",IF('前年度'!L6=0,"皆増",IF('当年度'!L6=0,"皆減",ROUND('増減額'!L6/'前年度'!L6*100,1))))</f>
        <v>皆増</v>
      </c>
      <c r="M6" s="42" t="str">
        <f>IF(AND('当年度'!M6=0,'前年度'!M6=0),"",IF('前年度'!M6=0,"皆増",IF('当年度'!M6=0,"皆減",ROUND('増減額'!M6/'前年度'!M6*100,1))))</f>
        <v>皆増</v>
      </c>
      <c r="N6" s="42" t="str">
        <f>IF(AND('当年度'!N6=0,'前年度'!N6=0),"",IF('前年度'!N6=0,"皆増",IF('当年度'!N6=0,"皆減",ROUND('増減額'!N6/'前年度'!N6*100,1))))</f>
        <v>皆増</v>
      </c>
      <c r="O6" s="1"/>
    </row>
    <row r="7" spans="1:15" ht="21" customHeight="1">
      <c r="A7" s="75"/>
      <c r="B7" s="69" t="s">
        <v>60</v>
      </c>
      <c r="C7" s="49" t="str">
        <f>IF(AND('当年度'!C7=0,'前年度'!C7=0),"",IF('前年度'!C7=0,"皆増",IF('当年度'!C7=0,"皆減",ROUND('増減額'!C7/'前年度'!C7*100,1))))</f>
        <v>皆減</v>
      </c>
      <c r="D7" s="42" t="str">
        <f>IF(AND('当年度'!D7=0,'前年度'!D7=0),"",IF('前年度'!D7=0,"皆増",IF('当年度'!D7=0,"皆減",ROUND('増減額'!D7/'前年度'!D7*100,1))))</f>
        <v>皆減</v>
      </c>
      <c r="E7" s="42" t="str">
        <f>IF(AND('当年度'!E7=0,'前年度'!E7=0),"",IF('前年度'!E7=0,"皆増",IF('当年度'!E7=0,"皆減",ROUND('増減額'!E7/'前年度'!E7*100,1))))</f>
        <v>皆減</v>
      </c>
      <c r="F7" s="42" t="str">
        <f>IF(AND('当年度'!F7=0,'前年度'!F7=0),"",IF('前年度'!F7=0,"皆増",IF('当年度'!F7=0,"皆減",ROUND('増減額'!F7/'前年度'!F7*100,1))))</f>
        <v>皆減</v>
      </c>
      <c r="G7" s="42">
        <f>IF(AND('当年度'!G7=0,'前年度'!G7=0),"",IF('前年度'!G7=0,"皆増",IF('当年度'!G7=0,"皆減",ROUND('増減額'!G7/'前年度'!G7*100,1))))</f>
      </c>
      <c r="H7" s="42">
        <f>IF(AND('当年度'!H7=0,'前年度'!H7=0),"",IF('前年度'!H7=0,"皆増",IF('当年度'!H7=0,"皆減",ROUND('増減額'!H7/'前年度'!H7*100,1))))</f>
      </c>
      <c r="I7" s="42" t="str">
        <f>IF(AND('当年度'!I7=0,'前年度'!I7=0),"",IF('前年度'!I7=0,"皆増",IF('当年度'!I7=0,"皆減",ROUND('増減額'!I7/'前年度'!I7*100,1))))</f>
        <v>皆減</v>
      </c>
      <c r="J7" s="42" t="str">
        <f>IF(AND('当年度'!J7=0,'前年度'!J7=0),"",IF('前年度'!J7=0,"皆増",IF('当年度'!J7=0,"皆減",ROUND('増減額'!J7/'前年度'!J7*100,1))))</f>
        <v>皆減</v>
      </c>
      <c r="K7" s="42" t="str">
        <f>IF(AND('当年度'!K7=0,'前年度'!K7=0),"",IF('前年度'!K7=0,"皆増",IF('当年度'!K7=0,"皆減",ROUND('増減額'!K7/'前年度'!K7*100,1))))</f>
        <v>皆減</v>
      </c>
      <c r="L7" s="42" t="str">
        <f>IF(AND('当年度'!L7=0,'前年度'!L7=0),"",IF('前年度'!L7=0,"皆増",IF('当年度'!L7=0,"皆減",ROUND('増減額'!L7/'前年度'!L7*100,1))))</f>
        <v>皆減</v>
      </c>
      <c r="M7" s="42" t="str">
        <f>IF(AND('当年度'!M7=0,'前年度'!M7=0),"",IF('前年度'!M7=0,"皆増",IF('当年度'!M7=0,"皆減",ROUND('増減額'!M7/'前年度'!M7*100,1))))</f>
        <v>皆減</v>
      </c>
      <c r="N7" s="42" t="str">
        <f>IF(AND('当年度'!N7=0,'前年度'!N7=0),"",IF('前年度'!N7=0,"皆増",IF('当年度'!N7=0,"皆減",ROUND('増減額'!N7/'前年度'!N7*100,1))))</f>
        <v>皆減</v>
      </c>
      <c r="O7" s="1"/>
    </row>
    <row r="8" spans="1:15" ht="21" customHeight="1">
      <c r="A8" s="75"/>
      <c r="B8" s="69" t="s">
        <v>16</v>
      </c>
      <c r="C8" s="49">
        <f>IF(AND('当年度'!C8=0,'前年度'!C8=0),"",IF('前年度'!C8=0,"皆増",IF('当年度'!C8=0,"皆減",ROUND('増減額'!C8/'前年度'!C8*100,1))))</f>
        <v>10.6</v>
      </c>
      <c r="D8" s="42">
        <f>IF(AND('当年度'!D8=0,'前年度'!D8=0),"",IF('前年度'!D8=0,"皆増",IF('当年度'!D8=0,"皆減",ROUND('増減額'!D8/'前年度'!D8*100,1))))</f>
        <v>0.2</v>
      </c>
      <c r="E8" s="42">
        <f>IF(AND('当年度'!E8=0,'前年度'!E8=0),"",IF('前年度'!E8=0,"皆増",IF('当年度'!E8=0,"皆減",ROUND('増減額'!E8/'前年度'!E8*100,1))))</f>
        <v>61.2</v>
      </c>
      <c r="F8" s="42">
        <f>IF(AND('当年度'!F8=0,'前年度'!F8=0),"",IF('前年度'!F8=0,"皆増",IF('当年度'!F8=0,"皆減",ROUND('増減額'!F8/'前年度'!F8*100,1))))</f>
        <v>6.6</v>
      </c>
      <c r="G8" s="42">
        <f>IF(AND('当年度'!G8=0,'前年度'!G8=0),"",IF('前年度'!G8=0,"皆増",IF('当年度'!G8=0,"皆減",ROUND('増減額'!G8/'前年度'!G8*100,1))))</f>
      </c>
      <c r="H8" s="42" t="str">
        <f>IF(AND('当年度'!H8=0,'前年度'!H8=0),"",IF('前年度'!H8=0,"皆増",IF('当年度'!H8=0,"皆減",ROUND('増減額'!H8/'前年度'!H8*100,1))))</f>
        <v>皆増</v>
      </c>
      <c r="I8" s="42">
        <f>IF(AND('当年度'!I8=0,'前年度'!I8=0),"",IF('前年度'!I8=0,"皆増",IF('当年度'!I8=0,"皆減",ROUND('増減額'!I8/'前年度'!I8*100,1))))</f>
        <v>120.9</v>
      </c>
      <c r="J8" s="42">
        <f>IF(AND('当年度'!J8=0,'前年度'!J8=0),"",IF('前年度'!J8=0,"皆増",IF('当年度'!J8=0,"皆減",ROUND('増減額'!J8/'前年度'!J8*100,1))))</f>
        <v>252.7</v>
      </c>
      <c r="K8" s="42">
        <f>IF(AND('当年度'!K8=0,'前年度'!K8=0),"",IF('前年度'!K8=0,"皆増",IF('当年度'!K8=0,"皆減",ROUND('増減額'!K8/'前年度'!K8*100,1))))</f>
        <v>43.9</v>
      </c>
      <c r="L8" s="42">
        <f>IF(AND('当年度'!L8=0,'前年度'!L8=0),"",IF('前年度'!L8=0,"皆増",IF('当年度'!L8=0,"皆減",ROUND('増減額'!L8/'前年度'!L8*100,1))))</f>
        <v>21.5</v>
      </c>
      <c r="M8" s="42">
        <f>IF(AND('当年度'!M8=0,'前年度'!M8=0),"",IF('前年度'!M8=0,"皆増",IF('当年度'!M8=0,"皆減",ROUND('増減額'!M8/'前年度'!M8*100,1))))</f>
        <v>40.2</v>
      </c>
      <c r="N8" s="42">
        <f>IF(AND('当年度'!N8=0,'前年度'!N8=0),"",IF('前年度'!N8=0,"皆増",IF('当年度'!N8=0,"皆減",ROUND('増減額'!N8/'前年度'!N8*100,1))))</f>
        <v>54.8</v>
      </c>
      <c r="O8" s="1"/>
    </row>
    <row r="9" spans="1:15" ht="21" customHeight="1">
      <c r="A9" s="75"/>
      <c r="B9" s="69" t="s">
        <v>17</v>
      </c>
      <c r="C9" s="49" t="str">
        <f>IF(AND('当年度'!C9=0,'前年度'!C9=0),"",IF('前年度'!C9=0,"皆増",IF('当年度'!C9=0,"皆減",ROUND('増減額'!C9/'前年度'!C9*100,1))))</f>
        <v>皆増</v>
      </c>
      <c r="D9" s="42" t="str">
        <f>IF(AND('当年度'!D9=0,'前年度'!D9=0),"",IF('前年度'!D9=0,"皆増",IF('当年度'!D9=0,"皆減",ROUND('増減額'!D9/'前年度'!D9*100,1))))</f>
        <v>皆増</v>
      </c>
      <c r="E9" s="42">
        <f>IF(AND('当年度'!E9=0,'前年度'!E9=0),"",IF('前年度'!E9=0,"皆増",IF('当年度'!E9=0,"皆減",ROUND('増減額'!E9/'前年度'!E9*100,1))))</f>
      </c>
      <c r="F9" s="42" t="str">
        <f>IF(AND('当年度'!F9=0,'前年度'!F9=0),"",IF('前年度'!F9=0,"皆増",IF('当年度'!F9=0,"皆減",ROUND('増減額'!F9/'前年度'!F9*100,1))))</f>
        <v>皆増</v>
      </c>
      <c r="G9" s="42">
        <f>IF(AND('当年度'!G9=0,'前年度'!G9=0),"",IF('前年度'!G9=0,"皆増",IF('当年度'!G9=0,"皆減",ROUND('増減額'!G9/'前年度'!G9*100,1))))</f>
      </c>
      <c r="H9" s="42">
        <f>IF(AND('当年度'!H9=0,'前年度'!H9=0),"",IF('前年度'!H9=0,"皆増",IF('当年度'!H9=0,"皆減",ROUND('増減額'!H9/'前年度'!H9*100,1))))</f>
      </c>
      <c r="I9" s="42" t="str">
        <f>IF(AND('当年度'!I9=0,'前年度'!I9=0),"",IF('前年度'!I9=0,"皆増",IF('当年度'!I9=0,"皆減",ROUND('増減額'!I9/'前年度'!I9*100,1))))</f>
        <v>皆増</v>
      </c>
      <c r="J9" s="42" t="str">
        <f>IF(AND('当年度'!J9=0,'前年度'!J9=0),"",IF('前年度'!J9=0,"皆増",IF('当年度'!J9=0,"皆減",ROUND('増減額'!J9/'前年度'!J9*100,1))))</f>
        <v>皆増</v>
      </c>
      <c r="K9" s="42">
        <f>IF(AND('当年度'!K9=0,'前年度'!K9=0),"",IF('前年度'!K9=0,"皆増",IF('当年度'!K9=0,"皆減",ROUND('増減額'!K9/'前年度'!K9*100,1))))</f>
      </c>
      <c r="L9" s="42" t="str">
        <f>IF(AND('当年度'!L9=0,'前年度'!L9=0),"",IF('前年度'!L9=0,"皆増",IF('当年度'!L9=0,"皆減",ROUND('増減額'!L9/'前年度'!L9*100,1))))</f>
        <v>皆増</v>
      </c>
      <c r="M9" s="42" t="str">
        <f>IF(AND('当年度'!M9=0,'前年度'!M9=0),"",IF('前年度'!M9=0,"皆増",IF('当年度'!M9=0,"皆減",ROUND('増減額'!M9/'前年度'!M9*100,1))))</f>
        <v>皆増</v>
      </c>
      <c r="N9" s="42">
        <f>IF(AND('当年度'!N9=0,'前年度'!N9=0),"",IF('前年度'!N9=0,"皆増",IF('当年度'!N9=0,"皆減",ROUND('増減額'!N9/'前年度'!N9*100,1))))</f>
      </c>
      <c r="O9" s="1"/>
    </row>
    <row r="10" spans="1:15" ht="21" customHeight="1">
      <c r="A10" s="75"/>
      <c r="B10" s="69" t="s">
        <v>61</v>
      </c>
      <c r="C10" s="49" t="str">
        <f>IF(AND('当年度'!C10=0,'前年度'!C10=0),"",IF('前年度'!C10=0,"皆増",IF('当年度'!C10=0,"皆減",ROUND('増減額'!C10/'前年度'!C10*100,1))))</f>
        <v>皆減</v>
      </c>
      <c r="D10" s="42" t="str">
        <f>IF(AND('当年度'!D10=0,'前年度'!D10=0),"",IF('前年度'!D10=0,"皆増",IF('当年度'!D10=0,"皆減",ROUND('増減額'!D10/'前年度'!D10*100,1))))</f>
        <v>皆減</v>
      </c>
      <c r="E10" s="42" t="str">
        <f>IF(AND('当年度'!E10=0,'前年度'!E10=0),"",IF('前年度'!E10=0,"皆増",IF('当年度'!E10=0,"皆減",ROUND('増減額'!E10/'前年度'!E10*100,1))))</f>
        <v>皆減</v>
      </c>
      <c r="F10" s="42" t="str">
        <f>IF(AND('当年度'!F10=0,'前年度'!F10=0),"",IF('前年度'!F10=0,"皆増",IF('当年度'!F10=0,"皆減",ROUND('増減額'!F10/'前年度'!F10*100,1))))</f>
        <v>皆減</v>
      </c>
      <c r="G10" s="42">
        <f>IF(AND('当年度'!G10=0,'前年度'!G10=0),"",IF('前年度'!G10=0,"皆増",IF('当年度'!G10=0,"皆減",ROUND('増減額'!G10/'前年度'!G10*100,1))))</f>
      </c>
      <c r="H10" s="42">
        <f>IF(AND('当年度'!H10=0,'前年度'!H10=0),"",IF('前年度'!H10=0,"皆増",IF('当年度'!H10=0,"皆減",ROUND('増減額'!H10/'前年度'!H10*100,1))))</f>
      </c>
      <c r="I10" s="42" t="str">
        <f>IF(AND('当年度'!I10=0,'前年度'!I10=0),"",IF('前年度'!I10=0,"皆増",IF('当年度'!I10=0,"皆減",ROUND('増減額'!I10/'前年度'!I10*100,1))))</f>
        <v>皆減</v>
      </c>
      <c r="J10" s="42" t="str">
        <f>IF(AND('当年度'!J10=0,'前年度'!J10=0),"",IF('前年度'!J10=0,"皆増",IF('当年度'!J10=0,"皆減",ROUND('増減額'!J10/'前年度'!J10*100,1))))</f>
        <v>皆減</v>
      </c>
      <c r="K10" s="42" t="str">
        <f>IF(AND('当年度'!K10=0,'前年度'!K10=0),"",IF('前年度'!K10=0,"皆増",IF('当年度'!K10=0,"皆減",ROUND('増減額'!K10/'前年度'!K10*100,1))))</f>
        <v>皆減</v>
      </c>
      <c r="L10" s="42" t="str">
        <f>IF(AND('当年度'!L10=0,'前年度'!L10=0),"",IF('前年度'!L10=0,"皆増",IF('当年度'!L10=0,"皆減",ROUND('増減額'!L10/'前年度'!L10*100,1))))</f>
        <v>皆減</v>
      </c>
      <c r="M10" s="42" t="str">
        <f>IF(AND('当年度'!M10=0,'前年度'!M10=0),"",IF('前年度'!M10=0,"皆増",IF('当年度'!M10=0,"皆減",ROUND('増減額'!M10/'前年度'!M10*100,1))))</f>
        <v>皆減</v>
      </c>
      <c r="N10" s="42" t="str">
        <f>IF(AND('当年度'!N10=0,'前年度'!N10=0),"",IF('前年度'!N10=0,"皆増",IF('当年度'!N10=0,"皆減",ROUND('増減額'!N10/'前年度'!N10*100,1))))</f>
        <v>皆減</v>
      </c>
      <c r="O10" s="1"/>
    </row>
    <row r="11" spans="1:15" ht="21" customHeight="1">
      <c r="A11" s="75"/>
      <c r="B11" s="69" t="s">
        <v>18</v>
      </c>
      <c r="C11" s="49">
        <f>IF(AND('当年度'!C11=0,'前年度'!C11=0),"",IF('前年度'!C11=0,"皆増",IF('当年度'!C11=0,"皆減",ROUND('増減額'!C11/'前年度'!C11*100,1))))</f>
        <v>240.4</v>
      </c>
      <c r="D11" s="42">
        <f>IF(AND('当年度'!D11=0,'前年度'!D11=0),"",IF('前年度'!D11=0,"皆増",IF('当年度'!D11=0,"皆減",ROUND('増減額'!D11/'前年度'!D11*100,1))))</f>
        <v>165.5</v>
      </c>
      <c r="E11" s="42">
        <f>IF(AND('当年度'!E11=0,'前年度'!E11=0),"",IF('前年度'!E11=0,"皆増",IF('当年度'!E11=0,"皆減",ROUND('増減額'!E11/'前年度'!E11*100,1))))</f>
        <v>305904.7</v>
      </c>
      <c r="F11" s="42">
        <f>IF(AND('当年度'!F11=0,'前年度'!F11=0),"",IF('前年度'!F11=0,"皆増",IF('当年度'!F11=0,"皆減",ROUND('増減額'!F11/'前年度'!F11*100,1))))</f>
        <v>-0.2</v>
      </c>
      <c r="G11" s="42">
        <f>IF(AND('当年度'!G11=0,'前年度'!G11=0),"",IF('前年度'!G11=0,"皆増",IF('当年度'!G11=0,"皆減",ROUND('増減額'!G11/'前年度'!G11*100,1))))</f>
      </c>
      <c r="H11" s="42">
        <f>IF(AND('当年度'!H11=0,'前年度'!H11=0),"",IF('前年度'!H11=0,"皆増",IF('当年度'!H11=0,"皆減",ROUND('増減額'!H11/'前年度'!H11*100,1))))</f>
      </c>
      <c r="I11" s="42">
        <f>IF(AND('当年度'!I11=0,'前年度'!I11=0),"",IF('前年度'!I11=0,"皆増",IF('当年度'!I11=0,"皆減",ROUND('増減額'!I11/'前年度'!I11*100,1))))</f>
        <v>40.5</v>
      </c>
      <c r="J11" s="42">
        <f>IF(AND('当年度'!J11=0,'前年度'!J11=0),"",IF('前年度'!J11=0,"皆増",IF('当年度'!J11=0,"皆減",ROUND('増減額'!J11/'前年度'!J11*100,1))))</f>
        <v>-22.8</v>
      </c>
      <c r="K11" s="42">
        <f>IF(AND('当年度'!K11=0,'前年度'!K11=0),"",IF('前年度'!K11=0,"皆増",IF('当年度'!K11=0,"皆減",ROUND('増減額'!K11/'前年度'!K11*100,1))))</f>
        <v>727.5</v>
      </c>
      <c r="L11" s="42">
        <f>IF(AND('当年度'!L11=0,'前年度'!L11=0),"",IF('前年度'!L11=0,"皆増",IF('当年度'!L11=0,"皆減",ROUND('増減額'!L11/'前年度'!L11*100,1))))</f>
        <v>13.8</v>
      </c>
      <c r="M11" s="42">
        <f>IF(AND('当年度'!M11=0,'前年度'!M11=0),"",IF('前年度'!M11=0,"皆増",IF('当年度'!M11=0,"皆減",ROUND('増減額'!M11/'前年度'!M11*100,1))))</f>
        <v>12.8</v>
      </c>
      <c r="N11" s="42">
        <f>IF(AND('当年度'!N11=0,'前年度'!N11=0),"",IF('前年度'!N11=0,"皆増",IF('当年度'!N11=0,"皆減",ROUND('増減額'!N11/'前年度'!N11*100,1))))</f>
        <v>936.2</v>
      </c>
      <c r="O11" s="1"/>
    </row>
    <row r="12" spans="1:15" ht="21" customHeight="1">
      <c r="A12" s="75"/>
      <c r="B12" s="69" t="s">
        <v>19</v>
      </c>
      <c r="C12" s="49">
        <f>IF(AND('当年度'!C12=0,'前年度'!C12=0),"",IF('前年度'!C12=0,"皆増",IF('当年度'!C12=0,"皆減",ROUND('増減額'!C12/'前年度'!C12*100,1))))</f>
        <v>16.7</v>
      </c>
      <c r="D12" s="42">
        <f>IF(AND('当年度'!D12=0,'前年度'!D12=0),"",IF('前年度'!D12=0,"皆増",IF('当年度'!D12=0,"皆減",ROUND('増減額'!D12/'前年度'!D12*100,1))))</f>
        <v>3</v>
      </c>
      <c r="E12" s="42">
        <f>IF(AND('当年度'!E12=0,'前年度'!E12=0),"",IF('前年度'!E12=0,"皆増",IF('当年度'!E12=0,"皆減",ROUND('増減額'!E12/'前年度'!E12*100,1))))</f>
        <v>240.9</v>
      </c>
      <c r="F12" s="42">
        <f>IF(AND('当年度'!F12=0,'前年度'!F12=0),"",IF('前年度'!F12=0,"皆増",IF('当年度'!F12=0,"皆減",ROUND('増減額'!F12/'前年度'!F12*100,1))))</f>
        <v>-0.8</v>
      </c>
      <c r="G12" s="42">
        <f>IF(AND('当年度'!G12=0,'前年度'!G12=0),"",IF('前年度'!G12=0,"皆増",IF('当年度'!G12=0,"皆減",ROUND('増減額'!G12/'前年度'!G12*100,1))))</f>
        <v>-17.1</v>
      </c>
      <c r="H12" s="42">
        <f>IF(AND('当年度'!H12=0,'前年度'!H12=0),"",IF('前年度'!H12=0,"皆増",IF('当年度'!H12=0,"皆減",ROUND('増減額'!H12/'前年度'!H12*100,1))))</f>
        <v>-8.3</v>
      </c>
      <c r="I12" s="42">
        <f>IF(AND('当年度'!I12=0,'前年度'!I12=0),"",IF('前年度'!I12=0,"皆増",IF('当年度'!I12=0,"皆減",ROUND('増減額'!I12/'前年度'!I12*100,1))))</f>
        <v>1.3</v>
      </c>
      <c r="J12" s="42">
        <f>IF(AND('当年度'!J12=0,'前年度'!J12=0),"",IF('前年度'!J12=0,"皆増",IF('当年度'!J12=0,"皆減",ROUND('増減額'!J12/'前年度'!J12*100,1))))</f>
        <v>-3.7</v>
      </c>
      <c r="K12" s="42">
        <f>IF(AND('当年度'!K12=0,'前年度'!K12=0),"",IF('前年度'!K12=0,"皆増",IF('当年度'!K12=0,"皆減",ROUND('増減額'!K12/'前年度'!K12*100,1))))</f>
        <v>33.2</v>
      </c>
      <c r="L12" s="42">
        <f>IF(AND('当年度'!L12=0,'前年度'!L12=0),"",IF('前年度'!L12=0,"皆増",IF('当年度'!L12=0,"皆減",ROUND('増減額'!L12/'前年度'!L12*100,1))))</f>
        <v>3.2</v>
      </c>
      <c r="M12" s="42">
        <f>IF(AND('当年度'!M12=0,'前年度'!M12=0),"",IF('前年度'!M12=0,"皆増",IF('当年度'!M12=0,"皆減",ROUND('増減額'!M12/'前年度'!M12*100,1))))</f>
        <v>-3.1</v>
      </c>
      <c r="N12" s="42">
        <f>IF(AND('当年度'!N12=0,'前年度'!N12=0),"",IF('前年度'!N12=0,"皆増",IF('当年度'!N12=0,"皆減",ROUND('増減額'!N12/'前年度'!N12*100,1))))</f>
        <v>72.6</v>
      </c>
      <c r="O12" s="1"/>
    </row>
    <row r="13" spans="1:15" ht="21" customHeight="1">
      <c r="A13" s="75"/>
      <c r="B13" s="69" t="s">
        <v>20</v>
      </c>
      <c r="C13" s="49">
        <f>IF(AND('当年度'!C13=0,'前年度'!C13=0),"",IF('前年度'!C13=0,"皆増",IF('当年度'!C13=0,"皆減",ROUND('増減額'!C13/'前年度'!C13*100,1))))</f>
        <v>-60</v>
      </c>
      <c r="D13" s="42">
        <f>IF(AND('当年度'!D13=0,'前年度'!D13=0),"",IF('前年度'!D13=0,"皆増",IF('当年度'!D13=0,"皆減",ROUND('増減額'!D13/'前年度'!D13*100,1))))</f>
        <v>-69</v>
      </c>
      <c r="E13" s="42" t="str">
        <f>IF(AND('当年度'!E13=0,'前年度'!E13=0),"",IF('前年度'!E13=0,"皆増",IF('当年度'!E13=0,"皆減",ROUND('増減額'!E13/'前年度'!E13*100,1))))</f>
        <v>皆増</v>
      </c>
      <c r="F13" s="42">
        <f>IF(AND('当年度'!F13=0,'前年度'!F13=0),"",IF('前年度'!F13=0,"皆増",IF('当年度'!F13=0,"皆減",ROUND('増減額'!F13/'前年度'!F13*100,1))))</f>
        <v>0</v>
      </c>
      <c r="G13" s="42">
        <f>IF(AND('当年度'!G13=0,'前年度'!G13=0),"",IF('前年度'!G13=0,"皆増",IF('当年度'!G13=0,"皆減",ROUND('増減額'!G13/'前年度'!G13*100,1))))</f>
      </c>
      <c r="H13" s="42">
        <f>IF(AND('当年度'!H13=0,'前年度'!H13=0),"",IF('前年度'!H13=0,"皆増",IF('当年度'!H13=0,"皆減",ROUND('増減額'!H13/'前年度'!H13*100,1))))</f>
      </c>
      <c r="I13" s="42">
        <f>IF(AND('当年度'!I13=0,'前年度'!I13=0),"",IF('前年度'!I13=0,"皆増",IF('当年度'!I13=0,"皆減",ROUND('増減額'!I13/'前年度'!I13*100,1))))</f>
        <v>88.2</v>
      </c>
      <c r="J13" s="42">
        <f>IF(AND('当年度'!J13=0,'前年度'!J13=0),"",IF('前年度'!J13=0,"皆増",IF('当年度'!J13=0,"皆減",ROUND('増減額'!J13/'前年度'!J13*100,1))))</f>
        <v>141.5</v>
      </c>
      <c r="K13" s="42">
        <f>IF(AND('当年度'!K13=0,'前年度'!K13=0),"",IF('前年度'!K13=0,"皆増",IF('当年度'!K13=0,"皆減",ROUND('増減額'!K13/'前年度'!K13*100,1))))</f>
        <v>121.8</v>
      </c>
      <c r="L13" s="42">
        <f>IF(AND('当年度'!L13=0,'前年度'!L13=0),"",IF('前年度'!L13=0,"皆増",IF('当年度'!L13=0,"皆減",ROUND('増減額'!L13/'前年度'!L13*100,1))))</f>
        <v>13.6</v>
      </c>
      <c r="M13" s="42">
        <f>IF(AND('当年度'!M13=0,'前年度'!M13=0),"",IF('前年度'!M13=0,"皆増",IF('当年度'!M13=0,"皆減",ROUND('増減額'!M13/'前年度'!M13*100,1))))</f>
        <v>61.8</v>
      </c>
      <c r="N13" s="42">
        <f>IF(AND('当年度'!N13=0,'前年度'!N13=0),"",IF('前年度'!N13=0,"皆増",IF('当年度'!N13=0,"皆減",ROUND('増減額'!N13/'前年度'!N13*100,1))))</f>
        <v>168.9</v>
      </c>
      <c r="O13" s="1"/>
    </row>
    <row r="14" spans="1:15" ht="21" customHeight="1">
      <c r="A14" s="75"/>
      <c r="B14" s="69" t="s">
        <v>21</v>
      </c>
      <c r="C14" s="49">
        <f>IF(AND('当年度'!C14=0,'前年度'!C14=0),"",IF('前年度'!C14=0,"皆増",IF('当年度'!C14=0,"皆減",ROUND('増減額'!C14/'前年度'!C14*100,1))))</f>
        <v>-34.3</v>
      </c>
      <c r="D14" s="42">
        <f>IF(AND('当年度'!D14=0,'前年度'!D14=0),"",IF('前年度'!D14=0,"皆増",IF('当年度'!D14=0,"皆減",ROUND('増減額'!D14/'前年度'!D14*100,1))))</f>
        <v>59.5</v>
      </c>
      <c r="E14" s="42">
        <f>IF(AND('当年度'!E14=0,'前年度'!E14=0),"",IF('前年度'!E14=0,"皆増",IF('当年度'!E14=0,"皆減",ROUND('増減額'!E14/'前年度'!E14*100,1))))</f>
        <v>-95.9</v>
      </c>
      <c r="F14" s="42">
        <f>IF(AND('当年度'!F14=0,'前年度'!F14=0),"",IF('前年度'!F14=0,"皆増",IF('当年度'!F14=0,"皆減",ROUND('増減額'!F14/'前年度'!F14*100,1))))</f>
        <v>0</v>
      </c>
      <c r="G14" s="42">
        <f>IF(AND('当年度'!G14=0,'前年度'!G14=0),"",IF('前年度'!G14=0,"皆増",IF('当年度'!G14=0,"皆減",ROUND('増減額'!G14/'前年度'!G14*100,1))))</f>
      </c>
      <c r="H14" s="42">
        <f>IF(AND('当年度'!H14=0,'前年度'!H14=0),"",IF('前年度'!H14=0,"皆増",IF('当年度'!H14=0,"皆減",ROUND('増減額'!H14/'前年度'!H14*100,1))))</f>
      </c>
      <c r="I14" s="42">
        <f>IF(AND('当年度'!I14=0,'前年度'!I14=0),"",IF('前年度'!I14=0,"皆増",IF('当年度'!I14=0,"皆減",ROUND('増減額'!I14/'前年度'!I14*100,1))))</f>
        <v>-4.2</v>
      </c>
      <c r="J14" s="42">
        <f>IF(AND('当年度'!J14=0,'前年度'!J14=0),"",IF('前年度'!J14=0,"皆増",IF('当年度'!J14=0,"皆減",ROUND('増減額'!J14/'前年度'!J14*100,1))))</f>
        <v>0.3</v>
      </c>
      <c r="K14" s="42">
        <f>IF(AND('当年度'!K14=0,'前年度'!K14=0),"",IF('前年度'!K14=0,"皆増",IF('当年度'!K14=0,"皆減",ROUND('増減額'!K14/'前年度'!K14*100,1))))</f>
        <v>4.4</v>
      </c>
      <c r="L14" s="42">
        <f>IF(AND('当年度'!L14=0,'前年度'!L14=0),"",IF('前年度'!L14=0,"皆増",IF('当年度'!L14=0,"皆減",ROUND('増減額'!L14/'前年度'!L14*100,1))))</f>
        <v>-2.7</v>
      </c>
      <c r="M14" s="42">
        <f>IF(AND('当年度'!M14=0,'前年度'!M14=0),"",IF('前年度'!M14=0,"皆増",IF('当年度'!M14=0,"皆減",ROUND('増減額'!M14/'前年度'!M14*100,1))))</f>
        <v>5.8</v>
      </c>
      <c r="N14" s="42">
        <f>IF(AND('当年度'!N14=0,'前年度'!N14=0),"",IF('前年度'!N14=0,"皆増",IF('当年度'!N14=0,"皆減",ROUND('増減額'!N14/'前年度'!N14*100,1))))</f>
        <v>-35</v>
      </c>
      <c r="O14" s="1"/>
    </row>
    <row r="15" spans="1:15" ht="21" customHeight="1">
      <c r="A15" s="75"/>
      <c r="B15" s="69" t="s">
        <v>22</v>
      </c>
      <c r="C15" s="49">
        <f>IF(AND('当年度'!C15=0,'前年度'!C15=0),"",IF('前年度'!C15=0,"皆増",IF('当年度'!C15=0,"皆減",ROUND('増減額'!C15/'前年度'!C15*100,1))))</f>
        <v>0</v>
      </c>
      <c r="D15" s="42">
        <f>IF(AND('当年度'!D15=0,'前年度'!D15=0),"",IF('前年度'!D15=0,"皆増",IF('当年度'!D15=0,"皆減",ROUND('増減額'!D15/'前年度'!D15*100,1))))</f>
        <v>-54.2</v>
      </c>
      <c r="E15" s="42" t="str">
        <f>IF(AND('当年度'!E15=0,'前年度'!E15=0),"",IF('前年度'!E15=0,"皆増",IF('当年度'!E15=0,"皆減",ROUND('増減額'!E15/'前年度'!E15*100,1))))</f>
        <v>皆増</v>
      </c>
      <c r="F15" s="42">
        <f>IF(AND('当年度'!F15=0,'前年度'!F15=0),"",IF('前年度'!F15=0,"皆増",IF('当年度'!F15=0,"皆減",ROUND('増減額'!F15/'前年度'!F15*100,1))))</f>
        <v>-9</v>
      </c>
      <c r="G15" s="42">
        <f>IF(AND('当年度'!G15=0,'前年度'!G15=0),"",IF('前年度'!G15=0,"皆増",IF('当年度'!G15=0,"皆減",ROUND('増減額'!G15/'前年度'!G15*100,1))))</f>
      </c>
      <c r="H15" s="42">
        <f>IF(AND('当年度'!H15=0,'前年度'!H15=0),"",IF('前年度'!H15=0,"皆増",IF('当年度'!H15=0,"皆減",ROUND('増減額'!H15/'前年度'!H15*100,1))))</f>
      </c>
      <c r="I15" s="42">
        <f>IF(AND('当年度'!I15=0,'前年度'!I15=0),"",IF('前年度'!I15=0,"皆増",IF('当年度'!I15=0,"皆減",ROUND('増減額'!I15/'前年度'!I15*100,1))))</f>
        <v>-18.8</v>
      </c>
      <c r="J15" s="42">
        <f>IF(AND('当年度'!J15=0,'前年度'!J15=0),"",IF('前年度'!J15=0,"皆増",IF('当年度'!J15=0,"皆減",ROUND('増減額'!J15/'前年度'!J15*100,1))))</f>
        <v>-21.6</v>
      </c>
      <c r="K15" s="42">
        <f>IF(AND('当年度'!K15=0,'前年度'!K15=0),"",IF('前年度'!K15=0,"皆増",IF('当年度'!K15=0,"皆減",ROUND('増減額'!K15/'前年度'!K15*100,1))))</f>
        <v>-28.7</v>
      </c>
      <c r="L15" s="42">
        <f>IF(AND('当年度'!L15=0,'前年度'!L15=0),"",IF('前年度'!L15=0,"皆増",IF('当年度'!L15=0,"皆減",ROUND('増減額'!L15/'前年度'!L15*100,1))))</f>
        <v>-9.3</v>
      </c>
      <c r="M15" s="42">
        <f>IF(AND('当年度'!M15=0,'前年度'!M15=0),"",IF('前年度'!M15=0,"皆増",IF('当年度'!M15=0,"皆減",ROUND('増減額'!M15/'前年度'!M15*100,1))))</f>
        <v>-43.9</v>
      </c>
      <c r="N15" s="42">
        <f>IF(AND('当年度'!N15=0,'前年度'!N15=0),"",IF('前年度'!N15=0,"皆増",IF('当年度'!N15=0,"皆減",ROUND('増減額'!N15/'前年度'!N15*100,1))))</f>
        <v>427.5</v>
      </c>
      <c r="O15" s="1"/>
    </row>
    <row r="16" spans="1:15" ht="21" customHeight="1">
      <c r="A16" s="75"/>
      <c r="B16" s="69" t="s">
        <v>23</v>
      </c>
      <c r="C16" s="49">
        <f>IF(AND('当年度'!C16=0,'前年度'!C16=0),"",IF('前年度'!C16=0,"皆増",IF('当年度'!C16=0,"皆減",ROUND('増減額'!C16/'前年度'!C16*100,1))))</f>
      </c>
      <c r="D16" s="42">
        <f>IF(AND('当年度'!D16=0,'前年度'!D16=0),"",IF('前年度'!D16=0,"皆増",IF('当年度'!D16=0,"皆減",ROUND('増減額'!D16/'前年度'!D16*100,1))))</f>
      </c>
      <c r="E16" s="42">
        <f>IF(AND('当年度'!E16=0,'前年度'!E16=0),"",IF('前年度'!E16=0,"皆増",IF('当年度'!E16=0,"皆減",ROUND('増減額'!E16/'前年度'!E16*100,1))))</f>
      </c>
      <c r="F16" s="42">
        <f>IF(AND('当年度'!F16=0,'前年度'!F16=0),"",IF('前年度'!F16=0,"皆増",IF('当年度'!F16=0,"皆減",ROUND('増減額'!F16/'前年度'!F16*100,1))))</f>
      </c>
      <c r="G16" s="42">
        <f>IF(AND('当年度'!G16=0,'前年度'!G16=0),"",IF('前年度'!G16=0,"皆増",IF('当年度'!G16=0,"皆減",ROUND('増減額'!G16/'前年度'!G16*100,1))))</f>
      </c>
      <c r="H16" s="42">
        <f>IF(AND('当年度'!H16=0,'前年度'!H16=0),"",IF('前年度'!H16=0,"皆増",IF('当年度'!H16=0,"皆減",ROUND('増減額'!H16/'前年度'!H16*100,1))))</f>
      </c>
      <c r="I16" s="42">
        <f>IF(AND('当年度'!I16=0,'前年度'!I16=0),"",IF('前年度'!I16=0,"皆増",IF('当年度'!I16=0,"皆減",ROUND('増減額'!I16/'前年度'!I16*100,1))))</f>
        <v>5.7</v>
      </c>
      <c r="J16" s="42">
        <f>IF(AND('当年度'!J16=0,'前年度'!J16=0),"",IF('前年度'!J16=0,"皆増",IF('当年度'!J16=0,"皆減",ROUND('増減額'!J16/'前年度'!J16*100,1))))</f>
        <v>-34</v>
      </c>
      <c r="K16" s="42">
        <f>IF(AND('当年度'!K16=0,'前年度'!K16=0),"",IF('前年度'!K16=0,"皆増",IF('当年度'!K16=0,"皆減",ROUND('増減額'!K16/'前年度'!K16*100,1))))</f>
        <v>-5.1</v>
      </c>
      <c r="L16" s="42">
        <f>IF(AND('当年度'!L16=0,'前年度'!L16=0),"",IF('前年度'!L16=0,"皆増",IF('当年度'!L16=0,"皆減",ROUND('増減額'!L16/'前年度'!L16*100,1))))</f>
        <v>5.7</v>
      </c>
      <c r="M16" s="42">
        <f>IF(AND('当年度'!M16=0,'前年度'!M16=0),"",IF('前年度'!M16=0,"皆増",IF('当年度'!M16=0,"皆減",ROUND('増減額'!M16/'前年度'!M16*100,1))))</f>
        <v>-34</v>
      </c>
      <c r="N16" s="42">
        <f>IF(AND('当年度'!N16=0,'前年度'!N16=0),"",IF('前年度'!N16=0,"皆増",IF('当年度'!N16=0,"皆減",ROUND('増減額'!N16/'前年度'!N16*100,1))))</f>
        <v>-5.1</v>
      </c>
      <c r="O16" s="1"/>
    </row>
    <row r="17" spans="1:15" ht="21" customHeight="1">
      <c r="A17" s="75"/>
      <c r="B17" s="69" t="s">
        <v>24</v>
      </c>
      <c r="C17" s="49">
        <f>IF(AND('当年度'!C17=0,'前年度'!C17=0),"",IF('前年度'!C17=0,"皆増",IF('当年度'!C17=0,"皆減",ROUND('増減額'!C17/'前年度'!C17*100,1))))</f>
        <v>43</v>
      </c>
      <c r="D17" s="42">
        <f>IF(AND('当年度'!D17=0,'前年度'!D17=0),"",IF('前年度'!D17=0,"皆増",IF('当年度'!D17=0,"皆減",ROUND('増減額'!D17/'前年度'!D17*100,1))))</f>
        <v>11.5</v>
      </c>
      <c r="E17" s="42" t="str">
        <f>IF(AND('当年度'!E17=0,'前年度'!E17=0),"",IF('前年度'!E17=0,"皆増",IF('当年度'!E17=0,"皆減",ROUND('増減額'!E17/'前年度'!E17*100,1))))</f>
        <v>皆増</v>
      </c>
      <c r="F17" s="42">
        <f>IF(AND('当年度'!F17=0,'前年度'!F17=0),"",IF('前年度'!F17=0,"皆増",IF('当年度'!F17=0,"皆減",ROUND('増減額'!F17/'前年度'!F17*100,1))))</f>
        <v>0</v>
      </c>
      <c r="G17" s="42">
        <f>IF(AND('当年度'!G17=0,'前年度'!G17=0),"",IF('前年度'!G17=0,"皆増",IF('当年度'!G17=0,"皆減",ROUND('増減額'!G17/'前年度'!G17*100,1))))</f>
      </c>
      <c r="H17" s="42">
        <f>IF(AND('当年度'!H17=0,'前年度'!H17=0),"",IF('前年度'!H17=0,"皆増",IF('当年度'!H17=0,"皆減",ROUND('増減額'!H17/'前年度'!H17*100,1))))</f>
      </c>
      <c r="I17" s="42" t="str">
        <f>IF(AND('当年度'!I17=0,'前年度'!I17=0),"",IF('前年度'!I17=0,"皆増",IF('当年度'!I17=0,"皆減",ROUND('増減額'!I17/'前年度'!I17*100,1))))</f>
        <v>皆減</v>
      </c>
      <c r="J17" s="42" t="str">
        <f>IF(AND('当年度'!J17=0,'前年度'!J17=0),"",IF('前年度'!J17=0,"皆増",IF('当年度'!J17=0,"皆減",ROUND('増減額'!J17/'前年度'!J17*100,1))))</f>
        <v>皆減</v>
      </c>
      <c r="K17" s="42" t="str">
        <f>IF(AND('当年度'!K17=0,'前年度'!K17=0),"",IF('前年度'!K17=0,"皆増",IF('当年度'!K17=0,"皆減",ROUND('増減額'!K17/'前年度'!K17*100,1))))</f>
        <v>皆減</v>
      </c>
      <c r="L17" s="42">
        <f>IF(AND('当年度'!L17=0,'前年度'!L17=0),"",IF('前年度'!L17=0,"皆増",IF('当年度'!L17=0,"皆減",ROUND('増減額'!L17/'前年度'!L17*100,1))))</f>
        <v>8.5</v>
      </c>
      <c r="M17" s="42">
        <f>IF(AND('当年度'!M17=0,'前年度'!M17=0),"",IF('前年度'!M17=0,"皆増",IF('当年度'!M17=0,"皆減",ROUND('増減額'!M17/'前年度'!M17*100,1))))</f>
        <v>0.8</v>
      </c>
      <c r="N17" s="42">
        <f>IF(AND('当年度'!N17=0,'前年度'!N17=0),"",IF('前年度'!N17=0,"皆増",IF('当年度'!N17=0,"皆減",ROUND('増減額'!N17/'前年度'!N17*100,1))))</f>
        <v>1159.8</v>
      </c>
      <c r="O17" s="1"/>
    </row>
    <row r="18" spans="1:15" ht="21" customHeight="1">
      <c r="A18" s="75"/>
      <c r="B18" s="69" t="s">
        <v>25</v>
      </c>
      <c r="C18" s="49">
        <f>IF(AND('当年度'!C18=0,'前年度'!C18=0),"",IF('前年度'!C18=0,"皆増",IF('当年度'!C18=0,"皆減",ROUND('増減額'!C18/'前年度'!C18*100,1))))</f>
      </c>
      <c r="D18" s="42">
        <f>IF(AND('当年度'!D18=0,'前年度'!D18=0),"",IF('前年度'!D18=0,"皆増",IF('当年度'!D18=0,"皆減",ROUND('増減額'!D18/'前年度'!D18*100,1))))</f>
      </c>
      <c r="E18" s="42">
        <f>IF(AND('当年度'!E18=0,'前年度'!E18=0),"",IF('前年度'!E18=0,"皆増",IF('当年度'!E18=0,"皆減",ROUND('増減額'!E18/'前年度'!E18*100,1))))</f>
      </c>
      <c r="F18" s="42" t="str">
        <f>IF(AND('当年度'!F18=0,'前年度'!F18=0),"",IF('前年度'!F18=0,"皆増",IF('当年度'!F18=0,"皆減",ROUND('増減額'!F18/'前年度'!F18*100,1))))</f>
        <v>皆増</v>
      </c>
      <c r="G18" s="42">
        <f>IF(AND('当年度'!G18=0,'前年度'!G18=0),"",IF('前年度'!G18=0,"皆増",IF('当年度'!G18=0,"皆減",ROUND('増減額'!G18/'前年度'!G18*100,1))))</f>
      </c>
      <c r="H18" s="42">
        <f>IF(AND('当年度'!H18=0,'前年度'!H18=0),"",IF('前年度'!H18=0,"皆増",IF('当年度'!H18=0,"皆減",ROUND('増減額'!H18/'前年度'!H18*100,1))))</f>
      </c>
      <c r="I18" s="42" t="str">
        <f>IF(AND('当年度'!I18=0,'前年度'!I18=0),"",IF('前年度'!I18=0,"皆増",IF('当年度'!I18=0,"皆減",ROUND('増減額'!I18/'前年度'!I18*100,1))))</f>
        <v>皆増</v>
      </c>
      <c r="J18" s="42" t="str">
        <f>IF(AND('当年度'!J18=0,'前年度'!J18=0),"",IF('前年度'!J18=0,"皆増",IF('当年度'!J18=0,"皆減",ROUND('増減額'!J18/'前年度'!J18*100,1))))</f>
        <v>皆増</v>
      </c>
      <c r="K18" s="42" t="str">
        <f>IF(AND('当年度'!K18=0,'前年度'!K18=0),"",IF('前年度'!K18=0,"皆増",IF('当年度'!K18=0,"皆減",ROUND('増減額'!K18/'前年度'!K18*100,1))))</f>
        <v>皆増</v>
      </c>
      <c r="L18" s="42" t="str">
        <f>IF(AND('当年度'!L18=0,'前年度'!L18=0),"",IF('前年度'!L18=0,"皆増",IF('当年度'!L18=0,"皆減",ROUND('増減額'!L18/'前年度'!L18*100,1))))</f>
        <v>皆増</v>
      </c>
      <c r="M18" s="42" t="str">
        <f>IF(AND('当年度'!M18=0,'前年度'!M18=0),"",IF('前年度'!M18=0,"皆増",IF('当年度'!M18=0,"皆減",ROUND('増減額'!M18/'前年度'!M18*100,1))))</f>
        <v>皆増</v>
      </c>
      <c r="N18" s="42" t="str">
        <f>IF(AND('当年度'!N18=0,'前年度'!N18=0),"",IF('前年度'!N18=0,"皆増",IF('当年度'!N18=0,"皆減",ROUND('増減額'!N18/'前年度'!N18*100,1))))</f>
        <v>皆増</v>
      </c>
      <c r="O18" s="1"/>
    </row>
    <row r="19" spans="1:15" ht="21" customHeight="1">
      <c r="A19" s="75"/>
      <c r="B19" s="69" t="s">
        <v>62</v>
      </c>
      <c r="C19" s="49">
        <f>IF(AND('当年度'!C19=0,'前年度'!C19=0),"",IF('前年度'!C19=0,"皆増",IF('当年度'!C19=0,"皆減",ROUND('増減額'!C19/'前年度'!C19*100,1))))</f>
      </c>
      <c r="D19" s="42">
        <f>IF(AND('当年度'!D19=0,'前年度'!D19=0),"",IF('前年度'!D19=0,"皆増",IF('当年度'!D19=0,"皆減",ROUND('増減額'!D19/'前年度'!D19*100,1))))</f>
      </c>
      <c r="E19" s="42">
        <f>IF(AND('当年度'!E19=0,'前年度'!E19=0),"",IF('前年度'!E19=0,"皆増",IF('当年度'!E19=0,"皆減",ROUND('増減額'!E19/'前年度'!E19*100,1))))</f>
      </c>
      <c r="F19" s="42" t="str">
        <f>IF(AND('当年度'!F19=0,'前年度'!F19=0),"",IF('前年度'!F19=0,"皆増",IF('当年度'!F19=0,"皆減",ROUND('増減額'!F19/'前年度'!F19*100,1))))</f>
        <v>皆減</v>
      </c>
      <c r="G19" s="42">
        <f>IF(AND('当年度'!G19=0,'前年度'!G19=0),"",IF('前年度'!G19=0,"皆増",IF('当年度'!G19=0,"皆減",ROUND('増減額'!G19/'前年度'!G19*100,1))))</f>
      </c>
      <c r="H19" s="42">
        <f>IF(AND('当年度'!H19=0,'前年度'!H19=0),"",IF('前年度'!H19=0,"皆増",IF('当年度'!H19=0,"皆減",ROUND('増減額'!H19/'前年度'!H19*100,1))))</f>
      </c>
      <c r="I19" s="42" t="str">
        <f>IF(AND('当年度'!I19=0,'前年度'!I19=0),"",IF('前年度'!I19=0,"皆増",IF('当年度'!I19=0,"皆減",ROUND('増減額'!I19/'前年度'!I19*100,1))))</f>
        <v>皆減</v>
      </c>
      <c r="J19" s="42" t="str">
        <f>IF(AND('当年度'!J19=0,'前年度'!J19=0),"",IF('前年度'!J19=0,"皆増",IF('当年度'!J19=0,"皆減",ROUND('増減額'!J19/'前年度'!J19*100,1))))</f>
        <v>皆減</v>
      </c>
      <c r="K19" s="42" t="str">
        <f>IF(AND('当年度'!K19=0,'前年度'!K19=0),"",IF('前年度'!K19=0,"皆増",IF('当年度'!K19=0,"皆減",ROUND('増減額'!K19/'前年度'!K19*100,1))))</f>
        <v>皆減</v>
      </c>
      <c r="L19" s="42" t="str">
        <f>IF(AND('当年度'!L19=0,'前年度'!L19=0),"",IF('前年度'!L19=0,"皆増",IF('当年度'!L19=0,"皆減",ROUND('増減額'!L19/'前年度'!L19*100,1))))</f>
        <v>皆減</v>
      </c>
      <c r="M19" s="42" t="str">
        <f>IF(AND('当年度'!M19=0,'前年度'!M19=0),"",IF('前年度'!M19=0,"皆増",IF('当年度'!M19=0,"皆減",ROUND('増減額'!M19/'前年度'!M19*100,1))))</f>
        <v>皆減</v>
      </c>
      <c r="N19" s="42" t="str">
        <f>IF(AND('当年度'!N19=0,'前年度'!N19=0),"",IF('前年度'!N19=0,"皆増",IF('当年度'!N19=0,"皆減",ROUND('増減額'!N19/'前年度'!N19*100,1))))</f>
        <v>皆減</v>
      </c>
      <c r="O19" s="1"/>
    </row>
    <row r="20" spans="1:15" ht="21" customHeight="1">
      <c r="A20" s="75"/>
      <c r="B20" s="76" t="s">
        <v>63</v>
      </c>
      <c r="C20" s="49" t="str">
        <f>IF(AND('当年度'!C20=0,'前年度'!C20=0),"",IF('前年度'!C20=0,"皆増",IF('当年度'!C20=0,"皆減",ROUND('増減額'!C20/'前年度'!C20*100,1))))</f>
        <v>皆減</v>
      </c>
      <c r="D20" s="42" t="str">
        <f>IF(AND('当年度'!D20=0,'前年度'!D20=0),"",IF('前年度'!D20=0,"皆増",IF('当年度'!D20=0,"皆減",ROUND('増減額'!D20/'前年度'!D20*100,1))))</f>
        <v>皆減</v>
      </c>
      <c r="E20" s="42" t="str">
        <f>IF(AND('当年度'!E20=0,'前年度'!E20=0),"",IF('前年度'!E20=0,"皆増",IF('当年度'!E20=0,"皆減",ROUND('増減額'!E20/'前年度'!E20*100,1))))</f>
        <v>皆減</v>
      </c>
      <c r="F20" s="42" t="str">
        <f>IF(AND('当年度'!F20=0,'前年度'!F20=0),"",IF('前年度'!F20=0,"皆増",IF('当年度'!F20=0,"皆減",ROUND('増減額'!F20/'前年度'!F20*100,1))))</f>
        <v>皆減</v>
      </c>
      <c r="G20" s="42">
        <f>IF(AND('当年度'!G20=0,'前年度'!G20=0),"",IF('前年度'!G20=0,"皆増",IF('当年度'!G20=0,"皆減",ROUND('増減額'!G20/'前年度'!G20*100,1))))</f>
      </c>
      <c r="H20" s="42">
        <f>IF(AND('当年度'!H20=0,'前年度'!H20=0),"",IF('前年度'!H20=0,"皆増",IF('当年度'!H20=0,"皆減",ROUND('増減額'!H20/'前年度'!H20*100,1))))</f>
      </c>
      <c r="I20" s="42" t="str">
        <f>IF(AND('当年度'!I20=0,'前年度'!I20=0),"",IF('前年度'!I20=0,"皆増",IF('当年度'!I20=0,"皆減",ROUND('増減額'!I20/'前年度'!I20*100,1))))</f>
        <v>皆減</v>
      </c>
      <c r="J20" s="42" t="str">
        <f>IF(AND('当年度'!J20=0,'前年度'!J20=0),"",IF('前年度'!J20=0,"皆増",IF('当年度'!J20=0,"皆減",ROUND('増減額'!J20/'前年度'!J20*100,1))))</f>
        <v>皆減</v>
      </c>
      <c r="K20" s="42" t="str">
        <f>IF(AND('当年度'!K20=0,'前年度'!K20=0),"",IF('前年度'!K20=0,"皆増",IF('当年度'!K20=0,"皆減",ROUND('増減額'!K20/'前年度'!K20*100,1))))</f>
        <v>皆減</v>
      </c>
      <c r="L20" s="42" t="str">
        <f>IF(AND('当年度'!L20=0,'前年度'!L20=0),"",IF('前年度'!L20=0,"皆増",IF('当年度'!L20=0,"皆減",ROUND('増減額'!L20/'前年度'!L20*100,1))))</f>
        <v>皆減</v>
      </c>
      <c r="M20" s="42" t="str">
        <f>IF(AND('当年度'!M20=0,'前年度'!M20=0),"",IF('前年度'!M20=0,"皆増",IF('当年度'!M20=0,"皆減",ROUND('増減額'!M20/'前年度'!M20*100,1))))</f>
        <v>皆減</v>
      </c>
      <c r="N20" s="42" t="str">
        <f>IF(AND('当年度'!N20=0,'前年度'!N20=0),"",IF('前年度'!N20=0,"皆増",IF('当年度'!N20=0,"皆減",ROUND('増減額'!N20/'前年度'!N20*100,1))))</f>
        <v>皆減</v>
      </c>
      <c r="O20" s="1"/>
    </row>
    <row r="21" spans="1:15" ht="21" customHeight="1">
      <c r="A21" s="75"/>
      <c r="B21" s="70" t="s">
        <v>64</v>
      </c>
      <c r="C21" s="49" t="str">
        <f>IF(AND('当年度'!C21=0,'前年度'!C21=0),"",IF('前年度'!C21=0,"皆増",IF('当年度'!C21=0,"皆減",ROUND('増減額'!C21/'前年度'!C21*100,1))))</f>
        <v>皆減</v>
      </c>
      <c r="D21" s="42">
        <f>IF(AND('当年度'!D21=0,'前年度'!D21=0),"",IF('前年度'!D21=0,"皆増",IF('当年度'!D21=0,"皆減",ROUND('増減額'!D21/'前年度'!D21*100,1))))</f>
      </c>
      <c r="E21" s="42" t="str">
        <f>IF(AND('当年度'!E21=0,'前年度'!E21=0),"",IF('前年度'!E21=0,"皆増",IF('当年度'!E21=0,"皆減",ROUND('増減額'!E21/'前年度'!E21*100,1))))</f>
        <v>皆減</v>
      </c>
      <c r="F21" s="42">
        <f>IF(AND('当年度'!F21=0,'前年度'!F21=0),"",IF('前年度'!F21=0,"皆増",IF('当年度'!F21=0,"皆減",ROUND('増減額'!F21/'前年度'!F21*100,1))))</f>
        <v>-7.8</v>
      </c>
      <c r="G21" s="42">
        <f>IF(AND('当年度'!G21=0,'前年度'!G21=0),"",IF('前年度'!G21=0,"皆増",IF('当年度'!G21=0,"皆減",ROUND('増減額'!G21/'前年度'!G21*100,1))))</f>
        <v>-26.6</v>
      </c>
      <c r="H21" s="42">
        <f>IF(AND('当年度'!H21=0,'前年度'!H21=0),"",IF('前年度'!H21=0,"皆増",IF('当年度'!H21=0,"皆減",ROUND('増減額'!H21/'前年度'!H21*100,1))))</f>
        <v>435.2</v>
      </c>
      <c r="I21" s="42">
        <f>IF(AND('当年度'!I21=0,'前年度'!I21=0),"",IF('前年度'!I21=0,"皆増",IF('当年度'!I21=0,"皆減",ROUND('増減額'!I21/'前年度'!I21*100,1))))</f>
        <v>0</v>
      </c>
      <c r="J21" s="42">
        <f>IF(AND('当年度'!J21=0,'前年度'!J21=0),"",IF('前年度'!J21=0,"皆増",IF('当年度'!J21=0,"皆減",ROUND('増減額'!J21/'前年度'!J21*100,1))))</f>
        <v>-76.6</v>
      </c>
      <c r="K21" s="42">
        <f>IF(AND('当年度'!K21=0,'前年度'!K21=0),"",IF('前年度'!K21=0,"皆増",IF('当年度'!K21=0,"皆減",ROUND('増減額'!K21/'前年度'!K21*100,1))))</f>
        <v>-65.9</v>
      </c>
      <c r="L21" s="42">
        <f>IF(AND('当年度'!L21=0,'前年度'!L21=0),"",IF('前年度'!L21=0,"皆増",IF('当年度'!L21=0,"皆減",ROUND('増減額'!L21/'前年度'!L21*100,1))))</f>
        <v>-5.1</v>
      </c>
      <c r="M21" s="42">
        <f>IF(AND('当年度'!M21=0,'前年度'!M21=0),"",IF('前年度'!M21=0,"皆増",IF('当年度'!M21=0,"皆減",ROUND('増減額'!M21/'前年度'!M21*100,1))))</f>
        <v>-47.7</v>
      </c>
      <c r="N21" s="42">
        <f>IF(AND('当年度'!N21=0,'前年度'!N21=0),"",IF('前年度'!N21=0,"皆増",IF('当年度'!N21=0,"皆減",ROUND('増減額'!N21/'前年度'!N21*100,1))))</f>
        <v>-48.5</v>
      </c>
      <c r="O21" s="1"/>
    </row>
    <row r="22" spans="1:15" ht="21" customHeight="1">
      <c r="A22" s="75"/>
      <c r="B22" s="70" t="s">
        <v>65</v>
      </c>
      <c r="C22" s="79">
        <f>IF(AND('当年度'!C22=0,'前年度'!C22=0),"",IF('前年度'!C22=0,"皆増",IF('当年度'!C22=0,"皆減",ROUND('増減額'!C22/'前年度'!C22*100,1))))</f>
        <v>-43.2</v>
      </c>
      <c r="D22" s="50">
        <f>IF(AND('当年度'!D22=0,'前年度'!D22=0),"",IF('前年度'!D22=0,"皆増",IF('当年度'!D22=0,"皆減",ROUND('増減額'!D22/'前年度'!D22*100,1))))</f>
        <v>-61.7</v>
      </c>
      <c r="E22" s="50">
        <f>IF(AND('当年度'!E22=0,'前年度'!E22=0),"",IF('前年度'!E22=0,"皆増",IF('当年度'!E22=0,"皆減",ROUND('増減額'!E22/'前年度'!E22*100,1))))</f>
        <v>-78.2</v>
      </c>
      <c r="F22" s="50">
        <f>IF(AND('当年度'!F22=0,'前年度'!F22=0),"",IF('前年度'!F22=0,"皆増",IF('当年度'!F22=0,"皆減",ROUND('増減額'!F22/'前年度'!F22*100,1))))</f>
      </c>
      <c r="G22" s="50">
        <f>IF(AND('当年度'!G22=0,'前年度'!G22=0),"",IF('前年度'!G22=0,"皆増",IF('当年度'!G22=0,"皆減",ROUND('増減額'!G22/'前年度'!G22*100,1))))</f>
      </c>
      <c r="H22" s="50">
        <f>IF(AND('当年度'!H22=0,'前年度'!H22=0),"",IF('前年度'!H22=0,"皆増",IF('当年度'!H22=0,"皆減",ROUND('増減額'!H22/'前年度'!H22*100,1))))</f>
      </c>
      <c r="I22" s="50">
        <f>IF(AND('当年度'!I22=0,'前年度'!I22=0),"",IF('前年度'!I22=0,"皆増",IF('当年度'!I22=0,"皆減",ROUND('増減額'!I22/'前年度'!I22*100,1))))</f>
        <v>-2.9</v>
      </c>
      <c r="J22" s="50">
        <f>IF(AND('当年度'!J22=0,'前年度'!J22=0),"",IF('前年度'!J22=0,"皆増",IF('当年度'!J22=0,"皆減",ROUND('増減額'!J22/'前年度'!J22*100,1))))</f>
        <v>-42.7</v>
      </c>
      <c r="K22" s="50">
        <f>IF(AND('当年度'!K22=0,'前年度'!K22=0),"",IF('前年度'!K22=0,"皆増",IF('当年度'!K22=0,"皆減",ROUND('増減額'!K22/'前年度'!K22*100,1))))</f>
        <v>-38.4</v>
      </c>
      <c r="L22" s="50">
        <f>IF(AND('当年度'!L22=0,'前年度'!L22=0),"",IF('前年度'!L22=0,"皆増",IF('当年度'!L22=0,"皆減",ROUND('増減額'!L22/'前年度'!L22*100,1))))</f>
        <v>-30.1</v>
      </c>
      <c r="M22" s="50">
        <f>IF(AND('当年度'!M22=0,'前年度'!M22=0),"",IF('前年度'!M22=0,"皆増",IF('当年度'!M22=0,"皆減",ROUND('増減額'!M22/'前年度'!M22*100,1))))</f>
        <v>-56.2</v>
      </c>
      <c r="N22" s="50">
        <f>IF(AND('当年度'!N22=0,'前年度'!N22=0),"",IF('前年度'!N22=0,"皆増",IF('当年度'!N22=0,"皆減",ROUND('増減額'!N22/'前年度'!N22*100,1))))</f>
        <v>-56.8</v>
      </c>
      <c r="O22" s="1"/>
    </row>
    <row r="23" spans="1:15" ht="21" customHeight="1">
      <c r="A23" s="75"/>
      <c r="B23" s="72" t="s">
        <v>66</v>
      </c>
      <c r="C23" s="80">
        <f>IF(AND('当年度'!C23=0,'前年度'!C23=0),"",IF('前年度'!C23=0,"皆増",IF('当年度'!C23=0,"皆減",ROUND('増減額'!C23/'前年度'!C23*100,1))))</f>
        <v>-66.8</v>
      </c>
      <c r="D23" s="43">
        <f>IF(AND('当年度'!D23=0,'前年度'!D23=0),"",IF('前年度'!D23=0,"皆増",IF('当年度'!D23=0,"皆減",ROUND('増減額'!D23/'前年度'!D23*100,1))))</f>
        <v>-38.3</v>
      </c>
      <c r="E23" s="43">
        <f>IF(AND('当年度'!E23=0,'前年度'!E23=0),"",IF('前年度'!E23=0,"皆増",IF('当年度'!E23=0,"皆減",ROUND('増減額'!E23/'前年度'!E23*100,1))))</f>
        <v>-94.1</v>
      </c>
      <c r="F23" s="43">
        <f>IF(AND('当年度'!F23=0,'前年度'!F23=0),"",IF('前年度'!F23=0,"皆増",IF('当年度'!F23=0,"皆減",ROUND('増減額'!F23/'前年度'!F23*100,1))))</f>
        <v>-93.2</v>
      </c>
      <c r="G23" s="43">
        <f>IF(AND('当年度'!G23=0,'前年度'!G23=0),"",IF('前年度'!G23=0,"皆増",IF('当年度'!G23=0,"皆減",ROUND('増減額'!G23/'前年度'!G23*100,1))))</f>
        <v>-39.4</v>
      </c>
      <c r="H23" s="43">
        <f>IF(AND('当年度'!H23=0,'前年度'!H23=0),"",IF('前年度'!H23=0,"皆増",IF('当年度'!H23=0,"皆減",ROUND('増減額'!H23/'前年度'!H23*100,1))))</f>
        <v>191.5</v>
      </c>
      <c r="I23" s="43">
        <f>IF(AND('当年度'!I23=0,'前年度'!I23=0),"",IF('前年度'!I23=0,"皆増",IF('当年度'!I23=0,"皆減",ROUND('増減額'!I23/'前年度'!I23*100,1))))</f>
        <v>1747.2</v>
      </c>
      <c r="J23" s="43">
        <f>IF(AND('当年度'!J23=0,'前年度'!J23=0),"",IF('前年度'!J23=0,"皆増",IF('当年度'!J23=0,"皆減",ROUND('増減額'!J23/'前年度'!J23*100,1))))</f>
        <v>2948.8</v>
      </c>
      <c r="K23" s="43">
        <f>IF(AND('当年度'!K23=0,'前年度'!K23=0),"",IF('前年度'!K23=0,"皆増",IF('当年度'!K23=0,"皆減",ROUND('増減額'!K23/'前年度'!K23*100,1))))</f>
        <v>11</v>
      </c>
      <c r="L23" s="43">
        <f>IF(AND('当年度'!L23=0,'前年度'!L23=0),"",IF('前年度'!L23=0,"皆増",IF('当年度'!L23=0,"皆減",ROUND('増減額'!L23/'前年度'!L23*100,1))))</f>
        <v>-7.4</v>
      </c>
      <c r="M23" s="43">
        <f>IF(AND('当年度'!M23=0,'前年度'!M23=0),"",IF('前年度'!M23=0,"皆増",IF('当年度'!M23=0,"皆減",ROUND('増減額'!M23/'前年度'!M23*100,1))))</f>
        <v>238.5</v>
      </c>
      <c r="N23" s="43">
        <f>IF(AND('当年度'!N23=0,'前年度'!N23=0),"",IF('前年度'!N23=0,"皆増",IF('当年度'!N23=0,"皆減",ROUND('増減額'!N23/'前年度'!N23*100,1))))</f>
        <v>-89.2</v>
      </c>
      <c r="O23" s="1"/>
    </row>
    <row r="24" spans="1:15" ht="21" customHeight="1">
      <c r="A24" s="75"/>
      <c r="B24" s="69" t="s">
        <v>26</v>
      </c>
      <c r="C24" s="49">
        <f>IF(AND('当年度'!C24=0,'前年度'!C24=0),"",IF('前年度'!C24=0,"皆増",IF('当年度'!C24=0,"皆減",ROUND('増減額'!C24/'前年度'!C24*100,1))))</f>
      </c>
      <c r="D24" s="42">
        <f>IF(AND('当年度'!D24=0,'前年度'!D24=0),"",IF('前年度'!D24=0,"皆増",IF('当年度'!D24=0,"皆減",ROUND('増減額'!D24/'前年度'!D24*100,1))))</f>
      </c>
      <c r="E24" s="42">
        <f>IF(AND('当年度'!E24=0,'前年度'!E24=0),"",IF('前年度'!E24=0,"皆増",IF('当年度'!E24=0,"皆減",ROUND('増減額'!E24/'前年度'!E24*100,1))))</f>
      </c>
      <c r="F24" s="42">
        <f>IF(AND('当年度'!F24=0,'前年度'!F24=0),"",IF('前年度'!F24=0,"皆増",IF('当年度'!F24=0,"皆減",ROUND('増減額'!F24/'前年度'!F24*100,1))))</f>
      </c>
      <c r="G24" s="42">
        <f>IF(AND('当年度'!G24=0,'前年度'!G24=0),"",IF('前年度'!G24=0,"皆増",IF('当年度'!G24=0,"皆減",ROUND('増減額'!G24/'前年度'!G24*100,1))))</f>
      </c>
      <c r="H24" s="42">
        <f>IF(AND('当年度'!H24=0,'前年度'!H24=0),"",IF('前年度'!H24=0,"皆増",IF('当年度'!H24=0,"皆減",ROUND('増減額'!H24/'前年度'!H24*100,1))))</f>
      </c>
      <c r="I24" s="42">
        <f>IF(AND('当年度'!I24=0,'前年度'!I24=0),"",IF('前年度'!I24=0,"皆増",IF('当年度'!I24=0,"皆減",ROUND('増減額'!I24/'前年度'!I24*100,1))))</f>
      </c>
      <c r="J24" s="42">
        <f>IF(AND('当年度'!J24=0,'前年度'!J24=0),"",IF('前年度'!J24=0,"皆増",IF('当年度'!J24=0,"皆減",ROUND('増減額'!J24/'前年度'!J24*100,1))))</f>
      </c>
      <c r="K24" s="42">
        <f>IF(AND('当年度'!K24=0,'前年度'!K24=0),"",IF('前年度'!K24=0,"皆増",IF('当年度'!K24=0,"皆減",ROUND('増減額'!K24/'前年度'!K24*100,1))))</f>
      </c>
      <c r="L24" s="42">
        <f>IF(AND('当年度'!L24=0,'前年度'!L24=0),"",IF('前年度'!L24=0,"皆増",IF('当年度'!L24=0,"皆減",ROUND('増減額'!L24/'前年度'!L24*100,1))))</f>
      </c>
      <c r="M24" s="42">
        <f>IF(AND('当年度'!M24=0,'前年度'!M24=0),"",IF('前年度'!M24=0,"皆増",IF('当年度'!M24=0,"皆減",ROUND('増減額'!M24/'前年度'!M24*100,1))))</f>
      </c>
      <c r="N24" s="42">
        <f>IF(AND('当年度'!N24=0,'前年度'!N24=0),"",IF('前年度'!N24=0,"皆増",IF('当年度'!N24=0,"皆減",ROUND('増減額'!N24/'前年度'!N24*100,1))))</f>
      </c>
      <c r="O24" s="1"/>
    </row>
    <row r="25" spans="1:15" ht="21" customHeight="1">
      <c r="A25" s="75"/>
      <c r="B25" s="69" t="s">
        <v>27</v>
      </c>
      <c r="C25" s="49">
        <f>IF(AND('当年度'!C25=0,'前年度'!C25=0),"",IF('前年度'!C25=0,"皆増",IF('当年度'!C25=0,"皆減",ROUND('増減額'!C25/'前年度'!C25*100,1))))</f>
        <v>7.4</v>
      </c>
      <c r="D25" s="42">
        <f>IF(AND('当年度'!D25=0,'前年度'!D25=0),"",IF('前年度'!D25=0,"皆増",IF('当年度'!D25=0,"皆減",ROUND('増減額'!D25/'前年度'!D25*100,1))))</f>
        <v>-52.8</v>
      </c>
      <c r="E25" s="42">
        <f>IF(AND('当年度'!E25=0,'前年度'!E25=0),"",IF('前年度'!E25=0,"皆増",IF('当年度'!E25=0,"皆減",ROUND('増減額'!E25/'前年度'!E25*100,1))))</f>
        <v>-33.6</v>
      </c>
      <c r="F25" s="42">
        <f>IF(AND('当年度'!F25=0,'前年度'!F25=0),"",IF('前年度'!F25=0,"皆増",IF('当年度'!F25=0,"皆減",ROUND('増減額'!F25/'前年度'!F25*100,1))))</f>
        <v>0</v>
      </c>
      <c r="G25" s="42">
        <f>IF(AND('当年度'!G25=0,'前年度'!G25=0),"",IF('前年度'!G25=0,"皆増",IF('当年度'!G25=0,"皆減",ROUND('増減額'!G25/'前年度'!G25*100,1))))</f>
        <v>-13</v>
      </c>
      <c r="H25" s="42">
        <f>IF(AND('当年度'!H25=0,'前年度'!H25=0),"",IF('前年度'!H25=0,"皆増",IF('当年度'!H25=0,"皆減",ROUND('増減額'!H25/'前年度'!H25*100,1))))</f>
        <v>0</v>
      </c>
      <c r="I25" s="42">
        <f>IF(AND('当年度'!I25=0,'前年度'!I25=0),"",IF('前年度'!I25=0,"皆増",IF('当年度'!I25=0,"皆減",ROUND('増減額'!I25/'前年度'!I25*100,1))))</f>
        <v>29.4</v>
      </c>
      <c r="J25" s="42">
        <f>IF(AND('当年度'!J25=0,'前年度'!J25=0),"",IF('前年度'!J25=0,"皆増",IF('当年度'!J25=0,"皆減",ROUND('増減額'!J25/'前年度'!J25*100,1))))</f>
        <v>15.4</v>
      </c>
      <c r="K25" s="42">
        <f>IF(AND('当年度'!K25=0,'前年度'!K25=0),"",IF('前年度'!K25=0,"皆増",IF('当年度'!K25=0,"皆減",ROUND('増減額'!K25/'前年度'!K25*100,1))))</f>
        <v>22280.2</v>
      </c>
      <c r="L25" s="42">
        <f>IF(AND('当年度'!L25=0,'前年度'!L25=0),"",IF('前年度'!L25=0,"皆増",IF('当年度'!L25=0,"皆減",ROUND('増減額'!L25/'前年度'!L25*100,1))))</f>
        <v>8.3</v>
      </c>
      <c r="M25" s="42">
        <f>IF(AND('当年度'!M25=0,'前年度'!M25=0),"",IF('前年度'!M25=0,"皆増",IF('当年度'!M25=0,"皆減",ROUND('増減額'!M25/'前年度'!M25*100,1))))</f>
        <v>-4.2</v>
      </c>
      <c r="N25" s="42">
        <f>IF(AND('当年度'!N25=0,'前年度'!N25=0),"",IF('前年度'!N25=0,"皆増",IF('当年度'!N25=0,"皆減",ROUND('増減額'!N25/'前年度'!N25*100,1))))</f>
        <v>46.8</v>
      </c>
      <c r="O25" s="1"/>
    </row>
    <row r="26" spans="1:15" ht="21" customHeight="1">
      <c r="A26" s="75"/>
      <c r="B26" s="69" t="s">
        <v>28</v>
      </c>
      <c r="C26" s="49">
        <f>IF(AND('当年度'!C26=0,'前年度'!C26=0),"",IF('前年度'!C26=0,"皆増",IF('当年度'!C26=0,"皆減",ROUND('増減額'!C26/'前年度'!C26*100,1))))</f>
      </c>
      <c r="D26" s="42">
        <f>IF(AND('当年度'!D26=0,'前年度'!D26=0),"",IF('前年度'!D26=0,"皆増",IF('当年度'!D26=0,"皆減",ROUND('増減額'!D26/'前年度'!D26*100,1))))</f>
      </c>
      <c r="E26" s="42">
        <f>IF(AND('当年度'!E26=0,'前年度'!E26=0),"",IF('前年度'!E26=0,"皆増",IF('当年度'!E26=0,"皆減",ROUND('増減額'!E26/'前年度'!E26*100,1))))</f>
      </c>
      <c r="F26" s="42">
        <f>IF(AND('当年度'!F26=0,'前年度'!F26=0),"",IF('前年度'!F26=0,"皆増",IF('当年度'!F26=0,"皆減",ROUND('増減額'!F26/'前年度'!F26*100,1))))</f>
      </c>
      <c r="G26" s="42">
        <f>IF(AND('当年度'!G26=0,'前年度'!G26=0),"",IF('前年度'!G26=0,"皆増",IF('当年度'!G26=0,"皆減",ROUND('増減額'!G26/'前年度'!G26*100,1))))</f>
      </c>
      <c r="H26" s="42">
        <f>IF(AND('当年度'!H26=0,'前年度'!H26=0),"",IF('前年度'!H26=0,"皆増",IF('当年度'!H26=0,"皆減",ROUND('増減額'!H26/'前年度'!H26*100,1))))</f>
      </c>
      <c r="I26" s="42">
        <f>IF(AND('当年度'!I26=0,'前年度'!I26=0),"",IF('前年度'!I26=0,"皆増",IF('当年度'!I26=0,"皆減",ROUND('増減額'!I26/'前年度'!I26*100,1))))</f>
        <v>293.5</v>
      </c>
      <c r="J26" s="42">
        <f>IF(AND('当年度'!J26=0,'前年度'!J26=0),"",IF('前年度'!J26=0,"皆増",IF('当年度'!J26=0,"皆減",ROUND('増減額'!J26/'前年度'!J26*100,1))))</f>
        <v>480.4</v>
      </c>
      <c r="K26" s="42">
        <f>IF(AND('当年度'!K26=0,'前年度'!K26=0),"",IF('前年度'!K26=0,"皆増",IF('当年度'!K26=0,"皆減",ROUND('増減額'!K26/'前年度'!K26*100,1))))</f>
        <v>509</v>
      </c>
      <c r="L26" s="42">
        <f>IF(AND('当年度'!L26=0,'前年度'!L26=0),"",IF('前年度'!L26=0,"皆増",IF('当年度'!L26=0,"皆減",ROUND('増減額'!L26/'前年度'!L26*100,1))))</f>
        <v>293.5</v>
      </c>
      <c r="M26" s="42">
        <f>IF(AND('当年度'!M26=0,'前年度'!M26=0),"",IF('前年度'!M26=0,"皆増",IF('当年度'!M26=0,"皆減",ROUND('増減額'!M26/'前年度'!M26*100,1))))</f>
        <v>480.4</v>
      </c>
      <c r="N26" s="42">
        <f>IF(AND('当年度'!N26=0,'前年度'!N26=0),"",IF('前年度'!N26=0,"皆増",IF('当年度'!N26=0,"皆減",ROUND('増減額'!N26/'前年度'!N26*100,1))))</f>
        <v>509</v>
      </c>
      <c r="O26" s="1"/>
    </row>
    <row r="27" spans="1:15" ht="21" customHeight="1">
      <c r="A27" s="75"/>
      <c r="B27" s="69" t="s">
        <v>29</v>
      </c>
      <c r="C27" s="49" t="str">
        <f>IF(AND('当年度'!C27=0,'前年度'!C27=0),"",IF('前年度'!C27=0,"皆増",IF('当年度'!C27=0,"皆減",ROUND('増減額'!C27/'前年度'!C27*100,1))))</f>
        <v>皆増</v>
      </c>
      <c r="D27" s="42" t="str">
        <f>IF(AND('当年度'!D27=0,'前年度'!D27=0),"",IF('前年度'!D27=0,"皆増",IF('当年度'!D27=0,"皆減",ROUND('増減額'!D27/'前年度'!D27*100,1))))</f>
        <v>皆増</v>
      </c>
      <c r="E27" s="42">
        <f>IF(AND('当年度'!E27=0,'前年度'!E27=0),"",IF('前年度'!E27=0,"皆増",IF('当年度'!E27=0,"皆減",ROUND('増減額'!E27/'前年度'!E27*100,1))))</f>
      </c>
      <c r="F27" s="42">
        <f>IF(AND('当年度'!F27=0,'前年度'!F27=0),"",IF('前年度'!F27=0,"皆増",IF('当年度'!F27=0,"皆減",ROUND('増減額'!F27/'前年度'!F27*100,1))))</f>
      </c>
      <c r="G27" s="42">
        <f>IF(AND('当年度'!G27=0,'前年度'!G27=0),"",IF('前年度'!G27=0,"皆増",IF('当年度'!G27=0,"皆減",ROUND('増減額'!G27/'前年度'!G27*100,1))))</f>
      </c>
      <c r="H27" s="42">
        <f>IF(AND('当年度'!H27=0,'前年度'!H27=0),"",IF('前年度'!H27=0,"皆増",IF('当年度'!H27=0,"皆減",ROUND('増減額'!H27/'前年度'!H27*100,1))))</f>
      </c>
      <c r="I27" s="42">
        <f>IF(AND('当年度'!I27=0,'前年度'!I27=0),"",IF('前年度'!I27=0,"皆増",IF('当年度'!I27=0,"皆減",ROUND('増減額'!I27/'前年度'!I27*100,1))))</f>
        <v>60.3</v>
      </c>
      <c r="J27" s="42">
        <f>IF(AND('当年度'!J27=0,'前年度'!J27=0),"",IF('前年度'!J27=0,"皆増",IF('当年度'!J27=0,"皆減",ROUND('増減額'!J27/'前年度'!J27*100,1))))</f>
        <v>97.1</v>
      </c>
      <c r="K27" s="42">
        <f>IF(AND('当年度'!K27=0,'前年度'!K27=0),"",IF('前年度'!K27=0,"皆増",IF('当年度'!K27=0,"皆減",ROUND('増減額'!K27/'前年度'!K27*100,1))))</f>
        <v>-21.7</v>
      </c>
      <c r="L27" s="42">
        <f>IF(AND('当年度'!L27=0,'前年度'!L27=0),"",IF('前年度'!L27=0,"皆増",IF('当年度'!L27=0,"皆減",ROUND('増減額'!L27/'前年度'!L27*100,1))))</f>
        <v>1795.2</v>
      </c>
      <c r="M27" s="42">
        <f>IF(AND('当年度'!M27=0,'前年度'!M27=0),"",IF('前年度'!M27=0,"皆増",IF('当年度'!M27=0,"皆減",ROUND('増減額'!M27/'前年度'!M27*100,1))))</f>
        <v>3538.9</v>
      </c>
      <c r="N27" s="42">
        <f>IF(AND('当年度'!N27=0,'前年度'!N27=0),"",IF('前年度'!N27=0,"皆増",IF('当年度'!N27=0,"皆減",ROUND('増減額'!N27/'前年度'!N27*100,1))))</f>
        <v>-21.7</v>
      </c>
      <c r="O27" s="1"/>
    </row>
    <row r="28" spans="1:15" ht="21" customHeight="1">
      <c r="A28" s="75"/>
      <c r="B28" s="69" t="s">
        <v>30</v>
      </c>
      <c r="C28" s="49">
        <f>IF(AND('当年度'!C28=0,'前年度'!C28=0),"",IF('前年度'!C28=0,"皆増",IF('当年度'!C28=0,"皆減",ROUND('増減額'!C28/'前年度'!C28*100,1))))</f>
        <v>2375.5</v>
      </c>
      <c r="D28" s="42">
        <f>IF(AND('当年度'!D28=0,'前年度'!D28=0),"",IF('前年度'!D28=0,"皆増",IF('当年度'!D28=0,"皆減",ROUND('増減額'!D28/'前年度'!D28*100,1))))</f>
        <v>14628.4</v>
      </c>
      <c r="E28" s="42" t="str">
        <f>IF(AND('当年度'!E28=0,'前年度'!E28=0),"",IF('前年度'!E28=0,"皆増",IF('当年度'!E28=0,"皆減",ROUND('増減額'!E28/'前年度'!E28*100,1))))</f>
        <v>皆減</v>
      </c>
      <c r="F28" s="42">
        <f>IF(AND('当年度'!F28=0,'前年度'!F28=0),"",IF('前年度'!F28=0,"皆増",IF('当年度'!F28=0,"皆減",ROUND('増減額'!F28/'前年度'!F28*100,1))))</f>
      </c>
      <c r="G28" s="42">
        <f>IF(AND('当年度'!G28=0,'前年度'!G28=0),"",IF('前年度'!G28=0,"皆増",IF('当年度'!G28=0,"皆減",ROUND('増減額'!G28/'前年度'!G28*100,1))))</f>
      </c>
      <c r="H28" s="42">
        <f>IF(AND('当年度'!H28=0,'前年度'!H28=0),"",IF('前年度'!H28=0,"皆増",IF('当年度'!H28=0,"皆減",ROUND('増減額'!H28/'前年度'!H28*100,1))))</f>
      </c>
      <c r="I28" s="42">
        <f>IF(AND('当年度'!I28=0,'前年度'!I28=0),"",IF('前年度'!I28=0,"皆増",IF('当年度'!I28=0,"皆減",ROUND('増減額'!I28/'前年度'!I28*100,1))))</f>
        <v>-22.5</v>
      </c>
      <c r="J28" s="42">
        <f>IF(AND('当年度'!J28=0,'前年度'!J28=0),"",IF('前年度'!J28=0,"皆増",IF('当年度'!J28=0,"皆減",ROUND('増減額'!J28/'前年度'!J28*100,1))))</f>
        <v>237.9</v>
      </c>
      <c r="K28" s="42">
        <f>IF(AND('当年度'!K28=0,'前年度'!K28=0),"",IF('前年度'!K28=0,"皆増",IF('当年度'!K28=0,"皆減",ROUND('増減額'!K28/'前年度'!K28*100,1))))</f>
        <v>-45.4</v>
      </c>
      <c r="L28" s="42">
        <f>IF(AND('当年度'!L28=0,'前年度'!L28=0),"",IF('前年度'!L28=0,"皆増",IF('当年度'!L28=0,"皆減",ROUND('増減額'!L28/'前年度'!L28*100,1))))</f>
        <v>500.6</v>
      </c>
      <c r="M28" s="42">
        <f>IF(AND('当年度'!M28=0,'前年度'!M28=0),"",IF('前年度'!M28=0,"皆増",IF('当年度'!M28=0,"皆減",ROUND('増減額'!M28/'前年度'!M28*100,1))))</f>
        <v>3056.5</v>
      </c>
      <c r="N28" s="42">
        <f>IF(AND('当年度'!N28=0,'前年度'!N28=0),"",IF('前年度'!N28=0,"皆増",IF('当年度'!N28=0,"皆減",ROUND('増減額'!N28/'前年度'!N28*100,1))))</f>
        <v>-78.6</v>
      </c>
      <c r="O28" s="1"/>
    </row>
    <row r="29" spans="1:15" ht="21" customHeight="1">
      <c r="A29" s="75"/>
      <c r="B29" s="69" t="s">
        <v>67</v>
      </c>
      <c r="C29" s="49">
        <f>IF(AND('当年度'!C29=0,'前年度'!C29=0),"",IF('前年度'!C29=0,"皆増",IF('当年度'!C29=0,"皆減",ROUND('増減額'!C29/'前年度'!C29*100,1))))</f>
      </c>
      <c r="D29" s="42">
        <f>IF(AND('当年度'!D29=0,'前年度'!D29=0),"",IF('前年度'!D29=0,"皆増",IF('当年度'!D29=0,"皆減",ROUND('増減額'!D29/'前年度'!D29*100,1))))</f>
      </c>
      <c r="E29" s="42">
        <f>IF(AND('当年度'!E29=0,'前年度'!E29=0),"",IF('前年度'!E29=0,"皆増",IF('当年度'!E29=0,"皆減",ROUND('増減額'!E29/'前年度'!E29*100,1))))</f>
      </c>
      <c r="F29" s="42">
        <f>IF(AND('当年度'!F29=0,'前年度'!F29=0),"",IF('前年度'!F29=0,"皆増",IF('当年度'!F29=0,"皆減",ROUND('増減額'!F29/'前年度'!F29*100,1))))</f>
      </c>
      <c r="G29" s="42">
        <f>IF(AND('当年度'!G29=0,'前年度'!G29=0),"",IF('前年度'!G29=0,"皆増",IF('当年度'!G29=0,"皆減",ROUND('増減額'!G29/'前年度'!G29*100,1))))</f>
      </c>
      <c r="H29" s="42">
        <f>IF(AND('当年度'!H29=0,'前年度'!H29=0),"",IF('前年度'!H29=0,"皆増",IF('当年度'!H29=0,"皆減",ROUND('増減額'!H29/'前年度'!H29*100,1))))</f>
      </c>
      <c r="I29" s="42" t="str">
        <f>IF(AND('当年度'!I29=0,'前年度'!I29=0),"",IF('前年度'!I29=0,"皆増",IF('当年度'!I29=0,"皆減",ROUND('増減額'!I29/'前年度'!I29*100,1))))</f>
        <v>皆減</v>
      </c>
      <c r="J29" s="42" t="str">
        <f>IF(AND('当年度'!J29=0,'前年度'!J29=0),"",IF('前年度'!J29=0,"皆増",IF('当年度'!J29=0,"皆減",ROUND('増減額'!J29/'前年度'!J29*100,1))))</f>
        <v>皆減</v>
      </c>
      <c r="K29" s="42" t="str">
        <f>IF(AND('当年度'!K29=0,'前年度'!K29=0),"",IF('前年度'!K29=0,"皆増",IF('当年度'!K29=0,"皆減",ROUND('増減額'!K29/'前年度'!K29*100,1))))</f>
        <v>皆減</v>
      </c>
      <c r="L29" s="42" t="str">
        <f>IF(AND('当年度'!L29=0,'前年度'!L29=0),"",IF('前年度'!L29=0,"皆増",IF('当年度'!L29=0,"皆減",ROUND('増減額'!L29/'前年度'!L29*100,1))))</f>
        <v>皆減</v>
      </c>
      <c r="M29" s="42" t="str">
        <f>IF(AND('当年度'!M29=0,'前年度'!M29=0),"",IF('前年度'!M29=0,"皆増",IF('当年度'!M29=0,"皆減",ROUND('増減額'!M29/'前年度'!M29*100,1))))</f>
        <v>皆減</v>
      </c>
      <c r="N29" s="42" t="str">
        <f>IF(AND('当年度'!N29=0,'前年度'!N29=0),"",IF('前年度'!N29=0,"皆増",IF('当年度'!N29=0,"皆減",ROUND('増減額'!N29/'前年度'!N29*100,1))))</f>
        <v>皆減</v>
      </c>
      <c r="O29" s="1"/>
    </row>
    <row r="30" spans="1:15" ht="21" customHeight="1">
      <c r="A30" s="75"/>
      <c r="B30" s="69" t="s">
        <v>68</v>
      </c>
      <c r="C30" s="49">
        <f>IF(AND('当年度'!C30=0,'前年度'!C30=0),"",IF('前年度'!C30=0,"皆増",IF('当年度'!C30=0,"皆減",ROUND('増減額'!C30/'前年度'!C30*100,1))))</f>
      </c>
      <c r="D30" s="42">
        <f>IF(AND('当年度'!D30=0,'前年度'!D30=0),"",IF('前年度'!D30=0,"皆増",IF('当年度'!D30=0,"皆減",ROUND('増減額'!D30/'前年度'!D30*100,1))))</f>
      </c>
      <c r="E30" s="42">
        <f>IF(AND('当年度'!E30=0,'前年度'!E30=0),"",IF('前年度'!E30=0,"皆増",IF('当年度'!E30=0,"皆減",ROUND('増減額'!E30/'前年度'!E30*100,1))))</f>
      </c>
      <c r="F30" s="42" t="str">
        <f>IF(AND('当年度'!F30=0,'前年度'!F30=0),"",IF('前年度'!F30=0,"皆増",IF('当年度'!F30=0,"皆減",ROUND('増減額'!F30/'前年度'!F30*100,1))))</f>
        <v>皆減</v>
      </c>
      <c r="G30" s="42">
        <f>IF(AND('当年度'!G30=0,'前年度'!G30=0),"",IF('前年度'!G30=0,"皆増",IF('当年度'!G30=0,"皆減",ROUND('増減額'!G30/'前年度'!G30*100,1))))</f>
      </c>
      <c r="H30" s="42">
        <f>IF(AND('当年度'!H30=0,'前年度'!H30=0),"",IF('前年度'!H30=0,"皆増",IF('当年度'!H30=0,"皆減",ROUND('増減額'!H30/'前年度'!H30*100,1))))</f>
      </c>
      <c r="I30" s="42">
        <f>IF(AND('当年度'!I30=0,'前年度'!I30=0),"",IF('前年度'!I30=0,"皆増",IF('当年度'!I30=0,"皆減",ROUND('増減額'!I30/'前年度'!I30*100,1))))</f>
      </c>
      <c r="J30" s="42">
        <f>IF(AND('当年度'!J30=0,'前年度'!J30=0),"",IF('前年度'!J30=0,"皆増",IF('当年度'!J30=0,"皆減",ROUND('増減額'!J30/'前年度'!J30*100,1))))</f>
      </c>
      <c r="K30" s="42">
        <f>IF(AND('当年度'!K30=0,'前年度'!K30=0),"",IF('前年度'!K30=0,"皆増",IF('当年度'!K30=0,"皆減",ROUND('増減額'!K30/'前年度'!K30*100,1))))</f>
      </c>
      <c r="L30" s="42" t="str">
        <f>IF(AND('当年度'!L30=0,'前年度'!L30=0),"",IF('前年度'!L30=0,"皆増",IF('当年度'!L30=0,"皆減",ROUND('増減額'!L30/'前年度'!L30*100,1))))</f>
        <v>皆減</v>
      </c>
      <c r="M30" s="42">
        <f>IF(AND('当年度'!M30=0,'前年度'!M30=0),"",IF('前年度'!M30=0,"皆増",IF('当年度'!M30=0,"皆減",ROUND('増減額'!M30/'前年度'!M30*100,1))))</f>
      </c>
      <c r="N30" s="42">
        <f>IF(AND('当年度'!N30=0,'前年度'!N30=0),"",IF('前年度'!N30=0,"皆増",IF('当年度'!N30=0,"皆減",ROUND('増減額'!N30/'前年度'!N30*100,1))))</f>
      </c>
      <c r="O30" s="1"/>
    </row>
    <row r="31" spans="1:15" ht="21" customHeight="1">
      <c r="A31" s="75"/>
      <c r="B31" s="69" t="s">
        <v>69</v>
      </c>
      <c r="C31" s="49">
        <f>IF(AND('当年度'!C31=0,'前年度'!C31=0),"",IF('前年度'!C31=0,"皆増",IF('当年度'!C31=0,"皆減",ROUND('増減額'!C31/'前年度'!C31*100,1))))</f>
      </c>
      <c r="D31" s="42">
        <f>IF(AND('当年度'!D31=0,'前年度'!D31=0),"",IF('前年度'!D31=0,"皆増",IF('当年度'!D31=0,"皆減",ROUND('増減額'!D31/'前年度'!D31*100,1))))</f>
      </c>
      <c r="E31" s="42">
        <f>IF(AND('当年度'!E31=0,'前年度'!E31=0),"",IF('前年度'!E31=0,"皆増",IF('当年度'!E31=0,"皆減",ROUND('増減額'!E31/'前年度'!E31*100,1))))</f>
      </c>
      <c r="F31" s="42">
        <f>IF(AND('当年度'!F31=0,'前年度'!F31=0),"",IF('前年度'!F31=0,"皆増",IF('当年度'!F31=0,"皆減",ROUND('増減額'!F31/'前年度'!F31*100,1))))</f>
      </c>
      <c r="G31" s="42">
        <f>IF(AND('当年度'!G31=0,'前年度'!G31=0),"",IF('前年度'!G31=0,"皆増",IF('当年度'!G31=0,"皆減",ROUND('増減額'!G31/'前年度'!G31*100,1))))</f>
      </c>
      <c r="H31" s="42">
        <f>IF(AND('当年度'!H31=0,'前年度'!H31=0),"",IF('前年度'!H31=0,"皆増",IF('当年度'!H31=0,"皆減",ROUND('増減額'!H31/'前年度'!H31*100,1))))</f>
      </c>
      <c r="I31" s="42" t="str">
        <f>IF(AND('当年度'!I31=0,'前年度'!I31=0),"",IF('前年度'!I31=0,"皆増",IF('当年度'!I31=0,"皆減",ROUND('増減額'!I31/'前年度'!I31*100,1))))</f>
        <v>皆減</v>
      </c>
      <c r="J31" s="42" t="str">
        <f>IF(AND('当年度'!J31=0,'前年度'!J31=0),"",IF('前年度'!J31=0,"皆増",IF('当年度'!J31=0,"皆減",ROUND('増減額'!J31/'前年度'!J31*100,1))))</f>
        <v>皆減</v>
      </c>
      <c r="K31" s="42" t="str">
        <f>IF(AND('当年度'!K31=0,'前年度'!K31=0),"",IF('前年度'!K31=0,"皆増",IF('当年度'!K31=0,"皆減",ROUND('増減額'!K31/'前年度'!K31*100,1))))</f>
        <v>皆減</v>
      </c>
      <c r="L31" s="42" t="str">
        <f>IF(AND('当年度'!L31=0,'前年度'!L31=0),"",IF('前年度'!L31=0,"皆増",IF('当年度'!L31=0,"皆減",ROUND('増減額'!L31/'前年度'!L31*100,1))))</f>
        <v>皆減</v>
      </c>
      <c r="M31" s="42" t="str">
        <f>IF(AND('当年度'!M31=0,'前年度'!M31=0),"",IF('前年度'!M31=0,"皆増",IF('当年度'!M31=0,"皆減",ROUND('増減額'!M31/'前年度'!M31*100,1))))</f>
        <v>皆減</v>
      </c>
      <c r="N31" s="42" t="str">
        <f>IF(AND('当年度'!N31=0,'前年度'!N31=0),"",IF('前年度'!N31=0,"皆増",IF('当年度'!N31=0,"皆減",ROUND('増減額'!N31/'前年度'!N31*100,1))))</f>
        <v>皆減</v>
      </c>
      <c r="O31" s="1"/>
    </row>
    <row r="32" spans="1:15" ht="21" customHeight="1">
      <c r="A32" s="75"/>
      <c r="B32" s="69" t="s">
        <v>70</v>
      </c>
      <c r="C32" s="49">
        <f>IF(AND('当年度'!C32=0,'前年度'!C32=0),"",IF('前年度'!C32=0,"皆増",IF('当年度'!C32=0,"皆減",ROUND('増減額'!C32/'前年度'!C32*100,1))))</f>
      </c>
      <c r="D32" s="42">
        <f>IF(AND('当年度'!D32=0,'前年度'!D32=0),"",IF('前年度'!D32=0,"皆増",IF('当年度'!D32=0,"皆減",ROUND('増減額'!D32/'前年度'!D32*100,1))))</f>
      </c>
      <c r="E32" s="42">
        <f>IF(AND('当年度'!E32=0,'前年度'!E32=0),"",IF('前年度'!E32=0,"皆増",IF('当年度'!E32=0,"皆減",ROUND('増減額'!E32/'前年度'!E32*100,1))))</f>
      </c>
      <c r="F32" s="42" t="str">
        <f>IF(AND('当年度'!F32=0,'前年度'!F32=0),"",IF('前年度'!F32=0,"皆増",IF('当年度'!F32=0,"皆減",ROUND('増減額'!F32/'前年度'!F32*100,1))))</f>
        <v>皆減</v>
      </c>
      <c r="G32" s="42">
        <f>IF(AND('当年度'!G32=0,'前年度'!G32=0),"",IF('前年度'!G32=0,"皆増",IF('当年度'!G32=0,"皆減",ROUND('増減額'!G32/'前年度'!G32*100,1))))</f>
      </c>
      <c r="H32" s="42">
        <f>IF(AND('当年度'!H32=0,'前年度'!H32=0),"",IF('前年度'!H32=0,"皆増",IF('当年度'!H32=0,"皆減",ROUND('増減額'!H32/'前年度'!H32*100,1))))</f>
      </c>
      <c r="I32" s="42" t="str">
        <f>IF(AND('当年度'!I32=0,'前年度'!I32=0),"",IF('前年度'!I32=0,"皆増",IF('当年度'!I32=0,"皆減",ROUND('増減額'!I32/'前年度'!I32*100,1))))</f>
        <v>皆減</v>
      </c>
      <c r="J32" s="42" t="str">
        <f>IF(AND('当年度'!J32=0,'前年度'!J32=0),"",IF('前年度'!J32=0,"皆増",IF('当年度'!J32=0,"皆減",ROUND('増減額'!J32/'前年度'!J32*100,1))))</f>
        <v>皆減</v>
      </c>
      <c r="K32" s="42" t="str">
        <f>IF(AND('当年度'!K32=0,'前年度'!K32=0),"",IF('前年度'!K32=0,"皆増",IF('当年度'!K32=0,"皆減",ROUND('増減額'!K32/'前年度'!K32*100,1))))</f>
        <v>皆減</v>
      </c>
      <c r="L32" s="42" t="str">
        <f>IF(AND('当年度'!L32=0,'前年度'!L32=0),"",IF('前年度'!L32=0,"皆増",IF('当年度'!L32=0,"皆減",ROUND('増減額'!L32/'前年度'!L32*100,1))))</f>
        <v>皆減</v>
      </c>
      <c r="M32" s="42" t="str">
        <f>IF(AND('当年度'!M32=0,'前年度'!M32=0),"",IF('前年度'!M32=0,"皆増",IF('当年度'!M32=0,"皆減",ROUND('増減額'!M32/'前年度'!M32*100,1))))</f>
        <v>皆減</v>
      </c>
      <c r="N32" s="42" t="str">
        <f>IF(AND('当年度'!N32=0,'前年度'!N32=0),"",IF('前年度'!N32=0,"皆増",IF('当年度'!N32=0,"皆減",ROUND('増減額'!N32/'前年度'!N32*100,1))))</f>
        <v>皆減</v>
      </c>
      <c r="O32" s="1"/>
    </row>
    <row r="33" spans="1:15" ht="21" customHeight="1">
      <c r="A33" s="75"/>
      <c r="B33" s="69" t="s">
        <v>71</v>
      </c>
      <c r="C33" s="49">
        <f>IF(AND('当年度'!C33=0,'前年度'!C33=0),"",IF('前年度'!C33=0,"皆増",IF('当年度'!C33=0,"皆減",ROUND('増減額'!C33/'前年度'!C33*100,1))))</f>
      </c>
      <c r="D33" s="42">
        <f>IF(AND('当年度'!D33=0,'前年度'!D33=0),"",IF('前年度'!D33=0,"皆増",IF('当年度'!D33=0,"皆減",ROUND('増減額'!D33/'前年度'!D33*100,1))))</f>
      </c>
      <c r="E33" s="42">
        <f>IF(AND('当年度'!E33=0,'前年度'!E33=0),"",IF('前年度'!E33=0,"皆増",IF('当年度'!E33=0,"皆減",ROUND('増減額'!E33/'前年度'!E33*100,1))))</f>
      </c>
      <c r="F33" s="42" t="str">
        <f>IF(AND('当年度'!F33=0,'前年度'!F33=0),"",IF('前年度'!F33=0,"皆増",IF('当年度'!F33=0,"皆減",ROUND('増減額'!F33/'前年度'!F33*100,1))))</f>
        <v>皆減</v>
      </c>
      <c r="G33" s="42">
        <f>IF(AND('当年度'!G33=0,'前年度'!G33=0),"",IF('前年度'!G33=0,"皆増",IF('当年度'!G33=0,"皆減",ROUND('増減額'!G33/'前年度'!G33*100,1))))</f>
      </c>
      <c r="H33" s="42">
        <f>IF(AND('当年度'!H33=0,'前年度'!H33=0),"",IF('前年度'!H33=0,"皆増",IF('当年度'!H33=0,"皆減",ROUND('増減額'!H33/'前年度'!H33*100,1))))</f>
      </c>
      <c r="I33" s="42" t="str">
        <f>IF(AND('当年度'!I33=0,'前年度'!I33=0),"",IF('前年度'!I33=0,"皆増",IF('当年度'!I33=0,"皆減",ROUND('増減額'!I33/'前年度'!I33*100,1))))</f>
        <v>皆減</v>
      </c>
      <c r="J33" s="42" t="str">
        <f>IF(AND('当年度'!J33=0,'前年度'!J33=0),"",IF('前年度'!J33=0,"皆増",IF('当年度'!J33=0,"皆減",ROUND('増減額'!J33/'前年度'!J33*100,1))))</f>
        <v>皆減</v>
      </c>
      <c r="K33" s="42" t="str">
        <f>IF(AND('当年度'!K33=0,'前年度'!K33=0),"",IF('前年度'!K33=0,"皆増",IF('当年度'!K33=0,"皆減",ROUND('増減額'!K33/'前年度'!K33*100,1))))</f>
        <v>皆減</v>
      </c>
      <c r="L33" s="42" t="str">
        <f>IF(AND('当年度'!L33=0,'前年度'!L33=0),"",IF('前年度'!L33=0,"皆増",IF('当年度'!L33=0,"皆減",ROUND('増減額'!L33/'前年度'!L33*100,1))))</f>
        <v>皆減</v>
      </c>
      <c r="M33" s="42" t="str">
        <f>IF(AND('当年度'!M33=0,'前年度'!M33=0),"",IF('前年度'!M33=0,"皆増",IF('当年度'!M33=0,"皆減",ROUND('増減額'!M33/'前年度'!M33*100,1))))</f>
        <v>皆減</v>
      </c>
      <c r="N33" s="42" t="str">
        <f>IF(AND('当年度'!N33=0,'前年度'!N33=0),"",IF('前年度'!N33=0,"皆増",IF('当年度'!N33=0,"皆減",ROUND('増減額'!N33/'前年度'!N33*100,1))))</f>
        <v>皆減</v>
      </c>
      <c r="O33" s="1"/>
    </row>
    <row r="34" spans="1:15" ht="21" customHeight="1">
      <c r="A34" s="75"/>
      <c r="B34" s="69" t="s">
        <v>72</v>
      </c>
      <c r="C34" s="49">
        <f>IF(AND('当年度'!C34=0,'前年度'!C34=0),"",IF('前年度'!C34=0,"皆増",IF('当年度'!C34=0,"皆減",ROUND('増減額'!C34/'前年度'!C34*100,1))))</f>
      </c>
      <c r="D34" s="42">
        <f>IF(AND('当年度'!D34=0,'前年度'!D34=0),"",IF('前年度'!D34=0,"皆増",IF('当年度'!D34=0,"皆減",ROUND('増減額'!D34/'前年度'!D34*100,1))))</f>
      </c>
      <c r="E34" s="42">
        <f>IF(AND('当年度'!E34=0,'前年度'!E34=0),"",IF('前年度'!E34=0,"皆増",IF('当年度'!E34=0,"皆減",ROUND('増減額'!E34/'前年度'!E34*100,1))))</f>
      </c>
      <c r="F34" s="42">
        <f>IF(AND('当年度'!F34=0,'前年度'!F34=0),"",IF('前年度'!F34=0,"皆増",IF('当年度'!F34=0,"皆減",ROUND('増減額'!F34/'前年度'!F34*100,1))))</f>
      </c>
      <c r="G34" s="42">
        <f>IF(AND('当年度'!G34=0,'前年度'!G34=0),"",IF('前年度'!G34=0,"皆増",IF('当年度'!G34=0,"皆減",ROUND('増減額'!G34/'前年度'!G34*100,1))))</f>
      </c>
      <c r="H34" s="42">
        <f>IF(AND('当年度'!H34=0,'前年度'!H34=0),"",IF('前年度'!H34=0,"皆増",IF('当年度'!H34=0,"皆減",ROUND('増減額'!H34/'前年度'!H34*100,1))))</f>
      </c>
      <c r="I34" s="42">
        <f>IF(AND('当年度'!I34=0,'前年度'!I34=0),"",IF('前年度'!I34=0,"皆増",IF('当年度'!I34=0,"皆減",ROUND('増減額'!I34/'前年度'!I34*100,1))))</f>
      </c>
      <c r="J34" s="42">
        <f>IF(AND('当年度'!J34=0,'前年度'!J34=0),"",IF('前年度'!J34=0,"皆増",IF('当年度'!J34=0,"皆減",ROUND('増減額'!J34/'前年度'!J34*100,1))))</f>
      </c>
      <c r="K34" s="42">
        <f>IF(AND('当年度'!K34=0,'前年度'!K34=0),"",IF('前年度'!K34=0,"皆増",IF('当年度'!K34=0,"皆減",ROUND('増減額'!K34/'前年度'!K34*100,1))))</f>
      </c>
      <c r="L34" s="42">
        <f>IF(AND('当年度'!L34=0,'前年度'!L34=0),"",IF('前年度'!L34=0,"皆増",IF('当年度'!L34=0,"皆減",ROUND('増減額'!L34/'前年度'!L34*100,1))))</f>
      </c>
      <c r="M34" s="42">
        <f>IF(AND('当年度'!M34=0,'前年度'!M34=0),"",IF('前年度'!M34=0,"皆増",IF('当年度'!M34=0,"皆減",ROUND('増減額'!M34/'前年度'!M34*100,1))))</f>
      </c>
      <c r="N34" s="42">
        <f>IF(AND('当年度'!N34=0,'前年度'!N34=0),"",IF('前年度'!N34=0,"皆増",IF('当年度'!N34=0,"皆減",ROUND('増減額'!N34/'前年度'!N34*100,1))))</f>
      </c>
      <c r="O34" s="1"/>
    </row>
    <row r="35" spans="1:15" ht="21" customHeight="1">
      <c r="A35" s="75"/>
      <c r="B35" s="69" t="s">
        <v>73</v>
      </c>
      <c r="C35" s="49" t="str">
        <f>IF(AND('当年度'!C35=0,'前年度'!C35=0),"",IF('前年度'!C35=0,"皆増",IF('当年度'!C35=0,"皆減",ROUND('増減額'!C35/'前年度'!C35*100,1))))</f>
        <v>皆減</v>
      </c>
      <c r="D35" s="42" t="str">
        <f>IF(AND('当年度'!D35=0,'前年度'!D35=0),"",IF('前年度'!D35=0,"皆増",IF('当年度'!D35=0,"皆減",ROUND('増減額'!D35/'前年度'!D35*100,1))))</f>
        <v>皆減</v>
      </c>
      <c r="E35" s="42" t="str">
        <f>IF(AND('当年度'!E35=0,'前年度'!E35=0),"",IF('前年度'!E35=0,"皆増",IF('当年度'!E35=0,"皆減",ROUND('増減額'!E35/'前年度'!E35*100,1))))</f>
        <v>皆減</v>
      </c>
      <c r="F35" s="42">
        <f>IF(AND('当年度'!F35=0,'前年度'!F35=0),"",IF('前年度'!F35=0,"皆増",IF('当年度'!F35=0,"皆減",ROUND('増減額'!F35/'前年度'!F35*100,1))))</f>
      </c>
      <c r="G35" s="42">
        <f>IF(AND('当年度'!G35=0,'前年度'!G35=0),"",IF('前年度'!G35=0,"皆増",IF('当年度'!G35=0,"皆減",ROUND('増減額'!G35/'前年度'!G35*100,1))))</f>
      </c>
      <c r="H35" s="42">
        <f>IF(AND('当年度'!H35=0,'前年度'!H35=0),"",IF('前年度'!H35=0,"皆増",IF('当年度'!H35=0,"皆減",ROUND('増減額'!H35/'前年度'!H35*100,1))))</f>
      </c>
      <c r="I35" s="42" t="str">
        <f>IF(AND('当年度'!I35=0,'前年度'!I35=0),"",IF('前年度'!I35=0,"皆増",IF('当年度'!I35=0,"皆減",ROUND('増減額'!I35/'前年度'!I35*100,1))))</f>
        <v>皆減</v>
      </c>
      <c r="J35" s="42" t="str">
        <f>IF(AND('当年度'!J35=0,'前年度'!J35=0),"",IF('前年度'!J35=0,"皆増",IF('当年度'!J35=0,"皆減",ROUND('増減額'!J35/'前年度'!J35*100,1))))</f>
        <v>皆減</v>
      </c>
      <c r="K35" s="42">
        <f>IF(AND('当年度'!K35=0,'前年度'!K35=0),"",IF('前年度'!K35=0,"皆増",IF('当年度'!K35=0,"皆減",ROUND('増減額'!K35/'前年度'!K35*100,1))))</f>
      </c>
      <c r="L35" s="42" t="str">
        <f>IF(AND('当年度'!L35=0,'前年度'!L35=0),"",IF('前年度'!L35=0,"皆増",IF('当年度'!L35=0,"皆減",ROUND('増減額'!L35/'前年度'!L35*100,1))))</f>
        <v>皆減</v>
      </c>
      <c r="M35" s="42" t="str">
        <f>IF(AND('当年度'!M35=0,'前年度'!M35=0),"",IF('前年度'!M35=0,"皆増",IF('当年度'!M35=0,"皆減",ROUND('増減額'!M35/'前年度'!M35*100,1))))</f>
        <v>皆減</v>
      </c>
      <c r="N35" s="42" t="str">
        <f>IF(AND('当年度'!N35=0,'前年度'!N35=0),"",IF('前年度'!N35=0,"皆増",IF('当年度'!N35=0,"皆減",ROUND('増減額'!N35/'前年度'!N35*100,1))))</f>
        <v>皆減</v>
      </c>
      <c r="O35" s="1"/>
    </row>
    <row r="36" spans="1:15" ht="21" customHeight="1">
      <c r="A36" s="75"/>
      <c r="B36" s="69" t="s">
        <v>74</v>
      </c>
      <c r="C36" s="49">
        <f>IF(AND('当年度'!C36=0,'前年度'!C36=0),"",IF('前年度'!C36=0,"皆増",IF('当年度'!C36=0,"皆減",ROUND('増減額'!C36/'前年度'!C36*100,1))))</f>
      </c>
      <c r="D36" s="42">
        <f>IF(AND('当年度'!D36=0,'前年度'!D36=0),"",IF('前年度'!D36=0,"皆増",IF('当年度'!D36=0,"皆減",ROUND('増減額'!D36/'前年度'!D36*100,1))))</f>
      </c>
      <c r="E36" s="42">
        <f>IF(AND('当年度'!E36=0,'前年度'!E36=0),"",IF('前年度'!E36=0,"皆増",IF('当年度'!E36=0,"皆減",ROUND('増減額'!E36/'前年度'!E36*100,1))))</f>
      </c>
      <c r="F36" s="42">
        <f>IF(AND('当年度'!F36=0,'前年度'!F36=0),"",IF('前年度'!F36=0,"皆増",IF('当年度'!F36=0,"皆減",ROUND('増減額'!F36/'前年度'!F36*100,1))))</f>
      </c>
      <c r="G36" s="42">
        <f>IF(AND('当年度'!G36=0,'前年度'!G36=0),"",IF('前年度'!G36=0,"皆増",IF('当年度'!G36=0,"皆減",ROUND('増減額'!G36/'前年度'!G36*100,1))))</f>
      </c>
      <c r="H36" s="42">
        <f>IF(AND('当年度'!H36=0,'前年度'!H36=0),"",IF('前年度'!H36=0,"皆増",IF('当年度'!H36=0,"皆減",ROUND('増減額'!H36/'前年度'!H36*100,1))))</f>
      </c>
      <c r="I36" s="42">
        <f>IF(AND('当年度'!I36=0,'前年度'!I36=0),"",IF('前年度'!I36=0,"皆増",IF('当年度'!I36=0,"皆減",ROUND('増減額'!I36/'前年度'!I36*100,1))))</f>
      </c>
      <c r="J36" s="42">
        <f>IF(AND('当年度'!J36=0,'前年度'!J36=0),"",IF('前年度'!J36=0,"皆増",IF('当年度'!J36=0,"皆減",ROUND('増減額'!J36/'前年度'!J36*100,1))))</f>
      </c>
      <c r="K36" s="42">
        <f>IF(AND('当年度'!K36=0,'前年度'!K36=0),"",IF('前年度'!K36=0,"皆増",IF('当年度'!K36=0,"皆減",ROUND('増減額'!K36/'前年度'!K36*100,1))))</f>
      </c>
      <c r="L36" s="42">
        <f>IF(AND('当年度'!L36=0,'前年度'!L36=0),"",IF('前年度'!L36=0,"皆増",IF('当年度'!L36=0,"皆減",ROUND('増減額'!L36/'前年度'!L36*100,1))))</f>
      </c>
      <c r="M36" s="42">
        <f>IF(AND('当年度'!M36=0,'前年度'!M36=0),"",IF('前年度'!M36=0,"皆増",IF('当年度'!M36=0,"皆減",ROUND('増減額'!M36/'前年度'!M36*100,1))))</f>
      </c>
      <c r="N36" s="42">
        <f>IF(AND('当年度'!N36=0,'前年度'!N36=0),"",IF('前年度'!N36=0,"皆増",IF('当年度'!N36=0,"皆減",ROUND('増減額'!N36/'前年度'!N36*100,1))))</f>
      </c>
      <c r="O36" s="1"/>
    </row>
    <row r="37" spans="1:15" ht="21" customHeight="1">
      <c r="A37" s="75"/>
      <c r="B37" s="69" t="s">
        <v>31</v>
      </c>
      <c r="C37" s="49">
        <f>IF(AND('当年度'!C37=0,'前年度'!C37=0),"",IF('前年度'!C37=0,"皆増",IF('当年度'!C37=0,"皆減",ROUND('増減額'!C37/'前年度'!C37*100,1))))</f>
      </c>
      <c r="D37" s="42">
        <f>IF(AND('当年度'!D37=0,'前年度'!D37=0),"",IF('前年度'!D37=0,"皆増",IF('当年度'!D37=0,"皆減",ROUND('増減額'!D37/'前年度'!D37*100,1))))</f>
      </c>
      <c r="E37" s="42">
        <f>IF(AND('当年度'!E37=0,'前年度'!E37=0),"",IF('前年度'!E37=0,"皆増",IF('当年度'!E37=0,"皆減",ROUND('増減額'!E37/'前年度'!E37*100,1))))</f>
      </c>
      <c r="F37" s="42" t="str">
        <f>IF(AND('当年度'!F37=0,'前年度'!F37=0),"",IF('前年度'!F37=0,"皆増",IF('当年度'!F37=0,"皆減",ROUND('増減額'!F37/'前年度'!F37*100,1))))</f>
        <v>皆増</v>
      </c>
      <c r="G37" s="42">
        <f>IF(AND('当年度'!G37=0,'前年度'!G37=0),"",IF('前年度'!G37=0,"皆増",IF('当年度'!G37=0,"皆減",ROUND('増減額'!G37/'前年度'!G37*100,1))))</f>
      </c>
      <c r="H37" s="42">
        <f>IF(AND('当年度'!H37=0,'前年度'!H37=0),"",IF('前年度'!H37=0,"皆増",IF('当年度'!H37=0,"皆減",ROUND('増減額'!H37/'前年度'!H37*100,1))))</f>
      </c>
      <c r="I37" s="42">
        <f>IF(AND('当年度'!I37=0,'前年度'!I37=0),"",IF('前年度'!I37=0,"皆増",IF('当年度'!I37=0,"皆減",ROUND('増減額'!I37/'前年度'!I37*100,1))))</f>
      </c>
      <c r="J37" s="42">
        <f>IF(AND('当年度'!J37=0,'前年度'!J37=0),"",IF('前年度'!J37=0,"皆増",IF('当年度'!J37=0,"皆減",ROUND('増減額'!J37/'前年度'!J37*100,1))))</f>
      </c>
      <c r="K37" s="42">
        <f>IF(AND('当年度'!K37=0,'前年度'!K37=0),"",IF('前年度'!K37=0,"皆増",IF('当年度'!K37=0,"皆減",ROUND('増減額'!K37/'前年度'!K37*100,1))))</f>
      </c>
      <c r="L37" s="42" t="str">
        <f>IF(AND('当年度'!L37=0,'前年度'!L37=0),"",IF('前年度'!L37=0,"皆増",IF('当年度'!L37=0,"皆減",ROUND('増減額'!L37/'前年度'!L37*100,1))))</f>
        <v>皆増</v>
      </c>
      <c r="M37" s="42">
        <f>IF(AND('当年度'!M37=0,'前年度'!M37=0),"",IF('前年度'!M37=0,"皆増",IF('当年度'!M37=0,"皆減",ROUND('増減額'!M37/'前年度'!M37*100,1))))</f>
      </c>
      <c r="N37" s="42">
        <f>IF(AND('当年度'!N37=0,'前年度'!N37=0),"",IF('前年度'!N37=0,"皆増",IF('当年度'!N37=0,"皆減",ROUND('増減額'!N37/'前年度'!N37*100,1))))</f>
      </c>
      <c r="O37" s="1"/>
    </row>
    <row r="38" spans="1:15" ht="21" customHeight="1">
      <c r="A38" s="75"/>
      <c r="B38" s="69" t="s">
        <v>75</v>
      </c>
      <c r="C38" s="49" t="str">
        <f>IF(AND('当年度'!C38=0,'前年度'!C38=0),"",IF('前年度'!C38=0,"皆増",IF('当年度'!C38=0,"皆減",ROUND('増減額'!C38/'前年度'!C38*100,1))))</f>
        <v>皆減</v>
      </c>
      <c r="D38" s="42" t="str">
        <f>IF(AND('当年度'!D38=0,'前年度'!D38=0),"",IF('前年度'!D38=0,"皆増",IF('当年度'!D38=0,"皆減",ROUND('増減額'!D38/'前年度'!D38*100,1))))</f>
        <v>皆減</v>
      </c>
      <c r="E38" s="42">
        <f>IF(AND('当年度'!E38=0,'前年度'!E38=0),"",IF('前年度'!E38=0,"皆増",IF('当年度'!E38=0,"皆減",ROUND('増減額'!E38/'前年度'!E38*100,1))))</f>
      </c>
      <c r="F38" s="42" t="str">
        <f>IF(AND('当年度'!F38=0,'前年度'!F38=0),"",IF('前年度'!F38=0,"皆増",IF('当年度'!F38=0,"皆減",ROUND('増減額'!F38/'前年度'!F38*100,1))))</f>
        <v>皆減</v>
      </c>
      <c r="G38" s="42">
        <f>IF(AND('当年度'!G38=0,'前年度'!G38=0),"",IF('前年度'!G38=0,"皆増",IF('当年度'!G38=0,"皆減",ROUND('増減額'!G38/'前年度'!G38*100,1))))</f>
      </c>
      <c r="H38" s="42">
        <f>IF(AND('当年度'!H38=0,'前年度'!H38=0),"",IF('前年度'!H38=0,"皆増",IF('当年度'!H38=0,"皆減",ROUND('増減額'!H38/'前年度'!H38*100,1))))</f>
      </c>
      <c r="I38" s="42">
        <f>IF(AND('当年度'!I38=0,'前年度'!I38=0),"",IF('前年度'!I38=0,"皆増",IF('当年度'!I38=0,"皆減",ROUND('増減額'!I38/'前年度'!I38*100,1))))</f>
      </c>
      <c r="J38" s="42">
        <f>IF(AND('当年度'!J38=0,'前年度'!J38=0),"",IF('前年度'!J38=0,"皆増",IF('当年度'!J38=0,"皆減",ROUND('増減額'!J38/'前年度'!J38*100,1))))</f>
      </c>
      <c r="K38" s="42">
        <f>IF(AND('当年度'!K38=0,'前年度'!K38=0),"",IF('前年度'!K38=0,"皆増",IF('当年度'!K38=0,"皆減",ROUND('増減額'!K38/'前年度'!K38*100,1))))</f>
      </c>
      <c r="L38" s="42" t="str">
        <f>IF(AND('当年度'!L38=0,'前年度'!L38=0),"",IF('前年度'!L38=0,"皆増",IF('当年度'!L38=0,"皆減",ROUND('増減額'!L38/'前年度'!L38*100,1))))</f>
        <v>皆減</v>
      </c>
      <c r="M38" s="42" t="str">
        <f>IF(AND('当年度'!M38=0,'前年度'!M38=0),"",IF('前年度'!M38=0,"皆増",IF('当年度'!M38=0,"皆減",ROUND('増減額'!M38/'前年度'!M38*100,1))))</f>
        <v>皆減</v>
      </c>
      <c r="N38" s="42">
        <f>IF(AND('当年度'!N38=0,'前年度'!N38=0),"",IF('前年度'!N38=0,"皆増",IF('当年度'!N38=0,"皆減",ROUND('増減額'!N38/'前年度'!N38*100,1))))</f>
      </c>
      <c r="O38" s="1"/>
    </row>
    <row r="39" spans="1:15" ht="21" customHeight="1">
      <c r="A39" s="75"/>
      <c r="B39" s="69" t="s">
        <v>32</v>
      </c>
      <c r="C39" s="49">
        <f>IF(AND('当年度'!C39=0,'前年度'!C39=0),"",IF('前年度'!C39=0,"皆増",IF('当年度'!C39=0,"皆減",ROUND('増減額'!C39/'前年度'!C39*100,1))))</f>
      </c>
      <c r="D39" s="42">
        <f>IF(AND('当年度'!D39=0,'前年度'!D39=0),"",IF('前年度'!D39=0,"皆増",IF('当年度'!D39=0,"皆減",ROUND('増減額'!D39/'前年度'!D39*100,1))))</f>
      </c>
      <c r="E39" s="42">
        <f>IF(AND('当年度'!E39=0,'前年度'!E39=0),"",IF('前年度'!E39=0,"皆増",IF('当年度'!E39=0,"皆減",ROUND('増減額'!E39/'前年度'!E39*100,1))))</f>
      </c>
      <c r="F39" s="42">
        <f>IF(AND('当年度'!F39=0,'前年度'!F39=0),"",IF('前年度'!F39=0,"皆増",IF('当年度'!F39=0,"皆減",ROUND('増減額'!F39/'前年度'!F39*100,1))))</f>
      </c>
      <c r="G39" s="42">
        <f>IF(AND('当年度'!G39=0,'前年度'!G39=0),"",IF('前年度'!G39=0,"皆増",IF('当年度'!G39=0,"皆減",ROUND('増減額'!G39/'前年度'!G39*100,1))))</f>
      </c>
      <c r="H39" s="42">
        <f>IF(AND('当年度'!H39=0,'前年度'!H39=0),"",IF('前年度'!H39=0,"皆増",IF('当年度'!H39=0,"皆減",ROUND('増減額'!H39/'前年度'!H39*100,1))))</f>
      </c>
      <c r="I39" s="42">
        <f>IF(AND('当年度'!I39=0,'前年度'!I39=0),"",IF('前年度'!I39=0,"皆増",IF('当年度'!I39=0,"皆減",ROUND('増減額'!I39/'前年度'!I39*100,1))))</f>
        <v>-0.4</v>
      </c>
      <c r="J39" s="42">
        <f>IF(AND('当年度'!J39=0,'前年度'!J39=0),"",IF('前年度'!J39=0,"皆増",IF('当年度'!J39=0,"皆減",ROUND('増減額'!J39/'前年度'!J39*100,1))))</f>
        <v>-23</v>
      </c>
      <c r="K39" s="42">
        <f>IF(AND('当年度'!K39=0,'前年度'!K39=0),"",IF('前年度'!K39=0,"皆増",IF('当年度'!K39=0,"皆減",ROUND('増減額'!K39/'前年度'!K39*100,1))))</f>
        <v>-96.2</v>
      </c>
      <c r="L39" s="42">
        <f>IF(AND('当年度'!L39=0,'前年度'!L39=0),"",IF('前年度'!L39=0,"皆増",IF('当年度'!L39=0,"皆減",ROUND('増減額'!L39/'前年度'!L39*100,1))))</f>
        <v>-0.4</v>
      </c>
      <c r="M39" s="42">
        <f>IF(AND('当年度'!M39=0,'前年度'!M39=0),"",IF('前年度'!M39=0,"皆増",IF('当年度'!M39=0,"皆減",ROUND('増減額'!M39/'前年度'!M39*100,1))))</f>
        <v>-23</v>
      </c>
      <c r="N39" s="42">
        <f>IF(AND('当年度'!N39=0,'前年度'!N39=0),"",IF('前年度'!N39=0,"皆増",IF('当年度'!N39=0,"皆減",ROUND('増減額'!N39/'前年度'!N39*100,1))))</f>
        <v>-96.2</v>
      </c>
      <c r="O39" s="1"/>
    </row>
    <row r="40" spans="1:15" ht="21" customHeight="1">
      <c r="A40" s="75"/>
      <c r="B40" s="69" t="s">
        <v>33</v>
      </c>
      <c r="C40" s="49">
        <f>IF(AND('当年度'!C40=0,'前年度'!C40=0),"",IF('前年度'!C40=0,"皆増",IF('当年度'!C40=0,"皆減",ROUND('増減額'!C40/'前年度'!C40*100,1))))</f>
      </c>
      <c r="D40" s="42">
        <f>IF(AND('当年度'!D40=0,'前年度'!D40=0),"",IF('前年度'!D40=0,"皆増",IF('当年度'!D40=0,"皆減",ROUND('増減額'!D40/'前年度'!D40*100,1))))</f>
      </c>
      <c r="E40" s="42">
        <f>IF(AND('当年度'!E40=0,'前年度'!E40=0),"",IF('前年度'!E40=0,"皆増",IF('当年度'!E40=0,"皆減",ROUND('増減額'!E40/'前年度'!E40*100,1))))</f>
      </c>
      <c r="F40" s="42">
        <f>IF(AND('当年度'!F40=0,'前年度'!F40=0),"",IF('前年度'!F40=0,"皆増",IF('当年度'!F40=0,"皆減",ROUND('増減額'!F40/'前年度'!F40*100,1))))</f>
      </c>
      <c r="G40" s="42">
        <f>IF(AND('当年度'!G40=0,'前年度'!G40=0),"",IF('前年度'!G40=0,"皆増",IF('当年度'!G40=0,"皆減",ROUND('増減額'!G40/'前年度'!G40*100,1))))</f>
      </c>
      <c r="H40" s="42">
        <f>IF(AND('当年度'!H40=0,'前年度'!H40=0),"",IF('前年度'!H40=0,"皆増",IF('当年度'!H40=0,"皆減",ROUND('増減額'!H40/'前年度'!H40*100,1))))</f>
      </c>
      <c r="I40" s="42">
        <f>IF(AND('当年度'!I40=0,'前年度'!I40=0),"",IF('前年度'!I40=0,"皆増",IF('当年度'!I40=0,"皆減",ROUND('増減額'!I40/'前年度'!I40*100,1))))</f>
      </c>
      <c r="J40" s="42">
        <f>IF(AND('当年度'!J40=0,'前年度'!J40=0),"",IF('前年度'!J40=0,"皆増",IF('当年度'!J40=0,"皆減",ROUND('増減額'!J40/'前年度'!J40*100,1))))</f>
      </c>
      <c r="K40" s="42">
        <f>IF(AND('当年度'!K40=0,'前年度'!K40=0),"",IF('前年度'!K40=0,"皆増",IF('当年度'!K40=0,"皆減",ROUND('増減額'!K40/'前年度'!K40*100,1))))</f>
      </c>
      <c r="L40" s="42">
        <f>IF(AND('当年度'!L40=0,'前年度'!L40=0),"",IF('前年度'!L40=0,"皆増",IF('当年度'!L40=0,"皆減",ROUND('増減額'!L40/'前年度'!L40*100,1))))</f>
      </c>
      <c r="M40" s="42">
        <f>IF(AND('当年度'!M40=0,'前年度'!M40=0),"",IF('前年度'!M40=0,"皆増",IF('当年度'!M40=0,"皆減",ROUND('増減額'!M40/'前年度'!M40*100,1))))</f>
      </c>
      <c r="N40" s="42">
        <f>IF(AND('当年度'!N40=0,'前年度'!N40=0),"",IF('前年度'!N40=0,"皆増",IF('当年度'!N40=0,"皆減",ROUND('増減額'!N40/'前年度'!N40*100,1))))</f>
      </c>
      <c r="O40" s="1"/>
    </row>
    <row r="41" spans="1:15" ht="21" customHeight="1">
      <c r="A41" s="75"/>
      <c r="B41" s="69" t="s">
        <v>76</v>
      </c>
      <c r="C41" s="49">
        <f>IF(AND('当年度'!C41=0,'前年度'!C41=0),"",IF('前年度'!C41=0,"皆増",IF('当年度'!C41=0,"皆減",ROUND('増減額'!C41/'前年度'!C41*100,1))))</f>
      </c>
      <c r="D41" s="42">
        <f>IF(AND('当年度'!D41=0,'前年度'!D41=0),"",IF('前年度'!D41=0,"皆増",IF('当年度'!D41=0,"皆減",ROUND('増減額'!D41/'前年度'!D41*100,1))))</f>
      </c>
      <c r="E41" s="42">
        <f>IF(AND('当年度'!E41=0,'前年度'!E41=0),"",IF('前年度'!E41=0,"皆増",IF('当年度'!E41=0,"皆減",ROUND('増減額'!E41/'前年度'!E41*100,1))))</f>
      </c>
      <c r="F41" s="42">
        <f>IF(AND('当年度'!F41=0,'前年度'!F41=0),"",IF('前年度'!F41=0,"皆増",IF('当年度'!F41=0,"皆減",ROUND('増減額'!F41/'前年度'!F41*100,1))))</f>
      </c>
      <c r="G41" s="42">
        <f>IF(AND('当年度'!G41=0,'前年度'!G41=0),"",IF('前年度'!G41=0,"皆増",IF('当年度'!G41=0,"皆減",ROUND('増減額'!G41/'前年度'!G41*100,1))))</f>
      </c>
      <c r="H41" s="42">
        <f>IF(AND('当年度'!H41=0,'前年度'!H41=0),"",IF('前年度'!H41=0,"皆増",IF('当年度'!H41=0,"皆減",ROUND('増減額'!H41/'前年度'!H41*100,1))))</f>
      </c>
      <c r="I41" s="42">
        <f>IF(AND('当年度'!I41=0,'前年度'!I41=0),"",IF('前年度'!I41=0,"皆増",IF('当年度'!I41=0,"皆減",ROUND('増減額'!I41/'前年度'!I41*100,1))))</f>
      </c>
      <c r="J41" s="42">
        <f>IF(AND('当年度'!J41=0,'前年度'!J41=0),"",IF('前年度'!J41=0,"皆増",IF('当年度'!J41=0,"皆減",ROUND('増減額'!J41/'前年度'!J41*100,1))))</f>
      </c>
      <c r="K41" s="42">
        <f>IF(AND('当年度'!K41=0,'前年度'!K41=0),"",IF('前年度'!K41=0,"皆増",IF('当年度'!K41=0,"皆減",ROUND('増減額'!K41/'前年度'!K41*100,1))))</f>
      </c>
      <c r="L41" s="42">
        <f>IF(AND('当年度'!L41=0,'前年度'!L41=0),"",IF('前年度'!L41=0,"皆増",IF('当年度'!L41=0,"皆減",ROUND('増減額'!L41/'前年度'!L41*100,1))))</f>
      </c>
      <c r="M41" s="42">
        <f>IF(AND('当年度'!M41=0,'前年度'!M41=0),"",IF('前年度'!M41=0,"皆増",IF('当年度'!M41=0,"皆減",ROUND('増減額'!M41/'前年度'!M41*100,1))))</f>
      </c>
      <c r="N41" s="42">
        <f>IF(AND('当年度'!N41=0,'前年度'!N41=0),"",IF('前年度'!N41=0,"皆増",IF('当年度'!N41=0,"皆減",ROUND('増減額'!N41/'前年度'!N41*100,1))))</f>
      </c>
      <c r="O41" s="1"/>
    </row>
    <row r="42" spans="1:15" ht="21" customHeight="1">
      <c r="A42" s="75"/>
      <c r="B42" s="69" t="s">
        <v>77</v>
      </c>
      <c r="C42" s="49">
        <f>IF(AND('当年度'!C42=0,'前年度'!C42=0),"",IF('前年度'!C42=0,"皆増",IF('当年度'!C42=0,"皆減",ROUND('増減額'!C42/'前年度'!C42*100,1))))</f>
      </c>
      <c r="D42" s="42">
        <f>IF(AND('当年度'!D42=0,'前年度'!D42=0),"",IF('前年度'!D42=0,"皆増",IF('当年度'!D42=0,"皆減",ROUND('増減額'!D42/'前年度'!D42*100,1))))</f>
      </c>
      <c r="E42" s="42">
        <f>IF(AND('当年度'!E42=0,'前年度'!E42=0),"",IF('前年度'!E42=0,"皆増",IF('当年度'!E42=0,"皆減",ROUND('増減額'!E42/'前年度'!E42*100,1))))</f>
      </c>
      <c r="F42" s="42">
        <f>IF(AND('当年度'!F42=0,'前年度'!F42=0),"",IF('前年度'!F42=0,"皆増",IF('当年度'!F42=0,"皆減",ROUND('増減額'!F42/'前年度'!F42*100,1))))</f>
      </c>
      <c r="G42" s="42">
        <f>IF(AND('当年度'!G42=0,'前年度'!G42=0),"",IF('前年度'!G42=0,"皆増",IF('当年度'!G42=0,"皆減",ROUND('増減額'!G42/'前年度'!G42*100,1))))</f>
      </c>
      <c r="H42" s="42">
        <f>IF(AND('当年度'!H42=0,'前年度'!H42=0),"",IF('前年度'!H42=0,"皆増",IF('当年度'!H42=0,"皆減",ROUND('増減額'!H42/'前年度'!H42*100,1))))</f>
      </c>
      <c r="I42" s="42" t="str">
        <f>IF(AND('当年度'!I42=0,'前年度'!I42=0),"",IF('前年度'!I42=0,"皆増",IF('当年度'!I42=0,"皆減",ROUND('増減額'!I42/'前年度'!I42*100,1))))</f>
        <v>皆減</v>
      </c>
      <c r="J42" s="42" t="str">
        <f>IF(AND('当年度'!J42=0,'前年度'!J42=0),"",IF('前年度'!J42=0,"皆増",IF('当年度'!J42=0,"皆減",ROUND('増減額'!J42/'前年度'!J42*100,1))))</f>
        <v>皆減</v>
      </c>
      <c r="K42" s="42">
        <f>IF(AND('当年度'!K42=0,'前年度'!K42=0),"",IF('前年度'!K42=0,"皆増",IF('当年度'!K42=0,"皆減",ROUND('増減額'!K42/'前年度'!K42*100,1))))</f>
      </c>
      <c r="L42" s="42" t="str">
        <f>IF(AND('当年度'!L42=0,'前年度'!L42=0),"",IF('前年度'!L42=0,"皆増",IF('当年度'!L42=0,"皆減",ROUND('増減額'!L42/'前年度'!L42*100,1))))</f>
        <v>皆減</v>
      </c>
      <c r="M42" s="42" t="str">
        <f>IF(AND('当年度'!M42=0,'前年度'!M42=0),"",IF('前年度'!M42=0,"皆増",IF('当年度'!M42=0,"皆減",ROUND('増減額'!M42/'前年度'!M42*100,1))))</f>
        <v>皆減</v>
      </c>
      <c r="N42" s="42">
        <f>IF(AND('当年度'!N42=0,'前年度'!N42=0),"",IF('前年度'!N42=0,"皆増",IF('当年度'!N42=0,"皆減",ROUND('増減額'!N42/'前年度'!N42*100,1))))</f>
      </c>
      <c r="O42" s="1"/>
    </row>
    <row r="43" spans="1:15" ht="21" customHeight="1">
      <c r="A43" s="75"/>
      <c r="B43" s="69" t="s">
        <v>78</v>
      </c>
      <c r="C43" s="49">
        <f>IF(AND('当年度'!C43=0,'前年度'!C43=0),"",IF('前年度'!C43=0,"皆増",IF('当年度'!C43=0,"皆減",ROUND('増減額'!C43/'前年度'!C43*100,1))))</f>
      </c>
      <c r="D43" s="42">
        <f>IF(AND('当年度'!D43=0,'前年度'!D43=0),"",IF('前年度'!D43=0,"皆増",IF('当年度'!D43=0,"皆減",ROUND('増減額'!D43/'前年度'!D43*100,1))))</f>
      </c>
      <c r="E43" s="42">
        <f>IF(AND('当年度'!E43=0,'前年度'!E43=0),"",IF('前年度'!E43=0,"皆増",IF('当年度'!E43=0,"皆減",ROUND('増減額'!E43/'前年度'!E43*100,1))))</f>
      </c>
      <c r="F43" s="42">
        <f>IF(AND('当年度'!F43=0,'前年度'!F43=0),"",IF('前年度'!F43=0,"皆増",IF('当年度'!F43=0,"皆減",ROUND('増減額'!F43/'前年度'!F43*100,1))))</f>
      </c>
      <c r="G43" s="42">
        <f>IF(AND('当年度'!G43=0,'前年度'!G43=0),"",IF('前年度'!G43=0,"皆増",IF('当年度'!G43=0,"皆減",ROUND('増減額'!G43/'前年度'!G43*100,1))))</f>
      </c>
      <c r="H43" s="42">
        <f>IF(AND('当年度'!H43=0,'前年度'!H43=0),"",IF('前年度'!H43=0,"皆増",IF('当年度'!H43=0,"皆減",ROUND('増減額'!H43/'前年度'!H43*100,1))))</f>
      </c>
      <c r="I43" s="42">
        <f>IF(AND('当年度'!I43=0,'前年度'!I43=0),"",IF('前年度'!I43=0,"皆増",IF('当年度'!I43=0,"皆減",ROUND('増減額'!I43/'前年度'!I43*100,1))))</f>
      </c>
      <c r="J43" s="42">
        <f>IF(AND('当年度'!J43=0,'前年度'!J43=0),"",IF('前年度'!J43=0,"皆増",IF('当年度'!J43=0,"皆減",ROUND('増減額'!J43/'前年度'!J43*100,1))))</f>
      </c>
      <c r="K43" s="42">
        <f>IF(AND('当年度'!K43=0,'前年度'!K43=0),"",IF('前年度'!K43=0,"皆増",IF('当年度'!K43=0,"皆減",ROUND('増減額'!K43/'前年度'!K43*100,1))))</f>
      </c>
      <c r="L43" s="42">
        <f>IF(AND('当年度'!L43=0,'前年度'!L43=0),"",IF('前年度'!L43=0,"皆増",IF('当年度'!L43=0,"皆減",ROUND('増減額'!L43/'前年度'!L43*100,1))))</f>
      </c>
      <c r="M43" s="42">
        <f>IF(AND('当年度'!M43=0,'前年度'!M43=0),"",IF('前年度'!M43=0,"皆増",IF('当年度'!M43=0,"皆減",ROUND('増減額'!M43/'前年度'!M43*100,1))))</f>
      </c>
      <c r="N43" s="42">
        <f>IF(AND('当年度'!N43=0,'前年度'!N43=0),"",IF('前年度'!N43=0,"皆増",IF('当年度'!N43=0,"皆減",ROUND('増減額'!N43/'前年度'!N43*100,1))))</f>
      </c>
      <c r="O43" s="1"/>
    </row>
    <row r="44" spans="1:15" ht="21" customHeight="1">
      <c r="A44" s="75"/>
      <c r="B44" s="69" t="s">
        <v>34</v>
      </c>
      <c r="C44" s="49">
        <f>IF(AND('当年度'!C44=0,'前年度'!C44=0),"",IF('前年度'!C44=0,"皆増",IF('当年度'!C44=0,"皆減",ROUND('増減額'!C44/'前年度'!C44*100,1))))</f>
        <v>-14</v>
      </c>
      <c r="D44" s="42">
        <f>IF(AND('当年度'!D44=0,'前年度'!D44=0),"",IF('前年度'!D44=0,"皆増",IF('当年度'!D44=0,"皆減",ROUND('増減額'!D44/'前年度'!D44*100,1))))</f>
        <v>23.8</v>
      </c>
      <c r="E44" s="42">
        <f>IF(AND('当年度'!E44=0,'前年度'!E44=0),"",IF('前年度'!E44=0,"皆増",IF('当年度'!E44=0,"皆減",ROUND('増減額'!E44/'前年度'!E44*100,1))))</f>
        <v>-37.9</v>
      </c>
      <c r="F44" s="42">
        <f>IF(AND('当年度'!F44=0,'前年度'!F44=0),"",IF('前年度'!F44=0,"皆増",IF('当年度'!F44=0,"皆減",ROUND('増減額'!F44/'前年度'!F44*100,1))))</f>
      </c>
      <c r="G44" s="42">
        <f>IF(AND('当年度'!G44=0,'前年度'!G44=0),"",IF('前年度'!G44=0,"皆増",IF('当年度'!G44=0,"皆減",ROUND('増減額'!G44/'前年度'!G44*100,1))))</f>
      </c>
      <c r="H44" s="42">
        <f>IF(AND('当年度'!H44=0,'前年度'!H44=0),"",IF('前年度'!H44=0,"皆増",IF('当年度'!H44=0,"皆減",ROUND('増減額'!H44/'前年度'!H44*100,1))))</f>
      </c>
      <c r="I44" s="42">
        <f>IF(AND('当年度'!I44=0,'前年度'!I44=0),"",IF('前年度'!I44=0,"皆増",IF('当年度'!I44=0,"皆減",ROUND('増減額'!I44/'前年度'!I44*100,1))))</f>
        <v>-73.5</v>
      </c>
      <c r="J44" s="42">
        <f>IF(AND('当年度'!J44=0,'前年度'!J44=0),"",IF('前年度'!J44=0,"皆増",IF('当年度'!J44=0,"皆減",ROUND('増減額'!J44/'前年度'!J44*100,1))))</f>
        <v>-37.1</v>
      </c>
      <c r="K44" s="42">
        <f>IF(AND('当年度'!K44=0,'前年度'!K44=0),"",IF('前年度'!K44=0,"皆増",IF('当年度'!K44=0,"皆減",ROUND('増減額'!K44/'前年度'!K44*100,1))))</f>
        <v>-75.2</v>
      </c>
      <c r="L44" s="42">
        <f>IF(AND('当年度'!L44=0,'前年度'!L44=0),"",IF('前年度'!L44=0,"皆増",IF('当年度'!L44=0,"皆減",ROUND('増減額'!L44/'前年度'!L44*100,1))))</f>
        <v>-19.9</v>
      </c>
      <c r="M44" s="42">
        <f>IF(AND('当年度'!M44=0,'前年度'!M44=0),"",IF('前年度'!M44=0,"皆増",IF('当年度'!M44=0,"皆減",ROUND('増減額'!M44/'前年度'!M44*100,1))))</f>
        <v>22</v>
      </c>
      <c r="N44" s="42">
        <f>IF(AND('当年度'!N44=0,'前年度'!N44=0),"",IF('前年度'!N44=0,"皆増",IF('当年度'!N44=0,"皆減",ROUND('増減額'!N44/'前年度'!N44*100,1))))</f>
        <v>-42</v>
      </c>
      <c r="O44" s="1"/>
    </row>
    <row r="45" spans="1:15" ht="21" customHeight="1">
      <c r="A45" s="75"/>
      <c r="B45" s="69" t="s">
        <v>79</v>
      </c>
      <c r="C45" s="49" t="str">
        <f>IF(AND('当年度'!C45=0,'前年度'!C45=0),"",IF('前年度'!C45=0,"皆増",IF('当年度'!C45=0,"皆減",ROUND('増減額'!C45/'前年度'!C45*100,1))))</f>
        <v>皆減</v>
      </c>
      <c r="D45" s="42" t="str">
        <f>IF(AND('当年度'!D45=0,'前年度'!D45=0),"",IF('前年度'!D45=0,"皆増",IF('当年度'!D45=0,"皆減",ROUND('増減額'!D45/'前年度'!D45*100,1))))</f>
        <v>皆減</v>
      </c>
      <c r="E45" s="42" t="str">
        <f>IF(AND('当年度'!E45=0,'前年度'!E45=0),"",IF('前年度'!E45=0,"皆増",IF('当年度'!E45=0,"皆減",ROUND('増減額'!E45/'前年度'!E45*100,1))))</f>
        <v>皆減</v>
      </c>
      <c r="F45" s="42">
        <f>IF(AND('当年度'!F45=0,'前年度'!F45=0),"",IF('前年度'!F45=0,"皆増",IF('当年度'!F45=0,"皆減",ROUND('増減額'!F45/'前年度'!F45*100,1))))</f>
      </c>
      <c r="G45" s="42">
        <f>IF(AND('当年度'!G45=0,'前年度'!G45=0),"",IF('前年度'!G45=0,"皆増",IF('当年度'!G45=0,"皆減",ROUND('増減額'!G45/'前年度'!G45*100,1))))</f>
      </c>
      <c r="H45" s="42">
        <f>IF(AND('当年度'!H45=0,'前年度'!H45=0),"",IF('前年度'!H45=0,"皆増",IF('当年度'!H45=0,"皆減",ROUND('増減額'!H45/'前年度'!H45*100,1))))</f>
      </c>
      <c r="I45" s="42">
        <f>IF(AND('当年度'!I45=0,'前年度'!I45=0),"",IF('前年度'!I45=0,"皆増",IF('当年度'!I45=0,"皆減",ROUND('増減額'!I45/'前年度'!I45*100,1))))</f>
      </c>
      <c r="J45" s="42">
        <f>IF(AND('当年度'!J45=0,'前年度'!J45=0),"",IF('前年度'!J45=0,"皆増",IF('当年度'!J45=0,"皆減",ROUND('増減額'!J45/'前年度'!J45*100,1))))</f>
      </c>
      <c r="K45" s="42">
        <f>IF(AND('当年度'!K45=0,'前年度'!K45=0),"",IF('前年度'!K45=0,"皆増",IF('当年度'!K45=0,"皆減",ROUND('増減額'!K45/'前年度'!K45*100,1))))</f>
      </c>
      <c r="L45" s="42" t="str">
        <f>IF(AND('当年度'!L45=0,'前年度'!L45=0),"",IF('前年度'!L45=0,"皆増",IF('当年度'!L45=0,"皆減",ROUND('増減額'!L45/'前年度'!L45*100,1))))</f>
        <v>皆減</v>
      </c>
      <c r="M45" s="42" t="str">
        <f>IF(AND('当年度'!M45=0,'前年度'!M45=0),"",IF('前年度'!M45=0,"皆増",IF('当年度'!M45=0,"皆減",ROUND('増減額'!M45/'前年度'!M45*100,1))))</f>
        <v>皆減</v>
      </c>
      <c r="N45" s="42" t="str">
        <f>IF(AND('当年度'!N45=0,'前年度'!N45=0),"",IF('前年度'!N45=0,"皆増",IF('当年度'!N45=0,"皆減",ROUND('増減額'!N45/'前年度'!N45*100,1))))</f>
        <v>皆減</v>
      </c>
      <c r="O45" s="1"/>
    </row>
    <row r="46" spans="1:15" ht="21" customHeight="1">
      <c r="A46" s="75"/>
      <c r="B46" s="69" t="s">
        <v>80</v>
      </c>
      <c r="C46" s="49" t="str">
        <f>IF(AND('当年度'!C46=0,'前年度'!C46=0),"",IF('前年度'!C46=0,"皆増",IF('当年度'!C46=0,"皆減",ROUND('増減額'!C46/'前年度'!C46*100,1))))</f>
        <v>皆減</v>
      </c>
      <c r="D46" s="42" t="str">
        <f>IF(AND('当年度'!D46=0,'前年度'!D46=0),"",IF('前年度'!D46=0,"皆増",IF('当年度'!D46=0,"皆減",ROUND('増減額'!D46/'前年度'!D46*100,1))))</f>
        <v>皆減</v>
      </c>
      <c r="E46" s="42" t="str">
        <f>IF(AND('当年度'!E46=0,'前年度'!E46=0),"",IF('前年度'!E46=0,"皆増",IF('当年度'!E46=0,"皆減",ROUND('増減額'!E46/'前年度'!E46*100,1))))</f>
        <v>皆減</v>
      </c>
      <c r="F46" s="42">
        <f>IF(AND('当年度'!F46=0,'前年度'!F46=0),"",IF('前年度'!F46=0,"皆増",IF('当年度'!F46=0,"皆減",ROUND('増減額'!F46/'前年度'!F46*100,1))))</f>
      </c>
      <c r="G46" s="42">
        <f>IF(AND('当年度'!G46=0,'前年度'!G46=0),"",IF('前年度'!G46=0,"皆増",IF('当年度'!G46=0,"皆減",ROUND('増減額'!G46/'前年度'!G46*100,1))))</f>
      </c>
      <c r="H46" s="42">
        <f>IF(AND('当年度'!H46=0,'前年度'!H46=0),"",IF('前年度'!H46=0,"皆増",IF('当年度'!H46=0,"皆減",ROUND('増減額'!H46/'前年度'!H46*100,1))))</f>
      </c>
      <c r="I46" s="42" t="str">
        <f>IF(AND('当年度'!I46=0,'前年度'!I46=0),"",IF('前年度'!I46=0,"皆増",IF('当年度'!I46=0,"皆減",ROUND('増減額'!I46/'前年度'!I46*100,1))))</f>
        <v>皆減</v>
      </c>
      <c r="J46" s="42" t="str">
        <f>IF(AND('当年度'!J46=0,'前年度'!J46=0),"",IF('前年度'!J46=0,"皆増",IF('当年度'!J46=0,"皆減",ROUND('増減額'!J46/'前年度'!J46*100,1))))</f>
        <v>皆減</v>
      </c>
      <c r="K46" s="42">
        <f>IF(AND('当年度'!K46=0,'前年度'!K46=0),"",IF('前年度'!K46=0,"皆増",IF('当年度'!K46=0,"皆減",ROUND('増減額'!K46/'前年度'!K46*100,1))))</f>
      </c>
      <c r="L46" s="42" t="str">
        <f>IF(AND('当年度'!L46=0,'前年度'!L46=0),"",IF('前年度'!L46=0,"皆増",IF('当年度'!L46=0,"皆減",ROUND('増減額'!L46/'前年度'!L46*100,1))))</f>
        <v>皆減</v>
      </c>
      <c r="M46" s="42" t="str">
        <f>IF(AND('当年度'!M46=0,'前年度'!M46=0),"",IF('前年度'!M46=0,"皆増",IF('当年度'!M46=0,"皆減",ROUND('増減額'!M46/'前年度'!M46*100,1))))</f>
        <v>皆減</v>
      </c>
      <c r="N46" s="42" t="str">
        <f>IF(AND('当年度'!N46=0,'前年度'!N46=0),"",IF('前年度'!N46=0,"皆増",IF('当年度'!N46=0,"皆減",ROUND('増減額'!N46/'前年度'!N46*100,1))))</f>
        <v>皆減</v>
      </c>
      <c r="O46" s="1"/>
    </row>
    <row r="47" spans="1:15" ht="21" customHeight="1">
      <c r="A47" s="75"/>
      <c r="B47" s="69" t="s">
        <v>81</v>
      </c>
      <c r="C47" s="49" t="str">
        <f>IF(AND('当年度'!C47=0,'前年度'!C47=0),"",IF('前年度'!C47=0,"皆増",IF('当年度'!C47=0,"皆減",ROUND('増減額'!C47/'前年度'!C47*100,1))))</f>
        <v>皆減</v>
      </c>
      <c r="D47" s="42" t="str">
        <f>IF(AND('当年度'!D47=0,'前年度'!D47=0),"",IF('前年度'!D47=0,"皆増",IF('当年度'!D47=0,"皆減",ROUND('増減額'!D47/'前年度'!D47*100,1))))</f>
        <v>皆減</v>
      </c>
      <c r="E47" s="42">
        <f>IF(AND('当年度'!E47=0,'前年度'!E47=0),"",IF('前年度'!E47=0,"皆増",IF('当年度'!E47=0,"皆減",ROUND('増減額'!E47/'前年度'!E47*100,1))))</f>
      </c>
      <c r="F47" s="42" t="str">
        <f>IF(AND('当年度'!F47=0,'前年度'!F47=0),"",IF('前年度'!F47=0,"皆増",IF('当年度'!F47=0,"皆減",ROUND('増減額'!F47/'前年度'!F47*100,1))))</f>
        <v>皆減</v>
      </c>
      <c r="G47" s="42">
        <f>IF(AND('当年度'!G47=0,'前年度'!G47=0),"",IF('前年度'!G47=0,"皆増",IF('当年度'!G47=0,"皆減",ROUND('増減額'!G47/'前年度'!G47*100,1))))</f>
      </c>
      <c r="H47" s="42">
        <f>IF(AND('当年度'!H47=0,'前年度'!H47=0),"",IF('前年度'!H47=0,"皆増",IF('当年度'!H47=0,"皆減",ROUND('増減額'!H47/'前年度'!H47*100,1))))</f>
      </c>
      <c r="I47" s="42">
        <f>IF(AND('当年度'!I47=0,'前年度'!I47=0),"",IF('前年度'!I47=0,"皆増",IF('当年度'!I47=0,"皆減",ROUND('増減額'!I47/'前年度'!I47*100,1))))</f>
      </c>
      <c r="J47" s="42">
        <f>IF(AND('当年度'!J47=0,'前年度'!J47=0),"",IF('前年度'!J47=0,"皆増",IF('当年度'!J47=0,"皆減",ROUND('増減額'!J47/'前年度'!J47*100,1))))</f>
      </c>
      <c r="K47" s="42">
        <f>IF(AND('当年度'!K47=0,'前年度'!K47=0),"",IF('前年度'!K47=0,"皆増",IF('当年度'!K47=0,"皆減",ROUND('増減額'!K47/'前年度'!K47*100,1))))</f>
      </c>
      <c r="L47" s="42" t="str">
        <f>IF(AND('当年度'!L47=0,'前年度'!L47=0),"",IF('前年度'!L47=0,"皆増",IF('当年度'!L47=0,"皆減",ROUND('増減額'!L47/'前年度'!L47*100,1))))</f>
        <v>皆減</v>
      </c>
      <c r="M47" s="42" t="str">
        <f>IF(AND('当年度'!M47=0,'前年度'!M47=0),"",IF('前年度'!M47=0,"皆増",IF('当年度'!M47=0,"皆減",ROUND('増減額'!M47/'前年度'!M47*100,1))))</f>
        <v>皆減</v>
      </c>
      <c r="N47" s="42">
        <f>IF(AND('当年度'!N47=0,'前年度'!N47=0),"",IF('前年度'!N47=0,"皆増",IF('当年度'!N47=0,"皆減",ROUND('増減額'!N47/'前年度'!N47*100,1))))</f>
      </c>
      <c r="O47" s="1"/>
    </row>
    <row r="48" spans="1:15" ht="21" customHeight="1">
      <c r="A48" s="75"/>
      <c r="B48" s="69" t="s">
        <v>82</v>
      </c>
      <c r="C48" s="49" t="str">
        <f>IF(AND('当年度'!C48=0,'前年度'!C48=0),"",IF('前年度'!C48=0,"皆増",IF('当年度'!C48=0,"皆減",ROUND('増減額'!C48/'前年度'!C48*100,1))))</f>
        <v>皆減</v>
      </c>
      <c r="D48" s="42" t="str">
        <f>IF(AND('当年度'!D48=0,'前年度'!D48=0),"",IF('前年度'!D48=0,"皆増",IF('当年度'!D48=0,"皆減",ROUND('増減額'!D48/'前年度'!D48*100,1))))</f>
        <v>皆減</v>
      </c>
      <c r="E48" s="42">
        <f>IF(AND('当年度'!E48=0,'前年度'!E48=0),"",IF('前年度'!E48=0,"皆増",IF('当年度'!E48=0,"皆減",ROUND('増減額'!E48/'前年度'!E48*100,1))))</f>
      </c>
      <c r="F48" s="42">
        <f>IF(AND('当年度'!F48=0,'前年度'!F48=0),"",IF('前年度'!F48=0,"皆増",IF('当年度'!F48=0,"皆減",ROUND('増減額'!F48/'前年度'!F48*100,1))))</f>
      </c>
      <c r="G48" s="42">
        <f>IF(AND('当年度'!G48=0,'前年度'!G48=0),"",IF('前年度'!G48=0,"皆増",IF('当年度'!G48=0,"皆減",ROUND('増減額'!G48/'前年度'!G48*100,1))))</f>
      </c>
      <c r="H48" s="42">
        <f>IF(AND('当年度'!H48=0,'前年度'!H48=0),"",IF('前年度'!H48=0,"皆増",IF('当年度'!H48=0,"皆減",ROUND('増減額'!H48/'前年度'!H48*100,1))))</f>
      </c>
      <c r="I48" s="42" t="str">
        <f>IF(AND('当年度'!I48=0,'前年度'!I48=0),"",IF('前年度'!I48=0,"皆増",IF('当年度'!I48=0,"皆減",ROUND('増減額'!I48/'前年度'!I48*100,1))))</f>
        <v>皆減</v>
      </c>
      <c r="J48" s="42" t="str">
        <f>IF(AND('当年度'!J48=0,'前年度'!J48=0),"",IF('前年度'!J48=0,"皆増",IF('当年度'!J48=0,"皆減",ROUND('増減額'!J48/'前年度'!J48*100,1))))</f>
        <v>皆減</v>
      </c>
      <c r="K48" s="42">
        <f>IF(AND('当年度'!K48=0,'前年度'!K48=0),"",IF('前年度'!K48=0,"皆増",IF('当年度'!K48=0,"皆減",ROUND('増減額'!K48/'前年度'!K48*100,1))))</f>
      </c>
      <c r="L48" s="42" t="str">
        <f>IF(AND('当年度'!L48=0,'前年度'!L48=0),"",IF('前年度'!L48=0,"皆増",IF('当年度'!L48=0,"皆減",ROUND('増減額'!L48/'前年度'!L48*100,1))))</f>
        <v>皆減</v>
      </c>
      <c r="M48" s="42" t="str">
        <f>IF(AND('当年度'!M48=0,'前年度'!M48=0),"",IF('前年度'!M48=0,"皆増",IF('当年度'!M48=0,"皆減",ROUND('増減額'!M48/'前年度'!M48*100,1))))</f>
        <v>皆減</v>
      </c>
      <c r="N48" s="42">
        <f>IF(AND('当年度'!N48=0,'前年度'!N48=0),"",IF('前年度'!N48=0,"皆増",IF('当年度'!N48=0,"皆減",ROUND('増減額'!N48/'前年度'!N48*100,1))))</f>
      </c>
      <c r="O48" s="1"/>
    </row>
    <row r="49" spans="1:15" ht="21" customHeight="1">
      <c r="A49" s="75"/>
      <c r="B49" s="69" t="s">
        <v>83</v>
      </c>
      <c r="C49" s="49">
        <f>IF(AND('当年度'!C49=0,'前年度'!C49=0),"",IF('前年度'!C49=0,"皆増",IF('当年度'!C49=0,"皆減",ROUND('増減額'!C49/'前年度'!C49*100,1))))</f>
      </c>
      <c r="D49" s="42">
        <f>IF(AND('当年度'!D49=0,'前年度'!D49=0),"",IF('前年度'!D49=0,"皆増",IF('当年度'!D49=0,"皆減",ROUND('増減額'!D49/'前年度'!D49*100,1))))</f>
      </c>
      <c r="E49" s="42">
        <f>IF(AND('当年度'!E49=0,'前年度'!E49=0),"",IF('前年度'!E49=0,"皆増",IF('当年度'!E49=0,"皆減",ROUND('増減額'!E49/'前年度'!E49*100,1))))</f>
      </c>
      <c r="F49" s="42">
        <f>IF(AND('当年度'!F49=0,'前年度'!F49=0),"",IF('前年度'!F49=0,"皆増",IF('当年度'!F49=0,"皆減",ROUND('増減額'!F49/'前年度'!F49*100,1))))</f>
      </c>
      <c r="G49" s="42">
        <f>IF(AND('当年度'!G49=0,'前年度'!G49=0),"",IF('前年度'!G49=0,"皆増",IF('当年度'!G49=0,"皆減",ROUND('増減額'!G49/'前年度'!G49*100,1))))</f>
      </c>
      <c r="H49" s="42">
        <f>IF(AND('当年度'!H49=0,'前年度'!H49=0),"",IF('前年度'!H49=0,"皆増",IF('当年度'!H49=0,"皆減",ROUND('増減額'!H49/'前年度'!H49*100,1))))</f>
      </c>
      <c r="I49" s="42" t="str">
        <f>IF(AND('当年度'!I49=0,'前年度'!I49=0),"",IF('前年度'!I49=0,"皆増",IF('当年度'!I49=0,"皆減",ROUND('増減額'!I49/'前年度'!I49*100,1))))</f>
        <v>皆減</v>
      </c>
      <c r="J49" s="42" t="str">
        <f>IF(AND('当年度'!J49=0,'前年度'!J49=0),"",IF('前年度'!J49=0,"皆増",IF('当年度'!J49=0,"皆減",ROUND('増減額'!J49/'前年度'!J49*100,1))))</f>
        <v>皆減</v>
      </c>
      <c r="K49" s="42">
        <f>IF(AND('当年度'!K49=0,'前年度'!K49=0),"",IF('前年度'!K49=0,"皆増",IF('当年度'!K49=0,"皆減",ROUND('増減額'!K49/'前年度'!K49*100,1))))</f>
      </c>
      <c r="L49" s="42" t="str">
        <f>IF(AND('当年度'!L49=0,'前年度'!L49=0),"",IF('前年度'!L49=0,"皆増",IF('当年度'!L49=0,"皆減",ROUND('増減額'!L49/'前年度'!L49*100,1))))</f>
        <v>皆減</v>
      </c>
      <c r="M49" s="42" t="str">
        <f>IF(AND('当年度'!M49=0,'前年度'!M49=0),"",IF('前年度'!M49=0,"皆増",IF('当年度'!M49=0,"皆減",ROUND('増減額'!M49/'前年度'!M49*100,1))))</f>
        <v>皆減</v>
      </c>
      <c r="N49" s="42">
        <f>IF(AND('当年度'!N49=0,'前年度'!N49=0),"",IF('前年度'!N49=0,"皆増",IF('当年度'!N49=0,"皆減",ROUND('増減額'!N49/'前年度'!N49*100,1))))</f>
      </c>
      <c r="O49" s="1"/>
    </row>
    <row r="50" spans="1:15" ht="21" customHeight="1">
      <c r="A50" s="75"/>
      <c r="B50" s="69" t="s">
        <v>35</v>
      </c>
      <c r="C50" s="49">
        <f>IF(AND('当年度'!C50=0,'前年度'!C50=0),"",IF('前年度'!C50=0,"皆増",IF('当年度'!C50=0,"皆減",ROUND('増減額'!C50/'前年度'!C50*100,1))))</f>
      </c>
      <c r="D50" s="42">
        <f>IF(AND('当年度'!D50=0,'前年度'!D50=0),"",IF('前年度'!D50=0,"皆増",IF('当年度'!D50=0,"皆減",ROUND('増減額'!D50/'前年度'!D50*100,1))))</f>
      </c>
      <c r="E50" s="42">
        <f>IF(AND('当年度'!E50=0,'前年度'!E50=0),"",IF('前年度'!E50=0,"皆増",IF('当年度'!E50=0,"皆減",ROUND('増減額'!E50/'前年度'!E50*100,1))))</f>
      </c>
      <c r="F50" s="42">
        <f>IF(AND('当年度'!F50=0,'前年度'!F50=0),"",IF('前年度'!F50=0,"皆増",IF('当年度'!F50=0,"皆減",ROUND('増減額'!F50/'前年度'!F50*100,1))))</f>
      </c>
      <c r="G50" s="42">
        <f>IF(AND('当年度'!G50=0,'前年度'!G50=0),"",IF('前年度'!G50=0,"皆増",IF('当年度'!G50=0,"皆減",ROUND('増減額'!G50/'前年度'!G50*100,1))))</f>
      </c>
      <c r="H50" s="42">
        <f>IF(AND('当年度'!H50=0,'前年度'!H50=0),"",IF('前年度'!H50=0,"皆増",IF('当年度'!H50=0,"皆減",ROUND('増減額'!H50/'前年度'!H50*100,1))))</f>
      </c>
      <c r="I50" s="42">
        <f>IF(AND('当年度'!I50=0,'前年度'!I50=0),"",IF('前年度'!I50=0,"皆増",IF('当年度'!I50=0,"皆減",ROUND('増減額'!I50/'前年度'!I50*100,1))))</f>
      </c>
      <c r="J50" s="42">
        <f>IF(AND('当年度'!J50=0,'前年度'!J50=0),"",IF('前年度'!J50=0,"皆増",IF('当年度'!J50=0,"皆減",ROUND('増減額'!J50/'前年度'!J50*100,1))))</f>
      </c>
      <c r="K50" s="42">
        <f>IF(AND('当年度'!K50=0,'前年度'!K50=0),"",IF('前年度'!K50=0,"皆増",IF('当年度'!K50=0,"皆減",ROUND('増減額'!K50/'前年度'!K50*100,1))))</f>
      </c>
      <c r="L50" s="42">
        <f>IF(AND('当年度'!L50=0,'前年度'!L50=0),"",IF('前年度'!L50=0,"皆増",IF('当年度'!L50=0,"皆減",ROUND('増減額'!L50/'前年度'!L50*100,1))))</f>
      </c>
      <c r="M50" s="42">
        <f>IF(AND('当年度'!M50=0,'前年度'!M50=0),"",IF('前年度'!M50=0,"皆増",IF('当年度'!M50=0,"皆減",ROUND('増減額'!M50/'前年度'!M50*100,1))))</f>
      </c>
      <c r="N50" s="42">
        <f>IF(AND('当年度'!N50=0,'前年度'!N50=0),"",IF('前年度'!N50=0,"皆増",IF('当年度'!N50=0,"皆減",ROUND('増減額'!N50/'前年度'!N50*100,1))))</f>
      </c>
      <c r="O50" s="1"/>
    </row>
    <row r="51" spans="1:15" ht="21" customHeight="1">
      <c r="A51" s="75"/>
      <c r="B51" s="69" t="s">
        <v>84</v>
      </c>
      <c r="C51" s="49">
        <f>IF(AND('当年度'!C51=0,'前年度'!C51=0),"",IF('前年度'!C51=0,"皆増",IF('当年度'!C51=0,"皆減",ROUND('増減額'!C51/'前年度'!C51*100,1))))</f>
        <v>0</v>
      </c>
      <c r="D51" s="42">
        <f>IF(AND('当年度'!D51=0,'前年度'!D51=0),"",IF('前年度'!D51=0,"皆増",IF('当年度'!D51=0,"皆減",ROUND('増減額'!D51/'前年度'!D51*100,1))))</f>
        <v>-24.9</v>
      </c>
      <c r="E51" s="42">
        <f>IF(AND('当年度'!E51=0,'前年度'!E51=0),"",IF('前年度'!E51=0,"皆増",IF('当年度'!E51=0,"皆減",ROUND('増減額'!E51/'前年度'!E51*100,1))))</f>
        <v>-35.7</v>
      </c>
      <c r="F51" s="42">
        <f>IF(AND('当年度'!F51=0,'前年度'!F51=0),"",IF('前年度'!F51=0,"皆増",IF('当年度'!F51=0,"皆減",ROUND('増減額'!F51/'前年度'!F51*100,1))))</f>
        <v>-20.3</v>
      </c>
      <c r="G51" s="42">
        <f>IF(AND('当年度'!G51=0,'前年度'!G51=0),"",IF('前年度'!G51=0,"皆増",IF('当年度'!G51=0,"皆減",ROUND('増減額'!G51/'前年度'!G51*100,1))))</f>
      </c>
      <c r="H51" s="42">
        <f>IF(AND('当年度'!H51=0,'前年度'!H51=0),"",IF('前年度'!H51=0,"皆増",IF('当年度'!H51=0,"皆減",ROUND('増減額'!H51/'前年度'!H51*100,1))))</f>
      </c>
      <c r="I51" s="42">
        <f>IF(AND('当年度'!I51=0,'前年度'!I51=0),"",IF('前年度'!I51=0,"皆増",IF('当年度'!I51=0,"皆減",ROUND('増減額'!I51/'前年度'!I51*100,1))))</f>
      </c>
      <c r="J51" s="42">
        <f>IF(AND('当年度'!J51=0,'前年度'!J51=0),"",IF('前年度'!J51=0,"皆増",IF('当年度'!J51=0,"皆減",ROUND('増減額'!J51/'前年度'!J51*100,1))))</f>
      </c>
      <c r="K51" s="42">
        <f>IF(AND('当年度'!K51=0,'前年度'!K51=0),"",IF('前年度'!K51=0,"皆増",IF('当年度'!K51=0,"皆減",ROUND('増減額'!K51/'前年度'!K51*100,1))))</f>
      </c>
      <c r="L51" s="42">
        <f>IF(AND('当年度'!L51=0,'前年度'!L51=0),"",IF('前年度'!L51=0,"皆増",IF('当年度'!L51=0,"皆減",ROUND('増減額'!L51/'前年度'!L51*100,1))))</f>
        <v>-7.2</v>
      </c>
      <c r="M51" s="42">
        <f>IF(AND('当年度'!M51=0,'前年度'!M51=0),"",IF('前年度'!M51=0,"皆増",IF('当年度'!M51=0,"皆減",ROUND('増減額'!M51/'前年度'!M51*100,1))))</f>
        <v>-24.9</v>
      </c>
      <c r="N51" s="42">
        <f>IF(AND('当年度'!N51=0,'前年度'!N51=0),"",IF('前年度'!N51=0,"皆増",IF('当年度'!N51=0,"皆減",ROUND('増減額'!N51/'前年度'!N51*100,1))))</f>
        <v>-35.7</v>
      </c>
      <c r="O51" s="1"/>
    </row>
    <row r="52" spans="1:15" ht="21" customHeight="1">
      <c r="A52" s="75"/>
      <c r="B52" s="69" t="s">
        <v>85</v>
      </c>
      <c r="C52" s="49" t="str">
        <f>IF(AND('当年度'!C52=0,'前年度'!C52=0),"",IF('前年度'!C52=0,"皆増",IF('当年度'!C52=0,"皆減",ROUND('増減額'!C52/'前年度'!C52*100,1))))</f>
        <v>皆増</v>
      </c>
      <c r="D52" s="42">
        <f>IF(AND('当年度'!D52=0,'前年度'!D52=0),"",IF('前年度'!D52=0,"皆増",IF('当年度'!D52=0,"皆減",ROUND('増減額'!D52/'前年度'!D52*100,1))))</f>
      </c>
      <c r="E52" s="42" t="str">
        <f>IF(AND('当年度'!E52=0,'前年度'!E52=0),"",IF('前年度'!E52=0,"皆増",IF('当年度'!E52=0,"皆減",ROUND('増減額'!E52/'前年度'!E52*100,1))))</f>
        <v>皆増</v>
      </c>
      <c r="F52" s="42" t="str">
        <f>IF(AND('当年度'!F52=0,'前年度'!F52=0),"",IF('前年度'!F52=0,"皆増",IF('当年度'!F52=0,"皆減",ROUND('増減額'!F52/'前年度'!F52*100,1))))</f>
        <v>皆増</v>
      </c>
      <c r="G52" s="42">
        <f>IF(AND('当年度'!G52=0,'前年度'!G52=0),"",IF('前年度'!G52=0,"皆増",IF('当年度'!G52=0,"皆減",ROUND('増減額'!G52/'前年度'!G52*100,1))))</f>
      </c>
      <c r="H52" s="42">
        <f>IF(AND('当年度'!H52=0,'前年度'!H52=0),"",IF('前年度'!H52=0,"皆増",IF('当年度'!H52=0,"皆減",ROUND('増減額'!H52/'前年度'!H52*100,1))))</f>
      </c>
      <c r="I52" s="42" t="str">
        <f>IF(AND('当年度'!I52=0,'前年度'!I52=0),"",IF('前年度'!I52=0,"皆増",IF('当年度'!I52=0,"皆減",ROUND('増減額'!I52/'前年度'!I52*100,1))))</f>
        <v>皆増</v>
      </c>
      <c r="J52" s="42" t="str">
        <f>IF(AND('当年度'!J52=0,'前年度'!J52=0),"",IF('前年度'!J52=0,"皆増",IF('当年度'!J52=0,"皆減",ROUND('増減額'!J52/'前年度'!J52*100,1))))</f>
        <v>皆増</v>
      </c>
      <c r="K52" s="42" t="str">
        <f>IF(AND('当年度'!K52=0,'前年度'!K52=0),"",IF('前年度'!K52=0,"皆増",IF('当年度'!K52=0,"皆減",ROUND('増減額'!K52/'前年度'!K52*100,1))))</f>
        <v>皆増</v>
      </c>
      <c r="L52" s="42" t="str">
        <f>IF(AND('当年度'!L52=0,'前年度'!L52=0),"",IF('前年度'!L52=0,"皆増",IF('当年度'!L52=0,"皆減",ROUND('増減額'!L52/'前年度'!L52*100,1))))</f>
        <v>皆増</v>
      </c>
      <c r="M52" s="42" t="str">
        <f>IF(AND('当年度'!M52=0,'前年度'!M52=0),"",IF('前年度'!M52=0,"皆増",IF('当年度'!M52=0,"皆減",ROUND('増減額'!M52/'前年度'!M52*100,1))))</f>
        <v>皆増</v>
      </c>
      <c r="N52" s="42" t="str">
        <f>IF(AND('当年度'!N52=0,'前年度'!N52=0),"",IF('前年度'!N52=0,"皆増",IF('当年度'!N52=0,"皆減",ROUND('増減額'!N52/'前年度'!N52*100,1))))</f>
        <v>皆増</v>
      </c>
      <c r="O52" s="1"/>
    </row>
    <row r="53" spans="1:15" ht="21" customHeight="1">
      <c r="A53" s="75"/>
      <c r="B53" s="69" t="s">
        <v>86</v>
      </c>
      <c r="C53" s="49" t="str">
        <f>IF(AND('当年度'!C53=0,'前年度'!C53=0),"",IF('前年度'!C53=0,"皆増",IF('当年度'!C53=0,"皆減",ROUND('増減額'!C53/'前年度'!C53*100,1))))</f>
        <v>皆増</v>
      </c>
      <c r="D53" s="42" t="str">
        <f>IF(AND('当年度'!D53=0,'前年度'!D53=0),"",IF('前年度'!D53=0,"皆増",IF('当年度'!D53=0,"皆減",ROUND('増減額'!D53/'前年度'!D53*100,1))))</f>
        <v>皆増</v>
      </c>
      <c r="E53" s="42" t="str">
        <f>IF(AND('当年度'!E53=0,'前年度'!E53=0),"",IF('前年度'!E53=0,"皆増",IF('当年度'!E53=0,"皆減",ROUND('増減額'!E53/'前年度'!E53*100,1))))</f>
        <v>皆増</v>
      </c>
      <c r="F53" s="42">
        <f>IF(AND('当年度'!F53=0,'前年度'!F53=0),"",IF('前年度'!F53=0,"皆増",IF('当年度'!F53=0,"皆減",ROUND('増減額'!F53/'前年度'!F53*100,1))))</f>
      </c>
      <c r="G53" s="42">
        <f>IF(AND('当年度'!G53=0,'前年度'!G53=0),"",IF('前年度'!G53=0,"皆増",IF('当年度'!G53=0,"皆減",ROUND('増減額'!G53/'前年度'!G53*100,1))))</f>
      </c>
      <c r="H53" s="42">
        <f>IF(AND('当年度'!H53=0,'前年度'!H53=0),"",IF('前年度'!H53=0,"皆増",IF('当年度'!H53=0,"皆減",ROUND('増減額'!H53/'前年度'!H53*100,1))))</f>
      </c>
      <c r="I53" s="42" t="str">
        <f>IF(AND('当年度'!I53=0,'前年度'!I53=0),"",IF('前年度'!I53=0,"皆増",IF('当年度'!I53=0,"皆減",ROUND('増減額'!I53/'前年度'!I53*100,1))))</f>
        <v>皆増</v>
      </c>
      <c r="J53" s="42" t="str">
        <f>IF(AND('当年度'!J53=0,'前年度'!J53=0),"",IF('前年度'!J53=0,"皆増",IF('当年度'!J53=0,"皆減",ROUND('増減額'!J53/'前年度'!J53*100,1))))</f>
        <v>皆増</v>
      </c>
      <c r="K53" s="42" t="str">
        <f>IF(AND('当年度'!K53=0,'前年度'!K53=0),"",IF('前年度'!K53=0,"皆増",IF('当年度'!K53=0,"皆減",ROUND('増減額'!K53/'前年度'!K53*100,1))))</f>
        <v>皆増</v>
      </c>
      <c r="L53" s="42" t="str">
        <f>IF(AND('当年度'!L53=0,'前年度'!L53=0),"",IF('前年度'!L53=0,"皆増",IF('当年度'!L53=0,"皆減",ROUND('増減額'!L53/'前年度'!L53*100,1))))</f>
        <v>皆増</v>
      </c>
      <c r="M53" s="42" t="str">
        <f>IF(AND('当年度'!M53=0,'前年度'!M53=0),"",IF('前年度'!M53=0,"皆増",IF('当年度'!M53=0,"皆減",ROUND('増減額'!M53/'前年度'!M53*100,1))))</f>
        <v>皆増</v>
      </c>
      <c r="N53" s="42" t="str">
        <f>IF(AND('当年度'!N53=0,'前年度'!N53=0),"",IF('前年度'!N53=0,"皆増",IF('当年度'!N53=0,"皆減",ROUND('増減額'!N53/'前年度'!N53*100,1))))</f>
        <v>皆増</v>
      </c>
      <c r="O53" s="1"/>
    </row>
    <row r="54" spans="1:15" ht="21" customHeight="1">
      <c r="A54" s="75"/>
      <c r="B54" s="69" t="s">
        <v>87</v>
      </c>
      <c r="C54" s="49">
        <f>IF(AND('当年度'!C54=0,'前年度'!C54=0),"",IF('前年度'!C54=0,"皆増",IF('当年度'!C54=0,"皆減",ROUND('増減額'!C54/'前年度'!C54*100,1))))</f>
      </c>
      <c r="D54" s="42">
        <f>IF(AND('当年度'!D54=0,'前年度'!D54=0),"",IF('前年度'!D54=0,"皆増",IF('当年度'!D54=0,"皆減",ROUND('増減額'!D54/'前年度'!D54*100,1))))</f>
      </c>
      <c r="E54" s="42">
        <f>IF(AND('当年度'!E54=0,'前年度'!E54=0),"",IF('前年度'!E54=0,"皆増",IF('当年度'!E54=0,"皆減",ROUND('増減額'!E54/'前年度'!E54*100,1))))</f>
      </c>
      <c r="F54" s="42">
        <f>IF(AND('当年度'!F54=0,'前年度'!F54=0),"",IF('前年度'!F54=0,"皆増",IF('当年度'!F54=0,"皆減",ROUND('増減額'!F54/'前年度'!F54*100,1))))</f>
      </c>
      <c r="G54" s="42">
        <f>IF(AND('当年度'!G54=0,'前年度'!G54=0),"",IF('前年度'!G54=0,"皆増",IF('当年度'!G54=0,"皆減",ROUND('増減額'!G54/'前年度'!G54*100,1))))</f>
      </c>
      <c r="H54" s="42">
        <f>IF(AND('当年度'!H54=0,'前年度'!H54=0),"",IF('前年度'!H54=0,"皆増",IF('当年度'!H54=0,"皆減",ROUND('増減額'!H54/'前年度'!H54*100,1))))</f>
      </c>
      <c r="I54" s="42" t="str">
        <f>IF(AND('当年度'!I54=0,'前年度'!I54=0),"",IF('前年度'!I54=0,"皆増",IF('当年度'!I54=0,"皆減",ROUND('増減額'!I54/'前年度'!I54*100,1))))</f>
        <v>皆減</v>
      </c>
      <c r="J54" s="42" t="str">
        <f>IF(AND('当年度'!J54=0,'前年度'!J54=0),"",IF('前年度'!J54=0,"皆増",IF('当年度'!J54=0,"皆減",ROUND('増減額'!J54/'前年度'!J54*100,1))))</f>
        <v>皆減</v>
      </c>
      <c r="K54" s="42" t="str">
        <f>IF(AND('当年度'!K54=0,'前年度'!K54=0),"",IF('前年度'!K54=0,"皆増",IF('当年度'!K54=0,"皆減",ROUND('増減額'!K54/'前年度'!K54*100,1))))</f>
        <v>皆減</v>
      </c>
      <c r="L54" s="42" t="str">
        <f>IF(AND('当年度'!L54=0,'前年度'!L54=0),"",IF('前年度'!L54=0,"皆増",IF('当年度'!L54=0,"皆減",ROUND('増減額'!L54/'前年度'!L54*100,1))))</f>
        <v>皆減</v>
      </c>
      <c r="M54" s="42" t="str">
        <f>IF(AND('当年度'!M54=0,'前年度'!M54=0),"",IF('前年度'!M54=0,"皆増",IF('当年度'!M54=0,"皆減",ROUND('増減額'!M54/'前年度'!M54*100,1))))</f>
        <v>皆減</v>
      </c>
      <c r="N54" s="42" t="str">
        <f>IF(AND('当年度'!N54=0,'前年度'!N54=0),"",IF('前年度'!N54=0,"皆増",IF('当年度'!N54=0,"皆減",ROUND('増減額'!N54/'前年度'!N54*100,1))))</f>
        <v>皆減</v>
      </c>
      <c r="O54" s="1"/>
    </row>
    <row r="55" spans="1:15" ht="21" customHeight="1">
      <c r="A55" s="75"/>
      <c r="B55" s="69" t="s">
        <v>88</v>
      </c>
      <c r="C55" s="49" t="str">
        <f>IF(AND('当年度'!C55=0,'前年度'!C55=0),"",IF('前年度'!C55=0,"皆増",IF('当年度'!C55=0,"皆減",ROUND('増減額'!C55/'前年度'!C55*100,1))))</f>
        <v>皆減</v>
      </c>
      <c r="D55" s="42" t="str">
        <f>IF(AND('当年度'!D55=0,'前年度'!D55=0),"",IF('前年度'!D55=0,"皆増",IF('当年度'!D55=0,"皆減",ROUND('増減額'!D55/'前年度'!D55*100,1))))</f>
        <v>皆減</v>
      </c>
      <c r="E55" s="42" t="str">
        <f>IF(AND('当年度'!E55=0,'前年度'!E55=0),"",IF('前年度'!E55=0,"皆増",IF('当年度'!E55=0,"皆減",ROUND('増減額'!E55/'前年度'!E55*100,1))))</f>
        <v>皆減</v>
      </c>
      <c r="F55" s="42">
        <f>IF(AND('当年度'!F55=0,'前年度'!F55=0),"",IF('前年度'!F55=0,"皆増",IF('当年度'!F55=0,"皆減",ROUND('増減額'!F55/'前年度'!F55*100,1))))</f>
      </c>
      <c r="G55" s="42">
        <f>IF(AND('当年度'!G55=0,'前年度'!G55=0),"",IF('前年度'!G55=0,"皆増",IF('当年度'!G55=0,"皆減",ROUND('増減額'!G55/'前年度'!G55*100,1))))</f>
      </c>
      <c r="H55" s="42">
        <f>IF(AND('当年度'!H55=0,'前年度'!H55=0),"",IF('前年度'!H55=0,"皆増",IF('当年度'!H55=0,"皆減",ROUND('増減額'!H55/'前年度'!H55*100,1))))</f>
      </c>
      <c r="I55" s="42" t="str">
        <f>IF(AND('当年度'!I55=0,'前年度'!I55=0),"",IF('前年度'!I55=0,"皆増",IF('当年度'!I55=0,"皆減",ROUND('増減額'!I55/'前年度'!I55*100,1))))</f>
        <v>皆減</v>
      </c>
      <c r="J55" s="42" t="str">
        <f>IF(AND('当年度'!J55=0,'前年度'!J55=0),"",IF('前年度'!J55=0,"皆増",IF('当年度'!J55=0,"皆減",ROUND('増減額'!J55/'前年度'!J55*100,1))))</f>
        <v>皆減</v>
      </c>
      <c r="K55" s="42" t="str">
        <f>IF(AND('当年度'!K55=0,'前年度'!K55=0),"",IF('前年度'!K55=0,"皆増",IF('当年度'!K55=0,"皆減",ROUND('増減額'!K55/'前年度'!K55*100,1))))</f>
        <v>皆減</v>
      </c>
      <c r="L55" s="42" t="str">
        <f>IF(AND('当年度'!L55=0,'前年度'!L55=0),"",IF('前年度'!L55=0,"皆増",IF('当年度'!L55=0,"皆減",ROUND('増減額'!L55/'前年度'!L55*100,1))))</f>
        <v>皆減</v>
      </c>
      <c r="M55" s="42" t="str">
        <f>IF(AND('当年度'!M55=0,'前年度'!M55=0),"",IF('前年度'!M55=0,"皆増",IF('当年度'!M55=0,"皆減",ROUND('増減額'!M55/'前年度'!M55*100,1))))</f>
        <v>皆減</v>
      </c>
      <c r="N55" s="42" t="str">
        <f>IF(AND('当年度'!N55=0,'前年度'!N55=0),"",IF('前年度'!N55=0,"皆増",IF('当年度'!N55=0,"皆減",ROUND('増減額'!N55/'前年度'!N55*100,1))))</f>
        <v>皆減</v>
      </c>
      <c r="O55" s="1"/>
    </row>
    <row r="56" spans="1:15" ht="21" customHeight="1">
      <c r="A56" s="75"/>
      <c r="B56" s="69" t="s">
        <v>36</v>
      </c>
      <c r="C56" s="49">
        <f>IF(AND('当年度'!C56=0,'前年度'!C56=0),"",IF('前年度'!C56=0,"皆増",IF('当年度'!C56=0,"皆減",ROUND('増減額'!C56/'前年度'!C56*100,1))))</f>
      </c>
      <c r="D56" s="42">
        <f>IF(AND('当年度'!D56=0,'前年度'!D56=0),"",IF('前年度'!D56=0,"皆増",IF('当年度'!D56=0,"皆減",ROUND('増減額'!D56/'前年度'!D56*100,1))))</f>
      </c>
      <c r="E56" s="42">
        <f>IF(AND('当年度'!E56=0,'前年度'!E56=0),"",IF('前年度'!E56=0,"皆増",IF('当年度'!E56=0,"皆減",ROUND('増減額'!E56/'前年度'!E56*100,1))))</f>
      </c>
      <c r="F56" s="42">
        <f>IF(AND('当年度'!F56=0,'前年度'!F56=0),"",IF('前年度'!F56=0,"皆増",IF('当年度'!F56=0,"皆減",ROUND('増減額'!F56/'前年度'!F56*100,1))))</f>
      </c>
      <c r="G56" s="42">
        <f>IF(AND('当年度'!G56=0,'前年度'!G56=0),"",IF('前年度'!G56=0,"皆増",IF('当年度'!G56=0,"皆減",ROUND('増減額'!G56/'前年度'!G56*100,1))))</f>
      </c>
      <c r="H56" s="42">
        <f>IF(AND('当年度'!H56=0,'前年度'!H56=0),"",IF('前年度'!H56=0,"皆増",IF('当年度'!H56=0,"皆減",ROUND('増減額'!H56/'前年度'!H56*100,1))))</f>
      </c>
      <c r="I56" s="42">
        <f>IF(AND('当年度'!I56=0,'前年度'!I56=0),"",IF('前年度'!I56=0,"皆増",IF('当年度'!I56=0,"皆減",ROUND('増減額'!I56/'前年度'!I56*100,1))))</f>
        <v>524.5</v>
      </c>
      <c r="J56" s="42">
        <f>IF(AND('当年度'!J56=0,'前年度'!J56=0),"",IF('前年度'!J56=0,"皆増",IF('当年度'!J56=0,"皆減",ROUND('増減額'!J56/'前年度'!J56*100,1))))</f>
        <v>666.3</v>
      </c>
      <c r="K56" s="42">
        <f>IF(AND('当年度'!K56=0,'前年度'!K56=0),"",IF('前年度'!K56=0,"皆増",IF('当年度'!K56=0,"皆減",ROUND('増減額'!K56/'前年度'!K56*100,1))))</f>
        <v>104.5</v>
      </c>
      <c r="L56" s="42">
        <f>IF(AND('当年度'!L56=0,'前年度'!L56=0),"",IF('前年度'!L56=0,"皆増",IF('当年度'!L56=0,"皆減",ROUND('増減額'!L56/'前年度'!L56*100,1))))</f>
        <v>524.5</v>
      </c>
      <c r="M56" s="42">
        <f>IF(AND('当年度'!M56=0,'前年度'!M56=0),"",IF('前年度'!M56=0,"皆増",IF('当年度'!M56=0,"皆減",ROUND('増減額'!M56/'前年度'!M56*100,1))))</f>
        <v>666.3</v>
      </c>
      <c r="N56" s="42">
        <f>IF(AND('当年度'!N56=0,'前年度'!N56=0),"",IF('前年度'!N56=0,"皆増",IF('当年度'!N56=0,"皆減",ROUND('増減額'!N56/'前年度'!N56*100,1))))</f>
        <v>104.5</v>
      </c>
      <c r="O56" s="1"/>
    </row>
    <row r="57" spans="1:15" ht="21" customHeight="1">
      <c r="A57" s="75"/>
      <c r="B57" s="69" t="s">
        <v>37</v>
      </c>
      <c r="C57" s="49" t="str">
        <f>IF(AND('当年度'!C57=0,'前年度'!C57=0),"",IF('前年度'!C57=0,"皆増",IF('当年度'!C57=0,"皆減",ROUND('増減額'!C57/'前年度'!C57*100,1))))</f>
        <v>皆増</v>
      </c>
      <c r="D57" s="42" t="str">
        <f>IF(AND('当年度'!D57=0,'前年度'!D57=0),"",IF('前年度'!D57=0,"皆増",IF('当年度'!D57=0,"皆減",ROUND('増減額'!D57/'前年度'!D57*100,1))))</f>
        <v>皆増</v>
      </c>
      <c r="E57" s="42" t="str">
        <f>IF(AND('当年度'!E57=0,'前年度'!E57=0),"",IF('前年度'!E57=0,"皆増",IF('当年度'!E57=0,"皆減",ROUND('増減額'!E57/'前年度'!E57*100,1))))</f>
        <v>皆増</v>
      </c>
      <c r="F57" s="42">
        <f>IF(AND('当年度'!F57=0,'前年度'!F57=0),"",IF('前年度'!F57=0,"皆増",IF('当年度'!F57=0,"皆減",ROUND('増減額'!F57/'前年度'!F57*100,1))))</f>
      </c>
      <c r="G57" s="42">
        <f>IF(AND('当年度'!G57=0,'前年度'!G57=0),"",IF('前年度'!G57=0,"皆増",IF('当年度'!G57=0,"皆減",ROUND('増減額'!G57/'前年度'!G57*100,1))))</f>
      </c>
      <c r="H57" s="42">
        <f>IF(AND('当年度'!H57=0,'前年度'!H57=0),"",IF('前年度'!H57=0,"皆増",IF('当年度'!H57=0,"皆減",ROUND('増減額'!H57/'前年度'!H57*100,1))))</f>
      </c>
      <c r="I57" s="42" t="str">
        <f>IF(AND('当年度'!I57=0,'前年度'!I57=0),"",IF('前年度'!I57=0,"皆増",IF('当年度'!I57=0,"皆減",ROUND('増減額'!I57/'前年度'!I57*100,1))))</f>
        <v>皆増</v>
      </c>
      <c r="J57" s="42" t="str">
        <f>IF(AND('当年度'!J57=0,'前年度'!J57=0),"",IF('前年度'!J57=0,"皆増",IF('当年度'!J57=0,"皆減",ROUND('増減額'!J57/'前年度'!J57*100,1))))</f>
        <v>皆増</v>
      </c>
      <c r="K57" s="42">
        <f>IF(AND('当年度'!K57=0,'前年度'!K57=0),"",IF('前年度'!K57=0,"皆増",IF('当年度'!K57=0,"皆減",ROUND('増減額'!K57/'前年度'!K57*100,1))))</f>
      </c>
      <c r="L57" s="42" t="str">
        <f>IF(AND('当年度'!L57=0,'前年度'!L57=0),"",IF('前年度'!L57=0,"皆増",IF('当年度'!L57=0,"皆減",ROUND('増減額'!L57/'前年度'!L57*100,1))))</f>
        <v>皆増</v>
      </c>
      <c r="M57" s="42" t="str">
        <f>IF(AND('当年度'!M57=0,'前年度'!M57=0),"",IF('前年度'!M57=0,"皆増",IF('当年度'!M57=0,"皆減",ROUND('増減額'!M57/'前年度'!M57*100,1))))</f>
        <v>皆増</v>
      </c>
      <c r="N57" s="42" t="str">
        <f>IF(AND('当年度'!N57=0,'前年度'!N57=0),"",IF('前年度'!N57=0,"皆増",IF('当年度'!N57=0,"皆減",ROUND('増減額'!N57/'前年度'!N57*100,1))))</f>
        <v>皆増</v>
      </c>
      <c r="O57" s="1"/>
    </row>
    <row r="58" spans="1:15" ht="21" customHeight="1">
      <c r="A58" s="75"/>
      <c r="B58" s="69" t="s">
        <v>89</v>
      </c>
      <c r="C58" s="49" t="str">
        <f>IF(AND('当年度'!C58=0,'前年度'!C58=0),"",IF('前年度'!C58=0,"皆増",IF('当年度'!C58=0,"皆減",ROUND('増減額'!C58/'前年度'!C58*100,1))))</f>
        <v>皆減</v>
      </c>
      <c r="D58" s="42" t="str">
        <f>IF(AND('当年度'!D58=0,'前年度'!D58=0),"",IF('前年度'!D58=0,"皆増",IF('当年度'!D58=0,"皆減",ROUND('増減額'!D58/'前年度'!D58*100,1))))</f>
        <v>皆減</v>
      </c>
      <c r="E58" s="42" t="str">
        <f>IF(AND('当年度'!E58=0,'前年度'!E58=0),"",IF('前年度'!E58=0,"皆増",IF('当年度'!E58=0,"皆減",ROUND('増減額'!E58/'前年度'!E58*100,1))))</f>
        <v>皆減</v>
      </c>
      <c r="F58" s="42">
        <f>IF(AND('当年度'!F58=0,'前年度'!F58=0),"",IF('前年度'!F58=0,"皆増",IF('当年度'!F58=0,"皆減",ROUND('増減額'!F58/'前年度'!F58*100,1))))</f>
      </c>
      <c r="G58" s="42">
        <f>IF(AND('当年度'!G58=0,'前年度'!G58=0),"",IF('前年度'!G58=0,"皆増",IF('当年度'!G58=0,"皆減",ROUND('増減額'!G58/'前年度'!G58*100,1))))</f>
      </c>
      <c r="H58" s="42">
        <f>IF(AND('当年度'!H58=0,'前年度'!H58=0),"",IF('前年度'!H58=0,"皆増",IF('当年度'!H58=0,"皆減",ROUND('増減額'!H58/'前年度'!H58*100,1))))</f>
      </c>
      <c r="I58" s="42" t="str">
        <f>IF(AND('当年度'!I58=0,'前年度'!I58=0),"",IF('前年度'!I58=0,"皆増",IF('当年度'!I58=0,"皆減",ROUND('増減額'!I58/'前年度'!I58*100,1))))</f>
        <v>皆減</v>
      </c>
      <c r="J58" s="42" t="str">
        <f>IF(AND('当年度'!J58=0,'前年度'!J58=0),"",IF('前年度'!J58=0,"皆増",IF('当年度'!J58=0,"皆減",ROUND('増減額'!J58/'前年度'!J58*100,1))))</f>
        <v>皆減</v>
      </c>
      <c r="K58" s="42" t="str">
        <f>IF(AND('当年度'!K58=0,'前年度'!K58=0),"",IF('前年度'!K58=0,"皆増",IF('当年度'!K58=0,"皆減",ROUND('増減額'!K58/'前年度'!K58*100,1))))</f>
        <v>皆減</v>
      </c>
      <c r="L58" s="42" t="str">
        <f>IF(AND('当年度'!L58=0,'前年度'!L58=0),"",IF('前年度'!L58=0,"皆増",IF('当年度'!L58=0,"皆減",ROUND('増減額'!L58/'前年度'!L58*100,1))))</f>
        <v>皆減</v>
      </c>
      <c r="M58" s="42" t="str">
        <f>IF(AND('当年度'!M58=0,'前年度'!M58=0),"",IF('前年度'!M58=0,"皆増",IF('当年度'!M58=0,"皆減",ROUND('増減額'!M58/'前年度'!M58*100,1))))</f>
        <v>皆減</v>
      </c>
      <c r="N58" s="42" t="str">
        <f>IF(AND('当年度'!N58=0,'前年度'!N58=0),"",IF('前年度'!N58=0,"皆増",IF('当年度'!N58=0,"皆減",ROUND('増減額'!N58/'前年度'!N58*100,1))))</f>
        <v>皆減</v>
      </c>
      <c r="O58" s="1"/>
    </row>
    <row r="59" spans="1:15" ht="21" customHeight="1">
      <c r="A59" s="75"/>
      <c r="B59" s="69" t="s">
        <v>90</v>
      </c>
      <c r="C59" s="49">
        <f>IF(AND('当年度'!C59=0,'前年度'!C59=0),"",IF('前年度'!C59=0,"皆増",IF('当年度'!C59=0,"皆減",ROUND('増減額'!C59/'前年度'!C59*100,1))))</f>
      </c>
      <c r="D59" s="42">
        <f>IF(AND('当年度'!D59=0,'前年度'!D59=0),"",IF('前年度'!D59=0,"皆増",IF('当年度'!D59=0,"皆減",ROUND('増減額'!D59/'前年度'!D59*100,1))))</f>
      </c>
      <c r="E59" s="42">
        <f>IF(AND('当年度'!E59=0,'前年度'!E59=0),"",IF('前年度'!E59=0,"皆増",IF('当年度'!E59=0,"皆減",ROUND('増減額'!E59/'前年度'!E59*100,1))))</f>
      </c>
      <c r="F59" s="42">
        <f>IF(AND('当年度'!F59=0,'前年度'!F59=0),"",IF('前年度'!F59=0,"皆増",IF('当年度'!F59=0,"皆減",ROUND('増減額'!F59/'前年度'!F59*100,1))))</f>
      </c>
      <c r="G59" s="42">
        <f>IF(AND('当年度'!G59=0,'前年度'!G59=0),"",IF('前年度'!G59=0,"皆増",IF('当年度'!G59=0,"皆減",ROUND('増減額'!G59/'前年度'!G59*100,1))))</f>
      </c>
      <c r="H59" s="42">
        <f>IF(AND('当年度'!H59=0,'前年度'!H59=0),"",IF('前年度'!H59=0,"皆増",IF('当年度'!H59=0,"皆減",ROUND('増減額'!H59/'前年度'!H59*100,1))))</f>
      </c>
      <c r="I59" s="42" t="str">
        <f>IF(AND('当年度'!I59=0,'前年度'!I59=0),"",IF('前年度'!I59=0,"皆増",IF('当年度'!I59=0,"皆減",ROUND('増減額'!I59/'前年度'!I59*100,1))))</f>
        <v>皆減</v>
      </c>
      <c r="J59" s="42" t="str">
        <f>IF(AND('当年度'!J59=0,'前年度'!J59=0),"",IF('前年度'!J59=0,"皆増",IF('当年度'!J59=0,"皆減",ROUND('増減額'!J59/'前年度'!J59*100,1))))</f>
        <v>皆減</v>
      </c>
      <c r="K59" s="42" t="str">
        <f>IF(AND('当年度'!K59=0,'前年度'!K59=0),"",IF('前年度'!K59=0,"皆増",IF('当年度'!K59=0,"皆減",ROUND('増減額'!K59/'前年度'!K59*100,1))))</f>
        <v>皆減</v>
      </c>
      <c r="L59" s="42" t="str">
        <f>IF(AND('当年度'!L59=0,'前年度'!L59=0),"",IF('前年度'!L59=0,"皆増",IF('当年度'!L59=0,"皆減",ROUND('増減額'!L59/'前年度'!L59*100,1))))</f>
        <v>皆減</v>
      </c>
      <c r="M59" s="42" t="str">
        <f>IF(AND('当年度'!M59=0,'前年度'!M59=0),"",IF('前年度'!M59=0,"皆増",IF('当年度'!M59=0,"皆減",ROUND('増減額'!M59/'前年度'!M59*100,1))))</f>
        <v>皆減</v>
      </c>
      <c r="N59" s="42" t="str">
        <f>IF(AND('当年度'!N59=0,'前年度'!N59=0),"",IF('前年度'!N59=0,"皆増",IF('当年度'!N59=0,"皆減",ROUND('増減額'!N59/'前年度'!N59*100,1))))</f>
        <v>皆減</v>
      </c>
      <c r="O59" s="1"/>
    </row>
    <row r="60" spans="1:15" ht="21" customHeight="1">
      <c r="A60" s="75"/>
      <c r="B60" s="77" t="s">
        <v>91</v>
      </c>
      <c r="C60" s="49" t="str">
        <f>IF(AND('当年度'!C60=0,'前年度'!C60=0),"",IF('前年度'!C60=0,"皆増",IF('当年度'!C60=0,"皆減",ROUND('増減額'!C60/'前年度'!C60*100,1))))</f>
        <v>皆減</v>
      </c>
      <c r="D60" s="42" t="str">
        <f>IF(AND('当年度'!D60=0,'前年度'!D60=0),"",IF('前年度'!D60=0,"皆増",IF('当年度'!D60=0,"皆減",ROUND('増減額'!D60/'前年度'!D60*100,1))))</f>
        <v>皆減</v>
      </c>
      <c r="E60" s="42">
        <f>IF(AND('当年度'!E60=0,'前年度'!E60=0),"",IF('前年度'!E60=0,"皆増",IF('当年度'!E60=0,"皆減",ROUND('増減額'!E60/'前年度'!E60*100,1))))</f>
      </c>
      <c r="F60" s="42">
        <f>IF(AND('当年度'!F60=0,'前年度'!F60=0),"",IF('前年度'!F60=0,"皆増",IF('当年度'!F60=0,"皆減",ROUND('増減額'!F60/'前年度'!F60*100,1))))</f>
      </c>
      <c r="G60" s="42">
        <f>IF(AND('当年度'!G60=0,'前年度'!G60=0),"",IF('前年度'!G60=0,"皆増",IF('当年度'!G60=0,"皆減",ROUND('増減額'!G60/'前年度'!G60*100,1))))</f>
      </c>
      <c r="H60" s="42">
        <f>IF(AND('当年度'!H60=0,'前年度'!H60=0),"",IF('前年度'!H60=0,"皆増",IF('当年度'!H60=0,"皆減",ROUND('増減額'!H60/'前年度'!H60*100,1))))</f>
      </c>
      <c r="I60" s="42" t="str">
        <f>IF(AND('当年度'!I60=0,'前年度'!I60=0),"",IF('前年度'!I60=0,"皆増",IF('当年度'!I60=0,"皆減",ROUND('増減額'!I60/'前年度'!I60*100,1))))</f>
        <v>皆減</v>
      </c>
      <c r="J60" s="42" t="str">
        <f>IF(AND('当年度'!J60=0,'前年度'!J60=0),"",IF('前年度'!J60=0,"皆増",IF('当年度'!J60=0,"皆減",ROUND('増減額'!J60/'前年度'!J60*100,1))))</f>
        <v>皆減</v>
      </c>
      <c r="K60" s="42" t="str">
        <f>IF(AND('当年度'!K60=0,'前年度'!K60=0),"",IF('前年度'!K60=0,"皆増",IF('当年度'!K60=0,"皆減",ROUND('増減額'!K60/'前年度'!K60*100,1))))</f>
        <v>皆減</v>
      </c>
      <c r="L60" s="42" t="str">
        <f>IF(AND('当年度'!L60=0,'前年度'!L60=0),"",IF('前年度'!L60=0,"皆増",IF('当年度'!L60=0,"皆減",ROUND('増減額'!L60/'前年度'!L60*100,1))))</f>
        <v>皆減</v>
      </c>
      <c r="M60" s="42" t="str">
        <f>IF(AND('当年度'!M60=0,'前年度'!M60=0),"",IF('前年度'!M60=0,"皆増",IF('当年度'!M60=0,"皆減",ROUND('増減額'!M60/'前年度'!M60*100,1))))</f>
        <v>皆減</v>
      </c>
      <c r="N60" s="42" t="str">
        <f>IF(AND('当年度'!N60=0,'前年度'!N60=0),"",IF('前年度'!N60=0,"皆増",IF('当年度'!N60=0,"皆減",ROUND('増減額'!N60/'前年度'!N60*100,1))))</f>
        <v>皆減</v>
      </c>
      <c r="O60" s="1"/>
    </row>
    <row r="61" spans="1:15" ht="21" customHeight="1">
      <c r="A61" s="75"/>
      <c r="B61" s="77" t="s">
        <v>38</v>
      </c>
      <c r="C61" s="43">
        <f>IF(AND('当年度'!C61=0,'前年度'!C61=0),"",IF('前年度'!C61=0,"皆増",IF('当年度'!C61=0,"皆減",ROUND('増減額'!C61/'前年度'!C61*100,1))))</f>
        <v>-7.5</v>
      </c>
      <c r="D61" s="43">
        <f>IF(AND('当年度'!D61=0,'前年度'!D61=0),"",IF('前年度'!D61=0,"皆増",IF('当年度'!D61=0,"皆減",ROUND('増減額'!D61/'前年度'!D61*100,1))))</f>
        <v>-11.2</v>
      </c>
      <c r="E61" s="43">
        <f>IF(AND('当年度'!E61=0,'前年度'!E61=0),"",IF('前年度'!E61=0,"皆増",IF('当年度'!E61=0,"皆減",ROUND('増減額'!E61/'前年度'!E61*100,1))))</f>
        <v>-8.5</v>
      </c>
      <c r="F61" s="43">
        <f>IF(AND('当年度'!F61=0,'前年度'!F61=0),"",IF('前年度'!F61=0,"皆増",IF('当年度'!F61=0,"皆減",ROUND('増減額'!F61/'前年度'!F61*100,1))))</f>
        <v>-1.6</v>
      </c>
      <c r="G61" s="43">
        <f>IF(AND('当年度'!G61=0,'前年度'!G61=0),"",IF('前年度'!G61=0,"皆増",IF('当年度'!G61=0,"皆減",ROUND('増減額'!G61/'前年度'!G61*100,1))))</f>
        <v>-22.3</v>
      </c>
      <c r="H61" s="43">
        <f>IF(AND('当年度'!H61=0,'前年度'!H61=0),"",IF('前年度'!H61=0,"皆増",IF('当年度'!H61=0,"皆減",ROUND('増減額'!H61/'前年度'!H61*100,1))))</f>
        <v>110.8</v>
      </c>
      <c r="I61" s="43">
        <f>IF(AND('当年度'!I61=0,'前年度'!I61=0),"",IF('前年度'!I61=0,"皆増",IF('当年度'!I61=0,"皆減",ROUND('増減額'!I61/'前年度'!I61*100,1))))</f>
        <v>40.7</v>
      </c>
      <c r="J61" s="43">
        <f>IF(AND('当年度'!J61=0,'前年度'!J61=0),"",IF('前年度'!J61=0,"皆増",IF('当年度'!J61=0,"皆減",ROUND('増減額'!J61/'前年度'!J61*100,1))))</f>
        <v>43.9</v>
      </c>
      <c r="K61" s="43">
        <f>IF(AND('当年度'!K61=0,'前年度'!K61=0),"",IF('前年度'!K61=0,"皆増",IF('当年度'!K61=0,"皆減",ROUND('増減額'!K61/'前年度'!K61*100,1))))</f>
        <v>2.5</v>
      </c>
      <c r="L61" s="43">
        <f>IF(AND('当年度'!L61=0,'前年度'!L61=0),"",IF('前年度'!L61=0,"皆増",IF('当年度'!L61=0,"皆減",ROUND('増減額'!L61/'前年度'!L61*100,1))))</f>
        <v>6</v>
      </c>
      <c r="M61" s="43">
        <f>IF(AND('当年度'!M61=0,'前年度'!M61=0),"",IF('前年度'!M61=0,"皆増",IF('当年度'!M61=0,"皆減",ROUND('増減額'!M61/'前年度'!M61*100,1))))</f>
        <v>13.4</v>
      </c>
      <c r="N61" s="43">
        <f>IF(AND('当年度'!N61=0,'前年度'!N61=0),"",IF('前年度'!N61=0,"皆増",IF('当年度'!N61=0,"皆減",ROUND('増減額'!N61/'前年度'!N61*100,1))))</f>
        <v>0.5</v>
      </c>
      <c r="O61" s="1"/>
    </row>
    <row r="62" spans="1:15" ht="21" customHeight="1">
      <c r="A62" s="75"/>
      <c r="B62" s="77" t="s">
        <v>39</v>
      </c>
      <c r="C62" s="43">
        <f>IF(AND('当年度'!C62=0,'前年度'!C62=0),"",IF('前年度'!C62=0,"皆増",IF('当年度'!C62=0,"皆減",ROUND('増減額'!C62/'前年度'!C62*100,1))))</f>
        <v>-5.4</v>
      </c>
      <c r="D62" s="43">
        <f>IF(AND('当年度'!D62=0,'前年度'!D62=0),"",IF('前年度'!D62=0,"皆増",IF('当年度'!D62=0,"皆減",ROUND('増減額'!D62/'前年度'!D62*100,1))))</f>
        <v>106.9</v>
      </c>
      <c r="E62" s="43">
        <f>IF(AND('当年度'!E62=0,'前年度'!E62=0),"",IF('前年度'!E62=0,"皆増",IF('当年度'!E62=0,"皆減",ROUND('増減額'!E62/'前年度'!E62*100,1))))</f>
        <v>-88.2</v>
      </c>
      <c r="F62" s="43">
        <f>IF(AND('当年度'!F62=0,'前年度'!F62=0),"",IF('前年度'!F62=0,"皆増",IF('当年度'!F62=0,"皆減",ROUND('増減額'!F62/'前年度'!F62*100,1))))</f>
        <v>-52.6</v>
      </c>
      <c r="G62" s="43">
        <f>IF(AND('当年度'!G62=0,'前年度'!G62=0),"",IF('前年度'!G62=0,"皆増",IF('当年度'!G62=0,"皆減",ROUND('増減額'!G62/'前年度'!G62*100,1))))</f>
        <v>-13</v>
      </c>
      <c r="H62" s="43">
        <f>IF(AND('当年度'!H62=0,'前年度'!H62=0),"",IF('前年度'!H62=0,"皆増",IF('当年度'!H62=0,"皆減",ROUND('増減額'!H62/'前年度'!H62*100,1))))</f>
        <v>0</v>
      </c>
      <c r="I62" s="43">
        <f>IF(AND('当年度'!I62=0,'前年度'!I62=0),"",IF('前年度'!I62=0,"皆増",IF('当年度'!I62=0,"皆減",ROUND('増減額'!I62/'前年度'!I62*100,1))))</f>
        <v>-5.8</v>
      </c>
      <c r="J62" s="43">
        <f>IF(AND('当年度'!J62=0,'前年度'!J62=0),"",IF('前年度'!J62=0,"皆増",IF('当年度'!J62=0,"皆減",ROUND('増減額'!J62/'前年度'!J62*100,1))))</f>
        <v>15.8</v>
      </c>
      <c r="K62" s="43">
        <f>IF(AND('当年度'!K62=0,'前年度'!K62=0),"",IF('前年度'!K62=0,"皆増",IF('当年度'!K62=0,"皆減",ROUND('増減額'!K62/'前年度'!K62*100,1))))</f>
        <v>-55.5</v>
      </c>
      <c r="L62" s="43">
        <f>IF(AND('当年度'!L62=0,'前年度'!L62=0),"",IF('前年度'!L62=0,"皆増",IF('当年度'!L62=0,"皆減",ROUND('増減額'!L62/'前年度'!L62*100,1))))</f>
        <v>-22.1</v>
      </c>
      <c r="M62" s="43">
        <f>IF(AND('当年度'!M62=0,'前年度'!M62=0),"",IF('前年度'!M62=0,"皆増",IF('当年度'!M62=0,"皆減",ROUND('増減額'!M62/'前年度'!M62*100,1))))</f>
        <v>44.1</v>
      </c>
      <c r="N62" s="43">
        <f>IF(AND('当年度'!N62=0,'前年度'!N62=0),"",IF('前年度'!N62=0,"皆増",IF('当年度'!N62=0,"皆減",ROUND('増減額'!N62/'前年度'!N62*100,1))))</f>
        <v>-76.2</v>
      </c>
      <c r="O62" s="1"/>
    </row>
    <row r="63" spans="1:15" ht="21" customHeight="1">
      <c r="A63" s="75"/>
      <c r="B63" s="77" t="s">
        <v>40</v>
      </c>
      <c r="C63" s="43">
        <f>IF(AND('当年度'!C63=0,'前年度'!C63=0),"",IF('前年度'!C63=0,"皆増",IF('当年度'!C63=0,"皆減",ROUND('増減額'!C63/'前年度'!C63*100,1))))</f>
        <v>-7.3</v>
      </c>
      <c r="D63" s="43">
        <f>IF(AND('当年度'!D63=0,'前年度'!D63=0),"",IF('前年度'!D63=0,"皆増",IF('当年度'!D63=0,"皆減",ROUND('増減額'!D63/'前年度'!D63*100,1))))</f>
        <v>-5.3</v>
      </c>
      <c r="E63" s="43">
        <f>IF(AND('当年度'!E63=0,'前年度'!E63=0),"",IF('前年度'!E63=0,"皆増",IF('当年度'!E63=0,"皆減",ROUND('増減額'!E63/'前年度'!E63*100,1))))</f>
        <v>-28.2</v>
      </c>
      <c r="F63" s="43">
        <f>IF(AND('当年度'!F63=0,'前年度'!F63=0),"",IF('前年度'!F63=0,"皆増",IF('当年度'!F63=0,"皆減",ROUND('増減額'!F63/'前年度'!F63*100,1))))</f>
        <v>-3.2</v>
      </c>
      <c r="G63" s="43">
        <f>IF(AND('当年度'!G63=0,'前年度'!G63=0),"",IF('前年度'!G63=0,"皆増",IF('当年度'!G63=0,"皆減",ROUND('増減額'!G63/'前年度'!G63*100,1))))</f>
        <v>-20.5</v>
      </c>
      <c r="H63" s="43">
        <f>IF(AND('当年度'!H63=0,'前年度'!H63=0),"",IF('前年度'!H63=0,"皆増",IF('当年度'!H63=0,"皆減",ROUND('増減額'!H63/'前年度'!H63*100,1))))</f>
        <v>84.3</v>
      </c>
      <c r="I63" s="43">
        <f>IF(AND('当年度'!I63=0,'前年度'!I63=0),"",IF('前年度'!I63=0,"皆増",IF('当年度'!I63=0,"皆減",ROUND('増減額'!I63/'前年度'!I63*100,1))))</f>
        <v>37.6</v>
      </c>
      <c r="J63" s="43">
        <f>IF(AND('当年度'!J63=0,'前年度'!J63=0),"",IF('前年度'!J63=0,"皆増",IF('当年度'!J63=0,"皆減",ROUND('増減額'!J63/'前年度'!J63*100,1))))</f>
        <v>42.5</v>
      </c>
      <c r="K63" s="43">
        <f>IF(AND('当年度'!K63=0,'前年度'!K63=0),"",IF('前年度'!K63=0,"皆増",IF('当年度'!K63=0,"皆減",ROUND('増減額'!K63/'前年度'!K63*100,1))))</f>
        <v>-3.5</v>
      </c>
      <c r="L63" s="43">
        <f>IF(AND('当年度'!L63=0,'前年度'!L63=0),"",IF('前年度'!L63=0,"皆増",IF('当年度'!L63=0,"皆減",ROUND('増減額'!L63/'前年度'!L63*100,1))))</f>
        <v>4.5</v>
      </c>
      <c r="M63" s="43">
        <f>IF(AND('当年度'!M63=0,'前年度'!M63=0),"",IF('前年度'!M63=0,"皆増",IF('当年度'!M63=0,"皆減",ROUND('増減額'!M63/'前年度'!M63*100,1))))</f>
        <v>15.3</v>
      </c>
      <c r="N63" s="43">
        <f>IF(AND('当年度'!N63=0,'前年度'!N63=0),"",IF('前年度'!N63=0,"皆増",IF('当年度'!N63=0,"皆減",ROUND('増減額'!N63/'前年度'!N63*100,1))))</f>
        <v>-13.5</v>
      </c>
      <c r="O63" s="1"/>
    </row>
    <row r="64" ht="21" customHeight="1"/>
  </sheetData>
  <mergeCells count="4">
    <mergeCell ref="C3:E3"/>
    <mergeCell ref="F3:H3"/>
    <mergeCell ref="I3:K3"/>
    <mergeCell ref="L3:N3"/>
  </mergeCells>
  <printOptions verticalCentered="1"/>
  <pageMargins left="0.6299212598425197" right="0.5511811023622047" top="0.5905511811023623" bottom="0.3937007874015748" header="0.35433070866141736" footer="0.5118110236220472"/>
  <pageSetup fitToWidth="2" horizontalDpi="300" verticalDpi="300" orientation="portrait" paperSize="9" scale="62" r:id="rId1"/>
  <headerFooter alignWithMargins="0">
    <oddHeader>&amp;L&amp;"ＭＳ ゴシック,標準"&amp;24１７　債務負担行為の状況（対前年度増減率）</oddHeader>
  </headerFooter>
  <colBreaks count="1" manualBreakCount="1">
    <brk id="11" min="1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2006-12-05T10:29:17Z</cp:lastPrinted>
  <dcterms:created xsi:type="dcterms:W3CDTF">1999-09-10T06:55:25Z</dcterms:created>
  <dcterms:modified xsi:type="dcterms:W3CDTF">2006-12-12T02:16:57Z</dcterms:modified>
  <cp:category/>
  <cp:version/>
  <cp:contentType/>
  <cp:contentStatus/>
</cp:coreProperties>
</file>