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611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当減" sheetId="6" r:id="rId6"/>
    <sheet name="率・前" sheetId="7" r:id="rId7"/>
    <sheet name="率・前減" sheetId="8" r:id="rId8"/>
    <sheet name="率・差" sheetId="9" r:id="rId9"/>
    <sheet name="率・差減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'参考'!$B$2:$AJ$75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Area" localSheetId="8">'率・差'!$C$2:$Q$43</definedName>
    <definedName name="_xlnm.Print_Area" localSheetId="9">'率・差減'!$C$2:$M$43</definedName>
    <definedName name="_xlnm.Print_Area" localSheetId="6">'率・前'!$C$2:$Q$43</definedName>
    <definedName name="_xlnm.Print_Area" localSheetId="7">'率・前減'!$C$2:$M$43</definedName>
    <definedName name="_xlnm.Print_Area" localSheetId="4">'率・当'!$C$2:$Q$43</definedName>
    <definedName name="_xlnm.Print_Area" localSheetId="5">'率・当減'!$C$2:$M$43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8">'率・差'!$B:$B</definedName>
    <definedName name="_xlnm.Print_Titles" localSheetId="9">'率・差減'!$B:$B</definedName>
    <definedName name="_xlnm.Print_Titles" localSheetId="6">'率・前'!$B:$B</definedName>
    <definedName name="_xlnm.Print_Titles" localSheetId="7">'率・前減'!$B:$B</definedName>
    <definedName name="_xlnm.Print_Titles" localSheetId="4">'率・当'!$B:$B</definedName>
    <definedName name="_xlnm.Print_Titles" localSheetId="5">'率・当減'!$B:$B</definedName>
  </definedNames>
  <calcPr fullCalcOnLoad="1"/>
</workbook>
</file>

<file path=xl/sharedStrings.xml><?xml version="1.0" encoding="utf-8"?>
<sst xmlns="http://schemas.openxmlformats.org/spreadsheetml/2006/main" count="2073" uniqueCount="208">
  <si>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</si>
  <si>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</si>
  <si>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</si>
  <si>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</si>
  <si>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</si>
  <si>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</si>
  <si>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</si>
  <si>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</si>
  <si>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</si>
  <si>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投資及び出資</t>
  </si>
  <si>
    <t>繰 出 金</t>
  </si>
  <si>
    <t>繰上充用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</si>
  <si>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</si>
  <si>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</si>
  <si>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</si>
  <si>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</si>
  <si>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</si>
  <si>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</si>
  <si>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</si>
  <si>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</si>
  <si>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</si>
  <si>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</si>
  <si>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</si>
  <si>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</si>
  <si>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</si>
  <si>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</si>
  <si>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</si>
  <si>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</si>
  <si>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</si>
  <si>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</si>
  <si>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</si>
  <si>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</si>
  <si>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</si>
  <si>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</si>
  <si>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</si>
  <si>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</si>
  <si>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</si>
  <si>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</si>
  <si>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</si>
  <si>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</si>
  <si>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</si>
  <si>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</si>
  <si>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</si>
  <si>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</si>
  <si>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</si>
  <si>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</si>
  <si>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</si>
  <si>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</si>
  <si>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</si>
  <si>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</si>
  <si>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</si>
  <si>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</si>
  <si>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</si>
  <si>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</si>
  <si>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</si>
  <si>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</si>
  <si>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</si>
  <si>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</si>
  <si>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</si>
  <si>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</si>
  <si>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</si>
  <si>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</si>
  <si>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</si>
  <si>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</si>
  <si>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</si>
  <si>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</si>
  <si>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</si>
  <si>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</si>
  <si>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</si>
  <si>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</si>
  <si>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</si>
  <si>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</si>
  <si>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</si>
  <si>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</si>
  <si>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</si>
  <si>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</si>
  <si>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</si>
  <si>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</si>
  <si>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</si>
  <si>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</si>
  <si>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</si>
  <si>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</si>
  <si>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</si>
  <si>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</si>
  <si>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</si>
  <si>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</si>
  <si>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</si>
  <si>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</si>
  <si>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</si>
  <si>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</si>
  <si>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</si>
  <si>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</si>
  <si>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</si>
  <si>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</si>
  <si>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</si>
  <si>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&lt;町村平均&gt;</t>
  </si>
  <si>
    <t>&lt;県 平 均&gt;</t>
  </si>
  <si>
    <t>当年度</t>
  </si>
  <si>
    <t>増減額</t>
  </si>
  <si>
    <t>増減率</t>
  </si>
  <si>
    <t>当年度経常収支比率</t>
  </si>
  <si>
    <t>前年度経常収支比率</t>
  </si>
  <si>
    <t>増減率（経常収支比率）</t>
  </si>
  <si>
    <t>＊加重平均</t>
  </si>
  <si>
    <t>（単位：千円）</t>
  </si>
  <si>
    <t>＊単純平均</t>
  </si>
  <si>
    <t xml:space="preserve">&lt;参　考&gt; </t>
  </si>
  <si>
    <t>＊単純平均</t>
  </si>
  <si>
    <t>（単位：千円）</t>
  </si>
  <si>
    <t>　</t>
  </si>
  <si>
    <t>臨時財政対策債</t>
  </si>
  <si>
    <t>臨時財政対策債</t>
  </si>
  <si>
    <t xml:space="preserve"> </t>
  </si>
  <si>
    <t>いなべ市</t>
  </si>
  <si>
    <t>(単位：％）</t>
  </si>
  <si>
    <t>志 摩 市</t>
  </si>
  <si>
    <t>伊 賀 市</t>
  </si>
  <si>
    <t>いなべ市</t>
  </si>
  <si>
    <t>前年度</t>
  </si>
  <si>
    <t>(津    市)</t>
  </si>
  <si>
    <t>(伊 勢 市)</t>
  </si>
  <si>
    <t>(熊 野 市)</t>
  </si>
  <si>
    <t>(久 居 市)</t>
  </si>
  <si>
    <t>いなべ市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</si>
  <si>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</si>
  <si>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</si>
  <si>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</si>
  <si>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</si>
  <si>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</si>
  <si>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</si>
  <si>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</si>
  <si>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</si>
  <si>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</si>
  <si>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</si>
  <si>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</si>
  <si>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</si>
  <si>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</si>
  <si>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</si>
  <si>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</si>
  <si>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</si>
  <si>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</si>
  <si>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</si>
  <si>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</si>
  <si>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</si>
  <si>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</si>
  <si>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</si>
  <si>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</si>
  <si>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</si>
  <si>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</si>
  <si>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</si>
  <si>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</si>
  <si>
    <t>大 紀 町</t>
  </si>
  <si>
    <t>参考</t>
  </si>
  <si>
    <t>　</t>
  </si>
  <si>
    <t xml:space="preserve"> </t>
  </si>
  <si>
    <t>(単位：％）</t>
  </si>
  <si>
    <t>平成１６年度</t>
  </si>
  <si>
    <t>平成１５年度</t>
  </si>
  <si>
    <t>平成１４年度</t>
  </si>
  <si>
    <t>平成１3年度</t>
  </si>
  <si>
    <t>平成１2年度</t>
  </si>
  <si>
    <t>平成１１年度</t>
  </si>
  <si>
    <t>(含む減税)</t>
  </si>
  <si>
    <t>平成１０年度</t>
  </si>
  <si>
    <t>平成１７年度</t>
  </si>
  <si>
    <t>平成１８年度</t>
  </si>
  <si>
    <t>減収補てん債</t>
  </si>
  <si>
    <t>（特例分）</t>
  </si>
  <si>
    <t>臨時財政対策</t>
  </si>
  <si>
    <t>債発行可能額</t>
  </si>
  <si>
    <t>平成１９年度</t>
  </si>
  <si>
    <t>(含む臨財)</t>
  </si>
  <si>
    <t>(含む減税)</t>
  </si>
  <si>
    <t>平成１８年度</t>
  </si>
  <si>
    <t>当年度経常収支比率（減収補てん債特例分、臨時財政対策債を含む）</t>
  </si>
  <si>
    <t>増減率（経常収支比率・減収補てん債特例分、臨時財政対策債を含む）</t>
  </si>
  <si>
    <t>平成２０年度</t>
  </si>
  <si>
    <t>平成２０年度</t>
  </si>
  <si>
    <t>前年度経常収支比率（減収補てん債特例分、臨時財政対策債を含む）</t>
  </si>
  <si>
    <t>減収補てん債</t>
  </si>
  <si>
    <t>金・貸付金</t>
  </si>
  <si>
    <t>平成２１年度</t>
  </si>
  <si>
    <t>名 張 市</t>
  </si>
  <si>
    <t xml:space="preserve">桑 名 市 </t>
  </si>
  <si>
    <t>南伊勢町</t>
  </si>
  <si>
    <t>四日市市</t>
  </si>
  <si>
    <t>木曽岬町</t>
  </si>
  <si>
    <t>伊 賀 市</t>
  </si>
  <si>
    <t>尾 鷲 市</t>
  </si>
  <si>
    <t>紀 宝 町</t>
  </si>
  <si>
    <t>大 紀 町</t>
  </si>
  <si>
    <t>松 阪 市</t>
  </si>
  <si>
    <t>津    市</t>
  </si>
  <si>
    <t>鈴 鹿 市</t>
  </si>
  <si>
    <t>多 気 町</t>
  </si>
  <si>
    <t>大 台 町</t>
  </si>
  <si>
    <t>伊 勢 市</t>
  </si>
  <si>
    <t>菰 野 町</t>
  </si>
  <si>
    <t>紀 北 町</t>
  </si>
  <si>
    <t>朝 日 町</t>
  </si>
  <si>
    <t>御 浜 町</t>
  </si>
  <si>
    <t>熊 野 市</t>
  </si>
  <si>
    <t>鳥 羽 市</t>
  </si>
  <si>
    <t>玉 城 町</t>
  </si>
  <si>
    <t>東 員 町</t>
  </si>
  <si>
    <t>明 和 町</t>
  </si>
  <si>
    <t>度 会 町</t>
  </si>
  <si>
    <t>津    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</si>
</sst>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</numFmts>
  <fonts count="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6" fontId="0" fillId="0" borderId="1" xfId="0" applyNumberFormat="1" applyBorder="1" applyAlignment="1" applyProtection="1">
      <alignment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5" xfId="0" applyBorder="1" applyAlignment="1">
      <alignment/>
    </xf>
    <xf numFmtId="37" fontId="0" fillId="0" borderId="8" xfId="0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left"/>
      <protection/>
    </xf>
    <xf numFmtId="37" fontId="0" fillId="0" borderId="5" xfId="0" applyBorder="1" applyAlignment="1" applyProtection="1">
      <alignment horizontal="left"/>
      <protection/>
    </xf>
    <xf numFmtId="37" fontId="0" fillId="0" borderId="9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178" fontId="0" fillId="0" borderId="8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79" fontId="0" fillId="0" borderId="11" xfId="0" applyNumberFormat="1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/>
      <protection locked="0"/>
    </xf>
    <xf numFmtId="177" fontId="0" fillId="0" borderId="8" xfId="0" applyNumberFormat="1" applyBorder="1" applyAlignment="1" applyProtection="1">
      <alignment/>
      <protection/>
    </xf>
    <xf numFmtId="178" fontId="0" fillId="0" borderId="10" xfId="0" applyNumberFormat="1" applyBorder="1" applyAlignment="1">
      <alignment/>
    </xf>
    <xf numFmtId="176" fontId="0" fillId="2" borderId="10" xfId="0" applyNumberFormat="1" applyFill="1" applyBorder="1" applyAlignment="1" applyProtection="1">
      <alignment/>
      <protection/>
    </xf>
    <xf numFmtId="37" fontId="0" fillId="0" borderId="3" xfId="0" applyBorder="1" applyAlignment="1" applyProtection="1">
      <alignment horizontal="left"/>
      <protection/>
    </xf>
    <xf numFmtId="37" fontId="0" fillId="0" borderId="5" xfId="0" applyBorder="1" applyAlignment="1" applyProtection="1" quotePrefix="1">
      <alignment horizontal="center"/>
      <protection/>
    </xf>
    <xf numFmtId="37" fontId="0" fillId="3" borderId="9" xfId="0" applyFill="1" applyBorder="1" applyAlignment="1" applyProtection="1">
      <alignment horizontal="center"/>
      <protection/>
    </xf>
    <xf numFmtId="176" fontId="0" fillId="3" borderId="9" xfId="0" applyNumberFormat="1" applyFill="1" applyBorder="1" applyAlignment="1" applyProtection="1">
      <alignment/>
      <protection/>
    </xf>
    <xf numFmtId="37" fontId="0" fillId="3" borderId="10" xfId="0" applyFill="1" applyBorder="1" applyAlignment="1" applyProtection="1">
      <alignment horizontal="center"/>
      <protection/>
    </xf>
    <xf numFmtId="176" fontId="0" fillId="3" borderId="10" xfId="0" applyNumberFormat="1" applyFill="1" applyBorder="1" applyAlignment="1" applyProtection="1">
      <alignment/>
      <protection/>
    </xf>
    <xf numFmtId="37" fontId="0" fillId="2" borderId="10" xfId="0" applyFill="1" applyBorder="1" applyAlignment="1" applyProtection="1">
      <alignment horizontal="center"/>
      <protection/>
    </xf>
    <xf numFmtId="37" fontId="0" fillId="2" borderId="6" xfId="0" applyFill="1" applyBorder="1" applyAlignment="1" applyProtection="1">
      <alignment horizontal="center"/>
      <protection/>
    </xf>
    <xf numFmtId="176" fontId="0" fillId="2" borderId="6" xfId="0" applyNumberFormat="1" applyFill="1" applyBorder="1" applyAlignment="1" applyProtection="1">
      <alignment/>
      <protection/>
    </xf>
    <xf numFmtId="37" fontId="0" fillId="4" borderId="10" xfId="0" applyFill="1" applyBorder="1" applyAlignment="1" applyProtection="1">
      <alignment horizontal="center"/>
      <protection/>
    </xf>
    <xf numFmtId="176" fontId="0" fillId="4" borderId="10" xfId="0" applyNumberFormat="1" applyFill="1" applyBorder="1" applyAlignment="1" applyProtection="1">
      <alignment/>
      <protection/>
    </xf>
    <xf numFmtId="37" fontId="0" fillId="5" borderId="10" xfId="0" applyFill="1" applyBorder="1" applyAlignment="1" applyProtection="1">
      <alignment horizontal="center"/>
      <protection/>
    </xf>
    <xf numFmtId="176" fontId="0" fillId="5" borderId="10" xfId="0" applyNumberFormat="1" applyFill="1" applyBorder="1" applyAlignment="1" applyProtection="1">
      <alignment/>
      <protection/>
    </xf>
    <xf numFmtId="37" fontId="0" fillId="5" borderId="11" xfId="0" applyFill="1" applyBorder="1" applyAlignment="1" applyProtection="1">
      <alignment horizontal="center"/>
      <protection/>
    </xf>
    <xf numFmtId="176" fontId="0" fillId="5" borderId="11" xfId="0" applyNumberFormat="1" applyFill="1" applyBorder="1" applyAlignment="1" applyProtection="1">
      <alignment/>
      <protection/>
    </xf>
    <xf numFmtId="37" fontId="0" fillId="2" borderId="9" xfId="0" applyFill="1" applyBorder="1" applyAlignment="1" applyProtection="1">
      <alignment horizontal="center"/>
      <protection/>
    </xf>
    <xf numFmtId="176" fontId="0" fillId="2" borderId="9" xfId="0" applyNumberFormat="1" applyFill="1" applyBorder="1" applyAlignment="1" applyProtection="1">
      <alignment/>
      <protection/>
    </xf>
    <xf numFmtId="37" fontId="0" fillId="0" borderId="0" xfId="0" applyBorder="1" applyAlignment="1">
      <alignment horizontal="right"/>
    </xf>
    <xf numFmtId="176" fontId="0" fillId="3" borderId="6" xfId="0" applyNumberFormat="1" applyFill="1" applyBorder="1" applyAlignment="1" applyProtection="1">
      <alignment/>
      <protection/>
    </xf>
    <xf numFmtId="37" fontId="0" fillId="4" borderId="6" xfId="0" applyFill="1" applyBorder="1" applyAlignment="1" applyProtection="1">
      <alignment horizontal="center"/>
      <protection/>
    </xf>
    <xf numFmtId="176" fontId="0" fillId="4" borderId="6" xfId="0" applyNumberFormat="1" applyFill="1" applyBorder="1" applyAlignment="1" applyProtection="1">
      <alignment/>
      <protection/>
    </xf>
    <xf numFmtId="37" fontId="0" fillId="5" borderId="6" xfId="0" applyFill="1" applyBorder="1" applyAlignment="1" applyProtection="1">
      <alignment horizontal="center"/>
      <protection/>
    </xf>
    <xf numFmtId="176" fontId="0" fillId="5" borderId="6" xfId="0" applyNumberFormat="1" applyFill="1" applyBorder="1" applyAlignment="1" applyProtection="1">
      <alignment/>
      <protection/>
    </xf>
    <xf numFmtId="37" fontId="0" fillId="5" borderId="5" xfId="0" applyFill="1" applyBorder="1" applyAlignment="1" applyProtection="1">
      <alignment horizontal="center"/>
      <protection/>
    </xf>
    <xf numFmtId="176" fontId="0" fillId="5" borderId="5" xfId="0" applyNumberFormat="1" applyFill="1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3" xfId="0" applyFill="1" applyBorder="1" applyAlignment="1">
      <alignment/>
    </xf>
    <xf numFmtId="37" fontId="0" fillId="0" borderId="4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left"/>
      <protection/>
    </xf>
    <xf numFmtId="37" fontId="5" fillId="0" borderId="4" xfId="0" applyFont="1" applyFill="1" applyBorder="1" applyAlignment="1" applyProtection="1">
      <alignment horizontal="center"/>
      <protection/>
    </xf>
    <xf numFmtId="37" fontId="5" fillId="0" borderId="4" xfId="0" applyFont="1" applyBorder="1" applyAlignment="1">
      <alignment/>
    </xf>
    <xf numFmtId="37" fontId="5" fillId="0" borderId="4" xfId="0" applyFont="1" applyBorder="1" applyAlignment="1">
      <alignment horizontal="center"/>
    </xf>
    <xf numFmtId="37" fontId="0" fillId="3" borderId="12" xfId="0" applyFill="1" applyBorder="1" applyAlignment="1" applyProtection="1">
      <alignment horizontal="center"/>
      <protection/>
    </xf>
    <xf numFmtId="37" fontId="0" fillId="2" borderId="12" xfId="0" applyFill="1" applyBorder="1" applyAlignment="1" applyProtection="1">
      <alignment horizontal="center"/>
      <protection/>
    </xf>
    <xf numFmtId="37" fontId="0" fillId="2" borderId="11" xfId="0" applyFill="1" applyBorder="1" applyAlignment="1" applyProtection="1">
      <alignment horizontal="center"/>
      <protection/>
    </xf>
    <xf numFmtId="176" fontId="0" fillId="3" borderId="3" xfId="0" applyNumberFormat="1" applyFill="1" applyBorder="1" applyAlignment="1" applyProtection="1">
      <alignment/>
      <protection/>
    </xf>
    <xf numFmtId="176" fontId="0" fillId="3" borderId="12" xfId="0" applyNumberForma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37" fontId="4" fillId="2" borderId="10" xfId="0" applyNumberFormat="1" applyFont="1" applyFill="1" applyBorder="1" applyAlignment="1" applyProtection="1">
      <alignment/>
      <protection locked="0"/>
    </xf>
    <xf numFmtId="177" fontId="4" fillId="2" borderId="10" xfId="0" applyNumberFormat="1" applyFont="1" applyFill="1" applyBorder="1" applyAlignment="1" applyProtection="1">
      <alignment/>
      <protection locked="0"/>
    </xf>
    <xf numFmtId="176" fontId="4" fillId="2" borderId="10" xfId="0" applyNumberFormat="1" applyFont="1" applyFill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37" fontId="4" fillId="3" borderId="10" xfId="0" applyNumberFormat="1" applyFont="1" applyFill="1" applyBorder="1" applyAlignment="1" applyProtection="1">
      <alignment/>
      <protection locked="0"/>
    </xf>
    <xf numFmtId="177" fontId="4" fillId="3" borderId="10" xfId="0" applyNumberFormat="1" applyFont="1" applyFill="1" applyBorder="1" applyAlignment="1" applyProtection="1">
      <alignment/>
      <protection locked="0"/>
    </xf>
    <xf numFmtId="176" fontId="4" fillId="3" borderId="10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5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6" xfId="0" applyNumberFormat="1" applyBorder="1" applyAlignment="1" applyProtection="1">
      <alignment shrinkToFit="1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8" xfId="0" applyNumberFormat="1" applyBorder="1" applyAlignment="1" applyProtection="1">
      <alignment shrinkToFit="1"/>
      <protection/>
    </xf>
    <xf numFmtId="177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7" fontId="4" fillId="5" borderId="10" xfId="0" applyNumberFormat="1" applyFont="1" applyFill="1" applyBorder="1" applyAlignment="1" applyProtection="1">
      <alignment/>
      <protection locked="0"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4" xfId="0" applyNumberFormat="1" applyBorder="1" applyAlignment="1" applyProtection="1">
      <alignment shrinkToFit="1"/>
      <protection/>
    </xf>
    <xf numFmtId="37" fontId="0" fillId="0" borderId="2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4" fillId="5" borderId="10" xfId="0" applyNumberFormat="1" applyFont="1" applyFill="1" applyBorder="1" applyAlignment="1" applyProtection="1">
      <alignment/>
      <protection locked="0"/>
    </xf>
    <xf numFmtId="37" fontId="4" fillId="0" borderId="10" xfId="0" applyNumberFormat="1" applyFont="1" applyFill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4" fillId="0" borderId="10" xfId="0" applyFont="1" applyFill="1" applyBorder="1" applyAlignment="1" applyProtection="1">
      <alignment/>
      <protection locked="0"/>
    </xf>
    <xf numFmtId="37" fontId="4" fillId="2" borderId="10" xfId="0" applyFont="1" applyFill="1" applyBorder="1" applyAlignment="1" applyProtection="1">
      <alignment/>
      <protection locked="0"/>
    </xf>
    <xf numFmtId="37" fontId="4" fillId="4" borderId="10" xfId="0" applyFont="1" applyFill="1" applyBorder="1" applyAlignment="1" applyProtection="1">
      <alignment/>
      <protection locked="0"/>
    </xf>
    <xf numFmtId="177" fontId="4" fillId="4" borderId="10" xfId="0" applyNumberFormat="1" applyFont="1" applyFill="1" applyBorder="1" applyAlignment="1" applyProtection="1">
      <alignment/>
      <protection locked="0"/>
    </xf>
    <xf numFmtId="37" fontId="4" fillId="0" borderId="4" xfId="0" applyNumberFormat="1" applyFont="1" applyBorder="1" applyAlignment="1" applyProtection="1">
      <alignment/>
      <protection locked="0"/>
    </xf>
    <xf numFmtId="37" fontId="4" fillId="0" borderId="12" xfId="0" applyNumberFormat="1" applyFon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178" fontId="0" fillId="0" borderId="11" xfId="0" applyNumberFormat="1" applyBorder="1" applyAlignment="1">
      <alignment/>
    </xf>
    <xf numFmtId="37" fontId="0" fillId="0" borderId="0" xfId="0" applyBorder="1" applyAlignment="1" applyProtection="1">
      <alignment horizontal="center" shrinkToFit="1"/>
      <protection/>
    </xf>
    <xf numFmtId="177" fontId="0" fillId="0" borderId="0" xfId="0" applyNumberFormat="1" applyBorder="1" applyAlignment="1">
      <alignment/>
    </xf>
    <xf numFmtId="176" fontId="0" fillId="0" borderId="4" xfId="0" applyNumberFormat="1" applyBorder="1" applyAlignment="1" applyProtection="1">
      <alignment/>
      <protection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176" fontId="0" fillId="0" borderId="6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37" fontId="0" fillId="0" borderId="1" xfId="0" applyFill="1" applyBorder="1" applyAlignment="1">
      <alignment/>
    </xf>
    <xf numFmtId="37" fontId="0" fillId="0" borderId="1" xfId="0" applyFill="1" applyBorder="1" applyAlignment="1" applyProtection="1">
      <alignment horizontal="center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37" fontId="0" fillId="0" borderId="0" xfId="0" applyAlignment="1">
      <alignment/>
    </xf>
    <xf numFmtId="37" fontId="0" fillId="0" borderId="17" xfId="0" applyBorder="1" applyAlignment="1">
      <alignment/>
    </xf>
    <xf numFmtId="37" fontId="0" fillId="0" borderId="16" xfId="0" applyBorder="1" applyAlignment="1">
      <alignment/>
    </xf>
    <xf numFmtId="37" fontId="0" fillId="0" borderId="3" xfId="0" applyFont="1" applyBorder="1" applyAlignment="1" applyProtection="1">
      <alignment horizontal="center" wrapText="1"/>
      <protection/>
    </xf>
    <xf numFmtId="37" fontId="0" fillId="0" borderId="4" xfId="0" applyFont="1" applyBorder="1" applyAlignment="1" applyProtection="1">
      <alignment horizontal="center" wrapText="1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3" xfId="0" applyBorder="1" applyAlignment="1">
      <alignment horizontal="center"/>
    </xf>
    <xf numFmtId="177" fontId="0" fillId="0" borderId="0" xfId="0" applyNumberFormat="1" applyFill="1" applyAlignment="1">
      <alignment/>
    </xf>
    <xf numFmtId="37" fontId="0" fillId="0" borderId="9" xfId="0" applyFill="1" applyBorder="1" applyAlignment="1" applyProtection="1">
      <alignment/>
      <protection/>
    </xf>
    <xf numFmtId="37" fontId="0" fillId="0" borderId="6" xfId="0" applyFill="1" applyBorder="1" applyAlignment="1" applyProtection="1">
      <alignment/>
      <protection/>
    </xf>
    <xf numFmtId="37" fontId="0" fillId="0" borderId="11" xfId="0" applyFill="1" applyBorder="1" applyAlignment="1" applyProtection="1">
      <alignment/>
      <protection/>
    </xf>
    <xf numFmtId="37" fontId="0" fillId="0" borderId="8" xfId="0" applyFill="1" applyBorder="1" applyAlignment="1" applyProtection="1">
      <alignment/>
      <protection/>
    </xf>
    <xf numFmtId="178" fontId="0" fillId="0" borderId="6" xfId="0" applyNumberFormat="1" applyFill="1" applyBorder="1" applyAlignment="1" applyProtection="1">
      <alignment shrinkToFit="1"/>
      <protection/>
    </xf>
    <xf numFmtId="178" fontId="0" fillId="0" borderId="11" xfId="0" applyNumberFormat="1" applyFill="1" applyBorder="1" applyAlignment="1" applyProtection="1">
      <alignment shrinkToFit="1"/>
      <protection/>
    </xf>
    <xf numFmtId="178" fontId="0" fillId="0" borderId="8" xfId="0" applyNumberFormat="1" applyFill="1" applyBorder="1" applyAlignment="1" applyProtection="1">
      <alignment shrinkToFit="1"/>
      <protection/>
    </xf>
    <xf numFmtId="179" fontId="0" fillId="0" borderId="6" xfId="0" applyNumberFormat="1" applyFill="1" applyBorder="1" applyAlignment="1" applyProtection="1">
      <alignment/>
      <protection/>
    </xf>
    <xf numFmtId="179" fontId="0" fillId="0" borderId="11" xfId="0" applyNumberFormat="1" applyFill="1" applyBorder="1" applyAlignment="1" applyProtection="1">
      <alignment/>
      <protection/>
    </xf>
    <xf numFmtId="179" fontId="0" fillId="0" borderId="8" xfId="0" applyNumberFormat="1" applyFill="1" applyBorder="1" applyAlignment="1" applyProtection="1">
      <alignment/>
      <protection/>
    </xf>
    <xf numFmtId="176" fontId="0" fillId="0" borderId="8" xfId="0" applyNumberFormat="1" applyFill="1" applyBorder="1" applyAlignment="1" applyProtection="1">
      <alignment/>
      <protection/>
    </xf>
    <xf numFmtId="179" fontId="0" fillId="0" borderId="18" xfId="0" applyNumberForma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tabSelected="1" view="pageBreakPreview" zoomScale="75" zoomScaleNormal="50" zoomScaleSheetLayoutView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3" customWidth="1"/>
    <col min="2" max="2" width="10.66015625" style="103" customWidth="1"/>
    <col min="3" max="16" width="12.66015625" style="0" customWidth="1"/>
  </cols>
  <sheetData>
    <row r="1" spans="2:15" ht="17.25">
      <c r="B1" s="103" t="s">
        <v>97</v>
      </c>
      <c r="O1" s="3"/>
    </row>
    <row r="2" spans="2:16" ht="17.25">
      <c r="B2" s="104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109</v>
      </c>
      <c r="P2" s="6" t="s">
        <v>0</v>
      </c>
    </row>
    <row r="3" spans="2:16" ht="17.25">
      <c r="B3" s="10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9"/>
      <c r="O3" s="69"/>
      <c r="P3" s="69"/>
    </row>
    <row r="4" spans="2:16" ht="17.25">
      <c r="B4" s="106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70" t="s">
        <v>13</v>
      </c>
      <c r="O4" s="70" t="s">
        <v>166</v>
      </c>
      <c r="P4" s="73" t="s">
        <v>110</v>
      </c>
    </row>
    <row r="5" spans="2:16" ht="17.25">
      <c r="B5" s="107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71" t="s">
        <v>16</v>
      </c>
      <c r="O5" s="72" t="s">
        <v>167</v>
      </c>
      <c r="P5" s="72"/>
    </row>
    <row r="6" spans="2:16" ht="21.75" customHeight="1">
      <c r="B6" s="108" t="s">
        <v>17</v>
      </c>
      <c r="C6" s="19">
        <v>18811031</v>
      </c>
      <c r="D6" s="19">
        <v>10545875</v>
      </c>
      <c r="E6" s="19">
        <v>798713</v>
      </c>
      <c r="F6" s="19">
        <v>4686361</v>
      </c>
      <c r="G6" s="19">
        <v>2457806</v>
      </c>
      <c r="H6" s="153">
        <v>12201767</v>
      </c>
      <c r="I6" s="19">
        <v>0</v>
      </c>
      <c r="J6" s="19">
        <v>0</v>
      </c>
      <c r="K6" s="19">
        <v>9703698</v>
      </c>
      <c r="L6" s="19">
        <v>0</v>
      </c>
      <c r="M6" s="154">
        <f>SUM(C6:L6)</f>
        <v>59205251</v>
      </c>
      <c r="N6" s="19">
        <v>60660555</v>
      </c>
      <c r="O6" s="19">
        <v>0</v>
      </c>
      <c r="P6" s="19">
        <v>4199100</v>
      </c>
    </row>
    <row r="7" spans="2:16" ht="21.75" customHeight="1">
      <c r="B7" s="109" t="s">
        <v>18</v>
      </c>
      <c r="C7" s="20">
        <v>14697215</v>
      </c>
      <c r="D7" s="20">
        <v>10343719</v>
      </c>
      <c r="E7" s="20">
        <v>1131511</v>
      </c>
      <c r="F7" s="20">
        <v>4833860</v>
      </c>
      <c r="G7" s="20">
        <v>9308192</v>
      </c>
      <c r="H7" s="20">
        <v>12774219</v>
      </c>
      <c r="I7" s="20">
        <v>0</v>
      </c>
      <c r="J7" s="20">
        <v>0</v>
      </c>
      <c r="K7" s="20">
        <v>5035308</v>
      </c>
      <c r="L7" s="20">
        <v>0</v>
      </c>
      <c r="M7" s="21">
        <f>SUM(C7:L7)</f>
        <v>58124024</v>
      </c>
      <c r="N7" s="20">
        <v>65657221</v>
      </c>
      <c r="O7" s="20">
        <v>1761100</v>
      </c>
      <c r="P7" s="20">
        <v>3407900</v>
      </c>
    </row>
    <row r="8" spans="2:16" ht="21.75" customHeight="1">
      <c r="B8" s="109" t="s">
        <v>19</v>
      </c>
      <c r="C8" s="20">
        <v>8013856</v>
      </c>
      <c r="D8" s="20">
        <v>3801177</v>
      </c>
      <c r="E8" s="20">
        <v>195601</v>
      </c>
      <c r="F8" s="20">
        <v>2366834</v>
      </c>
      <c r="G8" s="20">
        <v>2924304</v>
      </c>
      <c r="H8" s="20">
        <v>5047343</v>
      </c>
      <c r="I8" s="20">
        <v>0</v>
      </c>
      <c r="J8" s="20">
        <v>0</v>
      </c>
      <c r="K8" s="20">
        <v>2719073</v>
      </c>
      <c r="L8" s="20">
        <v>0</v>
      </c>
      <c r="M8" s="21">
        <f aca="true" t="shared" si="0" ref="M8:M16">SUM(C8:L8)</f>
        <v>25068188</v>
      </c>
      <c r="N8" s="20">
        <v>26037419</v>
      </c>
      <c r="O8" s="20">
        <v>0</v>
      </c>
      <c r="P8" s="20">
        <v>1928000</v>
      </c>
    </row>
    <row r="9" spans="2:16" ht="21.75" customHeight="1">
      <c r="B9" s="110" t="s">
        <v>20</v>
      </c>
      <c r="C9" s="21">
        <v>9925695</v>
      </c>
      <c r="D9" s="21">
        <v>5065804</v>
      </c>
      <c r="E9" s="21">
        <v>633516</v>
      </c>
      <c r="F9" s="21">
        <v>3429329</v>
      </c>
      <c r="G9" s="21">
        <v>5599411</v>
      </c>
      <c r="H9" s="21">
        <v>6253589</v>
      </c>
      <c r="I9" s="21">
        <v>0</v>
      </c>
      <c r="J9" s="21">
        <v>315140</v>
      </c>
      <c r="K9" s="21">
        <v>3692695</v>
      </c>
      <c r="L9" s="21">
        <v>0</v>
      </c>
      <c r="M9" s="21">
        <f t="shared" si="0"/>
        <v>34915179</v>
      </c>
      <c r="N9" s="21">
        <v>35768159</v>
      </c>
      <c r="O9" s="21">
        <v>0</v>
      </c>
      <c r="P9" s="21">
        <v>2371489</v>
      </c>
    </row>
    <row r="10" spans="2:16" ht="21.75" customHeight="1">
      <c r="B10" s="110" t="s">
        <v>21</v>
      </c>
      <c r="C10" s="21">
        <v>8668049</v>
      </c>
      <c r="D10" s="21">
        <v>4603265</v>
      </c>
      <c r="E10" s="21">
        <v>282445</v>
      </c>
      <c r="F10" s="21">
        <v>2230958</v>
      </c>
      <c r="G10" s="21">
        <v>3056140</v>
      </c>
      <c r="H10" s="21">
        <v>4278152</v>
      </c>
      <c r="I10" s="21">
        <v>0</v>
      </c>
      <c r="J10" s="21">
        <v>0</v>
      </c>
      <c r="K10" s="21">
        <v>3866606</v>
      </c>
      <c r="L10" s="21">
        <v>0</v>
      </c>
      <c r="M10" s="21">
        <f t="shared" si="0"/>
        <v>26985615</v>
      </c>
      <c r="N10" s="21">
        <v>26626496</v>
      </c>
      <c r="O10" s="21">
        <v>0</v>
      </c>
      <c r="P10" s="21">
        <v>1870000</v>
      </c>
    </row>
    <row r="11" spans="2:16" ht="21.75" customHeight="1">
      <c r="B11" s="110" t="s">
        <v>23</v>
      </c>
      <c r="C11" s="21">
        <v>10594424</v>
      </c>
      <c r="D11" s="21">
        <v>6079331</v>
      </c>
      <c r="E11" s="21">
        <v>732030</v>
      </c>
      <c r="F11" s="21">
        <v>3751252</v>
      </c>
      <c r="G11" s="21">
        <v>1221778</v>
      </c>
      <c r="H11" s="21">
        <v>5978945</v>
      </c>
      <c r="I11" s="21">
        <v>0</v>
      </c>
      <c r="J11" s="21">
        <v>0</v>
      </c>
      <c r="K11" s="21">
        <v>2714788</v>
      </c>
      <c r="L11" s="21">
        <v>0</v>
      </c>
      <c r="M11" s="21">
        <f t="shared" si="0"/>
        <v>31072548</v>
      </c>
      <c r="N11" s="21">
        <v>31880377</v>
      </c>
      <c r="O11" s="21">
        <v>0</v>
      </c>
      <c r="P11" s="21">
        <v>2144000</v>
      </c>
    </row>
    <row r="12" spans="2:16" ht="21.75" customHeight="1">
      <c r="B12" s="110" t="s">
        <v>24</v>
      </c>
      <c r="C12" s="21">
        <v>4190894</v>
      </c>
      <c r="D12" s="21">
        <v>1909457</v>
      </c>
      <c r="E12" s="21">
        <v>231265</v>
      </c>
      <c r="F12" s="21">
        <v>1180563</v>
      </c>
      <c r="G12" s="21">
        <v>2521432</v>
      </c>
      <c r="H12" s="21">
        <v>2664821</v>
      </c>
      <c r="I12" s="21">
        <v>0</v>
      </c>
      <c r="J12" s="21">
        <v>14514</v>
      </c>
      <c r="K12" s="21">
        <v>1666793</v>
      </c>
      <c r="L12" s="21">
        <v>0</v>
      </c>
      <c r="M12" s="21">
        <f t="shared" si="0"/>
        <v>14379739</v>
      </c>
      <c r="N12" s="21">
        <v>14123271</v>
      </c>
      <c r="O12" s="21">
        <v>335500</v>
      </c>
      <c r="P12" s="21">
        <v>985000</v>
      </c>
    </row>
    <row r="13" spans="2:16" ht="21.75" customHeight="1">
      <c r="B13" s="110" t="s">
        <v>25</v>
      </c>
      <c r="C13" s="21">
        <v>1489911</v>
      </c>
      <c r="D13" s="21">
        <v>872916</v>
      </c>
      <c r="E13" s="21">
        <v>46860</v>
      </c>
      <c r="F13" s="21">
        <v>548209</v>
      </c>
      <c r="G13" s="21">
        <v>954840</v>
      </c>
      <c r="H13" s="21">
        <v>1022755</v>
      </c>
      <c r="I13" s="21">
        <v>0</v>
      </c>
      <c r="J13" s="21">
        <v>6115</v>
      </c>
      <c r="K13" s="21">
        <v>368441</v>
      </c>
      <c r="L13" s="21">
        <v>0</v>
      </c>
      <c r="M13" s="21">
        <f t="shared" si="0"/>
        <v>5310047</v>
      </c>
      <c r="N13" s="21">
        <v>5362988</v>
      </c>
      <c r="O13" s="21">
        <v>0</v>
      </c>
      <c r="P13" s="21">
        <v>341000</v>
      </c>
    </row>
    <row r="14" spans="2:16" ht="21.75" customHeight="1">
      <c r="B14" s="110" t="s">
        <v>26</v>
      </c>
      <c r="C14" s="21">
        <v>3589583</v>
      </c>
      <c r="D14" s="21">
        <v>2867530</v>
      </c>
      <c r="E14" s="21">
        <v>180012</v>
      </c>
      <c r="F14" s="21">
        <v>613899</v>
      </c>
      <c r="G14" s="21">
        <v>532880</v>
      </c>
      <c r="H14" s="21">
        <v>2384986</v>
      </c>
      <c r="I14" s="21">
        <v>0</v>
      </c>
      <c r="J14" s="21">
        <v>0</v>
      </c>
      <c r="K14" s="21">
        <v>1633847</v>
      </c>
      <c r="L14" s="21">
        <v>0</v>
      </c>
      <c r="M14" s="21">
        <f t="shared" si="0"/>
        <v>11802737</v>
      </c>
      <c r="N14" s="21">
        <v>14717806</v>
      </c>
      <c r="O14" s="21">
        <v>0</v>
      </c>
      <c r="P14" s="21">
        <v>735800</v>
      </c>
    </row>
    <row r="15" spans="2:16" ht="21.75" customHeight="1">
      <c r="B15" s="110" t="s">
        <v>27</v>
      </c>
      <c r="C15" s="21">
        <v>2240824</v>
      </c>
      <c r="D15" s="21">
        <v>840108</v>
      </c>
      <c r="E15" s="21">
        <v>23169</v>
      </c>
      <c r="F15" s="21">
        <v>375257</v>
      </c>
      <c r="G15" s="21">
        <v>308517</v>
      </c>
      <c r="H15" s="21">
        <v>1124601</v>
      </c>
      <c r="I15" s="21">
        <v>0</v>
      </c>
      <c r="J15" s="21">
        <v>0</v>
      </c>
      <c r="K15" s="21">
        <v>442154</v>
      </c>
      <c r="L15" s="21">
        <v>0</v>
      </c>
      <c r="M15" s="21">
        <f t="shared" si="0"/>
        <v>5354630</v>
      </c>
      <c r="N15" s="21">
        <v>5928053</v>
      </c>
      <c r="O15" s="21">
        <v>0</v>
      </c>
      <c r="P15" s="21">
        <v>340000</v>
      </c>
    </row>
    <row r="16" spans="2:16" ht="21.75" customHeight="1">
      <c r="B16" s="109" t="s">
        <v>28</v>
      </c>
      <c r="C16" s="20">
        <v>2217509</v>
      </c>
      <c r="D16" s="20">
        <v>761362</v>
      </c>
      <c r="E16" s="20">
        <v>43221</v>
      </c>
      <c r="F16" s="20">
        <v>354415</v>
      </c>
      <c r="G16" s="20">
        <v>352890</v>
      </c>
      <c r="H16" s="20">
        <v>1319898</v>
      </c>
      <c r="I16" s="20">
        <v>0</v>
      </c>
      <c r="J16" s="20">
        <v>868</v>
      </c>
      <c r="K16" s="20">
        <v>741442</v>
      </c>
      <c r="L16" s="20">
        <v>0</v>
      </c>
      <c r="M16" s="21">
        <f t="shared" si="0"/>
        <v>5791605</v>
      </c>
      <c r="N16" s="20">
        <v>6340743</v>
      </c>
      <c r="O16" s="20">
        <v>0</v>
      </c>
      <c r="P16" s="20">
        <v>415534</v>
      </c>
    </row>
    <row r="17" spans="2:16" ht="21.75" customHeight="1">
      <c r="B17" s="110" t="s">
        <v>123</v>
      </c>
      <c r="C17" s="21">
        <v>2714109</v>
      </c>
      <c r="D17" s="21">
        <v>2434504</v>
      </c>
      <c r="E17" s="21">
        <v>121637</v>
      </c>
      <c r="F17" s="21">
        <v>424931</v>
      </c>
      <c r="G17" s="21">
        <v>2062346</v>
      </c>
      <c r="H17" s="21">
        <v>2171736</v>
      </c>
      <c r="I17" s="21">
        <v>0</v>
      </c>
      <c r="J17" s="21">
        <v>210</v>
      </c>
      <c r="K17" s="21">
        <v>1726067</v>
      </c>
      <c r="L17" s="21">
        <v>0</v>
      </c>
      <c r="M17" s="21">
        <f>SUM(C17:L17)</f>
        <v>11655540</v>
      </c>
      <c r="N17" s="21">
        <v>11710996</v>
      </c>
      <c r="O17" s="21">
        <v>0</v>
      </c>
      <c r="P17" s="21">
        <v>600000</v>
      </c>
    </row>
    <row r="18" spans="2:16" ht="21.75" customHeight="1">
      <c r="B18" s="110" t="s">
        <v>124</v>
      </c>
      <c r="C18" s="21">
        <v>4291654</v>
      </c>
      <c r="D18" s="21">
        <v>1538548</v>
      </c>
      <c r="E18" s="21">
        <v>133613</v>
      </c>
      <c r="F18" s="21">
        <v>940598</v>
      </c>
      <c r="G18" s="21">
        <v>2563840</v>
      </c>
      <c r="H18" s="21">
        <v>2952974</v>
      </c>
      <c r="I18" s="21">
        <v>0</v>
      </c>
      <c r="J18" s="21">
        <v>0</v>
      </c>
      <c r="K18" s="21">
        <v>1672857</v>
      </c>
      <c r="L18" s="21">
        <v>0</v>
      </c>
      <c r="M18" s="21">
        <f>SUM(C18:L18)</f>
        <v>14094084</v>
      </c>
      <c r="N18" s="21">
        <v>14729192</v>
      </c>
      <c r="O18" s="21">
        <v>0</v>
      </c>
      <c r="P18" s="21">
        <v>1158500</v>
      </c>
    </row>
    <row r="19" spans="2:16" ht="21.75" customHeight="1">
      <c r="B19" s="111" t="s">
        <v>125</v>
      </c>
      <c r="C19" s="22">
        <v>7935851</v>
      </c>
      <c r="D19" s="22">
        <v>4343068</v>
      </c>
      <c r="E19" s="22">
        <v>576964</v>
      </c>
      <c r="F19" s="22">
        <v>1816871</v>
      </c>
      <c r="G19" s="22">
        <v>2262448</v>
      </c>
      <c r="H19" s="155">
        <v>6173339</v>
      </c>
      <c r="I19" s="22">
        <v>0</v>
      </c>
      <c r="J19" s="22">
        <v>0</v>
      </c>
      <c r="K19" s="22">
        <v>2485469</v>
      </c>
      <c r="L19" s="22">
        <v>0</v>
      </c>
      <c r="M19" s="155">
        <f aca="true" t="shared" si="1" ref="M19:M24">SUM(C19:L19)</f>
        <v>25594010</v>
      </c>
      <c r="N19" s="22">
        <v>25450565</v>
      </c>
      <c r="O19" s="22">
        <v>0</v>
      </c>
      <c r="P19" s="22">
        <v>1702600</v>
      </c>
    </row>
    <row r="20" spans="2:16" ht="21.75" customHeight="1">
      <c r="B20" s="110" t="s">
        <v>32</v>
      </c>
      <c r="C20" s="21">
        <v>471201</v>
      </c>
      <c r="D20" s="21">
        <v>242991</v>
      </c>
      <c r="E20" s="21">
        <v>0</v>
      </c>
      <c r="F20" s="21">
        <v>41837</v>
      </c>
      <c r="G20" s="21">
        <v>267669</v>
      </c>
      <c r="H20" s="21">
        <v>212411</v>
      </c>
      <c r="I20" s="21">
        <v>0</v>
      </c>
      <c r="J20" s="21">
        <v>0</v>
      </c>
      <c r="K20" s="21">
        <v>330081</v>
      </c>
      <c r="L20" s="21">
        <v>0</v>
      </c>
      <c r="M20" s="21">
        <f t="shared" si="1"/>
        <v>1566190</v>
      </c>
      <c r="N20" s="21">
        <v>1780075</v>
      </c>
      <c r="O20" s="21">
        <v>0</v>
      </c>
      <c r="P20" s="21">
        <v>188600</v>
      </c>
    </row>
    <row r="21" spans="2:16" ht="21.75" customHeight="1">
      <c r="B21" s="110" t="s">
        <v>36</v>
      </c>
      <c r="C21" s="21">
        <v>1352267</v>
      </c>
      <c r="D21" s="21">
        <v>779066</v>
      </c>
      <c r="E21" s="21">
        <v>41604</v>
      </c>
      <c r="F21" s="21">
        <v>241274</v>
      </c>
      <c r="G21" s="21">
        <v>865837</v>
      </c>
      <c r="H21" s="21">
        <v>515078</v>
      </c>
      <c r="I21" s="21">
        <v>0</v>
      </c>
      <c r="J21" s="21">
        <v>0</v>
      </c>
      <c r="K21" s="21">
        <v>345501</v>
      </c>
      <c r="L21" s="21">
        <v>0</v>
      </c>
      <c r="M21" s="21">
        <f t="shared" si="1"/>
        <v>4140627</v>
      </c>
      <c r="N21" s="21">
        <v>4726552</v>
      </c>
      <c r="O21" s="21">
        <v>0</v>
      </c>
      <c r="P21" s="21">
        <v>378800</v>
      </c>
    </row>
    <row r="22" spans="2:16" ht="21.75" customHeight="1">
      <c r="B22" s="110" t="s">
        <v>38</v>
      </c>
      <c r="C22" s="21">
        <v>2168888</v>
      </c>
      <c r="D22" s="21">
        <v>1566400</v>
      </c>
      <c r="E22" s="21">
        <v>172533</v>
      </c>
      <c r="F22" s="21">
        <v>401533</v>
      </c>
      <c r="G22" s="21">
        <v>608898</v>
      </c>
      <c r="H22" s="21">
        <v>740910</v>
      </c>
      <c r="I22" s="21">
        <v>0</v>
      </c>
      <c r="J22" s="21">
        <v>8726</v>
      </c>
      <c r="K22" s="21">
        <v>1122998</v>
      </c>
      <c r="L22" s="21">
        <v>0</v>
      </c>
      <c r="M22" s="21">
        <f t="shared" si="1"/>
        <v>6790886</v>
      </c>
      <c r="N22" s="21">
        <v>7052488</v>
      </c>
      <c r="O22" s="21">
        <v>0</v>
      </c>
      <c r="P22" s="21">
        <v>300000</v>
      </c>
    </row>
    <row r="23" spans="2:16" ht="21.75" customHeight="1">
      <c r="B23" s="110" t="s">
        <v>40</v>
      </c>
      <c r="C23" s="21">
        <v>579081</v>
      </c>
      <c r="D23" s="21">
        <v>483571</v>
      </c>
      <c r="E23" s="21">
        <v>7404</v>
      </c>
      <c r="F23" s="21">
        <v>73484</v>
      </c>
      <c r="G23" s="21">
        <v>299415</v>
      </c>
      <c r="H23" s="21">
        <v>269070</v>
      </c>
      <c r="I23" s="21">
        <v>0</v>
      </c>
      <c r="J23" s="21">
        <v>0</v>
      </c>
      <c r="K23" s="21">
        <v>320363</v>
      </c>
      <c r="L23" s="21">
        <v>0</v>
      </c>
      <c r="M23" s="21">
        <f t="shared" si="1"/>
        <v>2032388</v>
      </c>
      <c r="N23" s="21">
        <v>2203753</v>
      </c>
      <c r="O23" s="21">
        <v>0</v>
      </c>
      <c r="P23" s="21">
        <v>190000</v>
      </c>
    </row>
    <row r="24" spans="2:16" ht="21.75" customHeight="1">
      <c r="B24" s="110" t="s">
        <v>41</v>
      </c>
      <c r="C24" s="21">
        <v>785383</v>
      </c>
      <c r="D24" s="21">
        <v>723567</v>
      </c>
      <c r="E24" s="21">
        <v>8183</v>
      </c>
      <c r="F24" s="21">
        <v>192505</v>
      </c>
      <c r="G24" s="21">
        <v>610167</v>
      </c>
      <c r="H24" s="21">
        <v>135152</v>
      </c>
      <c r="I24" s="21">
        <v>0</v>
      </c>
      <c r="J24" s="21">
        <v>2339</v>
      </c>
      <c r="K24" s="21">
        <v>1018503</v>
      </c>
      <c r="L24" s="21">
        <v>0</v>
      </c>
      <c r="M24" s="21">
        <f t="shared" si="1"/>
        <v>3475799</v>
      </c>
      <c r="N24" s="21">
        <v>5012838</v>
      </c>
      <c r="O24" s="21">
        <v>0</v>
      </c>
      <c r="P24" s="21">
        <v>0</v>
      </c>
    </row>
    <row r="25" spans="2:16" ht="21.75" customHeight="1">
      <c r="B25" s="109" t="s">
        <v>55</v>
      </c>
      <c r="C25" s="20">
        <v>1127485</v>
      </c>
      <c r="D25" s="20">
        <v>760163</v>
      </c>
      <c r="E25" s="20">
        <v>93916</v>
      </c>
      <c r="F25" s="20">
        <v>241302</v>
      </c>
      <c r="G25" s="20">
        <v>1064793</v>
      </c>
      <c r="H25" s="20">
        <v>733913</v>
      </c>
      <c r="I25" s="20">
        <v>0</v>
      </c>
      <c r="J25" s="20">
        <v>0</v>
      </c>
      <c r="K25" s="20">
        <v>533812</v>
      </c>
      <c r="L25" s="20">
        <v>0</v>
      </c>
      <c r="M25" s="21">
        <f aca="true" t="shared" si="2" ref="M25:M34">SUM(C25:L25)</f>
        <v>4555384</v>
      </c>
      <c r="N25" s="20">
        <v>4677401</v>
      </c>
      <c r="O25" s="20">
        <v>0</v>
      </c>
      <c r="P25" s="20">
        <v>381934</v>
      </c>
    </row>
    <row r="26" spans="2:16" ht="21.75" customHeight="1">
      <c r="B26" s="110" t="s">
        <v>56</v>
      </c>
      <c r="C26" s="21">
        <v>1178943</v>
      </c>
      <c r="D26" s="21">
        <v>409083</v>
      </c>
      <c r="E26" s="21">
        <v>42674</v>
      </c>
      <c r="F26" s="21">
        <v>321416</v>
      </c>
      <c r="G26" s="21">
        <v>598167</v>
      </c>
      <c r="H26" s="21">
        <v>737088</v>
      </c>
      <c r="I26" s="21">
        <v>0</v>
      </c>
      <c r="J26" s="21">
        <v>31150</v>
      </c>
      <c r="K26" s="21">
        <v>538439</v>
      </c>
      <c r="L26" s="21">
        <v>0</v>
      </c>
      <c r="M26" s="21">
        <f t="shared" si="2"/>
        <v>3856960</v>
      </c>
      <c r="N26" s="21">
        <v>4555312</v>
      </c>
      <c r="O26" s="21">
        <v>0</v>
      </c>
      <c r="P26" s="21">
        <v>337500</v>
      </c>
    </row>
    <row r="27" spans="2:16" ht="21.75" customHeight="1">
      <c r="B27" s="109" t="s">
        <v>57</v>
      </c>
      <c r="C27" s="20">
        <v>1014032</v>
      </c>
      <c r="D27" s="20">
        <v>442350</v>
      </c>
      <c r="E27" s="20">
        <v>11345</v>
      </c>
      <c r="F27" s="20">
        <v>192764</v>
      </c>
      <c r="G27" s="20">
        <v>945783</v>
      </c>
      <c r="H27" s="20">
        <v>963787</v>
      </c>
      <c r="I27" s="20">
        <v>0</v>
      </c>
      <c r="J27" s="20">
        <v>0</v>
      </c>
      <c r="K27" s="20">
        <v>490993</v>
      </c>
      <c r="L27" s="20">
        <v>0</v>
      </c>
      <c r="M27" s="21">
        <f t="shared" si="2"/>
        <v>4061054</v>
      </c>
      <c r="N27" s="20">
        <v>4196958</v>
      </c>
      <c r="O27" s="20">
        <v>0</v>
      </c>
      <c r="P27" s="20">
        <v>360600</v>
      </c>
    </row>
    <row r="28" spans="2:16" ht="21.75" customHeight="1">
      <c r="B28" s="110" t="s">
        <v>60</v>
      </c>
      <c r="C28" s="21">
        <v>833975</v>
      </c>
      <c r="D28" s="21">
        <v>487641</v>
      </c>
      <c r="E28" s="21">
        <v>25807</v>
      </c>
      <c r="F28" s="21">
        <v>137157</v>
      </c>
      <c r="G28" s="21">
        <v>611080</v>
      </c>
      <c r="H28" s="21">
        <v>496091</v>
      </c>
      <c r="I28" s="21">
        <v>0</v>
      </c>
      <c r="J28" s="21">
        <v>0</v>
      </c>
      <c r="K28" s="21">
        <v>258581</v>
      </c>
      <c r="L28" s="21">
        <v>0</v>
      </c>
      <c r="M28" s="21">
        <f t="shared" si="2"/>
        <v>2850332</v>
      </c>
      <c r="N28" s="21">
        <v>3192183</v>
      </c>
      <c r="O28" s="21">
        <v>0</v>
      </c>
      <c r="P28" s="21">
        <v>265300</v>
      </c>
    </row>
    <row r="29" spans="2:16" ht="21.75" customHeight="1">
      <c r="B29" s="110" t="s">
        <v>69</v>
      </c>
      <c r="C29" s="21">
        <v>636123</v>
      </c>
      <c r="D29" s="21">
        <v>294417</v>
      </c>
      <c r="E29" s="21">
        <v>47535</v>
      </c>
      <c r="F29" s="21">
        <v>96034</v>
      </c>
      <c r="G29" s="21">
        <v>258744</v>
      </c>
      <c r="H29" s="21">
        <v>372710</v>
      </c>
      <c r="I29" s="21">
        <v>0</v>
      </c>
      <c r="J29" s="21">
        <v>0</v>
      </c>
      <c r="K29" s="21">
        <v>232841</v>
      </c>
      <c r="L29" s="21">
        <v>0</v>
      </c>
      <c r="M29" s="21">
        <f t="shared" si="2"/>
        <v>1938404</v>
      </c>
      <c r="N29" s="21">
        <v>2306342</v>
      </c>
      <c r="O29" s="21">
        <v>0</v>
      </c>
      <c r="P29" s="21">
        <v>225400</v>
      </c>
    </row>
    <row r="30" spans="2:16" ht="21.75" customHeight="1">
      <c r="B30" s="110" t="s">
        <v>143</v>
      </c>
      <c r="C30" s="21">
        <v>1325782</v>
      </c>
      <c r="D30" s="21">
        <v>407756</v>
      </c>
      <c r="E30" s="21">
        <v>64555</v>
      </c>
      <c r="F30" s="21">
        <v>179202</v>
      </c>
      <c r="G30" s="21">
        <v>749176</v>
      </c>
      <c r="H30" s="21">
        <v>1208058</v>
      </c>
      <c r="I30" s="21">
        <v>0</v>
      </c>
      <c r="J30" s="21">
        <v>0</v>
      </c>
      <c r="K30" s="21">
        <v>489050</v>
      </c>
      <c r="L30" s="21">
        <v>0</v>
      </c>
      <c r="M30" s="21">
        <f t="shared" si="2"/>
        <v>4423579</v>
      </c>
      <c r="N30" s="21">
        <v>4507324</v>
      </c>
      <c r="O30" s="21">
        <v>0</v>
      </c>
      <c r="P30" s="21">
        <v>382000</v>
      </c>
    </row>
    <row r="31" spans="2:16" ht="21.75" customHeight="1">
      <c r="B31" s="109" t="s">
        <v>144</v>
      </c>
      <c r="C31" s="20">
        <v>1685045</v>
      </c>
      <c r="D31" s="20">
        <v>703226</v>
      </c>
      <c r="E31" s="20">
        <v>23839</v>
      </c>
      <c r="F31" s="20">
        <v>183471</v>
      </c>
      <c r="G31" s="20">
        <v>868013</v>
      </c>
      <c r="H31" s="20">
        <v>1151555</v>
      </c>
      <c r="I31" s="20">
        <v>0</v>
      </c>
      <c r="J31" s="20">
        <v>0</v>
      </c>
      <c r="K31" s="20">
        <v>954358</v>
      </c>
      <c r="L31" s="20">
        <v>0</v>
      </c>
      <c r="M31" s="21">
        <f t="shared" si="2"/>
        <v>5569507</v>
      </c>
      <c r="N31" s="20">
        <v>5563904</v>
      </c>
      <c r="O31" s="20">
        <v>0</v>
      </c>
      <c r="P31" s="20">
        <v>429800</v>
      </c>
    </row>
    <row r="32" spans="2:16" ht="21.75" customHeight="1">
      <c r="B32" s="109" t="s">
        <v>145</v>
      </c>
      <c r="C32" s="20">
        <v>1508342</v>
      </c>
      <c r="D32" s="20">
        <v>625412</v>
      </c>
      <c r="E32" s="20">
        <v>38142</v>
      </c>
      <c r="F32" s="20">
        <v>286530</v>
      </c>
      <c r="G32" s="20">
        <v>710605</v>
      </c>
      <c r="H32" s="20">
        <v>1454376</v>
      </c>
      <c r="I32" s="20">
        <v>0</v>
      </c>
      <c r="J32" s="20">
        <v>0</v>
      </c>
      <c r="K32" s="20">
        <v>677625</v>
      </c>
      <c r="L32" s="20">
        <v>0</v>
      </c>
      <c r="M32" s="21">
        <f t="shared" si="2"/>
        <v>5301032</v>
      </c>
      <c r="N32" s="20">
        <v>5683568</v>
      </c>
      <c r="O32" s="20">
        <v>0</v>
      </c>
      <c r="P32" s="20">
        <v>464000</v>
      </c>
    </row>
    <row r="33" spans="2:16" ht="21.75" customHeight="1">
      <c r="B33" s="110" t="s">
        <v>82</v>
      </c>
      <c r="C33" s="21">
        <v>697083</v>
      </c>
      <c r="D33" s="21">
        <v>276921</v>
      </c>
      <c r="E33" s="21">
        <v>44261</v>
      </c>
      <c r="F33" s="21">
        <v>132233</v>
      </c>
      <c r="G33" s="21">
        <v>637455</v>
      </c>
      <c r="H33" s="21">
        <v>577470</v>
      </c>
      <c r="I33" s="21">
        <v>0</v>
      </c>
      <c r="J33" s="21">
        <v>0</v>
      </c>
      <c r="K33" s="21">
        <v>376489</v>
      </c>
      <c r="L33" s="21">
        <v>0</v>
      </c>
      <c r="M33" s="21">
        <f t="shared" si="2"/>
        <v>2741912</v>
      </c>
      <c r="N33" s="21">
        <v>2989836</v>
      </c>
      <c r="O33" s="21">
        <v>0</v>
      </c>
      <c r="P33" s="21">
        <v>224000</v>
      </c>
    </row>
    <row r="34" spans="2:16" ht="21.75" customHeight="1">
      <c r="B34" s="109" t="s">
        <v>83</v>
      </c>
      <c r="C34" s="20">
        <v>957898</v>
      </c>
      <c r="D34" s="20">
        <v>584003</v>
      </c>
      <c r="E34" s="20">
        <v>37202</v>
      </c>
      <c r="F34" s="20">
        <v>174693</v>
      </c>
      <c r="G34" s="20">
        <v>726789</v>
      </c>
      <c r="H34" s="20">
        <v>619056</v>
      </c>
      <c r="I34" s="20">
        <v>0</v>
      </c>
      <c r="J34" s="20">
        <v>0</v>
      </c>
      <c r="K34" s="20">
        <v>318971</v>
      </c>
      <c r="L34" s="20">
        <v>0</v>
      </c>
      <c r="M34" s="21">
        <f t="shared" si="2"/>
        <v>3418612</v>
      </c>
      <c r="N34" s="20">
        <v>3477203</v>
      </c>
      <c r="O34" s="20">
        <v>0</v>
      </c>
      <c r="P34" s="20">
        <v>348200</v>
      </c>
    </row>
    <row r="35" spans="2:16" ht="21.75" customHeight="1">
      <c r="B35" s="112" t="s">
        <v>86</v>
      </c>
      <c r="C35" s="15">
        <f>SUM(C6:C19)</f>
        <v>99380605</v>
      </c>
      <c r="D35" s="15">
        <f aca="true" t="shared" si="3" ref="D35:P35">SUM(D6:D19)</f>
        <v>56006664</v>
      </c>
      <c r="E35" s="15">
        <f t="shared" si="3"/>
        <v>5130557</v>
      </c>
      <c r="F35" s="15">
        <f t="shared" si="3"/>
        <v>27553337</v>
      </c>
      <c r="G35" s="15">
        <f t="shared" si="3"/>
        <v>36126824</v>
      </c>
      <c r="H35" s="156">
        <f t="shared" si="3"/>
        <v>66349125</v>
      </c>
      <c r="I35" s="15">
        <f t="shared" si="3"/>
        <v>0</v>
      </c>
      <c r="J35" s="15">
        <f t="shared" si="3"/>
        <v>336847</v>
      </c>
      <c r="K35" s="15">
        <f t="shared" si="3"/>
        <v>38469238</v>
      </c>
      <c r="L35" s="15">
        <f t="shared" si="3"/>
        <v>0</v>
      </c>
      <c r="M35" s="156">
        <f t="shared" si="3"/>
        <v>329353197</v>
      </c>
      <c r="N35" s="15">
        <f t="shared" si="3"/>
        <v>344993841</v>
      </c>
      <c r="O35" s="15">
        <f t="shared" si="3"/>
        <v>2096600</v>
      </c>
      <c r="P35" s="15">
        <f t="shared" si="3"/>
        <v>22198923</v>
      </c>
    </row>
    <row r="36" spans="2:16" ht="21.75" customHeight="1">
      <c r="B36" s="112" t="s">
        <v>87</v>
      </c>
      <c r="C36" s="15">
        <f aca="true" t="shared" si="4" ref="C36:P36">SUM(C20:C34)</f>
        <v>16321528</v>
      </c>
      <c r="D36" s="15">
        <f t="shared" si="4"/>
        <v>8786567</v>
      </c>
      <c r="E36" s="15">
        <f t="shared" si="4"/>
        <v>659000</v>
      </c>
      <c r="F36" s="15">
        <f t="shared" si="4"/>
        <v>2895435</v>
      </c>
      <c r="G36" s="15">
        <f t="shared" si="4"/>
        <v>9822591</v>
      </c>
      <c r="H36" s="156">
        <f t="shared" si="4"/>
        <v>10186725</v>
      </c>
      <c r="I36" s="15">
        <f t="shared" si="4"/>
        <v>0</v>
      </c>
      <c r="J36" s="15">
        <f t="shared" si="4"/>
        <v>42215</v>
      </c>
      <c r="K36" s="15">
        <f t="shared" si="4"/>
        <v>8008605</v>
      </c>
      <c r="L36" s="15">
        <f t="shared" si="4"/>
        <v>0</v>
      </c>
      <c r="M36" s="156">
        <f t="shared" si="4"/>
        <v>56722666</v>
      </c>
      <c r="N36" s="15">
        <f t="shared" si="4"/>
        <v>61925737</v>
      </c>
      <c r="O36" s="15">
        <f t="shared" si="4"/>
        <v>0</v>
      </c>
      <c r="P36" s="15">
        <f t="shared" si="4"/>
        <v>4476134</v>
      </c>
    </row>
    <row r="37" spans="2:16" ht="21.75" customHeight="1">
      <c r="B37" s="112" t="s">
        <v>88</v>
      </c>
      <c r="C37" s="15">
        <f aca="true" t="shared" si="5" ref="C37:N37">SUM(C6:C34)</f>
        <v>115702133</v>
      </c>
      <c r="D37" s="15">
        <f t="shared" si="5"/>
        <v>64793231</v>
      </c>
      <c r="E37" s="15">
        <f t="shared" si="5"/>
        <v>5789557</v>
      </c>
      <c r="F37" s="15">
        <f t="shared" si="5"/>
        <v>30448772</v>
      </c>
      <c r="G37" s="15">
        <f t="shared" si="5"/>
        <v>45949415</v>
      </c>
      <c r="H37" s="156">
        <f t="shared" si="5"/>
        <v>76535850</v>
      </c>
      <c r="I37" s="15">
        <f t="shared" si="5"/>
        <v>0</v>
      </c>
      <c r="J37" s="15">
        <f t="shared" si="5"/>
        <v>379062</v>
      </c>
      <c r="K37" s="15">
        <f t="shared" si="5"/>
        <v>46477843</v>
      </c>
      <c r="L37" s="15">
        <f t="shared" si="5"/>
        <v>0</v>
      </c>
      <c r="M37" s="156">
        <f t="shared" si="5"/>
        <v>386075863</v>
      </c>
      <c r="N37" s="15">
        <f t="shared" si="5"/>
        <v>406919578</v>
      </c>
      <c r="O37" s="15">
        <f>O36+O35</f>
        <v>2096600</v>
      </c>
      <c r="P37" s="15">
        <f>P36+P35</f>
        <v>26675057</v>
      </c>
    </row>
  </sheetData>
  <printOptions verticalCentered="1"/>
  <pageMargins left="0.7874015748031497" right="0.7874015748031497" top="0.7874015748031497" bottom="0.33" header="0.5118110236220472" footer="0.4"/>
  <pageSetup fitToHeight="1" fitToWidth="1" horizontalDpi="300" verticalDpi="300" orientation="landscape" paperSize="9" scale="54" r:id="rId1"/>
  <headerFooter alignWithMargins="0">
    <oddHeader>&amp;L&amp;"ＭＳ ゴシック,標準"&amp;24９　経常経費の状況（２１年度決算額）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view="pageBreakPreview" zoomScale="75" zoomScaleNormal="50" zoomScaleSheetLayoutView="75" workbookViewId="0" topLeftCell="A1">
      <selection activeCell="M19" sqref="M19"/>
    </sheetView>
  </sheetViews>
  <sheetFormatPr defaultColWidth="8.66015625" defaultRowHeight="18"/>
  <cols>
    <col min="1" max="1" width="8.83203125" style="103" customWidth="1"/>
    <col min="2" max="2" width="10.66015625" style="103" customWidth="1"/>
    <col min="3" max="13" width="11.66015625" style="0" customWidth="1"/>
  </cols>
  <sheetData>
    <row r="1" ht="17.25">
      <c r="B1" s="144" t="s">
        <v>175</v>
      </c>
    </row>
    <row r="2" spans="2:13" ht="17.25">
      <c r="B2" s="104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</row>
    <row r="3" spans="2:13" ht="17.25">
      <c r="B3" s="105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7.25">
      <c r="B4" s="106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07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</row>
    <row r="6" spans="2:13" ht="17.25">
      <c r="B6" s="108" t="s">
        <v>17</v>
      </c>
      <c r="C6" s="27">
        <f>+'率・当減'!C6-'率・前減'!C6</f>
        <v>-1.3000000000000007</v>
      </c>
      <c r="D6" s="27">
        <f>+'率・当減'!D6-'率・前減'!D6</f>
        <v>0.10000000000000142</v>
      </c>
      <c r="E6" s="27">
        <f>+'率・当減'!E6-'率・前減'!E6</f>
        <v>0.09999999999999987</v>
      </c>
      <c r="F6" s="27">
        <f>+'率・当減'!F6-'率・前減'!F6</f>
        <v>0.20000000000000018</v>
      </c>
      <c r="G6" s="27">
        <f>+'率・当減'!G6-'率・前減'!G6</f>
        <v>0.09999999999999964</v>
      </c>
      <c r="H6" s="27">
        <f>+'率・当減'!H6-'率・前減'!H6</f>
        <v>-0.6999999999999993</v>
      </c>
      <c r="I6" s="27">
        <f>+'率・当減'!I6-'率・前減'!I6</f>
        <v>0</v>
      </c>
      <c r="J6" s="27">
        <f>+'率・当減'!J6-'率・前減'!J6</f>
        <v>0</v>
      </c>
      <c r="K6" s="27">
        <f>+'率・当減'!K6-'率・前減'!K6</f>
        <v>-0.1999999999999993</v>
      </c>
      <c r="L6" s="27">
        <f>+'率・当減'!L6-'率・前減'!L6</f>
        <v>0</v>
      </c>
      <c r="M6" s="160">
        <f>+'率・当減'!M6-'率・前減'!M6</f>
        <v>-1.7000000000000028</v>
      </c>
    </row>
    <row r="7" spans="2:13" ht="17.25">
      <c r="B7" s="109" t="s">
        <v>18</v>
      </c>
      <c r="C7" s="27">
        <f>+'率・当減'!C7-'率・前減'!C7</f>
        <v>-0.3000000000000007</v>
      </c>
      <c r="D7" s="27">
        <f>+'率・当減'!D7-'率・前減'!D7</f>
        <v>0.9000000000000004</v>
      </c>
      <c r="E7" s="27">
        <f>+'率・当減'!E7-'率・前減'!E7</f>
        <v>-0.09999999999999987</v>
      </c>
      <c r="F7" s="27">
        <f>+'率・当減'!F7-'率・前減'!F7</f>
        <v>-0.7999999999999998</v>
      </c>
      <c r="G7" s="27">
        <f>+'率・当減'!G7-'率・前減'!G7</f>
        <v>-1.0999999999999996</v>
      </c>
      <c r="H7" s="27">
        <f>+'率・当減'!H7-'率・前減'!H7</f>
        <v>-1.1000000000000014</v>
      </c>
      <c r="I7" s="27">
        <f>+'率・当減'!I7-'率・前減'!I7</f>
        <v>0</v>
      </c>
      <c r="J7" s="27">
        <f>+'率・当減'!J7-'率・前減'!J7</f>
        <v>0</v>
      </c>
      <c r="K7" s="27">
        <f>+'率・当減'!K7-'率・前減'!K7</f>
        <v>-0.10000000000000053</v>
      </c>
      <c r="L7" s="27">
        <f>+'率・当減'!L7-'率・前減'!L7</f>
        <v>0</v>
      </c>
      <c r="M7" s="27">
        <f>+'率・当減'!M7-'率・前減'!M7</f>
        <v>-2.4000000000000057</v>
      </c>
    </row>
    <row r="8" spans="2:13" ht="17.25">
      <c r="B8" s="109" t="s">
        <v>19</v>
      </c>
      <c r="C8" s="27">
        <f>+'率・当減'!C8-'率・前減'!C8</f>
        <v>-2.8000000000000007</v>
      </c>
      <c r="D8" s="27">
        <f>+'率・当減'!D8-'率・前減'!D8</f>
        <v>0.5</v>
      </c>
      <c r="E8" s="27">
        <f>+'率・当減'!E8-'率・前減'!E8</f>
        <v>0</v>
      </c>
      <c r="F8" s="27">
        <f>+'率・当減'!F8-'率・前減'!F8</f>
        <v>0.3000000000000007</v>
      </c>
      <c r="G8" s="27">
        <f>+'率・当減'!G8-'率・前減'!G8</f>
        <v>-0.5999999999999996</v>
      </c>
      <c r="H8" s="27">
        <f>+'率・当減'!H8-'率・前減'!H8</f>
        <v>-0.8999999999999986</v>
      </c>
      <c r="I8" s="27">
        <f>+'率・当減'!I8-'率・前減'!I8</f>
        <v>0</v>
      </c>
      <c r="J8" s="27">
        <f>+'率・当減'!J8-'率・前減'!J8</f>
        <v>0</v>
      </c>
      <c r="K8" s="27">
        <f>+'率・当減'!K8-'率・前減'!K8</f>
        <v>-0.3000000000000007</v>
      </c>
      <c r="L8" s="27">
        <f>+'率・当減'!L8-'率・前減'!L8</f>
        <v>0</v>
      </c>
      <c r="M8" s="27">
        <f>+'率・当減'!M8-'率・前減'!M8</f>
        <v>-3.8000000000000114</v>
      </c>
    </row>
    <row r="9" spans="2:13" ht="17.25">
      <c r="B9" s="110" t="s">
        <v>20</v>
      </c>
      <c r="C9" s="25">
        <f>+'率・当減'!C9-'率・前減'!C9</f>
        <v>-0.1999999999999993</v>
      </c>
      <c r="D9" s="25">
        <f>+'率・当減'!D9-'率・前減'!D9</f>
        <v>-0.09999999999999964</v>
      </c>
      <c r="E9" s="25">
        <f>+'率・当減'!E9-'率・前減'!E9</f>
        <v>-0.10000000000000009</v>
      </c>
      <c r="F9" s="25">
        <f>+'率・当減'!F9-'率・前減'!F9</f>
        <v>0.9000000000000004</v>
      </c>
      <c r="G9" s="25">
        <f>+'率・当減'!G9-'率・前減'!G9</f>
        <v>-0.7000000000000011</v>
      </c>
      <c r="H9" s="25">
        <f>+'率・当減'!H9-'率・前減'!H9</f>
        <v>-0.5</v>
      </c>
      <c r="I9" s="25">
        <f>+'率・当減'!I9-'率・前減'!I9</f>
        <v>0</v>
      </c>
      <c r="J9" s="25">
        <f>+'率・当減'!J9-'率・前減'!J9</f>
        <v>0.10000000000000009</v>
      </c>
      <c r="K9" s="25">
        <f>+'率・当減'!K9-'率・前減'!K9</f>
        <v>0.3999999999999986</v>
      </c>
      <c r="L9" s="25">
        <f>+'率・当減'!L9-'率・前減'!L9</f>
        <v>0</v>
      </c>
      <c r="M9" s="25">
        <f>+'率・当減'!M9-'率・前減'!M9</f>
        <v>-0.29999999999999716</v>
      </c>
    </row>
    <row r="10" spans="2:13" ht="17.25">
      <c r="B10" s="110" t="s">
        <v>21</v>
      </c>
      <c r="C10" s="25">
        <f>+'率・当減'!C10-'率・前減'!C10</f>
        <v>0.3999999999999986</v>
      </c>
      <c r="D10" s="25">
        <f>+'率・当減'!D10-'率・前減'!D10</f>
        <v>-0.40000000000000213</v>
      </c>
      <c r="E10" s="25">
        <f>+'率・当減'!E10-'率・前減'!E10</f>
        <v>-0.19999999999999996</v>
      </c>
      <c r="F10" s="25">
        <f>+'率・当減'!F10-'率・前減'!F10</f>
        <v>0.5999999999999996</v>
      </c>
      <c r="G10" s="25">
        <f>+'率・当減'!G10-'率・前減'!G10</f>
        <v>-0.5</v>
      </c>
      <c r="H10" s="25">
        <f>+'率・当減'!H10-'率・前減'!H10</f>
        <v>0</v>
      </c>
      <c r="I10" s="25">
        <f>+'率・当減'!I10-'率・前減'!I10</f>
        <v>0</v>
      </c>
      <c r="J10" s="25">
        <f>+'率・当減'!J10-'率・前減'!J10</f>
        <v>0</v>
      </c>
      <c r="K10" s="25">
        <f>+'率・当減'!K10-'率・前減'!K10</f>
        <v>0</v>
      </c>
      <c r="L10" s="25">
        <f>+'率・当減'!L10-'率・前減'!L10</f>
        <v>0</v>
      </c>
      <c r="M10" s="25">
        <f>+'率・当減'!M10-'率・前減'!M10</f>
        <v>-0.09999999999999432</v>
      </c>
    </row>
    <row r="11" spans="2:13" ht="17.25">
      <c r="B11" s="110" t="s">
        <v>23</v>
      </c>
      <c r="C11" s="25">
        <f>+'率・当減'!C11-'率・前減'!C11</f>
        <v>3</v>
      </c>
      <c r="D11" s="25">
        <f>+'率・当減'!D11-'率・前減'!D11</f>
        <v>1.0999999999999979</v>
      </c>
      <c r="E11" s="25">
        <f>+'率・当減'!E11-'率・前減'!E11</f>
        <v>-0.19999999999999973</v>
      </c>
      <c r="F11" s="25">
        <f>+'率・当減'!F11-'率・前減'!F11</f>
        <v>1.5</v>
      </c>
      <c r="G11" s="25">
        <f>+'率・当減'!G11-'率・前減'!G11</f>
        <v>0.20000000000000018</v>
      </c>
      <c r="H11" s="25">
        <f>+'率・当減'!H11-'率・前減'!H11</f>
        <v>1.1000000000000014</v>
      </c>
      <c r="I11" s="25">
        <f>+'率・当減'!I11-'率・前減'!I11</f>
        <v>0</v>
      </c>
      <c r="J11" s="25">
        <f>+'率・当減'!J11-'率・前減'!J11</f>
        <v>0</v>
      </c>
      <c r="K11" s="25">
        <f>+'率・当減'!K11-'率・前減'!K11</f>
        <v>0.40000000000000036</v>
      </c>
      <c r="L11" s="25">
        <f>+'率・当減'!L11-'率・前減'!L11</f>
        <v>0</v>
      </c>
      <c r="M11" s="25">
        <f>+'率・当減'!M11-'率・前減'!M11</f>
        <v>7.200000000000003</v>
      </c>
    </row>
    <row r="12" spans="2:13" ht="17.25">
      <c r="B12" s="110" t="s">
        <v>24</v>
      </c>
      <c r="C12" s="25">
        <f>+'率・当減'!C12-'率・前減'!C12</f>
        <v>-1.5999999999999979</v>
      </c>
      <c r="D12" s="25">
        <f>+'率・当減'!D12-'率・前減'!D12</f>
        <v>0.09999999999999964</v>
      </c>
      <c r="E12" s="25">
        <f>+'率・当減'!E12-'率・前減'!E12</f>
        <v>0</v>
      </c>
      <c r="F12" s="25">
        <f>+'率・当減'!F12-'率・前減'!F12</f>
        <v>0.09999999999999964</v>
      </c>
      <c r="G12" s="25">
        <f>+'率・当減'!G12-'率・前減'!G12</f>
        <v>-0.1999999999999993</v>
      </c>
      <c r="H12" s="25">
        <f>+'率・当減'!H12-'率・前減'!H12</f>
        <v>-0.5999999999999979</v>
      </c>
      <c r="I12" s="25">
        <f>+'率・当減'!I12-'率・前減'!I12</f>
        <v>0</v>
      </c>
      <c r="J12" s="25">
        <f>+'率・当減'!J12-'率・前減'!J12</f>
        <v>0</v>
      </c>
      <c r="K12" s="25">
        <f>+'率・当減'!K12-'率・前減'!K12</f>
        <v>-0.5</v>
      </c>
      <c r="L12" s="25">
        <f>+'率・当減'!L12-'率・前減'!L12</f>
        <v>0</v>
      </c>
      <c r="M12" s="25">
        <f>+'率・当減'!M12-'率・前減'!M12</f>
        <v>-2.700000000000003</v>
      </c>
    </row>
    <row r="13" spans="2:13" ht="17.25">
      <c r="B13" s="110" t="s">
        <v>25</v>
      </c>
      <c r="C13" s="25">
        <f>+'率・当減'!C13-'率・前減'!C13</f>
        <v>-0.8999999999999986</v>
      </c>
      <c r="D13" s="25">
        <f>+'率・当減'!D13-'率・前減'!D13</f>
        <v>0.3000000000000007</v>
      </c>
      <c r="E13" s="25">
        <f>+'率・当減'!E13-'率・前減'!E13</f>
        <v>-0.19999999999999996</v>
      </c>
      <c r="F13" s="25">
        <f>+'率・当減'!F13-'率・前減'!F13</f>
        <v>0.29999999999999893</v>
      </c>
      <c r="G13" s="25">
        <f>+'率・当減'!G13-'率・前減'!G13</f>
        <v>-0.9000000000000021</v>
      </c>
      <c r="H13" s="25">
        <f>+'率・当減'!H13-'率・前減'!H13</f>
        <v>1</v>
      </c>
      <c r="I13" s="25">
        <f>+'率・当減'!I13-'率・前減'!I13</f>
        <v>0</v>
      </c>
      <c r="J13" s="25">
        <f>+'率・当減'!J13-'率・前減'!J13</f>
        <v>-0.1</v>
      </c>
      <c r="K13" s="25">
        <f>+'率・当減'!K13-'率・前減'!K13</f>
        <v>-0.40000000000000036</v>
      </c>
      <c r="L13" s="25">
        <f>+'率・当減'!L13-'率・前減'!L13</f>
        <v>0</v>
      </c>
      <c r="M13" s="25">
        <f>+'率・当減'!M13-'率・前減'!M13</f>
        <v>-0.7000000000000028</v>
      </c>
    </row>
    <row r="14" spans="2:13" ht="17.25">
      <c r="B14" s="110" t="s">
        <v>26</v>
      </c>
      <c r="C14" s="25">
        <f>+'率・当減'!C14-'率・前減'!C14</f>
        <v>1.3999999999999986</v>
      </c>
      <c r="D14" s="25">
        <f>+'率・当減'!D14-'率・前減'!D14</f>
        <v>2.1000000000000014</v>
      </c>
      <c r="E14" s="25">
        <f>+'率・当減'!E14-'率・前減'!E14</f>
        <v>0</v>
      </c>
      <c r="F14" s="25">
        <f>+'率・当減'!F14-'率・前減'!F14</f>
        <v>0.7000000000000002</v>
      </c>
      <c r="G14" s="25">
        <f>+'率・当減'!G14-'率・前減'!G14</f>
        <v>0.19999999999999973</v>
      </c>
      <c r="H14" s="25">
        <f>+'率・当減'!H14-'率・前減'!H14</f>
        <v>0.8000000000000007</v>
      </c>
      <c r="I14" s="25">
        <f>+'率・当減'!I14-'率・前減'!I14</f>
        <v>0</v>
      </c>
      <c r="J14" s="25">
        <f>+'率・当減'!J14-'率・前減'!J14</f>
        <v>0</v>
      </c>
      <c r="K14" s="25">
        <f>+'率・当減'!K14-'率・前減'!K14</f>
        <v>1.4000000000000004</v>
      </c>
      <c r="L14" s="25">
        <f>+'率・当減'!L14-'率・前減'!L14</f>
        <v>0</v>
      </c>
      <c r="M14" s="25">
        <f>+'率・当減'!M14-'率・前減'!M14</f>
        <v>6.6000000000000085</v>
      </c>
    </row>
    <row r="15" spans="2:13" ht="17.25">
      <c r="B15" s="110" t="s">
        <v>27</v>
      </c>
      <c r="C15" s="25">
        <f>+'率・当減'!C15-'率・前減'!C15</f>
        <v>-0.29999999999999716</v>
      </c>
      <c r="D15" s="25">
        <f>+'率・当減'!D15-'率・前減'!D15</f>
        <v>-0.5999999999999996</v>
      </c>
      <c r="E15" s="25">
        <f>+'率・当減'!E15-'率・前減'!E15</f>
        <v>0</v>
      </c>
      <c r="F15" s="25">
        <f>+'率・当減'!F15-'率・前減'!F15</f>
        <v>0.5999999999999996</v>
      </c>
      <c r="G15" s="25">
        <f>+'率・当減'!G15-'率・前減'!G15</f>
        <v>-0.5999999999999996</v>
      </c>
      <c r="H15" s="25">
        <f>+'率・当減'!H15-'率・前減'!H15</f>
        <v>-1</v>
      </c>
      <c r="I15" s="25">
        <f>+'率・当減'!I15-'率・前減'!I15</f>
        <v>0</v>
      </c>
      <c r="J15" s="25">
        <f>+'率・当減'!J15-'率・前減'!J15</f>
        <v>0</v>
      </c>
      <c r="K15" s="25">
        <f>+'率・当減'!K15-'率・前減'!K15</f>
        <v>0.6999999999999993</v>
      </c>
      <c r="L15" s="25">
        <f>+'率・当減'!L15-'率・前減'!L15</f>
        <v>0</v>
      </c>
      <c r="M15" s="25">
        <f>+'率・当減'!M15-'率・前減'!M15</f>
        <v>-1.2999999999999972</v>
      </c>
    </row>
    <row r="16" spans="2:13" ht="17.25">
      <c r="B16" s="109" t="s">
        <v>28</v>
      </c>
      <c r="C16" s="25">
        <f>+'率・当減'!C16-'率・前減'!C16</f>
        <v>-1.1000000000000014</v>
      </c>
      <c r="D16" s="25">
        <f>+'率・当減'!D16-'率・前減'!D16</f>
        <v>-0.7999999999999989</v>
      </c>
      <c r="E16" s="25">
        <f>+'率・当減'!E16-'率・前減'!E16</f>
        <v>0</v>
      </c>
      <c r="F16" s="25">
        <f>+'率・当減'!F16-'率・前減'!F16</f>
        <v>0.5</v>
      </c>
      <c r="G16" s="25">
        <f>+'率・当減'!G16-'率・前減'!G16</f>
        <v>2.6</v>
      </c>
      <c r="H16" s="25">
        <f>+'率・当減'!H16-'率・前減'!H16</f>
        <v>-0.8000000000000007</v>
      </c>
      <c r="I16" s="25">
        <f>+'率・当減'!I16-'率・前減'!I16</f>
        <v>0</v>
      </c>
      <c r="J16" s="25">
        <f>+'率・当減'!J16-'率・前減'!J16</f>
        <v>0</v>
      </c>
      <c r="K16" s="25">
        <f>+'率・当減'!K16-'率・前減'!K16</f>
        <v>0.5</v>
      </c>
      <c r="L16" s="25">
        <f>+'率・当減'!L16-'率・前減'!L16</f>
        <v>0</v>
      </c>
      <c r="M16" s="25">
        <f>+'率・当減'!M16-'率・前減'!M16</f>
        <v>0.9000000000000057</v>
      </c>
    </row>
    <row r="17" spans="2:16" ht="17.25">
      <c r="B17" s="110" t="s">
        <v>123</v>
      </c>
      <c r="C17" s="25">
        <f>+'率・当減'!C17-'率・前減'!C17</f>
        <v>-0.8999999999999986</v>
      </c>
      <c r="D17" s="25">
        <f>+'率・当減'!D17-'率・前減'!D17</f>
        <v>-1.3000000000000007</v>
      </c>
      <c r="E17" s="25">
        <f>+'率・当減'!E17-'率・前減'!E17</f>
        <v>0.5</v>
      </c>
      <c r="F17" s="25">
        <f>+'率・当減'!F17-'率・前減'!F17</f>
        <v>0.2999999999999998</v>
      </c>
      <c r="G17" s="25">
        <f>+'率・当減'!G17-'率・前減'!G17</f>
        <v>2.8000000000000007</v>
      </c>
      <c r="H17" s="25">
        <f>+'率・当減'!H17-'率・前減'!H17</f>
        <v>1.2000000000000028</v>
      </c>
      <c r="I17" s="25">
        <f>+'率・当減'!I17-'率・前減'!I17</f>
        <v>0</v>
      </c>
      <c r="J17" s="25">
        <f>+'率・当減'!J17-'率・前減'!J17</f>
        <v>0</v>
      </c>
      <c r="K17" s="25">
        <f>+'率・当減'!K17-'率・前減'!K17</f>
        <v>-0.5999999999999996</v>
      </c>
      <c r="L17" s="25">
        <f>+'率・当減'!L17-'率・前減'!L17</f>
        <v>0</v>
      </c>
      <c r="M17" s="25">
        <f>+'率・当減'!M17-'率・前減'!M17</f>
        <v>1.9000000000000057</v>
      </c>
      <c r="O17" s="3"/>
      <c r="P17" s="3"/>
    </row>
    <row r="18" spans="2:16" ht="17.25">
      <c r="B18" s="110" t="s">
        <v>124</v>
      </c>
      <c r="C18" s="25">
        <f>+'率・当減'!C18-'率・前減'!C18</f>
        <v>-2.8999999999999986</v>
      </c>
      <c r="D18" s="25">
        <f>+'率・当減'!D18-'率・前減'!D18</f>
        <v>0.7999999999999989</v>
      </c>
      <c r="E18" s="25">
        <f>+'率・当減'!E18-'率・前減'!E18</f>
        <v>0</v>
      </c>
      <c r="F18" s="25">
        <f>+'率・当減'!F18-'率・前減'!F18</f>
        <v>0.3000000000000007</v>
      </c>
      <c r="G18" s="25">
        <f>+'率・当減'!G18-'率・前減'!G18</f>
        <v>-0.29999999999999716</v>
      </c>
      <c r="H18" s="25">
        <f>+'率・当減'!H18-'率・前減'!H18</f>
        <v>-0.6999999999999993</v>
      </c>
      <c r="I18" s="25">
        <f>+'率・当減'!I18-'率・前減'!I18</f>
        <v>0</v>
      </c>
      <c r="J18" s="25">
        <f>+'率・当減'!J18-'率・前減'!J18</f>
        <v>0</v>
      </c>
      <c r="K18" s="25">
        <f>+'率・当減'!K18-'率・前減'!K18</f>
        <v>-0.09999999999999964</v>
      </c>
      <c r="L18" s="25">
        <f>+'率・当減'!L18-'率・前減'!L18</f>
        <v>0</v>
      </c>
      <c r="M18" s="25">
        <f>+'率・当減'!M18-'率・前減'!M18</f>
        <v>-2.8999999999999915</v>
      </c>
      <c r="O18" s="3"/>
      <c r="P18" s="3"/>
    </row>
    <row r="19" spans="2:16" ht="17.25">
      <c r="B19" s="111" t="s">
        <v>125</v>
      </c>
      <c r="C19" s="26">
        <f>+'率・当減'!C19-'率・前減'!C19</f>
        <v>-0.9000000000000021</v>
      </c>
      <c r="D19" s="26">
        <f>+'率・当減'!D19-'率・前減'!D19</f>
        <v>-0.3000000000000007</v>
      </c>
      <c r="E19" s="26">
        <f>+'率・当減'!E19-'率・前減'!E19</f>
        <v>-0.10000000000000009</v>
      </c>
      <c r="F19" s="26">
        <f>+'率・当減'!F19-'率・前減'!F19</f>
        <v>0.40000000000000036</v>
      </c>
      <c r="G19" s="26">
        <f>+'率・当減'!G19-'率・前減'!G19</f>
        <v>0.9000000000000004</v>
      </c>
      <c r="H19" s="26">
        <f>+'率・当減'!H19-'率・前減'!H19</f>
        <v>0.5</v>
      </c>
      <c r="I19" s="26">
        <f>+'率・当減'!I19-'率・前減'!I19</f>
        <v>0</v>
      </c>
      <c r="J19" s="26">
        <f>+'率・当減'!J19-'率・前減'!J19</f>
        <v>0</v>
      </c>
      <c r="K19" s="26">
        <f>+'率・当減'!K19-'率・前減'!K19</f>
        <v>-0.40000000000000036</v>
      </c>
      <c r="L19" s="26">
        <f>+'率・当減'!L19-'率・前減'!L19</f>
        <v>0</v>
      </c>
      <c r="M19" s="161">
        <f>+'率・当減'!M19-'率・前減'!M19</f>
        <v>0.09999999999999432</v>
      </c>
      <c r="O19" s="3"/>
      <c r="P19" s="3"/>
    </row>
    <row r="20" spans="2:13" ht="17.25">
      <c r="B20" s="110" t="s">
        <v>32</v>
      </c>
      <c r="C20" s="25">
        <f>+'率・当減'!C20-'率・前減'!C20</f>
        <v>-2.1000000000000014</v>
      </c>
      <c r="D20" s="25">
        <f>+'率・当減'!D20-'率・前減'!D20</f>
        <v>-0.5</v>
      </c>
      <c r="E20" s="25">
        <f>+'率・当減'!E20-'率・前減'!E20</f>
        <v>0</v>
      </c>
      <c r="F20" s="25">
        <f>+'率・当減'!F20-'率・前減'!F20</f>
        <v>-0.10000000000000009</v>
      </c>
      <c r="G20" s="25">
        <f>+'率・当減'!G20-'率・前減'!G20</f>
        <v>-0.5</v>
      </c>
      <c r="H20" s="25">
        <f>+'率・当減'!H20-'率・前減'!H20</f>
        <v>-0.29999999999999893</v>
      </c>
      <c r="I20" s="25">
        <f>+'率・当減'!I20-'率・前減'!I20</f>
        <v>0</v>
      </c>
      <c r="J20" s="25">
        <f>+'率・当減'!J20-'率・前減'!J20</f>
        <v>0</v>
      </c>
      <c r="K20" s="25">
        <f>+'率・当減'!K20-'率・前減'!K20</f>
        <v>2.8000000000000007</v>
      </c>
      <c r="L20" s="25">
        <f>+'率・当減'!L20-'率・前減'!L20</f>
        <v>0</v>
      </c>
      <c r="M20" s="25">
        <f>+'率・当減'!M20-'率・前減'!M20</f>
        <v>-0.6000000000000085</v>
      </c>
    </row>
    <row r="21" spans="2:13" ht="17.25">
      <c r="B21" s="110" t="s">
        <v>36</v>
      </c>
      <c r="C21" s="25">
        <f>+'率・当減'!C21-'率・前減'!C21</f>
        <v>0.3000000000000007</v>
      </c>
      <c r="D21" s="25">
        <f>+'率・当減'!D21-'率・前減'!D21</f>
        <v>0.7000000000000011</v>
      </c>
      <c r="E21" s="25">
        <f>+'率・当減'!E21-'率・前減'!E21</f>
        <v>0.20000000000000007</v>
      </c>
      <c r="F21" s="25">
        <f>+'率・当減'!F21-'率・前減'!F21</f>
        <v>0.40000000000000036</v>
      </c>
      <c r="G21" s="25">
        <f>+'率・当減'!G21-'率・前減'!G21</f>
        <v>0.3000000000000007</v>
      </c>
      <c r="H21" s="25">
        <f>+'率・当減'!H21-'率・前減'!H21</f>
        <v>-0.09999999999999964</v>
      </c>
      <c r="I21" s="25">
        <f>+'率・当減'!I21-'率・前減'!I21</f>
        <v>0</v>
      </c>
      <c r="J21" s="25">
        <f>+'率・当減'!J21-'率・前減'!J21</f>
        <v>0</v>
      </c>
      <c r="K21" s="25">
        <f>+'率・当減'!K21-'率・前減'!K21</f>
        <v>0.2999999999999998</v>
      </c>
      <c r="L21" s="25">
        <f>+'率・当減'!L21-'率・前減'!L21</f>
        <v>0</v>
      </c>
      <c r="M21" s="25">
        <f>+'率・当減'!M21-'率・前減'!M21</f>
        <v>2</v>
      </c>
    </row>
    <row r="22" spans="2:13" ht="17.25">
      <c r="B22" s="110" t="s">
        <v>38</v>
      </c>
      <c r="C22" s="25">
        <f>+'率・当減'!C22-'率・前減'!C22</f>
        <v>1.1999999999999993</v>
      </c>
      <c r="D22" s="25">
        <f>+'率・当減'!D22-'率・前減'!D22</f>
        <v>1.8000000000000007</v>
      </c>
      <c r="E22" s="25">
        <f>+'率・当減'!E22-'率・前減'!E22</f>
        <v>-0.10000000000000009</v>
      </c>
      <c r="F22" s="25">
        <f>+'率・当減'!F22-'率・前減'!F22</f>
        <v>0.7999999999999998</v>
      </c>
      <c r="G22" s="25">
        <f>+'率・当減'!G22-'率・前減'!G22</f>
        <v>0</v>
      </c>
      <c r="H22" s="25">
        <f>+'率・当減'!H22-'率・前減'!H22</f>
        <v>0.6999999999999993</v>
      </c>
      <c r="I22" s="25">
        <f>+'率・当減'!I22-'率・前減'!I22</f>
        <v>0</v>
      </c>
      <c r="J22" s="25">
        <f>+'率・当減'!J22-'率・前減'!J22</f>
        <v>0.1</v>
      </c>
      <c r="K22" s="25">
        <f>+'率・当減'!K22-'率・前減'!K22</f>
        <v>5.300000000000001</v>
      </c>
      <c r="L22" s="25">
        <f>+'率・当減'!L22-'率・前減'!L22</f>
        <v>0</v>
      </c>
      <c r="M22" s="25">
        <f>+'率・当減'!M22-'率・前減'!M22</f>
        <v>9.800000000000011</v>
      </c>
    </row>
    <row r="23" spans="2:13" ht="17.25">
      <c r="B23" s="110" t="s">
        <v>40</v>
      </c>
      <c r="C23" s="25">
        <f>+'率・当減'!C23-'率・前減'!C23</f>
        <v>1.3999999999999986</v>
      </c>
      <c r="D23" s="25">
        <f>+'率・当減'!D23-'率・前減'!D23</f>
        <v>3.3000000000000007</v>
      </c>
      <c r="E23" s="25">
        <f>+'率・当減'!E23-'率・前減'!E23</f>
        <v>-0.39999999999999997</v>
      </c>
      <c r="F23" s="25">
        <f>+'率・当減'!F23-'率・前減'!F23</f>
        <v>1</v>
      </c>
      <c r="G23" s="25">
        <f>+'率・当減'!G23-'率・前減'!G23</f>
        <v>-0.9000000000000004</v>
      </c>
      <c r="H23" s="25">
        <f>+'率・当減'!H23-'率・前減'!H23</f>
        <v>0</v>
      </c>
      <c r="I23" s="25">
        <f>+'率・当減'!I23-'率・前減'!I23</f>
        <v>0</v>
      </c>
      <c r="J23" s="25">
        <f>+'率・当減'!J23-'率・前減'!J23</f>
        <v>0</v>
      </c>
      <c r="K23" s="25">
        <f>+'率・当減'!K23-'率・前減'!K23</f>
        <v>5.1</v>
      </c>
      <c r="L23" s="25">
        <f>+'率・当減'!L23-'率・前減'!L23</f>
        <v>0</v>
      </c>
      <c r="M23" s="25">
        <f>+'率・当減'!M23-'率・前減'!M23</f>
        <v>9.400000000000006</v>
      </c>
    </row>
    <row r="24" spans="2:13" ht="17.25">
      <c r="B24" s="110" t="s">
        <v>41</v>
      </c>
      <c r="C24" s="25">
        <f>+'率・当減'!C24-'率・前減'!C24</f>
        <v>0.5</v>
      </c>
      <c r="D24" s="25">
        <f>+'率・当減'!D24-'率・前減'!D24</f>
        <v>0.7000000000000011</v>
      </c>
      <c r="E24" s="25">
        <f>+'率・当減'!E24-'率・前減'!E24</f>
        <v>0.1</v>
      </c>
      <c r="F24" s="25">
        <f>+'率・当減'!F24-'率・前減'!F24</f>
        <v>0.6999999999999997</v>
      </c>
      <c r="G24" s="25">
        <f>+'率・当減'!G24-'率・前減'!G24</f>
        <v>-0.3000000000000007</v>
      </c>
      <c r="H24" s="25">
        <f>+'率・当減'!H24-'率・前減'!H24</f>
        <v>0.20000000000000018</v>
      </c>
      <c r="I24" s="25">
        <f>+'率・当減'!I24-'率・前減'!I24</f>
        <v>0</v>
      </c>
      <c r="J24" s="25">
        <f>+'率・当減'!J24-'率・前減'!J24</f>
        <v>0</v>
      </c>
      <c r="K24" s="25">
        <f>+'率・当減'!K24-'率・前減'!K24</f>
        <v>-0.8999999999999986</v>
      </c>
      <c r="L24" s="25">
        <f>+'率・当減'!L24-'率・前減'!L24</f>
        <v>0</v>
      </c>
      <c r="M24" s="25">
        <f>+'率・当減'!M24-'率・前減'!M24</f>
        <v>0.8999999999999915</v>
      </c>
    </row>
    <row r="25" spans="2:13" ht="17.25">
      <c r="B25" s="109" t="s">
        <v>55</v>
      </c>
      <c r="C25" s="25">
        <f>+'率・当減'!C25-'率・前減'!C25</f>
        <v>2.1999999999999993</v>
      </c>
      <c r="D25" s="25">
        <f>+'率・当減'!D25-'率・前減'!D25</f>
        <v>1.8000000000000007</v>
      </c>
      <c r="E25" s="25">
        <f>+'率・当減'!E25-'率・前減'!E25</f>
        <v>0.09999999999999987</v>
      </c>
      <c r="F25" s="25">
        <f>+'率・当減'!F25-'率・前減'!F25</f>
        <v>0</v>
      </c>
      <c r="G25" s="25">
        <f>+'率・当減'!G25-'率・前減'!G25</f>
        <v>6.4</v>
      </c>
      <c r="H25" s="25">
        <f>+'率・当減'!H25-'率・前減'!H25</f>
        <v>1.5999999999999996</v>
      </c>
      <c r="I25" s="25">
        <f>+'率・当減'!I25-'率・前減'!I25</f>
        <v>0</v>
      </c>
      <c r="J25" s="25">
        <f>+'率・当減'!J25-'率・前減'!J25</f>
        <v>0</v>
      </c>
      <c r="K25" s="25">
        <f>+'率・当減'!K25-'率・前減'!K25</f>
        <v>-0.9000000000000004</v>
      </c>
      <c r="L25" s="25">
        <f>+'率・当減'!L25-'率・前減'!L25</f>
        <v>0</v>
      </c>
      <c r="M25" s="25">
        <f>+'率・当減'!M25-'率・前減'!M25</f>
        <v>11.200000000000003</v>
      </c>
    </row>
    <row r="26" spans="2:13" ht="17.25">
      <c r="B26" s="110" t="s">
        <v>56</v>
      </c>
      <c r="C26" s="25">
        <f>+'率・当減'!C26-'率・前減'!C26</f>
        <v>-1.5</v>
      </c>
      <c r="D26" s="25">
        <f>+'率・当減'!D26-'率・前減'!D26</f>
        <v>-0.1999999999999993</v>
      </c>
      <c r="E26" s="25">
        <f>+'率・当減'!E26-'率・前減'!E26</f>
        <v>0</v>
      </c>
      <c r="F26" s="25">
        <f>+'率・当減'!F26-'率・前減'!F26</f>
        <v>-0.10000000000000053</v>
      </c>
      <c r="G26" s="25">
        <f>+'率・当減'!G26-'率・前減'!G26</f>
        <v>-0.9000000000000004</v>
      </c>
      <c r="H26" s="25">
        <f>+'率・当減'!H26-'率・前減'!H26</f>
        <v>-1.700000000000001</v>
      </c>
      <c r="I26" s="25">
        <f>+'率・当減'!I26-'率・前減'!I26</f>
        <v>0</v>
      </c>
      <c r="J26" s="25">
        <f>+'率・当減'!J26-'率・前減'!J26</f>
        <v>-0.30000000000000004</v>
      </c>
      <c r="K26" s="25">
        <f>+'率・当減'!K26-'率・前減'!K26</f>
        <v>0.09999999999999964</v>
      </c>
      <c r="L26" s="25">
        <f>+'率・当減'!L26-'率・前減'!L26</f>
        <v>0</v>
      </c>
      <c r="M26" s="25">
        <f>+'率・当減'!M26-'率・前減'!M26</f>
        <v>-4.700000000000003</v>
      </c>
    </row>
    <row r="27" spans="2:13" ht="17.25">
      <c r="B27" s="109" t="s">
        <v>57</v>
      </c>
      <c r="C27" s="25">
        <f>+'率・当減'!C27-'率・前減'!C27</f>
        <v>0.3999999999999986</v>
      </c>
      <c r="D27" s="25">
        <f>+'率・当減'!D27-'率・前減'!D27</f>
        <v>1</v>
      </c>
      <c r="E27" s="25">
        <f>+'率・当減'!E27-'率・前減'!E27</f>
        <v>-0.2</v>
      </c>
      <c r="F27" s="25">
        <f>+'率・当減'!F27-'率・前減'!F27</f>
        <v>-0.5</v>
      </c>
      <c r="G27" s="25">
        <f>+'率・当減'!G27-'率・前減'!G27</f>
        <v>2.400000000000002</v>
      </c>
      <c r="H27" s="25">
        <f>+'率・当減'!H27-'率・前減'!H27</f>
        <v>-2.8999999999999986</v>
      </c>
      <c r="I27" s="25">
        <f>+'率・当減'!I27-'率・前減'!I27</f>
        <v>0</v>
      </c>
      <c r="J27" s="25">
        <f>+'率・当減'!J27-'率・前減'!J27</f>
        <v>0</v>
      </c>
      <c r="K27" s="25">
        <f>+'率・当減'!K27-'率・前減'!K27</f>
        <v>-0.6999999999999993</v>
      </c>
      <c r="L27" s="25">
        <f>+'率・当減'!L27-'率・前減'!L27</f>
        <v>0</v>
      </c>
      <c r="M27" s="25">
        <f>+'率・当減'!M27-'率・前減'!M27</f>
        <v>-0.30000000000001137</v>
      </c>
    </row>
    <row r="28" spans="2:13" ht="17.25">
      <c r="B28" s="110" t="s">
        <v>60</v>
      </c>
      <c r="C28" s="25">
        <f>+'率・当減'!C28-'率・前減'!C28</f>
        <v>-2.3999999999999986</v>
      </c>
      <c r="D28" s="25">
        <f>+'率・当減'!D28-'率・前減'!D28</f>
        <v>-0.09999999999999964</v>
      </c>
      <c r="E28" s="25">
        <f>+'率・当減'!E28-'率・前減'!E28</f>
        <v>-0.20000000000000007</v>
      </c>
      <c r="F28" s="25">
        <f>+'率・当減'!F28-'率・前減'!F28</f>
        <v>-0.09999999999999964</v>
      </c>
      <c r="G28" s="25">
        <f>+'率・当減'!G28-'率・前減'!G28</f>
        <v>-2.1999999999999993</v>
      </c>
      <c r="H28" s="25">
        <f>+'率・当減'!H28-'率・前減'!H28</f>
        <v>-2.599999999999998</v>
      </c>
      <c r="I28" s="25">
        <f>+'率・当減'!I28-'率・前減'!I28</f>
        <v>0</v>
      </c>
      <c r="J28" s="25">
        <f>+'率・当減'!J28-'率・前減'!J28</f>
        <v>0</v>
      </c>
      <c r="K28" s="25">
        <f>+'率・当減'!K28-'率・前減'!K28</f>
        <v>-0.09999999999999964</v>
      </c>
      <c r="L28" s="25">
        <f>+'率・当減'!L28-'率・前減'!L28</f>
        <v>0</v>
      </c>
      <c r="M28" s="25">
        <f>+'率・当減'!M28-'率・前減'!M28</f>
        <v>-7.599999999999994</v>
      </c>
    </row>
    <row r="29" spans="2:13" ht="17.25">
      <c r="B29" s="110" t="s">
        <v>69</v>
      </c>
      <c r="C29" s="25">
        <f>+'率・当減'!C29-'率・前減'!C29</f>
        <v>-1.2999999999999972</v>
      </c>
      <c r="D29" s="25">
        <f>+'率・当減'!D29-'率・前減'!D29</f>
        <v>0</v>
      </c>
      <c r="E29" s="25">
        <f>+'率・当減'!E29-'率・前減'!E29</f>
        <v>0.5</v>
      </c>
      <c r="F29" s="25">
        <f>+'率・当減'!F29-'率・前減'!F29</f>
        <v>0</v>
      </c>
      <c r="G29" s="25">
        <f>+'率・当減'!G29-'率・前減'!G29</f>
        <v>-0.9000000000000004</v>
      </c>
      <c r="H29" s="25">
        <f>+'率・当減'!H29-'率・前減'!H29</f>
        <v>-0.5</v>
      </c>
      <c r="I29" s="25">
        <f>+'率・当減'!I29-'率・前減'!I29</f>
        <v>0</v>
      </c>
      <c r="J29" s="25">
        <f>+'率・当減'!J29-'率・前減'!J29</f>
        <v>0</v>
      </c>
      <c r="K29" s="25">
        <f>+'率・当減'!K29-'率・前減'!K29</f>
        <v>0.6999999999999993</v>
      </c>
      <c r="L29" s="25">
        <f>+'率・当減'!L29-'率・前減'!L29</f>
        <v>0</v>
      </c>
      <c r="M29" s="25">
        <f>+'率・当減'!M29-'率・前減'!M29</f>
        <v>-1.5</v>
      </c>
    </row>
    <row r="30" spans="2:13" ht="17.25">
      <c r="B30" s="110" t="s">
        <v>143</v>
      </c>
      <c r="C30" s="25">
        <f>+'率・当減'!C30-'率・前減'!C30</f>
        <v>-2.8999999999999986</v>
      </c>
      <c r="D30" s="25">
        <f>+'率・当減'!D30-'率・前減'!D30</f>
        <v>1.1000000000000005</v>
      </c>
      <c r="E30" s="25">
        <f>+'率・当減'!E30-'率・前減'!E30</f>
        <v>0.6000000000000001</v>
      </c>
      <c r="F30" s="25">
        <f>+'率・当減'!F30-'率・前減'!F30</f>
        <v>0.9000000000000004</v>
      </c>
      <c r="G30" s="25">
        <f>+'率・当減'!G30-'率・前減'!G30</f>
        <v>-1.1999999999999993</v>
      </c>
      <c r="H30" s="25">
        <f>+'率・当減'!H30-'率・前減'!H30</f>
        <v>-2.6000000000000014</v>
      </c>
      <c r="I30" s="25">
        <f>+'率・当減'!I30-'率・前減'!I30</f>
        <v>0</v>
      </c>
      <c r="J30" s="25">
        <f>+'率・当減'!J30-'率・前減'!J30</f>
        <v>0</v>
      </c>
      <c r="K30" s="25">
        <f>+'率・当減'!K30-'率・前減'!K30</f>
        <v>0.09999999999999964</v>
      </c>
      <c r="L30" s="25">
        <f>+'率・当減'!L30-'率・前減'!L30</f>
        <v>0</v>
      </c>
      <c r="M30" s="25">
        <f>+'率・当減'!M30-'率・前減'!M30</f>
        <v>-4</v>
      </c>
    </row>
    <row r="31" spans="2:13" ht="17.25">
      <c r="B31" s="109" t="s">
        <v>144</v>
      </c>
      <c r="C31" s="27">
        <f>+'率・当減'!C31-'率・前減'!C31</f>
        <v>-2.299999999999997</v>
      </c>
      <c r="D31" s="27">
        <f>+'率・当減'!D31-'率・前減'!D31</f>
        <v>-0.5</v>
      </c>
      <c r="E31" s="27">
        <f>+'率・当減'!E31-'率・前減'!E31</f>
        <v>0</v>
      </c>
      <c r="F31" s="27">
        <f>+'率・当減'!F31-'率・前減'!F31</f>
        <v>-0.10000000000000009</v>
      </c>
      <c r="G31" s="27">
        <f>+'率・当減'!G31-'率・前減'!G31</f>
        <v>1.0999999999999996</v>
      </c>
      <c r="H31" s="27">
        <f>+'率・当減'!H31-'率・前減'!H31</f>
        <v>-0.40000000000000213</v>
      </c>
      <c r="I31" s="27">
        <f>+'率・当減'!I31-'率・前減'!I31</f>
        <v>0</v>
      </c>
      <c r="J31" s="27">
        <f>+'率・当減'!J31-'率・前減'!J31</f>
        <v>0</v>
      </c>
      <c r="K31" s="27">
        <f>+'率・当減'!K31-'率・前減'!K31</f>
        <v>0.3000000000000007</v>
      </c>
      <c r="L31" s="27">
        <f>+'率・当減'!L31-'率・前減'!L31</f>
        <v>0</v>
      </c>
      <c r="M31" s="27">
        <f>+'率・当減'!M31-'率・前減'!M31</f>
        <v>-1.8999999999999915</v>
      </c>
    </row>
    <row r="32" spans="2:13" ht="17.25">
      <c r="B32" s="109" t="s">
        <v>145</v>
      </c>
      <c r="C32" s="27">
        <f>+'率・当減'!C32-'率・前減'!C32</f>
        <v>-0.8999999999999986</v>
      </c>
      <c r="D32" s="27">
        <f>+'率・当減'!D32-'率・前減'!D32</f>
        <v>-0.6000000000000014</v>
      </c>
      <c r="E32" s="27">
        <f>+'率・当減'!E32-'率・前減'!E32</f>
        <v>-0.09999999999999998</v>
      </c>
      <c r="F32" s="27">
        <f>+'率・当減'!F32-'率・前減'!F32</f>
        <v>0</v>
      </c>
      <c r="G32" s="27">
        <f>+'率・当減'!G32-'率・前減'!G32</f>
        <v>-0.20000000000000107</v>
      </c>
      <c r="H32" s="27">
        <f>+'率・当減'!H32-'率・前減'!H32</f>
        <v>-2.1000000000000014</v>
      </c>
      <c r="I32" s="27">
        <f>+'率・当減'!I32-'率・前減'!I32</f>
        <v>0</v>
      </c>
      <c r="J32" s="27">
        <f>+'率・当減'!J32-'率・前減'!J32</f>
        <v>0</v>
      </c>
      <c r="K32" s="27">
        <f>+'率・当減'!K32-'率・前減'!K32</f>
        <v>0.40000000000000036</v>
      </c>
      <c r="L32" s="27">
        <f>+'率・当減'!L32-'率・前減'!L32</f>
        <v>0</v>
      </c>
      <c r="M32" s="27">
        <f>+'率・当減'!M32-'率・前減'!M32</f>
        <v>-3.5</v>
      </c>
    </row>
    <row r="33" spans="2:13" ht="17.25">
      <c r="B33" s="110" t="s">
        <v>82</v>
      </c>
      <c r="C33" s="25">
        <f>+'率・当減'!C33-'率・前減'!C33</f>
        <v>1.5999999999999979</v>
      </c>
      <c r="D33" s="25">
        <f>+'率・当減'!D33-'率・前減'!D33</f>
        <v>1.1999999999999993</v>
      </c>
      <c r="E33" s="25">
        <f>+'率・当減'!E33-'率・前減'!E33</f>
        <v>-0.10000000000000009</v>
      </c>
      <c r="F33" s="25">
        <f>+'率・当減'!F33-'率・前減'!F33</f>
        <v>0.49999999999999956</v>
      </c>
      <c r="G33" s="25">
        <f>+'率・当減'!G33-'率・前減'!G33</f>
        <v>-4.5</v>
      </c>
      <c r="H33" s="25">
        <f>+'率・当減'!H33-'率・前減'!H33</f>
        <v>-2.1999999999999993</v>
      </c>
      <c r="I33" s="25">
        <f>+'率・当減'!I33-'率・前減'!I33</f>
        <v>0</v>
      </c>
      <c r="J33" s="25">
        <f>+'率・当減'!J33-'率・前減'!J33</f>
        <v>-1.2</v>
      </c>
      <c r="K33" s="25">
        <f>+'率・当減'!K33-'率・前減'!K33</f>
        <v>0.1999999999999993</v>
      </c>
      <c r="L33" s="25">
        <f>+'率・当減'!L33-'率・前減'!L33</f>
        <v>0</v>
      </c>
      <c r="M33" s="25">
        <f>+'率・当減'!M33-'率・前減'!M33</f>
        <v>-4.400000000000006</v>
      </c>
    </row>
    <row r="34" spans="2:13" ht="17.25">
      <c r="B34" s="109" t="s">
        <v>83</v>
      </c>
      <c r="C34" s="25">
        <f>+'率・当減'!C34-'率・前減'!C34</f>
        <v>-1.8999999999999986</v>
      </c>
      <c r="D34" s="25">
        <f>+'率・当減'!D34-'率・前減'!D34</f>
        <v>0.10000000000000142</v>
      </c>
      <c r="E34" s="25">
        <f>+'率・当減'!E34-'率・前減'!E34</f>
        <v>0.09999999999999998</v>
      </c>
      <c r="F34" s="25">
        <f>+'率・当減'!F34-'率・前減'!F34</f>
        <v>0.39999999999999947</v>
      </c>
      <c r="G34" s="25">
        <f>+'率・当減'!G34-'率・前減'!G34</f>
        <v>1.3999999999999986</v>
      </c>
      <c r="H34" s="25">
        <f>+'率・当減'!H34-'率・前減'!H34</f>
        <v>-1</v>
      </c>
      <c r="I34" s="25">
        <f>+'率・当減'!I34-'率・前減'!I34</f>
        <v>0</v>
      </c>
      <c r="J34" s="25">
        <f>+'率・当減'!J34-'率・前減'!J34</f>
        <v>0</v>
      </c>
      <c r="K34" s="25">
        <f>+'率・当減'!K34-'率・前減'!K34</f>
        <v>-0.5</v>
      </c>
      <c r="L34" s="25">
        <f>+'率・当減'!L34-'率・前減'!L34</f>
        <v>0</v>
      </c>
      <c r="M34" s="25">
        <f>+'率・当減'!M34-'率・前減'!M34</f>
        <v>-1.3999999999999915</v>
      </c>
    </row>
    <row r="35" spans="2:13" ht="17.25">
      <c r="B35" s="112" t="s">
        <v>94</v>
      </c>
      <c r="C35" s="28">
        <f>+'率・当減'!C35-'率・前減'!C35</f>
        <v>-0.5</v>
      </c>
      <c r="D35" s="28">
        <f>+'率・当減'!D35-'率・前減'!D35</f>
        <v>0.29999999999999893</v>
      </c>
      <c r="E35" s="28">
        <f>+'率・当減'!E35-'率・前減'!E35</f>
        <v>0</v>
      </c>
      <c r="F35" s="28">
        <f>+'率・当減'!F35-'率・前減'!F35</f>
        <v>0.2999999999999998</v>
      </c>
      <c r="G35" s="28">
        <f>+'率・当減'!G35-'率・前減'!G35</f>
        <v>-0.09999999999999964</v>
      </c>
      <c r="H35" s="28">
        <f>+'率・当減'!H35-'率・前減'!H35</f>
        <v>-0.3000000000000007</v>
      </c>
      <c r="I35" s="28">
        <f>+'率・当減'!I35-'率・前減'!I35</f>
        <v>0</v>
      </c>
      <c r="J35" s="28">
        <f>+'率・当減'!J35-'率・前減'!J35</f>
        <v>0</v>
      </c>
      <c r="K35" s="28">
        <f>+'率・当減'!K35-'率・前減'!K35</f>
        <v>0</v>
      </c>
      <c r="L35" s="28">
        <f>+'率・当減'!L35-'率・前減'!L35</f>
        <v>0</v>
      </c>
      <c r="M35" s="28">
        <f>+'率・当減'!M35-'率・前減'!M35</f>
        <v>-0.20000000000000284</v>
      </c>
    </row>
    <row r="36" spans="2:13" ht="17.25">
      <c r="B36" s="112" t="s">
        <v>95</v>
      </c>
      <c r="C36" s="28">
        <f>+'率・当減'!C36-'率・前減'!C36</f>
        <v>-0.29999999999999716</v>
      </c>
      <c r="D36" s="28">
        <f>+'率・当減'!D36-'率・前減'!D36</f>
        <v>0.5999999999999996</v>
      </c>
      <c r="E36" s="28">
        <f>+'率・当減'!E36-'率・前減'!E36</f>
        <v>0</v>
      </c>
      <c r="F36" s="28">
        <f>+'率・当減'!F36-'率・前減'!F36</f>
        <v>0.3000000000000007</v>
      </c>
      <c r="G36" s="28">
        <f>+'率・当減'!G36-'率・前減'!G36</f>
        <v>0.3000000000000007</v>
      </c>
      <c r="H36" s="28">
        <f>+'率・当減'!H36-'率・前減'!H36</f>
        <v>-0.6999999999999993</v>
      </c>
      <c r="I36" s="28">
        <f>+'率・当減'!I36-'率・前減'!I36</f>
        <v>0</v>
      </c>
      <c r="J36" s="28">
        <f>+'率・当減'!J36-'率・前減'!J36</f>
        <v>0</v>
      </c>
      <c r="K36" s="28">
        <f>+'率・当減'!K36-'率・前減'!K36</f>
        <v>0.7999999999999989</v>
      </c>
      <c r="L36" s="28">
        <f>+'率・当減'!L36-'率・前減'!L36</f>
        <v>0</v>
      </c>
      <c r="M36" s="28">
        <f>+'率・当減'!M36-'率・前減'!M36</f>
        <v>0.8000000000000114</v>
      </c>
    </row>
    <row r="37" spans="2:13" ht="17.25">
      <c r="B37" s="112" t="s">
        <v>96</v>
      </c>
      <c r="C37" s="28">
        <f>+'率・当減'!C37-'率・前減'!C37</f>
        <v>-0.3999999999999986</v>
      </c>
      <c r="D37" s="28">
        <f>+'率・当減'!D37-'率・前減'!D37</f>
        <v>0.3000000000000007</v>
      </c>
      <c r="E37" s="28">
        <f>+'率・当減'!E37-'率・前減'!E37</f>
        <v>-0.09999999999999987</v>
      </c>
      <c r="F37" s="28">
        <f>+'率・当減'!F37-'率・前減'!F37</f>
        <v>0.2999999999999998</v>
      </c>
      <c r="G37" s="28">
        <f>+'率・当減'!G37-'率・前減'!G37</f>
        <v>-0.09999999999999964</v>
      </c>
      <c r="H37" s="28">
        <f>+'率・当減'!H37-'率・前減'!H37</f>
        <v>-0.29999999999999716</v>
      </c>
      <c r="I37" s="28">
        <f>+'率・当減'!I37-'率・前減'!I37</f>
        <v>0</v>
      </c>
      <c r="J37" s="28">
        <f>+'率・当減'!J37-'率・前減'!J37</f>
        <v>0</v>
      </c>
      <c r="K37" s="28">
        <f>+'率・当減'!K37-'率・前減'!K37</f>
        <v>0.1999999999999993</v>
      </c>
      <c r="L37" s="28">
        <f>+'率・当減'!L37-'率・前減'!L37</f>
        <v>0</v>
      </c>
      <c r="M37" s="28">
        <f>+'率・当減'!M37-'率・前減'!M37</f>
        <v>-0.10000000000000853</v>
      </c>
    </row>
    <row r="38" spans="3:14" ht="17.25">
      <c r="C38" s="4" t="s">
        <v>103</v>
      </c>
      <c r="J38" s="4"/>
      <c r="M38" s="3"/>
      <c r="N38" s="3"/>
    </row>
    <row r="39" spans="2:14" ht="17.25">
      <c r="B39" s="116" t="s">
        <v>106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  <c r="N39" s="3"/>
    </row>
    <row r="40" spans="2:13" ht="17.25">
      <c r="B40" s="112" t="s">
        <v>94</v>
      </c>
      <c r="C40" s="28">
        <f>+'率・当減'!C40-'率・前減'!C40</f>
        <v>-0.5999999999999979</v>
      </c>
      <c r="D40" s="28">
        <f>+'率・当減'!D40-'率・前減'!D40</f>
        <v>0.20000000000000107</v>
      </c>
      <c r="E40" s="28">
        <f>+'率・当減'!E40-'率・前減'!E40</f>
        <v>0</v>
      </c>
      <c r="F40" s="28">
        <f>+'率・当減'!F40-'率・前減'!F40</f>
        <v>0.5</v>
      </c>
      <c r="G40" s="28">
        <f>+'率・当減'!G40-'率・前減'!G40</f>
        <v>0.10000000000000142</v>
      </c>
      <c r="H40" s="28">
        <f>+'率・当減'!H40-'率・前減'!H40</f>
        <v>-0.10000000000000142</v>
      </c>
      <c r="I40" s="28">
        <f>+'率・当減'!I40-'率・前減'!I40</f>
        <v>0</v>
      </c>
      <c r="J40" s="28">
        <f>+'率・当減'!J40-'率・前減'!J40</f>
        <v>0</v>
      </c>
      <c r="K40" s="28">
        <f>+'率・当減'!K40-'率・前減'!K40</f>
        <v>0.09999999999999964</v>
      </c>
      <c r="L40" s="28">
        <f>+'率・当減'!L40-'率・前減'!L40</f>
        <v>0</v>
      </c>
      <c r="M40" s="28">
        <f>+'率・当減'!M40-'率・前減'!M40</f>
        <v>0</v>
      </c>
    </row>
    <row r="41" spans="2:13" ht="17.25">
      <c r="B41" s="112" t="s">
        <v>95</v>
      </c>
      <c r="C41" s="28">
        <f>+'率・当減'!C41-'率・前減'!C41</f>
        <v>-0.5</v>
      </c>
      <c r="D41" s="28">
        <f>+'率・当減'!D41-'率・前減'!D41</f>
        <v>0.6999999999999993</v>
      </c>
      <c r="E41" s="28">
        <f>+'率・当減'!E41-'率・前減'!E41</f>
        <v>0</v>
      </c>
      <c r="F41" s="28">
        <f>+'率・当減'!F41-'率・前減'!F41</f>
        <v>0.30000000000000027</v>
      </c>
      <c r="G41" s="28">
        <f>+'率・当減'!G41-'率・前減'!G41</f>
        <v>0</v>
      </c>
      <c r="H41" s="28">
        <f>+'率・当減'!H41-'率・前減'!H41</f>
        <v>-0.9000000000000004</v>
      </c>
      <c r="I41" s="28">
        <f>+'率・当減'!I41-'率・前減'!I41</f>
        <v>0</v>
      </c>
      <c r="J41" s="28">
        <f>+'率・当減'!J41-'率・前減'!J41</f>
        <v>-0.1</v>
      </c>
      <c r="K41" s="28">
        <f>+'率・当減'!K41-'率・前減'!K41</f>
        <v>0.8000000000000007</v>
      </c>
      <c r="L41" s="28">
        <f>+'率・当減'!L41-'率・前減'!L41</f>
        <v>0</v>
      </c>
      <c r="M41" s="28">
        <f>+'率・当減'!M41-'率・前減'!M41</f>
        <v>0.29999999999999716</v>
      </c>
    </row>
    <row r="42" spans="2:13" ht="17.25">
      <c r="B42" s="112" t="s">
        <v>96</v>
      </c>
      <c r="C42" s="28">
        <f>+'率・当減'!C42-'率・前減'!C42</f>
        <v>-0.5</v>
      </c>
      <c r="D42" s="28">
        <f>+'率・当減'!D42-'率・前減'!D42</f>
        <v>0.5</v>
      </c>
      <c r="E42" s="28">
        <f>+'率・当減'!E42-'率・前減'!E42</f>
        <v>0</v>
      </c>
      <c r="F42" s="28">
        <f>+'率・当減'!F42-'率・前減'!F42</f>
        <v>0.39999999999999947</v>
      </c>
      <c r="G42" s="28">
        <f>+'率・当減'!G42-'率・前減'!G42</f>
        <v>0.10000000000000142</v>
      </c>
      <c r="H42" s="28">
        <f>+'率・当減'!H42-'率・前減'!H42</f>
        <v>-0.5</v>
      </c>
      <c r="I42" s="28">
        <f>+'率・当減'!I42-'率・前減'!I42</f>
        <v>0</v>
      </c>
      <c r="J42" s="28">
        <f>+'率・当減'!J42-'率・前減'!J42</f>
        <v>0</v>
      </c>
      <c r="K42" s="28">
        <f>+'率・当減'!K42-'率・前減'!K42</f>
        <v>0.5</v>
      </c>
      <c r="L42" s="28">
        <f>+'率・当減'!L42-'率・前減'!L42</f>
        <v>0</v>
      </c>
      <c r="M42" s="28">
        <f>+'率・当減'!M42-'率・前減'!M42</f>
        <v>0.10000000000000853</v>
      </c>
    </row>
    <row r="43" ht="17.25">
      <c r="C43" t="s">
        <v>105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73" r:id="rId1"/>
  <headerFooter alignWithMargins="0">
    <oddHeader>&amp;L&amp;"ＭＳ ゴシック,標準"&amp;18９-３　経常収支比率の状況（対前年度増減率）※減収補てん債特例分、臨時財政対策債を含む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4"/>
  <sheetViews>
    <sheetView zoomScaleSheetLayoutView="75" workbookViewId="0" topLeftCell="A1">
      <selection activeCell="Y17" sqref="Y17"/>
    </sheetView>
  </sheetViews>
  <sheetFormatPr defaultColWidth="8.66015625" defaultRowHeight="18"/>
  <cols>
    <col min="2" max="13" width="12.66015625" style="0" customWidth="1"/>
    <col min="14" max="23" width="12.66015625" style="0" hidden="1" customWidth="1"/>
    <col min="24" max="24" width="4" style="136" customWidth="1"/>
    <col min="25" max="30" width="12.66015625" style="136" customWidth="1"/>
    <col min="31" max="40" width="12.66015625" style="0" customWidth="1"/>
    <col min="41" max="48" width="12.66015625" style="0" hidden="1" customWidth="1"/>
  </cols>
  <sheetData>
    <row r="1" spans="2:22" ht="17.25">
      <c r="B1" t="s">
        <v>152</v>
      </c>
      <c r="R1" t="s">
        <v>153</v>
      </c>
      <c r="V1" t="s">
        <v>154</v>
      </c>
    </row>
    <row r="2" spans="19:48" ht="17.25">
      <c r="S2" s="3" t="s">
        <v>114</v>
      </c>
      <c r="U2" s="3" t="s">
        <v>114</v>
      </c>
      <c r="V2" s="3"/>
      <c r="W2" s="3" t="s">
        <v>114</v>
      </c>
      <c r="X2" s="137"/>
      <c r="Y2" s="137"/>
      <c r="Z2" s="137"/>
      <c r="AA2" s="137"/>
      <c r="AB2" s="137"/>
      <c r="AC2" s="137"/>
      <c r="AD2" s="137"/>
      <c r="AE2" s="60"/>
      <c r="AF2" s="60"/>
      <c r="AG2" s="60"/>
      <c r="AH2" s="60"/>
      <c r="AI2" s="60"/>
      <c r="AJ2" s="60"/>
      <c r="AK2" s="60"/>
      <c r="AL2" s="60"/>
      <c r="AM2" s="60"/>
      <c r="AN2" s="60"/>
      <c r="AP2" s="3" t="s">
        <v>114</v>
      </c>
      <c r="AT2" t="s">
        <v>114</v>
      </c>
      <c r="AU2" s="3"/>
      <c r="AV2" s="60" t="s">
        <v>155</v>
      </c>
    </row>
    <row r="3" spans="1:49" ht="17.25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40"/>
      <c r="Y3" s="8"/>
      <c r="Z3" s="23" t="s">
        <v>90</v>
      </c>
      <c r="AA3" s="8"/>
      <c r="AB3" s="23" t="s">
        <v>90</v>
      </c>
      <c r="AC3" s="8"/>
      <c r="AD3" s="23" t="s">
        <v>90</v>
      </c>
      <c r="AE3" s="43"/>
      <c r="AF3" s="23" t="s">
        <v>90</v>
      </c>
      <c r="AG3" s="43"/>
      <c r="AH3" s="23" t="s">
        <v>90</v>
      </c>
      <c r="AI3" s="43"/>
      <c r="AJ3" s="23" t="s">
        <v>90</v>
      </c>
      <c r="AK3" s="43"/>
      <c r="AL3" s="23" t="s">
        <v>90</v>
      </c>
      <c r="AM3" s="43"/>
      <c r="AN3" s="23" t="s">
        <v>90</v>
      </c>
      <c r="AO3" s="43"/>
      <c r="AP3" s="23" t="s">
        <v>90</v>
      </c>
      <c r="AQ3" s="43"/>
      <c r="AR3" s="23" t="s">
        <v>90</v>
      </c>
      <c r="AS3" s="43"/>
      <c r="AT3" s="23" t="s">
        <v>90</v>
      </c>
      <c r="AU3" s="43"/>
      <c r="AV3" s="23" t="s">
        <v>90</v>
      </c>
      <c r="AW3" s="1"/>
    </row>
    <row r="4" spans="1:49" ht="17.25">
      <c r="A4" s="3"/>
      <c r="B4" s="16"/>
      <c r="C4" s="9" t="s">
        <v>90</v>
      </c>
      <c r="D4" s="16"/>
      <c r="E4" s="9" t="s">
        <v>90</v>
      </c>
      <c r="F4" s="16"/>
      <c r="G4" s="9" t="s">
        <v>90</v>
      </c>
      <c r="H4" s="16"/>
      <c r="I4" s="9" t="s">
        <v>90</v>
      </c>
      <c r="J4" s="16"/>
      <c r="K4" s="9" t="s">
        <v>90</v>
      </c>
      <c r="L4" s="16"/>
      <c r="M4" s="9" t="s">
        <v>90</v>
      </c>
      <c r="N4" s="16"/>
      <c r="O4" s="9" t="s">
        <v>90</v>
      </c>
      <c r="P4" s="16"/>
      <c r="Q4" s="9" t="s">
        <v>90</v>
      </c>
      <c r="R4" s="16"/>
      <c r="S4" s="9" t="s">
        <v>90</v>
      </c>
      <c r="T4" s="16"/>
      <c r="U4" s="9" t="s">
        <v>90</v>
      </c>
      <c r="V4" s="16"/>
      <c r="W4" s="9" t="s">
        <v>90</v>
      </c>
      <c r="X4" s="141"/>
      <c r="Y4" s="16"/>
      <c r="Z4" s="9" t="s">
        <v>92</v>
      </c>
      <c r="AA4" s="16"/>
      <c r="AB4" s="9" t="s">
        <v>92</v>
      </c>
      <c r="AC4" s="16"/>
      <c r="AD4" s="9" t="s">
        <v>92</v>
      </c>
      <c r="AE4" s="17"/>
      <c r="AF4" s="9" t="s">
        <v>92</v>
      </c>
      <c r="AG4" s="17"/>
      <c r="AH4" s="9" t="s">
        <v>92</v>
      </c>
      <c r="AI4" s="17"/>
      <c r="AJ4" s="9" t="s">
        <v>92</v>
      </c>
      <c r="AK4" s="17"/>
      <c r="AL4" s="9" t="s">
        <v>92</v>
      </c>
      <c r="AM4" s="17"/>
      <c r="AN4" s="9" t="s">
        <v>92</v>
      </c>
      <c r="AO4" s="17"/>
      <c r="AP4" s="9" t="s">
        <v>92</v>
      </c>
      <c r="AQ4" s="17"/>
      <c r="AR4" s="9" t="s">
        <v>92</v>
      </c>
      <c r="AS4" s="17"/>
      <c r="AT4" s="9" t="s">
        <v>92</v>
      </c>
      <c r="AU4" s="17"/>
      <c r="AV4" s="9" t="s">
        <v>92</v>
      </c>
      <c r="AW4" s="1"/>
    </row>
    <row r="5" spans="1:49" ht="17.25">
      <c r="A5" s="3"/>
      <c r="B5" s="18" t="s">
        <v>181</v>
      </c>
      <c r="C5" s="10" t="s">
        <v>92</v>
      </c>
      <c r="D5" s="18" t="s">
        <v>176</v>
      </c>
      <c r="E5" s="10" t="s">
        <v>92</v>
      </c>
      <c r="F5" s="18" t="s">
        <v>170</v>
      </c>
      <c r="G5" s="10" t="s">
        <v>92</v>
      </c>
      <c r="H5" s="18" t="s">
        <v>173</v>
      </c>
      <c r="I5" s="10" t="s">
        <v>92</v>
      </c>
      <c r="J5" s="18" t="s">
        <v>164</v>
      </c>
      <c r="K5" s="10" t="s">
        <v>92</v>
      </c>
      <c r="L5" s="18" t="s">
        <v>156</v>
      </c>
      <c r="M5" s="10" t="s">
        <v>92</v>
      </c>
      <c r="N5" s="18" t="s">
        <v>157</v>
      </c>
      <c r="O5" s="10" t="s">
        <v>92</v>
      </c>
      <c r="P5" s="18" t="s">
        <v>158</v>
      </c>
      <c r="Q5" s="10" t="s">
        <v>92</v>
      </c>
      <c r="R5" s="18" t="s">
        <v>159</v>
      </c>
      <c r="S5" s="10" t="s">
        <v>92</v>
      </c>
      <c r="T5" s="18" t="s">
        <v>160</v>
      </c>
      <c r="U5" s="10" t="s">
        <v>92</v>
      </c>
      <c r="V5" s="18" t="s">
        <v>161</v>
      </c>
      <c r="W5" s="10" t="s">
        <v>92</v>
      </c>
      <c r="X5" s="141"/>
      <c r="Y5" s="18" t="s">
        <v>181</v>
      </c>
      <c r="Z5" s="44" t="s">
        <v>171</v>
      </c>
      <c r="AA5" s="18" t="s">
        <v>177</v>
      </c>
      <c r="AB5" s="44" t="s">
        <v>171</v>
      </c>
      <c r="AC5" s="18" t="s">
        <v>170</v>
      </c>
      <c r="AD5" s="44" t="s">
        <v>171</v>
      </c>
      <c r="AE5" s="18" t="s">
        <v>165</v>
      </c>
      <c r="AF5" s="44" t="s">
        <v>172</v>
      </c>
      <c r="AG5" s="18" t="s">
        <v>164</v>
      </c>
      <c r="AH5" s="44" t="s">
        <v>162</v>
      </c>
      <c r="AI5" s="18" t="s">
        <v>156</v>
      </c>
      <c r="AJ5" s="44" t="s">
        <v>162</v>
      </c>
      <c r="AK5" s="18" t="s">
        <v>157</v>
      </c>
      <c r="AL5" s="44" t="s">
        <v>162</v>
      </c>
      <c r="AM5" s="18" t="s">
        <v>158</v>
      </c>
      <c r="AN5" s="44" t="s">
        <v>162</v>
      </c>
      <c r="AO5" s="18" t="s">
        <v>159</v>
      </c>
      <c r="AP5" s="44" t="s">
        <v>162</v>
      </c>
      <c r="AQ5" s="18" t="s">
        <v>160</v>
      </c>
      <c r="AR5" s="44" t="s">
        <v>162</v>
      </c>
      <c r="AS5" s="18" t="s">
        <v>161</v>
      </c>
      <c r="AT5" s="44" t="s">
        <v>162</v>
      </c>
      <c r="AU5" s="10" t="s">
        <v>163</v>
      </c>
      <c r="AV5" s="44" t="s">
        <v>162</v>
      </c>
      <c r="AW5" s="1"/>
    </row>
    <row r="6" spans="1:49" ht="34.5" customHeight="1">
      <c r="A6" s="12"/>
      <c r="B6" s="48" t="s">
        <v>182</v>
      </c>
      <c r="C6" s="48">
        <v>101.8</v>
      </c>
      <c r="D6" s="48" t="s">
        <v>24</v>
      </c>
      <c r="E6" s="48">
        <v>100</v>
      </c>
      <c r="F6" s="48" t="s">
        <v>144</v>
      </c>
      <c r="G6" s="48">
        <v>101.9</v>
      </c>
      <c r="H6" s="48" t="s">
        <v>83</v>
      </c>
      <c r="I6" s="48">
        <v>104.5</v>
      </c>
      <c r="J6" s="79" t="s">
        <v>83</v>
      </c>
      <c r="K6" s="79">
        <v>108.9</v>
      </c>
      <c r="L6" s="79" t="s">
        <v>83</v>
      </c>
      <c r="M6" s="79">
        <v>111.5</v>
      </c>
      <c r="N6" s="79" t="s">
        <v>57</v>
      </c>
      <c r="O6" s="79">
        <v>114.5</v>
      </c>
      <c r="P6" s="79" t="s">
        <v>25</v>
      </c>
      <c r="Q6" s="79">
        <v>102.2</v>
      </c>
      <c r="R6" s="45" t="s">
        <v>25</v>
      </c>
      <c r="S6" s="61">
        <v>100.2</v>
      </c>
      <c r="T6" s="45" t="s">
        <v>77</v>
      </c>
      <c r="U6" s="61">
        <v>91.5</v>
      </c>
      <c r="V6" s="50" t="s">
        <v>85</v>
      </c>
      <c r="W6" s="51">
        <v>89.8</v>
      </c>
      <c r="X6" s="142"/>
      <c r="Y6" s="48" t="s">
        <v>21</v>
      </c>
      <c r="Z6" s="48">
        <v>94.7</v>
      </c>
      <c r="AA6" s="48" t="s">
        <v>24</v>
      </c>
      <c r="AB6" s="48">
        <v>95.8</v>
      </c>
      <c r="AC6" s="48" t="s">
        <v>125</v>
      </c>
      <c r="AD6" s="48">
        <v>97.3</v>
      </c>
      <c r="AE6" s="48" t="s">
        <v>83</v>
      </c>
      <c r="AF6" s="48">
        <v>96.4</v>
      </c>
      <c r="AG6" s="46" t="s">
        <v>83</v>
      </c>
      <c r="AH6" s="46">
        <v>99.4</v>
      </c>
      <c r="AI6" s="46" t="s">
        <v>83</v>
      </c>
      <c r="AJ6" s="46">
        <v>99.5</v>
      </c>
      <c r="AK6" s="46" t="s">
        <v>57</v>
      </c>
      <c r="AL6" s="46">
        <v>98.9</v>
      </c>
      <c r="AM6" s="46" t="s">
        <v>25</v>
      </c>
      <c r="AN6" s="46">
        <v>96.8</v>
      </c>
      <c r="AO6" s="45" t="s">
        <v>25</v>
      </c>
      <c r="AP6" s="46">
        <v>97.5</v>
      </c>
      <c r="AQ6" s="45" t="s">
        <v>77</v>
      </c>
      <c r="AR6" s="46">
        <v>91.2</v>
      </c>
      <c r="AS6" s="58" t="s">
        <v>85</v>
      </c>
      <c r="AT6" s="59">
        <v>89.5</v>
      </c>
      <c r="AU6" s="45" t="s">
        <v>77</v>
      </c>
      <c r="AV6" s="61">
        <v>94.8</v>
      </c>
      <c r="AW6" s="7"/>
    </row>
    <row r="7" spans="1:49" ht="34.5" customHeight="1">
      <c r="A7" s="12"/>
      <c r="B7" s="48" t="s">
        <v>183</v>
      </c>
      <c r="C7" s="48">
        <v>101.3</v>
      </c>
      <c r="D7" s="48" t="s">
        <v>143</v>
      </c>
      <c r="E7" s="48">
        <v>99.7</v>
      </c>
      <c r="F7" s="48" t="s">
        <v>125</v>
      </c>
      <c r="G7" s="48">
        <v>101.8</v>
      </c>
      <c r="H7" s="48" t="s">
        <v>145</v>
      </c>
      <c r="I7" s="48">
        <v>102</v>
      </c>
      <c r="J7" s="48" t="s">
        <v>25</v>
      </c>
      <c r="K7" s="48">
        <v>104</v>
      </c>
      <c r="L7" s="48" t="s">
        <v>85</v>
      </c>
      <c r="M7" s="48">
        <v>110.8</v>
      </c>
      <c r="N7" s="48" t="s">
        <v>75</v>
      </c>
      <c r="O7" s="48">
        <v>113.8</v>
      </c>
      <c r="P7" s="48" t="s">
        <v>24</v>
      </c>
      <c r="Q7" s="48">
        <v>102</v>
      </c>
      <c r="R7" s="47" t="s">
        <v>19</v>
      </c>
      <c r="S7" s="61">
        <v>95.6</v>
      </c>
      <c r="T7" s="49" t="s">
        <v>25</v>
      </c>
      <c r="U7" s="51">
        <v>89.9</v>
      </c>
      <c r="V7" s="50" t="s">
        <v>25</v>
      </c>
      <c r="W7" s="51">
        <v>89.6</v>
      </c>
      <c r="X7" s="142"/>
      <c r="Y7" s="48" t="s">
        <v>123</v>
      </c>
      <c r="Z7" s="48">
        <v>94.7</v>
      </c>
      <c r="AA7" s="48" t="s">
        <v>21</v>
      </c>
      <c r="AB7" s="48">
        <v>94.8</v>
      </c>
      <c r="AC7" s="48" t="s">
        <v>144</v>
      </c>
      <c r="AD7" s="48">
        <v>96.6</v>
      </c>
      <c r="AE7" s="48" t="s">
        <v>145</v>
      </c>
      <c r="AF7" s="48">
        <v>95.7</v>
      </c>
      <c r="AG7" s="48" t="s">
        <v>25</v>
      </c>
      <c r="AH7" s="48">
        <v>97.9</v>
      </c>
      <c r="AI7" s="48" t="s">
        <v>57</v>
      </c>
      <c r="AJ7" s="48">
        <v>99.3</v>
      </c>
      <c r="AK7" s="48" t="s">
        <v>75</v>
      </c>
      <c r="AL7" s="48">
        <v>97.3</v>
      </c>
      <c r="AM7" s="48" t="s">
        <v>24</v>
      </c>
      <c r="AN7" s="48">
        <v>96.1</v>
      </c>
      <c r="AO7" s="47" t="s">
        <v>19</v>
      </c>
      <c r="AP7" s="48">
        <v>92.7</v>
      </c>
      <c r="AQ7" s="49" t="s">
        <v>25</v>
      </c>
      <c r="AR7" s="42">
        <v>89.4</v>
      </c>
      <c r="AS7" s="49" t="s">
        <v>25</v>
      </c>
      <c r="AT7" s="42">
        <v>89.2</v>
      </c>
      <c r="AU7" s="47" t="s">
        <v>25</v>
      </c>
      <c r="AV7" s="61">
        <v>91.1</v>
      </c>
      <c r="AW7" s="7"/>
    </row>
    <row r="8" spans="1:49" ht="34.5" customHeight="1">
      <c r="A8" s="12"/>
      <c r="B8" s="48" t="s">
        <v>187</v>
      </c>
      <c r="C8" s="48">
        <v>100.6</v>
      </c>
      <c r="D8" s="48" t="s">
        <v>144</v>
      </c>
      <c r="E8" s="48">
        <v>99.6</v>
      </c>
      <c r="F8" s="48" t="s">
        <v>25</v>
      </c>
      <c r="G8" s="48">
        <v>100.6</v>
      </c>
      <c r="H8" s="48" t="s">
        <v>143</v>
      </c>
      <c r="I8" s="48">
        <v>101.3</v>
      </c>
      <c r="J8" s="48" t="s">
        <v>143</v>
      </c>
      <c r="K8" s="48">
        <v>103.2</v>
      </c>
      <c r="L8" s="48" t="s">
        <v>57</v>
      </c>
      <c r="M8" s="48">
        <v>110.4</v>
      </c>
      <c r="N8" s="48" t="s">
        <v>76</v>
      </c>
      <c r="O8" s="48">
        <v>111.6</v>
      </c>
      <c r="P8" s="48" t="s">
        <v>26</v>
      </c>
      <c r="Q8" s="48">
        <v>101.8</v>
      </c>
      <c r="R8" s="47" t="s">
        <v>63</v>
      </c>
      <c r="S8" s="61">
        <v>92.8</v>
      </c>
      <c r="T8" s="49" t="s">
        <v>78</v>
      </c>
      <c r="U8" s="51">
        <v>89.1</v>
      </c>
      <c r="V8" s="50" t="s">
        <v>78</v>
      </c>
      <c r="W8" s="51">
        <v>88.7</v>
      </c>
      <c r="X8" s="142"/>
      <c r="Y8" s="48" t="s">
        <v>125</v>
      </c>
      <c r="Z8" s="48">
        <v>94.3</v>
      </c>
      <c r="AA8" s="48" t="s">
        <v>144</v>
      </c>
      <c r="AB8" s="48">
        <v>94.8</v>
      </c>
      <c r="AC8" s="48" t="s">
        <v>25</v>
      </c>
      <c r="AD8" s="48">
        <v>96.3</v>
      </c>
      <c r="AE8" s="48" t="s">
        <v>25</v>
      </c>
      <c r="AF8" s="48">
        <v>95.2</v>
      </c>
      <c r="AG8" s="48" t="s">
        <v>57</v>
      </c>
      <c r="AH8" s="48">
        <v>95.4</v>
      </c>
      <c r="AI8" s="48" t="s">
        <v>45</v>
      </c>
      <c r="AJ8" s="48">
        <v>98</v>
      </c>
      <c r="AK8" s="48" t="s">
        <v>25</v>
      </c>
      <c r="AL8" s="48">
        <v>95.1</v>
      </c>
      <c r="AM8" s="48" t="s">
        <v>26</v>
      </c>
      <c r="AN8" s="48">
        <v>95.7</v>
      </c>
      <c r="AO8" s="47" t="s">
        <v>27</v>
      </c>
      <c r="AP8" s="48">
        <v>90.3</v>
      </c>
      <c r="AQ8" s="49" t="s">
        <v>63</v>
      </c>
      <c r="AR8" s="42">
        <v>88.6</v>
      </c>
      <c r="AS8" s="49" t="s">
        <v>78</v>
      </c>
      <c r="AT8" s="42">
        <v>88.1</v>
      </c>
      <c r="AU8" s="47" t="s">
        <v>78</v>
      </c>
      <c r="AV8" s="61">
        <v>90.5</v>
      </c>
      <c r="AW8" s="7"/>
    </row>
    <row r="9" spans="1:49" ht="34.5" customHeight="1">
      <c r="A9" s="12"/>
      <c r="B9" s="48" t="s">
        <v>184</v>
      </c>
      <c r="C9" s="48">
        <v>100.1</v>
      </c>
      <c r="D9" s="48" t="s">
        <v>21</v>
      </c>
      <c r="E9" s="48">
        <v>99.1</v>
      </c>
      <c r="F9" s="48" t="s">
        <v>83</v>
      </c>
      <c r="G9" s="48">
        <v>100.3</v>
      </c>
      <c r="H9" s="48" t="s">
        <v>21</v>
      </c>
      <c r="I9" s="48">
        <v>100.8</v>
      </c>
      <c r="J9" s="48" t="s">
        <v>57</v>
      </c>
      <c r="K9" s="48">
        <v>103</v>
      </c>
      <c r="L9" s="48" t="s">
        <v>45</v>
      </c>
      <c r="M9" s="48">
        <v>109.7</v>
      </c>
      <c r="N9" s="48" t="s">
        <v>42</v>
      </c>
      <c r="O9" s="48">
        <v>111.2</v>
      </c>
      <c r="P9" s="48" t="s">
        <v>27</v>
      </c>
      <c r="Q9" s="48">
        <v>99.9</v>
      </c>
      <c r="R9" s="47" t="s">
        <v>27</v>
      </c>
      <c r="S9" s="61">
        <v>92.7</v>
      </c>
      <c r="T9" s="49" t="s">
        <v>24</v>
      </c>
      <c r="U9" s="51">
        <v>89</v>
      </c>
      <c r="V9" s="50" t="s">
        <v>63</v>
      </c>
      <c r="W9" s="51">
        <v>88.2</v>
      </c>
      <c r="X9" s="142"/>
      <c r="Y9" s="48" t="s">
        <v>24</v>
      </c>
      <c r="Z9" s="48">
        <v>93.1</v>
      </c>
      <c r="AA9" s="48" t="s">
        <v>143</v>
      </c>
      <c r="AB9" s="48">
        <v>94.5</v>
      </c>
      <c r="AC9" s="48" t="s">
        <v>21</v>
      </c>
      <c r="AD9" s="48">
        <v>94.6</v>
      </c>
      <c r="AE9" s="48" t="s">
        <v>21</v>
      </c>
      <c r="AF9" s="48">
        <v>94.8</v>
      </c>
      <c r="AG9" s="48" t="s">
        <v>143</v>
      </c>
      <c r="AH9" s="48">
        <v>95.4</v>
      </c>
      <c r="AI9" s="48" t="s">
        <v>49</v>
      </c>
      <c r="AJ9" s="48">
        <v>97.9</v>
      </c>
      <c r="AK9" s="48" t="s">
        <v>19</v>
      </c>
      <c r="AL9" s="48">
        <v>94.2</v>
      </c>
      <c r="AM9" s="48" t="s">
        <v>27</v>
      </c>
      <c r="AN9" s="48">
        <v>94.8</v>
      </c>
      <c r="AO9" s="47" t="s">
        <v>63</v>
      </c>
      <c r="AP9" s="48">
        <v>90</v>
      </c>
      <c r="AQ9" s="49" t="s">
        <v>78</v>
      </c>
      <c r="AR9" s="42">
        <v>88.6</v>
      </c>
      <c r="AS9" s="49" t="s">
        <v>63</v>
      </c>
      <c r="AT9" s="42">
        <v>87.9</v>
      </c>
      <c r="AU9" s="49" t="s">
        <v>19</v>
      </c>
      <c r="AV9" s="51">
        <v>89.7</v>
      </c>
      <c r="AW9" s="7"/>
    </row>
    <row r="10" spans="1:49" ht="34.5" customHeight="1">
      <c r="A10" s="12"/>
      <c r="B10" s="48" t="s">
        <v>123</v>
      </c>
      <c r="C10" s="48">
        <v>99.5</v>
      </c>
      <c r="D10" s="48" t="s">
        <v>125</v>
      </c>
      <c r="E10" s="48">
        <v>98.2</v>
      </c>
      <c r="F10" s="48" t="s">
        <v>21</v>
      </c>
      <c r="G10" s="48">
        <v>99.2</v>
      </c>
      <c r="H10" s="48" t="s">
        <v>60</v>
      </c>
      <c r="I10" s="48">
        <v>100.7</v>
      </c>
      <c r="J10" s="48" t="s">
        <v>144</v>
      </c>
      <c r="K10" s="48">
        <v>101.1</v>
      </c>
      <c r="L10" s="48" t="s">
        <v>49</v>
      </c>
      <c r="M10" s="48">
        <v>107.2</v>
      </c>
      <c r="N10" s="48" t="s">
        <v>64</v>
      </c>
      <c r="O10" s="48">
        <v>107.6</v>
      </c>
      <c r="P10" s="48" t="s">
        <v>19</v>
      </c>
      <c r="Q10" s="48">
        <v>99.7</v>
      </c>
      <c r="R10" s="47" t="s">
        <v>57</v>
      </c>
      <c r="S10" s="61">
        <v>92.7</v>
      </c>
      <c r="T10" s="49" t="s">
        <v>63</v>
      </c>
      <c r="U10" s="51">
        <v>88.9</v>
      </c>
      <c r="V10" s="50" t="s">
        <v>77</v>
      </c>
      <c r="W10" s="51">
        <v>88.2</v>
      </c>
      <c r="X10" s="142"/>
      <c r="Y10" s="48" t="s">
        <v>25</v>
      </c>
      <c r="Z10" s="48">
        <v>93.1</v>
      </c>
      <c r="AA10" s="48" t="s">
        <v>125</v>
      </c>
      <c r="AB10" s="48">
        <v>94.2</v>
      </c>
      <c r="AC10" s="48" t="s">
        <v>20</v>
      </c>
      <c r="AD10" s="48">
        <v>94</v>
      </c>
      <c r="AE10" s="48" t="s">
        <v>143</v>
      </c>
      <c r="AF10" s="48">
        <v>94.6</v>
      </c>
      <c r="AG10" s="48" t="s">
        <v>144</v>
      </c>
      <c r="AH10" s="48">
        <v>94.3</v>
      </c>
      <c r="AI10" s="48" t="s">
        <v>25</v>
      </c>
      <c r="AJ10" s="48">
        <v>97.5</v>
      </c>
      <c r="AK10" s="48" t="s">
        <v>64</v>
      </c>
      <c r="AL10" s="48">
        <v>94</v>
      </c>
      <c r="AM10" s="48" t="s">
        <v>19</v>
      </c>
      <c r="AN10" s="48">
        <v>93.8</v>
      </c>
      <c r="AO10" s="49" t="s">
        <v>77</v>
      </c>
      <c r="AP10" s="42">
        <v>89.9</v>
      </c>
      <c r="AQ10" s="49" t="s">
        <v>57</v>
      </c>
      <c r="AR10" s="42">
        <v>88.4</v>
      </c>
      <c r="AS10" s="49" t="s">
        <v>77</v>
      </c>
      <c r="AT10" s="42">
        <v>87.8</v>
      </c>
      <c r="AU10" s="49" t="s">
        <v>29</v>
      </c>
      <c r="AV10" s="51">
        <v>88.1</v>
      </c>
      <c r="AW10" s="7"/>
    </row>
    <row r="11" spans="1:49" ht="34.5" customHeight="1">
      <c r="A11" s="12"/>
      <c r="B11" s="48" t="s">
        <v>188</v>
      </c>
      <c r="C11" s="48">
        <v>99</v>
      </c>
      <c r="D11" s="48" t="s">
        <v>19</v>
      </c>
      <c r="E11" s="48">
        <v>98</v>
      </c>
      <c r="F11" s="48" t="s">
        <v>20</v>
      </c>
      <c r="G11" s="48">
        <v>98.4</v>
      </c>
      <c r="H11" s="48" t="s">
        <v>25</v>
      </c>
      <c r="I11" s="48">
        <v>100.1</v>
      </c>
      <c r="J11" s="48" t="s">
        <v>145</v>
      </c>
      <c r="K11" s="48">
        <v>100.8</v>
      </c>
      <c r="L11" s="48" t="s">
        <v>151</v>
      </c>
      <c r="M11" s="48">
        <v>106.4</v>
      </c>
      <c r="N11" s="48" t="s">
        <v>83</v>
      </c>
      <c r="O11" s="48">
        <v>107.1</v>
      </c>
      <c r="P11" s="48" t="s">
        <v>42</v>
      </c>
      <c r="Q11" s="48">
        <v>99.6</v>
      </c>
      <c r="R11" s="47" t="s">
        <v>77</v>
      </c>
      <c r="S11" s="61">
        <v>92.6</v>
      </c>
      <c r="T11" s="49" t="s">
        <v>57</v>
      </c>
      <c r="U11" s="51">
        <v>88.7</v>
      </c>
      <c r="V11" s="50" t="s">
        <v>76</v>
      </c>
      <c r="W11" s="51">
        <v>88</v>
      </c>
      <c r="X11" s="142"/>
      <c r="Y11" s="48" t="s">
        <v>144</v>
      </c>
      <c r="Z11" s="48">
        <v>92.9</v>
      </c>
      <c r="AA11" s="48" t="s">
        <v>25</v>
      </c>
      <c r="AB11" s="48">
        <v>93.8</v>
      </c>
      <c r="AC11" s="48" t="s">
        <v>83</v>
      </c>
      <c r="AD11" s="48">
        <v>93.5</v>
      </c>
      <c r="AE11" s="48" t="s">
        <v>24</v>
      </c>
      <c r="AF11" s="48">
        <v>93.2</v>
      </c>
      <c r="AG11" s="48" t="s">
        <v>145</v>
      </c>
      <c r="AH11" s="48">
        <v>93.7</v>
      </c>
      <c r="AI11" s="48" t="s">
        <v>85</v>
      </c>
      <c r="AJ11" s="48">
        <v>97.5</v>
      </c>
      <c r="AK11" s="48" t="s">
        <v>76</v>
      </c>
      <c r="AL11" s="48">
        <v>93.6</v>
      </c>
      <c r="AM11" s="48" t="s">
        <v>57</v>
      </c>
      <c r="AN11" s="48">
        <v>92.7</v>
      </c>
      <c r="AO11" s="49" t="s">
        <v>29</v>
      </c>
      <c r="AP11" s="42">
        <v>89.6</v>
      </c>
      <c r="AQ11" s="49" t="s">
        <v>24</v>
      </c>
      <c r="AR11" s="42">
        <v>88.2</v>
      </c>
      <c r="AS11" s="49" t="s">
        <v>76</v>
      </c>
      <c r="AT11" s="42">
        <v>87.7</v>
      </c>
      <c r="AU11" s="49" t="s">
        <v>21</v>
      </c>
      <c r="AV11" s="51">
        <v>87.6</v>
      </c>
      <c r="AW11" s="7"/>
    </row>
    <row r="12" spans="1:49" ht="34.5" customHeight="1">
      <c r="A12" s="12"/>
      <c r="B12" s="48" t="s">
        <v>189</v>
      </c>
      <c r="C12" s="48">
        <v>98.3</v>
      </c>
      <c r="D12" s="48" t="s">
        <v>25</v>
      </c>
      <c r="E12" s="48">
        <v>97.6</v>
      </c>
      <c r="F12" s="48" t="s">
        <v>143</v>
      </c>
      <c r="G12" s="48">
        <v>98.1</v>
      </c>
      <c r="H12" s="48" t="s">
        <v>24</v>
      </c>
      <c r="I12" s="48">
        <v>98.8</v>
      </c>
      <c r="J12" s="48" t="s">
        <v>19</v>
      </c>
      <c r="K12" s="48">
        <v>99.7</v>
      </c>
      <c r="L12" s="48" t="s">
        <v>64</v>
      </c>
      <c r="M12" s="48">
        <v>106.3</v>
      </c>
      <c r="N12" s="48" t="s">
        <v>85</v>
      </c>
      <c r="O12" s="48">
        <v>107.1</v>
      </c>
      <c r="P12" s="48" t="s">
        <v>57</v>
      </c>
      <c r="Q12" s="48">
        <v>99.4</v>
      </c>
      <c r="R12" s="47" t="s">
        <v>29</v>
      </c>
      <c r="S12" s="61">
        <v>92.5</v>
      </c>
      <c r="T12" s="49" t="s">
        <v>27</v>
      </c>
      <c r="U12" s="51">
        <v>88.4</v>
      </c>
      <c r="V12" s="50" t="s">
        <v>68</v>
      </c>
      <c r="W12" s="51">
        <v>87.6</v>
      </c>
      <c r="X12" s="142"/>
      <c r="Y12" s="48" t="s">
        <v>38</v>
      </c>
      <c r="Z12" s="48">
        <v>92.4</v>
      </c>
      <c r="AA12" s="48" t="s">
        <v>19</v>
      </c>
      <c r="AB12" s="48">
        <v>93.4</v>
      </c>
      <c r="AC12" s="48" t="s">
        <v>17</v>
      </c>
      <c r="AD12" s="48">
        <v>93.2</v>
      </c>
      <c r="AE12" s="48" t="s">
        <v>60</v>
      </c>
      <c r="AF12" s="48">
        <v>93</v>
      </c>
      <c r="AG12" s="48" t="s">
        <v>82</v>
      </c>
      <c r="AH12" s="48">
        <v>93.5</v>
      </c>
      <c r="AI12" s="48" t="s">
        <v>64</v>
      </c>
      <c r="AJ12" s="48">
        <v>96.5</v>
      </c>
      <c r="AK12" s="48" t="s">
        <v>81</v>
      </c>
      <c r="AL12" s="48">
        <v>92.8</v>
      </c>
      <c r="AM12" s="48" t="s">
        <v>75</v>
      </c>
      <c r="AN12" s="48">
        <v>92.7</v>
      </c>
      <c r="AO12" s="49" t="s">
        <v>24</v>
      </c>
      <c r="AP12" s="42">
        <v>89.5</v>
      </c>
      <c r="AQ12" s="49" t="s">
        <v>27</v>
      </c>
      <c r="AR12" s="42">
        <v>87.9</v>
      </c>
      <c r="AS12" s="49" t="s">
        <v>68</v>
      </c>
      <c r="AT12" s="42">
        <v>87.6</v>
      </c>
      <c r="AU12" s="49" t="s">
        <v>85</v>
      </c>
      <c r="AV12" s="51">
        <v>87.2</v>
      </c>
      <c r="AW12" s="7"/>
    </row>
    <row r="13" spans="1:49" ht="34.5" customHeight="1">
      <c r="A13" s="12"/>
      <c r="B13" s="48" t="s">
        <v>190</v>
      </c>
      <c r="C13" s="48">
        <v>98.1</v>
      </c>
      <c r="D13" s="48" t="s">
        <v>17</v>
      </c>
      <c r="E13" s="48">
        <v>97.1</v>
      </c>
      <c r="F13" s="48" t="s">
        <v>19</v>
      </c>
      <c r="G13" s="48">
        <v>97.9</v>
      </c>
      <c r="H13" s="48" t="s">
        <v>144</v>
      </c>
      <c r="I13" s="48">
        <v>98.6</v>
      </c>
      <c r="J13" s="48" t="s">
        <v>82</v>
      </c>
      <c r="K13" s="48">
        <v>99.4</v>
      </c>
      <c r="L13" s="48" t="s">
        <v>25</v>
      </c>
      <c r="M13" s="48">
        <v>105.2</v>
      </c>
      <c r="N13" s="48" t="s">
        <v>45</v>
      </c>
      <c r="O13" s="48">
        <v>106.1</v>
      </c>
      <c r="P13" s="48" t="s">
        <v>75</v>
      </c>
      <c r="Q13" s="48">
        <v>99.3</v>
      </c>
      <c r="R13" s="47" t="s">
        <v>24</v>
      </c>
      <c r="S13" s="61">
        <v>92.4</v>
      </c>
      <c r="T13" s="49" t="s">
        <v>29</v>
      </c>
      <c r="U13" s="51">
        <v>88.3</v>
      </c>
      <c r="V13" s="50" t="s">
        <v>29</v>
      </c>
      <c r="W13" s="51">
        <v>87.3</v>
      </c>
      <c r="X13" s="142"/>
      <c r="Y13" s="48" t="s">
        <v>20</v>
      </c>
      <c r="Z13" s="48">
        <v>91.5</v>
      </c>
      <c r="AA13" s="48" t="s">
        <v>17</v>
      </c>
      <c r="AB13" s="48">
        <v>93</v>
      </c>
      <c r="AC13" s="48" t="s">
        <v>24</v>
      </c>
      <c r="AD13" s="48">
        <v>93.1</v>
      </c>
      <c r="AE13" s="48" t="s">
        <v>144</v>
      </c>
      <c r="AF13" s="48">
        <v>92.7</v>
      </c>
      <c r="AG13" s="48" t="s">
        <v>19</v>
      </c>
      <c r="AH13" s="48">
        <v>92.9</v>
      </c>
      <c r="AI13" s="48" t="s">
        <v>19</v>
      </c>
      <c r="AJ13" s="48">
        <v>96.1</v>
      </c>
      <c r="AK13" s="48" t="s">
        <v>83</v>
      </c>
      <c r="AL13" s="48">
        <v>92.6</v>
      </c>
      <c r="AM13" s="48" t="s">
        <v>78</v>
      </c>
      <c r="AN13" s="48">
        <v>92.3</v>
      </c>
      <c r="AO13" s="49" t="s">
        <v>57</v>
      </c>
      <c r="AP13" s="42">
        <v>89.5</v>
      </c>
      <c r="AQ13" s="49" t="s">
        <v>29</v>
      </c>
      <c r="AR13" s="42">
        <v>87.6</v>
      </c>
      <c r="AS13" s="49" t="s">
        <v>57</v>
      </c>
      <c r="AT13" s="42">
        <v>86.8</v>
      </c>
      <c r="AU13" s="49" t="s">
        <v>28</v>
      </c>
      <c r="AV13" s="51">
        <v>86.9</v>
      </c>
      <c r="AW13" s="7"/>
    </row>
    <row r="14" spans="1:49" ht="34.5" customHeight="1">
      <c r="A14" s="12"/>
      <c r="B14" s="48" t="s">
        <v>192</v>
      </c>
      <c r="C14" s="48">
        <v>97.6</v>
      </c>
      <c r="D14" s="48" t="s">
        <v>123</v>
      </c>
      <c r="E14" s="48">
        <v>97.1</v>
      </c>
      <c r="F14" s="48" t="s">
        <v>124</v>
      </c>
      <c r="G14" s="48">
        <v>97.9</v>
      </c>
      <c r="H14" s="48" t="s">
        <v>19</v>
      </c>
      <c r="I14" s="48">
        <v>97.5</v>
      </c>
      <c r="J14" s="48" t="s">
        <v>125</v>
      </c>
      <c r="K14" s="48">
        <v>98.2</v>
      </c>
      <c r="L14" s="48" t="s">
        <v>81</v>
      </c>
      <c r="M14" s="48">
        <v>104.7</v>
      </c>
      <c r="N14" s="48" t="s">
        <v>81</v>
      </c>
      <c r="O14" s="48">
        <v>105.6</v>
      </c>
      <c r="P14" s="48" t="s">
        <v>66</v>
      </c>
      <c r="Q14" s="48">
        <v>98.2</v>
      </c>
      <c r="R14" s="47" t="s">
        <v>71</v>
      </c>
      <c r="S14" s="61">
        <v>91.8</v>
      </c>
      <c r="T14" s="49" t="s">
        <v>68</v>
      </c>
      <c r="U14" s="51">
        <v>87.5</v>
      </c>
      <c r="V14" s="50" t="s">
        <v>57</v>
      </c>
      <c r="W14" s="51">
        <v>87.1</v>
      </c>
      <c r="X14" s="142"/>
      <c r="Y14" s="48" t="s">
        <v>207</v>
      </c>
      <c r="Z14" s="48">
        <v>91.3</v>
      </c>
      <c r="AA14" s="48" t="s">
        <v>123</v>
      </c>
      <c r="AB14" s="48">
        <v>92.8</v>
      </c>
      <c r="AC14" s="48" t="s">
        <v>19</v>
      </c>
      <c r="AD14" s="48">
        <v>93</v>
      </c>
      <c r="AE14" s="48" t="s">
        <v>125</v>
      </c>
      <c r="AF14" s="48">
        <v>92.1</v>
      </c>
      <c r="AG14" s="48" t="s">
        <v>125</v>
      </c>
      <c r="AH14" s="48">
        <v>92.3</v>
      </c>
      <c r="AI14" s="48" t="s">
        <v>151</v>
      </c>
      <c r="AJ14" s="48">
        <v>96</v>
      </c>
      <c r="AK14" s="48" t="s">
        <v>24</v>
      </c>
      <c r="AL14" s="48">
        <v>92.2</v>
      </c>
      <c r="AM14" s="48" t="s">
        <v>42</v>
      </c>
      <c r="AN14" s="48">
        <v>91.9</v>
      </c>
      <c r="AO14" s="49" t="s">
        <v>71</v>
      </c>
      <c r="AP14" s="42">
        <v>88.4</v>
      </c>
      <c r="AQ14" s="49" t="s">
        <v>68</v>
      </c>
      <c r="AR14" s="42">
        <v>87.5</v>
      </c>
      <c r="AS14" s="49" t="s">
        <v>29</v>
      </c>
      <c r="AT14" s="42">
        <v>86.6</v>
      </c>
      <c r="AU14" s="49" t="s">
        <v>45</v>
      </c>
      <c r="AV14" s="51">
        <v>86.7</v>
      </c>
      <c r="AW14" s="7"/>
    </row>
    <row r="15" spans="1:49" ht="34.5" customHeight="1">
      <c r="A15" s="12"/>
      <c r="B15" s="48" t="s">
        <v>191</v>
      </c>
      <c r="C15" s="48">
        <v>97.6</v>
      </c>
      <c r="D15" s="48" t="s">
        <v>83</v>
      </c>
      <c r="E15" s="48">
        <v>96.7</v>
      </c>
      <c r="F15" s="48" t="s">
        <v>17</v>
      </c>
      <c r="G15" s="48">
        <v>97.7</v>
      </c>
      <c r="H15" s="48" t="s">
        <v>124</v>
      </c>
      <c r="I15" s="48">
        <v>97.3</v>
      </c>
      <c r="J15" s="48" t="s">
        <v>17</v>
      </c>
      <c r="K15" s="48">
        <v>97</v>
      </c>
      <c r="L15" s="48" t="s">
        <v>19</v>
      </c>
      <c r="M15" s="48">
        <v>104.6</v>
      </c>
      <c r="N15" s="48" t="s">
        <v>72</v>
      </c>
      <c r="O15" s="48">
        <v>105.5</v>
      </c>
      <c r="P15" s="48" t="s">
        <v>76</v>
      </c>
      <c r="Q15" s="48">
        <v>97.8</v>
      </c>
      <c r="R15" s="47" t="s">
        <v>66</v>
      </c>
      <c r="S15" s="61">
        <v>91.4</v>
      </c>
      <c r="T15" s="49" t="s">
        <v>85</v>
      </c>
      <c r="U15" s="51">
        <v>87.3</v>
      </c>
      <c r="V15" s="50" t="s">
        <v>19</v>
      </c>
      <c r="W15" s="51">
        <v>86.5</v>
      </c>
      <c r="X15" s="142"/>
      <c r="Y15" s="48" t="s">
        <v>193</v>
      </c>
      <c r="Z15" s="48">
        <v>91.3</v>
      </c>
      <c r="AA15" s="48" t="s">
        <v>20</v>
      </c>
      <c r="AB15" s="48">
        <v>91.8</v>
      </c>
      <c r="AC15" s="48" t="s">
        <v>124</v>
      </c>
      <c r="AD15" s="48">
        <v>92.7</v>
      </c>
      <c r="AE15" s="48" t="s">
        <v>19</v>
      </c>
      <c r="AF15" s="48">
        <v>91.8</v>
      </c>
      <c r="AG15" s="48" t="s">
        <v>28</v>
      </c>
      <c r="AH15" s="48">
        <v>90.8</v>
      </c>
      <c r="AI15" s="48" t="s">
        <v>84</v>
      </c>
      <c r="AJ15" s="48">
        <v>95.7</v>
      </c>
      <c r="AK15" s="48" t="s">
        <v>53</v>
      </c>
      <c r="AL15" s="48">
        <v>92.1</v>
      </c>
      <c r="AM15" s="48" t="s">
        <v>21</v>
      </c>
      <c r="AN15" s="48">
        <v>91.8</v>
      </c>
      <c r="AO15" s="49" t="s">
        <v>66</v>
      </c>
      <c r="AP15" s="42">
        <v>88.3</v>
      </c>
      <c r="AQ15" s="49" t="s">
        <v>85</v>
      </c>
      <c r="AR15" s="42">
        <v>87</v>
      </c>
      <c r="AS15" s="49" t="s">
        <v>19</v>
      </c>
      <c r="AT15" s="42">
        <v>85.8</v>
      </c>
      <c r="AU15" s="49" t="s">
        <v>27</v>
      </c>
      <c r="AV15" s="51">
        <v>86.5</v>
      </c>
      <c r="AW15" s="7"/>
    </row>
    <row r="16" spans="1:49" ht="34.5" customHeight="1">
      <c r="A16" s="12"/>
      <c r="B16" s="48" t="s">
        <v>193</v>
      </c>
      <c r="C16" s="48">
        <v>97.5</v>
      </c>
      <c r="D16" s="48" t="s">
        <v>124</v>
      </c>
      <c r="E16" s="48">
        <v>96.2</v>
      </c>
      <c r="F16" s="48" t="s">
        <v>145</v>
      </c>
      <c r="G16" s="48">
        <v>97.7</v>
      </c>
      <c r="H16" s="48" t="s">
        <v>125</v>
      </c>
      <c r="I16" s="48">
        <v>97.2</v>
      </c>
      <c r="J16" s="48" t="s">
        <v>21</v>
      </c>
      <c r="K16" s="48">
        <v>97</v>
      </c>
      <c r="L16" s="48" t="s">
        <v>84</v>
      </c>
      <c r="M16" s="48">
        <v>104.6</v>
      </c>
      <c r="N16" s="48" t="s">
        <v>19</v>
      </c>
      <c r="O16" s="48">
        <v>105.4</v>
      </c>
      <c r="P16" s="48" t="s">
        <v>78</v>
      </c>
      <c r="Q16" s="48">
        <v>97.8</v>
      </c>
      <c r="R16" s="47" t="s">
        <v>64</v>
      </c>
      <c r="S16" s="61">
        <v>91</v>
      </c>
      <c r="T16" s="49" t="s">
        <v>65</v>
      </c>
      <c r="U16" s="51">
        <v>86.6</v>
      </c>
      <c r="V16" s="50" t="s">
        <v>20</v>
      </c>
      <c r="W16" s="51">
        <v>86</v>
      </c>
      <c r="X16" s="142"/>
      <c r="Y16" s="48" t="s">
        <v>143</v>
      </c>
      <c r="Z16" s="48">
        <v>90.5</v>
      </c>
      <c r="AA16" s="48" t="s">
        <v>124</v>
      </c>
      <c r="AB16" s="48">
        <v>91.6</v>
      </c>
      <c r="AC16" s="48" t="s">
        <v>143</v>
      </c>
      <c r="AD16" s="48">
        <v>92.5</v>
      </c>
      <c r="AE16" s="48" t="s">
        <v>124</v>
      </c>
      <c r="AF16" s="48">
        <v>91.4</v>
      </c>
      <c r="AG16" s="48" t="s">
        <v>24</v>
      </c>
      <c r="AH16" s="48">
        <v>90.7</v>
      </c>
      <c r="AI16" s="48" t="s">
        <v>81</v>
      </c>
      <c r="AJ16" s="48">
        <v>94.9</v>
      </c>
      <c r="AK16" s="48" t="s">
        <v>42</v>
      </c>
      <c r="AL16" s="48">
        <v>91.8</v>
      </c>
      <c r="AM16" s="48" t="s">
        <v>66</v>
      </c>
      <c r="AN16" s="48">
        <v>91.2</v>
      </c>
      <c r="AO16" s="49" t="s">
        <v>64</v>
      </c>
      <c r="AP16" s="42">
        <v>88.1</v>
      </c>
      <c r="AQ16" s="49" t="s">
        <v>65</v>
      </c>
      <c r="AR16" s="42">
        <v>86.3</v>
      </c>
      <c r="AS16" s="49" t="s">
        <v>20</v>
      </c>
      <c r="AT16" s="42">
        <v>85.4</v>
      </c>
      <c r="AU16" s="49" t="s">
        <v>18</v>
      </c>
      <c r="AV16" s="51">
        <v>86.2</v>
      </c>
      <c r="AW16" s="7"/>
    </row>
    <row r="17" spans="1:49" ht="34.5" customHeight="1">
      <c r="A17" s="12"/>
      <c r="B17" s="48" t="s">
        <v>194</v>
      </c>
      <c r="C17" s="48">
        <v>97.4</v>
      </c>
      <c r="D17" s="48" t="s">
        <v>20</v>
      </c>
      <c r="E17" s="48">
        <v>95.7</v>
      </c>
      <c r="F17" s="48" t="s">
        <v>24</v>
      </c>
      <c r="G17" s="48">
        <v>97.6</v>
      </c>
      <c r="H17" s="48" t="s">
        <v>82</v>
      </c>
      <c r="I17" s="48">
        <v>95.9</v>
      </c>
      <c r="J17" s="48" t="s">
        <v>24</v>
      </c>
      <c r="K17" s="48">
        <v>96.8</v>
      </c>
      <c r="L17" s="48" t="s">
        <v>115</v>
      </c>
      <c r="M17" s="48">
        <v>104.1</v>
      </c>
      <c r="N17" s="48" t="s">
        <v>53</v>
      </c>
      <c r="O17" s="48">
        <v>105.3</v>
      </c>
      <c r="P17" s="48" t="s">
        <v>21</v>
      </c>
      <c r="Q17" s="48">
        <v>97.4</v>
      </c>
      <c r="R17" s="47" t="s">
        <v>53</v>
      </c>
      <c r="S17" s="61">
        <v>90.7</v>
      </c>
      <c r="T17" s="49" t="s">
        <v>22</v>
      </c>
      <c r="U17" s="51">
        <v>86.4</v>
      </c>
      <c r="V17" s="50" t="s">
        <v>22</v>
      </c>
      <c r="W17" s="51">
        <v>85.9</v>
      </c>
      <c r="X17" s="142"/>
      <c r="Y17" s="48" t="s">
        <v>55</v>
      </c>
      <c r="Z17" s="48">
        <v>90</v>
      </c>
      <c r="AA17" s="48" t="s">
        <v>83</v>
      </c>
      <c r="AB17" s="48">
        <v>90.8</v>
      </c>
      <c r="AC17" s="48" t="s">
        <v>145</v>
      </c>
      <c r="AD17" s="48">
        <v>92.4</v>
      </c>
      <c r="AE17" s="48" t="s">
        <v>82</v>
      </c>
      <c r="AF17" s="48">
        <v>90.8</v>
      </c>
      <c r="AG17" s="48" t="s">
        <v>17</v>
      </c>
      <c r="AH17" s="48">
        <v>90.6</v>
      </c>
      <c r="AI17" s="48" t="s">
        <v>24</v>
      </c>
      <c r="AJ17" s="48">
        <v>94.4</v>
      </c>
      <c r="AK17" s="48" t="s">
        <v>45</v>
      </c>
      <c r="AL17" s="48">
        <v>91.6</v>
      </c>
      <c r="AM17" s="48" t="s">
        <v>76</v>
      </c>
      <c r="AN17" s="48">
        <v>91.2</v>
      </c>
      <c r="AO17" s="49" t="s">
        <v>78</v>
      </c>
      <c r="AP17" s="42">
        <v>87.9</v>
      </c>
      <c r="AQ17" s="49" t="s">
        <v>22</v>
      </c>
      <c r="AR17" s="42">
        <v>85.8</v>
      </c>
      <c r="AS17" s="49" t="s">
        <v>27</v>
      </c>
      <c r="AT17" s="42">
        <v>85.4</v>
      </c>
      <c r="AU17" s="49" t="s">
        <v>63</v>
      </c>
      <c r="AV17" s="51">
        <v>86.1</v>
      </c>
      <c r="AW17" s="7"/>
    </row>
    <row r="18" spans="1:49" ht="34.5" customHeight="1">
      <c r="A18" s="12"/>
      <c r="B18" s="48" t="s">
        <v>195</v>
      </c>
      <c r="C18" s="48">
        <v>96.8</v>
      </c>
      <c r="D18" s="48" t="s">
        <v>60</v>
      </c>
      <c r="E18" s="48">
        <v>95.1</v>
      </c>
      <c r="F18" s="48" t="s">
        <v>123</v>
      </c>
      <c r="G18" s="48">
        <v>97.1</v>
      </c>
      <c r="H18" s="48" t="s">
        <v>17</v>
      </c>
      <c r="I18" s="48">
        <v>95.7</v>
      </c>
      <c r="J18" s="48" t="s">
        <v>40</v>
      </c>
      <c r="K18" s="48">
        <v>96.8</v>
      </c>
      <c r="L18" s="48" t="s">
        <v>24</v>
      </c>
      <c r="M18" s="48">
        <v>103</v>
      </c>
      <c r="N18" s="48" t="s">
        <v>65</v>
      </c>
      <c r="O18" s="48">
        <v>105.3</v>
      </c>
      <c r="P18" s="48" t="s">
        <v>85</v>
      </c>
      <c r="Q18" s="48">
        <v>97.3</v>
      </c>
      <c r="R18" s="76" t="s">
        <v>78</v>
      </c>
      <c r="S18" s="48">
        <v>90.6</v>
      </c>
      <c r="T18" s="77" t="s">
        <v>19</v>
      </c>
      <c r="U18" s="42">
        <v>85.2</v>
      </c>
      <c r="V18" s="49" t="s">
        <v>27</v>
      </c>
      <c r="W18" s="42">
        <v>85.8</v>
      </c>
      <c r="X18" s="142"/>
      <c r="Y18" s="42" t="s">
        <v>19</v>
      </c>
      <c r="Z18" s="42">
        <v>89.6</v>
      </c>
      <c r="AA18" s="48" t="s">
        <v>60</v>
      </c>
      <c r="AB18" s="48">
        <v>90</v>
      </c>
      <c r="AC18" s="48" t="s">
        <v>123</v>
      </c>
      <c r="AD18" s="48">
        <v>92.3</v>
      </c>
      <c r="AE18" s="48" t="s">
        <v>17</v>
      </c>
      <c r="AF18" s="48">
        <v>90.2</v>
      </c>
      <c r="AG18" s="48" t="s">
        <v>21</v>
      </c>
      <c r="AH18" s="48">
        <v>90.6</v>
      </c>
      <c r="AI18" s="48" t="s">
        <v>48</v>
      </c>
      <c r="AJ18" s="48">
        <v>94.2</v>
      </c>
      <c r="AK18" s="48" t="s">
        <v>21</v>
      </c>
      <c r="AL18" s="48">
        <v>91.5</v>
      </c>
      <c r="AM18" s="80" t="s">
        <v>63</v>
      </c>
      <c r="AN18" s="80">
        <v>90.7</v>
      </c>
      <c r="AO18" s="77" t="s">
        <v>53</v>
      </c>
      <c r="AP18" s="42">
        <v>87.8</v>
      </c>
      <c r="AQ18" s="78" t="s">
        <v>66</v>
      </c>
      <c r="AR18" s="42">
        <v>84.9</v>
      </c>
      <c r="AS18" s="49" t="s">
        <v>22</v>
      </c>
      <c r="AT18" s="42">
        <v>85.3</v>
      </c>
      <c r="AU18" s="49" t="s">
        <v>20</v>
      </c>
      <c r="AV18" s="42">
        <v>85.7</v>
      </c>
      <c r="AW18" s="7"/>
    </row>
    <row r="19" spans="1:49" ht="34.5" customHeight="1">
      <c r="A19" s="12"/>
      <c r="B19" s="48" t="s">
        <v>196</v>
      </c>
      <c r="C19" s="48">
        <v>96.3</v>
      </c>
      <c r="D19" s="48" t="s">
        <v>57</v>
      </c>
      <c r="E19" s="48">
        <v>94.4</v>
      </c>
      <c r="F19" s="48" t="s">
        <v>82</v>
      </c>
      <c r="G19" s="48">
        <v>96.5</v>
      </c>
      <c r="H19" s="48" t="s">
        <v>57</v>
      </c>
      <c r="I19" s="48">
        <v>94.5</v>
      </c>
      <c r="J19" s="48" t="s">
        <v>28</v>
      </c>
      <c r="K19" s="48">
        <v>96.2</v>
      </c>
      <c r="L19" s="48" t="s">
        <v>48</v>
      </c>
      <c r="M19" s="48">
        <v>102.9</v>
      </c>
      <c r="N19" s="48" t="s">
        <v>25</v>
      </c>
      <c r="O19" s="48">
        <v>105.2</v>
      </c>
      <c r="P19" s="48" t="s">
        <v>63</v>
      </c>
      <c r="Q19" s="48">
        <v>96.3</v>
      </c>
      <c r="R19" s="47" t="s">
        <v>76</v>
      </c>
      <c r="S19" s="61">
        <v>90</v>
      </c>
      <c r="T19" s="49" t="s">
        <v>66</v>
      </c>
      <c r="U19" s="51">
        <v>85.1</v>
      </c>
      <c r="V19" s="50" t="s">
        <v>18</v>
      </c>
      <c r="W19" s="51">
        <v>85.8</v>
      </c>
      <c r="X19" s="142"/>
      <c r="Y19" s="42" t="s">
        <v>83</v>
      </c>
      <c r="Z19" s="42">
        <v>89.4</v>
      </c>
      <c r="AA19" s="42" t="s">
        <v>145</v>
      </c>
      <c r="AB19" s="42">
        <v>89.7</v>
      </c>
      <c r="AC19" s="48" t="s">
        <v>82</v>
      </c>
      <c r="AD19" s="48">
        <v>92</v>
      </c>
      <c r="AE19" s="42" t="s">
        <v>27</v>
      </c>
      <c r="AF19" s="42">
        <v>88.8</v>
      </c>
      <c r="AG19" s="61" t="s">
        <v>27</v>
      </c>
      <c r="AH19" s="61">
        <v>90.1</v>
      </c>
      <c r="AI19" s="61" t="s">
        <v>82</v>
      </c>
      <c r="AJ19" s="61">
        <v>94.2</v>
      </c>
      <c r="AK19" s="61" t="s">
        <v>65</v>
      </c>
      <c r="AL19" s="61">
        <v>91.5</v>
      </c>
      <c r="AM19" s="51" t="s">
        <v>53</v>
      </c>
      <c r="AN19" s="51">
        <v>89.7</v>
      </c>
      <c r="AO19" s="49" t="s">
        <v>76</v>
      </c>
      <c r="AP19" s="51">
        <v>87.3</v>
      </c>
      <c r="AQ19" s="50" t="s">
        <v>53</v>
      </c>
      <c r="AR19" s="51">
        <v>84.6</v>
      </c>
      <c r="AS19" s="50" t="s">
        <v>18</v>
      </c>
      <c r="AT19" s="51">
        <v>85.1</v>
      </c>
      <c r="AU19" s="50" t="s">
        <v>24</v>
      </c>
      <c r="AV19" s="51">
        <v>84.7</v>
      </c>
      <c r="AW19" s="7"/>
    </row>
    <row r="20" spans="1:49" ht="34.5" customHeight="1">
      <c r="A20" s="12"/>
      <c r="B20" s="48" t="s">
        <v>197</v>
      </c>
      <c r="C20" s="48">
        <v>96.3</v>
      </c>
      <c r="D20" s="48" t="s">
        <v>145</v>
      </c>
      <c r="E20" s="48">
        <v>94.3</v>
      </c>
      <c r="F20" s="48" t="s">
        <v>57</v>
      </c>
      <c r="G20" s="48">
        <v>95.6</v>
      </c>
      <c r="H20" s="48" t="s">
        <v>27</v>
      </c>
      <c r="I20" s="48">
        <v>93.1</v>
      </c>
      <c r="J20" s="48" t="s">
        <v>124</v>
      </c>
      <c r="K20" s="48">
        <v>96.2</v>
      </c>
      <c r="L20" s="48" t="s">
        <v>63</v>
      </c>
      <c r="M20" s="48">
        <v>102.8</v>
      </c>
      <c r="N20" s="48" t="s">
        <v>66</v>
      </c>
      <c r="O20" s="48">
        <v>104.5</v>
      </c>
      <c r="P20" s="48" t="s">
        <v>72</v>
      </c>
      <c r="Q20" s="48">
        <v>96.2</v>
      </c>
      <c r="R20" s="49" t="s">
        <v>65</v>
      </c>
      <c r="S20" s="51">
        <v>89.9</v>
      </c>
      <c r="T20" s="49" t="s">
        <v>18</v>
      </c>
      <c r="U20" s="51">
        <v>84.9</v>
      </c>
      <c r="V20" s="50" t="s">
        <v>66</v>
      </c>
      <c r="W20" s="51">
        <v>85.2</v>
      </c>
      <c r="X20" s="142"/>
      <c r="Y20" s="42" t="s">
        <v>57</v>
      </c>
      <c r="Z20" s="42">
        <v>89.1</v>
      </c>
      <c r="AA20" s="42" t="s">
        <v>82</v>
      </c>
      <c r="AB20" s="42">
        <v>89.7</v>
      </c>
      <c r="AC20" s="48" t="s">
        <v>57</v>
      </c>
      <c r="AD20" s="48">
        <v>90.1</v>
      </c>
      <c r="AE20" s="42" t="s">
        <v>57</v>
      </c>
      <c r="AF20" s="42">
        <v>88.5</v>
      </c>
      <c r="AG20" s="42" t="s">
        <v>124</v>
      </c>
      <c r="AH20" s="42">
        <v>89.6</v>
      </c>
      <c r="AI20" s="48" t="s">
        <v>115</v>
      </c>
      <c r="AJ20" s="48">
        <v>93.9</v>
      </c>
      <c r="AK20" s="48" t="s">
        <v>27</v>
      </c>
      <c r="AL20" s="48">
        <v>91.3</v>
      </c>
      <c r="AM20" s="42" t="s">
        <v>22</v>
      </c>
      <c r="AN20" s="42">
        <v>89.6</v>
      </c>
      <c r="AO20" s="49" t="s">
        <v>65</v>
      </c>
      <c r="AP20" s="42">
        <v>86.8</v>
      </c>
      <c r="AQ20" s="49" t="s">
        <v>81</v>
      </c>
      <c r="AR20" s="42">
        <v>84.6</v>
      </c>
      <c r="AS20" s="49" t="s">
        <v>66</v>
      </c>
      <c r="AT20" s="42">
        <v>85</v>
      </c>
      <c r="AU20" s="49" t="s">
        <v>22</v>
      </c>
      <c r="AV20" s="51">
        <v>84.5</v>
      </c>
      <c r="AW20" s="7"/>
    </row>
    <row r="21" spans="1:49" ht="34.5" customHeight="1">
      <c r="A21" s="12"/>
      <c r="B21" s="48" t="s">
        <v>124</v>
      </c>
      <c r="C21" s="48">
        <v>95.7</v>
      </c>
      <c r="D21" s="48" t="s">
        <v>82</v>
      </c>
      <c r="E21" s="48">
        <v>93.8</v>
      </c>
      <c r="F21" s="48" t="s">
        <v>32</v>
      </c>
      <c r="G21" s="48">
        <v>94.7</v>
      </c>
      <c r="H21" s="48" t="s">
        <v>20</v>
      </c>
      <c r="I21" s="48">
        <v>93</v>
      </c>
      <c r="J21" s="48" t="s">
        <v>27</v>
      </c>
      <c r="K21" s="48">
        <v>95.7</v>
      </c>
      <c r="L21" s="48" t="s">
        <v>59</v>
      </c>
      <c r="M21" s="48">
        <v>102.1</v>
      </c>
      <c r="N21" s="48" t="s">
        <v>24</v>
      </c>
      <c r="O21" s="48">
        <v>103.4</v>
      </c>
      <c r="P21" s="48" t="s">
        <v>83</v>
      </c>
      <c r="Q21" s="48">
        <v>95.9</v>
      </c>
      <c r="R21" s="49" t="s">
        <v>68</v>
      </c>
      <c r="S21" s="51">
        <v>89.8</v>
      </c>
      <c r="T21" s="49" t="s">
        <v>81</v>
      </c>
      <c r="U21" s="51">
        <v>84.9</v>
      </c>
      <c r="V21" s="50" t="s">
        <v>24</v>
      </c>
      <c r="W21" s="51">
        <v>85</v>
      </c>
      <c r="X21" s="142"/>
      <c r="Y21" s="42" t="s">
        <v>124</v>
      </c>
      <c r="Z21" s="42">
        <v>88.7</v>
      </c>
      <c r="AA21" s="42" t="s">
        <v>57</v>
      </c>
      <c r="AB21" s="42">
        <v>89.4</v>
      </c>
      <c r="AC21" s="42" t="s">
        <v>32</v>
      </c>
      <c r="AD21" s="42">
        <v>88.1</v>
      </c>
      <c r="AE21" s="42" t="s">
        <v>20</v>
      </c>
      <c r="AF21" s="42">
        <v>88.1</v>
      </c>
      <c r="AG21" s="42" t="s">
        <v>40</v>
      </c>
      <c r="AH21" s="42">
        <v>88.8</v>
      </c>
      <c r="AI21" s="48" t="s">
        <v>63</v>
      </c>
      <c r="AJ21" s="48">
        <v>93.9</v>
      </c>
      <c r="AK21" s="48" t="s">
        <v>66</v>
      </c>
      <c r="AL21" s="48">
        <v>91</v>
      </c>
      <c r="AM21" s="42" t="s">
        <v>72</v>
      </c>
      <c r="AN21" s="42">
        <v>89.6</v>
      </c>
      <c r="AO21" s="49" t="s">
        <v>18</v>
      </c>
      <c r="AP21" s="42">
        <v>86.7</v>
      </c>
      <c r="AQ21" s="49" t="s">
        <v>19</v>
      </c>
      <c r="AR21" s="42">
        <v>84.4</v>
      </c>
      <c r="AS21" s="49" t="s">
        <v>43</v>
      </c>
      <c r="AT21" s="42">
        <v>84.3</v>
      </c>
      <c r="AU21" s="49" t="s">
        <v>76</v>
      </c>
      <c r="AV21" s="51">
        <v>84.4</v>
      </c>
      <c r="AW21" s="7"/>
    </row>
    <row r="22" spans="1:49" ht="34.5" customHeight="1">
      <c r="A22" s="12"/>
      <c r="B22" s="48" t="s">
        <v>198</v>
      </c>
      <c r="C22" s="48">
        <v>93.3</v>
      </c>
      <c r="D22" s="42" t="s">
        <v>27</v>
      </c>
      <c r="E22" s="42">
        <v>89.9</v>
      </c>
      <c r="F22" s="48" t="s">
        <v>27</v>
      </c>
      <c r="G22" s="48">
        <v>90.4</v>
      </c>
      <c r="H22" s="48" t="s">
        <v>123</v>
      </c>
      <c r="I22" s="48">
        <v>91.9</v>
      </c>
      <c r="J22" s="48" t="s">
        <v>55</v>
      </c>
      <c r="K22" s="48">
        <v>94.4</v>
      </c>
      <c r="L22" s="48" t="s">
        <v>82</v>
      </c>
      <c r="M22" s="48">
        <v>102.1</v>
      </c>
      <c r="N22" s="48" t="s">
        <v>21</v>
      </c>
      <c r="O22" s="48">
        <v>102.5</v>
      </c>
      <c r="P22" s="48" t="s">
        <v>53</v>
      </c>
      <c r="Q22" s="48">
        <v>95.8</v>
      </c>
      <c r="R22" s="49" t="s">
        <v>75</v>
      </c>
      <c r="S22" s="51">
        <v>89.8</v>
      </c>
      <c r="T22" s="49" t="s">
        <v>53</v>
      </c>
      <c r="U22" s="51">
        <v>84.8</v>
      </c>
      <c r="V22" s="50" t="s">
        <v>43</v>
      </c>
      <c r="W22" s="51">
        <v>84.9</v>
      </c>
      <c r="X22" s="142"/>
      <c r="Y22" s="42" t="s">
        <v>145</v>
      </c>
      <c r="Z22" s="42">
        <v>86.2</v>
      </c>
      <c r="AA22" s="42" t="s">
        <v>27</v>
      </c>
      <c r="AB22" s="42">
        <v>86.7</v>
      </c>
      <c r="AC22" s="42" t="s">
        <v>27</v>
      </c>
      <c r="AD22" s="42">
        <v>86.9</v>
      </c>
      <c r="AE22" s="42" t="s">
        <v>123</v>
      </c>
      <c r="AF22" s="42">
        <v>86.5</v>
      </c>
      <c r="AG22" s="42" t="s">
        <v>20</v>
      </c>
      <c r="AH22" s="42">
        <v>87</v>
      </c>
      <c r="AI22" s="48" t="s">
        <v>59</v>
      </c>
      <c r="AJ22" s="48">
        <v>93</v>
      </c>
      <c r="AK22" s="48" t="s">
        <v>72</v>
      </c>
      <c r="AL22" s="48">
        <v>90.6</v>
      </c>
      <c r="AM22" s="42" t="s">
        <v>77</v>
      </c>
      <c r="AN22" s="42">
        <v>89.5</v>
      </c>
      <c r="AO22" s="49" t="s">
        <v>49</v>
      </c>
      <c r="AP22" s="42">
        <v>86.7</v>
      </c>
      <c r="AQ22" s="49" t="s">
        <v>18</v>
      </c>
      <c r="AR22" s="42">
        <v>84.1</v>
      </c>
      <c r="AS22" s="49" t="s">
        <v>24</v>
      </c>
      <c r="AT22" s="42">
        <v>84.2</v>
      </c>
      <c r="AU22" s="49" t="s">
        <v>23</v>
      </c>
      <c r="AV22" s="51">
        <v>84.3</v>
      </c>
      <c r="AW22" s="7"/>
    </row>
    <row r="23" spans="1:49" ht="34.5" customHeight="1">
      <c r="A23" s="12"/>
      <c r="B23" s="48" t="s">
        <v>199</v>
      </c>
      <c r="C23" s="48">
        <v>92.2</v>
      </c>
      <c r="D23" s="42" t="s">
        <v>28</v>
      </c>
      <c r="E23" s="42">
        <v>88.4</v>
      </c>
      <c r="F23" s="42" t="s">
        <v>28</v>
      </c>
      <c r="G23" s="42">
        <v>89.3</v>
      </c>
      <c r="H23" s="48" t="s">
        <v>28</v>
      </c>
      <c r="I23" s="48">
        <v>90.2</v>
      </c>
      <c r="J23" s="48" t="s">
        <v>20</v>
      </c>
      <c r="K23" s="48">
        <v>92.6</v>
      </c>
      <c r="L23" s="48" t="s">
        <v>26</v>
      </c>
      <c r="M23" s="48">
        <v>101.6</v>
      </c>
      <c r="N23" s="48" t="s">
        <v>63</v>
      </c>
      <c r="O23" s="48">
        <v>102.3</v>
      </c>
      <c r="P23" s="48" t="s">
        <v>68</v>
      </c>
      <c r="Q23" s="48">
        <v>95.4</v>
      </c>
      <c r="R23" s="49" t="s">
        <v>85</v>
      </c>
      <c r="S23" s="51">
        <v>89.7</v>
      </c>
      <c r="T23" s="49" t="s">
        <v>21</v>
      </c>
      <c r="U23" s="51">
        <v>84.6</v>
      </c>
      <c r="V23" s="50" t="s">
        <v>64</v>
      </c>
      <c r="W23" s="51">
        <v>84.4</v>
      </c>
      <c r="X23" s="142"/>
      <c r="Y23" s="42" t="s">
        <v>28</v>
      </c>
      <c r="Z23" s="42">
        <v>85.7</v>
      </c>
      <c r="AA23" s="42" t="s">
        <v>28</v>
      </c>
      <c r="AB23" s="42">
        <v>84.8</v>
      </c>
      <c r="AC23" s="42" t="s">
        <v>28</v>
      </c>
      <c r="AD23" s="42">
        <v>85.3</v>
      </c>
      <c r="AE23" s="42" t="s">
        <v>28</v>
      </c>
      <c r="AF23" s="42">
        <v>85.7</v>
      </c>
      <c r="AG23" s="42" t="s">
        <v>55</v>
      </c>
      <c r="AH23" s="42">
        <v>87</v>
      </c>
      <c r="AI23" s="48" t="s">
        <v>26</v>
      </c>
      <c r="AJ23" s="48">
        <v>92.5</v>
      </c>
      <c r="AK23" s="48" t="s">
        <v>63</v>
      </c>
      <c r="AL23" s="48">
        <v>90.4</v>
      </c>
      <c r="AM23" s="42" t="s">
        <v>85</v>
      </c>
      <c r="AN23" s="42">
        <v>89.5</v>
      </c>
      <c r="AO23" s="49" t="s">
        <v>75</v>
      </c>
      <c r="AP23" s="42">
        <v>86.6</v>
      </c>
      <c r="AQ23" s="49" t="s">
        <v>64</v>
      </c>
      <c r="AR23" s="42">
        <v>83.8</v>
      </c>
      <c r="AS23" s="49" t="s">
        <v>64</v>
      </c>
      <c r="AT23" s="42">
        <v>84.2</v>
      </c>
      <c r="AU23" s="49" t="s">
        <v>57</v>
      </c>
      <c r="AV23" s="51">
        <v>84</v>
      </c>
      <c r="AW23" s="7"/>
    </row>
    <row r="24" spans="1:49" ht="34.5" customHeight="1">
      <c r="A24" s="12"/>
      <c r="B24" s="48" t="s">
        <v>200</v>
      </c>
      <c r="C24" s="48">
        <v>91.7</v>
      </c>
      <c r="D24" s="42" t="s">
        <v>23</v>
      </c>
      <c r="E24" s="42">
        <v>87.4</v>
      </c>
      <c r="F24" s="42" t="s">
        <v>56</v>
      </c>
      <c r="G24" s="42">
        <v>88.6</v>
      </c>
      <c r="H24" s="42" t="s">
        <v>69</v>
      </c>
      <c r="I24" s="42">
        <v>89.6</v>
      </c>
      <c r="J24" s="48" t="s">
        <v>123</v>
      </c>
      <c r="K24" s="48">
        <v>90.9</v>
      </c>
      <c r="L24" s="48" t="s">
        <v>80</v>
      </c>
      <c r="M24" s="48">
        <v>101.3</v>
      </c>
      <c r="N24" s="48" t="s">
        <v>78</v>
      </c>
      <c r="O24" s="48">
        <v>102</v>
      </c>
      <c r="P24" s="48" t="s">
        <v>81</v>
      </c>
      <c r="Q24" s="48">
        <v>95.2</v>
      </c>
      <c r="R24" s="49" t="s">
        <v>81</v>
      </c>
      <c r="S24" s="51">
        <v>89.4</v>
      </c>
      <c r="T24" s="49" t="s">
        <v>72</v>
      </c>
      <c r="U24" s="51">
        <v>84.2</v>
      </c>
      <c r="V24" s="50" t="s">
        <v>28</v>
      </c>
      <c r="W24" s="51">
        <v>84.1</v>
      </c>
      <c r="X24" s="142"/>
      <c r="Y24" s="42" t="s">
        <v>27</v>
      </c>
      <c r="Z24" s="42">
        <v>85.4</v>
      </c>
      <c r="AA24" s="42" t="s">
        <v>18</v>
      </c>
      <c r="AB24" s="42">
        <v>84.5</v>
      </c>
      <c r="AC24" s="42" t="s">
        <v>56</v>
      </c>
      <c r="AD24" s="42">
        <v>84.3</v>
      </c>
      <c r="AE24" s="42" t="s">
        <v>18</v>
      </c>
      <c r="AF24" s="42">
        <v>85.2</v>
      </c>
      <c r="AG24" s="42" t="s">
        <v>56</v>
      </c>
      <c r="AH24" s="42">
        <v>84.5</v>
      </c>
      <c r="AI24" s="48" t="s">
        <v>27</v>
      </c>
      <c r="AJ24" s="48">
        <v>92.1</v>
      </c>
      <c r="AK24" s="48" t="s">
        <v>78</v>
      </c>
      <c r="AL24" s="48">
        <v>90.4</v>
      </c>
      <c r="AM24" s="42" t="s">
        <v>83</v>
      </c>
      <c r="AN24" s="42">
        <v>89.3</v>
      </c>
      <c r="AO24" s="49" t="s">
        <v>22</v>
      </c>
      <c r="AP24" s="42">
        <v>86.5</v>
      </c>
      <c r="AQ24" s="49" t="s">
        <v>72</v>
      </c>
      <c r="AR24" s="42">
        <v>83.8</v>
      </c>
      <c r="AS24" s="49" t="s">
        <v>28</v>
      </c>
      <c r="AT24" s="42">
        <v>83.8</v>
      </c>
      <c r="AU24" s="49" t="s">
        <v>66</v>
      </c>
      <c r="AV24" s="51">
        <v>83.8</v>
      </c>
      <c r="AW24" s="7"/>
    </row>
    <row r="25" spans="1:49" ht="34.5" customHeight="1">
      <c r="A25" s="12"/>
      <c r="B25" s="48" t="s">
        <v>201</v>
      </c>
      <c r="C25" s="48">
        <v>91.3</v>
      </c>
      <c r="D25" s="42" t="s">
        <v>56</v>
      </c>
      <c r="E25" s="42">
        <v>87.4</v>
      </c>
      <c r="F25" s="42" t="s">
        <v>40</v>
      </c>
      <c r="G25" s="42">
        <v>87.2</v>
      </c>
      <c r="H25" s="42" t="s">
        <v>18</v>
      </c>
      <c r="I25" s="42">
        <v>89.5</v>
      </c>
      <c r="J25" s="48" t="s">
        <v>56</v>
      </c>
      <c r="K25" s="48">
        <v>90.4</v>
      </c>
      <c r="L25" s="48" t="s">
        <v>58</v>
      </c>
      <c r="M25" s="48">
        <v>100.8</v>
      </c>
      <c r="N25" s="48" t="s">
        <v>27</v>
      </c>
      <c r="O25" s="48">
        <v>101.8</v>
      </c>
      <c r="P25" s="48" t="s">
        <v>77</v>
      </c>
      <c r="Q25" s="48">
        <v>94.8</v>
      </c>
      <c r="R25" s="49" t="s">
        <v>49</v>
      </c>
      <c r="S25" s="51">
        <v>89.3</v>
      </c>
      <c r="T25" s="49" t="s">
        <v>43</v>
      </c>
      <c r="U25" s="51">
        <v>84.1</v>
      </c>
      <c r="V25" s="50" t="s">
        <v>21</v>
      </c>
      <c r="W25" s="51">
        <v>83.3</v>
      </c>
      <c r="X25" s="142"/>
      <c r="Y25" s="42" t="s">
        <v>82</v>
      </c>
      <c r="Z25" s="42">
        <v>85.3</v>
      </c>
      <c r="AA25" s="42" t="s">
        <v>23</v>
      </c>
      <c r="AB25" s="42">
        <v>84.1</v>
      </c>
      <c r="AC25" s="42" t="s">
        <v>18</v>
      </c>
      <c r="AD25" s="42">
        <v>83.4</v>
      </c>
      <c r="AE25" s="42" t="s">
        <v>36</v>
      </c>
      <c r="AF25" s="42">
        <v>83.4</v>
      </c>
      <c r="AG25" s="42" t="s">
        <v>123</v>
      </c>
      <c r="AH25" s="42">
        <v>84.2</v>
      </c>
      <c r="AI25" s="48" t="s">
        <v>80</v>
      </c>
      <c r="AJ25" s="48">
        <v>92.1</v>
      </c>
      <c r="AK25" s="42" t="s">
        <v>82</v>
      </c>
      <c r="AL25" s="42">
        <v>89.8</v>
      </c>
      <c r="AM25" s="42" t="s">
        <v>81</v>
      </c>
      <c r="AN25" s="42">
        <v>89.2</v>
      </c>
      <c r="AO25" s="49" t="s">
        <v>81</v>
      </c>
      <c r="AP25" s="42">
        <v>86.5</v>
      </c>
      <c r="AQ25" s="49" t="s">
        <v>21</v>
      </c>
      <c r="AR25" s="42">
        <v>83.6</v>
      </c>
      <c r="AS25" s="49" t="s">
        <v>21</v>
      </c>
      <c r="AT25" s="42">
        <v>83.3</v>
      </c>
      <c r="AU25" s="49" t="s">
        <v>64</v>
      </c>
      <c r="AV25" s="51">
        <v>83.7</v>
      </c>
      <c r="AW25" s="7"/>
    </row>
    <row r="26" spans="1:49" ht="34.5" customHeight="1">
      <c r="A26" s="12"/>
      <c r="B26" s="48" t="s">
        <v>202</v>
      </c>
      <c r="C26" s="48">
        <v>90.3</v>
      </c>
      <c r="D26" s="42" t="s">
        <v>18</v>
      </c>
      <c r="E26" s="42">
        <v>87.3</v>
      </c>
      <c r="F26" s="42" t="s">
        <v>18</v>
      </c>
      <c r="G26" s="42">
        <v>86.4</v>
      </c>
      <c r="H26" s="42" t="s">
        <v>36</v>
      </c>
      <c r="I26" s="42">
        <v>89.3</v>
      </c>
      <c r="J26" s="42" t="s">
        <v>26</v>
      </c>
      <c r="K26" s="42">
        <v>89.1</v>
      </c>
      <c r="L26" s="48" t="s">
        <v>27</v>
      </c>
      <c r="M26" s="48">
        <v>99.7</v>
      </c>
      <c r="N26" s="48" t="s">
        <v>68</v>
      </c>
      <c r="O26" s="48">
        <v>101.8</v>
      </c>
      <c r="P26" s="48" t="s">
        <v>22</v>
      </c>
      <c r="Q26" s="48">
        <v>94.6</v>
      </c>
      <c r="R26" s="49" t="s">
        <v>22</v>
      </c>
      <c r="S26" s="51">
        <v>89</v>
      </c>
      <c r="T26" s="49" t="s">
        <v>64</v>
      </c>
      <c r="U26" s="51">
        <v>84.1</v>
      </c>
      <c r="V26" s="50" t="s">
        <v>65</v>
      </c>
      <c r="W26" s="51">
        <v>83.1</v>
      </c>
      <c r="X26" s="142"/>
      <c r="Y26" s="42" t="s">
        <v>40</v>
      </c>
      <c r="Z26" s="42">
        <v>84.9</v>
      </c>
      <c r="AA26" s="42" t="s">
        <v>56</v>
      </c>
      <c r="AB26" s="42">
        <v>83.5</v>
      </c>
      <c r="AC26" s="42" t="s">
        <v>40</v>
      </c>
      <c r="AD26" s="42">
        <v>82.2</v>
      </c>
      <c r="AE26" s="42" t="s">
        <v>69</v>
      </c>
      <c r="AF26" s="42">
        <v>82.8</v>
      </c>
      <c r="AG26" s="42" t="s">
        <v>18</v>
      </c>
      <c r="AH26" s="42">
        <v>83.7</v>
      </c>
      <c r="AI26" s="48" t="s">
        <v>58</v>
      </c>
      <c r="AJ26" s="48">
        <v>91.3</v>
      </c>
      <c r="AK26" s="42" t="s">
        <v>49</v>
      </c>
      <c r="AL26" s="42">
        <v>89.4</v>
      </c>
      <c r="AM26" s="42" t="s">
        <v>51</v>
      </c>
      <c r="AN26" s="42">
        <v>88.7</v>
      </c>
      <c r="AO26" s="49" t="s">
        <v>68</v>
      </c>
      <c r="AP26" s="42">
        <v>86.2</v>
      </c>
      <c r="AQ26" s="49" t="s">
        <v>43</v>
      </c>
      <c r="AR26" s="42">
        <v>83.5</v>
      </c>
      <c r="AS26" s="49" t="s">
        <v>65</v>
      </c>
      <c r="AT26" s="42">
        <v>82.9</v>
      </c>
      <c r="AU26" s="49" t="s">
        <v>75</v>
      </c>
      <c r="AV26" s="51">
        <v>83.3</v>
      </c>
      <c r="AW26" s="7"/>
    </row>
    <row r="27" spans="1:49" ht="34.5" customHeight="1">
      <c r="A27" s="12"/>
      <c r="B27" s="42" t="s">
        <v>203</v>
      </c>
      <c r="C27" s="42">
        <v>89.3</v>
      </c>
      <c r="D27" s="42" t="s">
        <v>38</v>
      </c>
      <c r="E27" s="42">
        <v>86.2</v>
      </c>
      <c r="F27" s="42" t="s">
        <v>23</v>
      </c>
      <c r="G27" s="42">
        <v>85.3</v>
      </c>
      <c r="H27" s="42" t="s">
        <v>40</v>
      </c>
      <c r="I27" s="42">
        <v>88.2</v>
      </c>
      <c r="J27" s="42" t="s">
        <v>18</v>
      </c>
      <c r="K27" s="42">
        <v>88.3</v>
      </c>
      <c r="L27" s="48" t="s">
        <v>21</v>
      </c>
      <c r="M27" s="48">
        <v>99.6</v>
      </c>
      <c r="N27" s="48" t="s">
        <v>77</v>
      </c>
      <c r="O27" s="48">
        <v>101.8</v>
      </c>
      <c r="P27" s="48" t="s">
        <v>84</v>
      </c>
      <c r="Q27" s="48">
        <v>94.5</v>
      </c>
      <c r="R27" s="49" t="s">
        <v>20</v>
      </c>
      <c r="S27" s="51">
        <v>88.4</v>
      </c>
      <c r="T27" s="49" t="s">
        <v>23</v>
      </c>
      <c r="U27" s="51">
        <v>83.8</v>
      </c>
      <c r="V27" s="50" t="s">
        <v>71</v>
      </c>
      <c r="W27" s="51">
        <v>82.7</v>
      </c>
      <c r="X27" s="142"/>
      <c r="Y27" s="42" t="s">
        <v>60</v>
      </c>
      <c r="Z27" s="42">
        <v>82.4</v>
      </c>
      <c r="AA27" s="42" t="s">
        <v>38</v>
      </c>
      <c r="AB27" s="42">
        <v>82.6</v>
      </c>
      <c r="AC27" s="42" t="s">
        <v>23</v>
      </c>
      <c r="AD27" s="42">
        <v>82</v>
      </c>
      <c r="AE27" s="42" t="s">
        <v>40</v>
      </c>
      <c r="AF27" s="42">
        <v>82.1</v>
      </c>
      <c r="AG27" s="42" t="s">
        <v>26</v>
      </c>
      <c r="AH27" s="42">
        <v>83.4</v>
      </c>
      <c r="AI27" s="48" t="s">
        <v>21</v>
      </c>
      <c r="AJ27" s="48">
        <v>90.9</v>
      </c>
      <c r="AK27" s="42" t="s">
        <v>85</v>
      </c>
      <c r="AL27" s="42">
        <v>89.4</v>
      </c>
      <c r="AM27" s="42" t="s">
        <v>18</v>
      </c>
      <c r="AN27" s="42">
        <v>88.5</v>
      </c>
      <c r="AO27" s="49" t="s">
        <v>85</v>
      </c>
      <c r="AP27" s="42">
        <v>86.2</v>
      </c>
      <c r="AQ27" s="49" t="s">
        <v>71</v>
      </c>
      <c r="AR27" s="42">
        <v>82.9</v>
      </c>
      <c r="AS27" s="49" t="s">
        <v>71</v>
      </c>
      <c r="AT27" s="42">
        <v>82.7</v>
      </c>
      <c r="AU27" s="49" t="s">
        <v>80</v>
      </c>
      <c r="AV27" s="51">
        <v>82.9</v>
      </c>
      <c r="AW27" s="7"/>
    </row>
    <row r="28" spans="1:49" ht="34.5" customHeight="1">
      <c r="A28" s="12"/>
      <c r="B28" s="42" t="s">
        <v>185</v>
      </c>
      <c r="C28" s="42">
        <v>88.5</v>
      </c>
      <c r="D28" s="42" t="s">
        <v>32</v>
      </c>
      <c r="E28" s="42">
        <v>85.6</v>
      </c>
      <c r="F28" s="42" t="s">
        <v>36</v>
      </c>
      <c r="G28" s="42">
        <v>85.1</v>
      </c>
      <c r="H28" s="42" t="s">
        <v>56</v>
      </c>
      <c r="I28" s="42">
        <v>87.1</v>
      </c>
      <c r="J28" s="42" t="s">
        <v>23</v>
      </c>
      <c r="K28" s="42">
        <v>87.7</v>
      </c>
      <c r="L28" s="48" t="s">
        <v>67</v>
      </c>
      <c r="M28" s="48">
        <v>99.2</v>
      </c>
      <c r="N28" s="48" t="s">
        <v>80</v>
      </c>
      <c r="O28" s="48">
        <v>101.2</v>
      </c>
      <c r="P28" s="48" t="s">
        <v>51</v>
      </c>
      <c r="Q28" s="48">
        <v>94.4</v>
      </c>
      <c r="R28" s="49" t="s">
        <v>26</v>
      </c>
      <c r="S28" s="51">
        <v>88.4</v>
      </c>
      <c r="T28" s="49" t="s">
        <v>71</v>
      </c>
      <c r="U28" s="51">
        <v>83.2</v>
      </c>
      <c r="V28" s="50" t="s">
        <v>72</v>
      </c>
      <c r="W28" s="51">
        <v>82.6</v>
      </c>
      <c r="X28" s="142"/>
      <c r="Y28" s="42" t="s">
        <v>18</v>
      </c>
      <c r="Z28" s="42">
        <v>82.1</v>
      </c>
      <c r="AA28" s="42" t="s">
        <v>32</v>
      </c>
      <c r="AB28" s="42">
        <v>80.2</v>
      </c>
      <c r="AC28" s="42" t="s">
        <v>38</v>
      </c>
      <c r="AD28" s="42">
        <v>81.2</v>
      </c>
      <c r="AE28" s="42" t="s">
        <v>56</v>
      </c>
      <c r="AF28" s="42">
        <v>82.1</v>
      </c>
      <c r="AG28" s="42" t="s">
        <v>23</v>
      </c>
      <c r="AH28" s="42">
        <v>82.6</v>
      </c>
      <c r="AI28" s="48" t="s">
        <v>51</v>
      </c>
      <c r="AJ28" s="48">
        <v>90.7</v>
      </c>
      <c r="AK28" s="42" t="s">
        <v>77</v>
      </c>
      <c r="AL28" s="42">
        <v>89.3</v>
      </c>
      <c r="AM28" s="42" t="s">
        <v>64</v>
      </c>
      <c r="AN28" s="42">
        <v>88.3</v>
      </c>
      <c r="AO28" s="49" t="s">
        <v>20</v>
      </c>
      <c r="AP28" s="42">
        <v>85.6</v>
      </c>
      <c r="AQ28" s="49" t="s">
        <v>83</v>
      </c>
      <c r="AR28" s="42">
        <v>82.9</v>
      </c>
      <c r="AS28" s="49" t="s">
        <v>72</v>
      </c>
      <c r="AT28" s="42">
        <v>82.2</v>
      </c>
      <c r="AU28" s="49" t="s">
        <v>40</v>
      </c>
      <c r="AV28" s="51">
        <v>82.6</v>
      </c>
      <c r="AW28" s="7"/>
    </row>
    <row r="29" spans="1:49" ht="34.5" customHeight="1">
      <c r="A29" s="12"/>
      <c r="B29" s="42" t="s">
        <v>186</v>
      </c>
      <c r="C29" s="42">
        <v>88</v>
      </c>
      <c r="D29" s="42" t="s">
        <v>36</v>
      </c>
      <c r="E29" s="42">
        <v>83</v>
      </c>
      <c r="F29" s="42" t="s">
        <v>69</v>
      </c>
      <c r="G29" s="42">
        <v>85.1</v>
      </c>
      <c r="H29" s="42" t="s">
        <v>32</v>
      </c>
      <c r="I29" s="42">
        <v>86.7</v>
      </c>
      <c r="J29" s="42" t="s">
        <v>32</v>
      </c>
      <c r="K29" s="42">
        <v>86.9</v>
      </c>
      <c r="L29" s="48" t="s">
        <v>51</v>
      </c>
      <c r="M29" s="48">
        <v>98.9</v>
      </c>
      <c r="N29" s="48" t="s">
        <v>49</v>
      </c>
      <c r="O29" s="48">
        <v>100.4</v>
      </c>
      <c r="P29" s="48" t="s">
        <v>65</v>
      </c>
      <c r="Q29" s="48">
        <v>94.3</v>
      </c>
      <c r="R29" s="49" t="s">
        <v>84</v>
      </c>
      <c r="S29" s="51">
        <v>88</v>
      </c>
      <c r="T29" s="49" t="s">
        <v>83</v>
      </c>
      <c r="U29" s="51">
        <v>83.2</v>
      </c>
      <c r="V29" s="50" t="s">
        <v>75</v>
      </c>
      <c r="W29" s="51">
        <v>82.4</v>
      </c>
      <c r="X29" s="142"/>
      <c r="Y29" s="42" t="s">
        <v>36</v>
      </c>
      <c r="Z29" s="42">
        <v>81.1</v>
      </c>
      <c r="AA29" s="53" t="s">
        <v>36</v>
      </c>
      <c r="AB29" s="53">
        <v>79.1</v>
      </c>
      <c r="AC29" s="42" t="s">
        <v>36</v>
      </c>
      <c r="AD29" s="42">
        <v>80.7</v>
      </c>
      <c r="AE29" s="42" t="s">
        <v>55</v>
      </c>
      <c r="AF29" s="42">
        <v>80.5</v>
      </c>
      <c r="AG29" s="53" t="s">
        <v>60</v>
      </c>
      <c r="AH29" s="53">
        <v>79.8</v>
      </c>
      <c r="AI29" s="48" t="s">
        <v>20</v>
      </c>
      <c r="AJ29" s="48">
        <v>90.2</v>
      </c>
      <c r="AK29" s="42" t="s">
        <v>51</v>
      </c>
      <c r="AL29" s="42">
        <v>89.2</v>
      </c>
      <c r="AM29" s="42" t="s">
        <v>29</v>
      </c>
      <c r="AN29" s="42">
        <v>88.1</v>
      </c>
      <c r="AO29" s="49" t="s">
        <v>26</v>
      </c>
      <c r="AP29" s="42">
        <v>85.6</v>
      </c>
      <c r="AQ29" s="49" t="s">
        <v>23</v>
      </c>
      <c r="AR29" s="42">
        <v>82.7</v>
      </c>
      <c r="AS29" s="49" t="s">
        <v>75</v>
      </c>
      <c r="AT29" s="42">
        <v>82.1</v>
      </c>
      <c r="AU29" s="49" t="s">
        <v>81</v>
      </c>
      <c r="AV29" s="51">
        <v>82.4</v>
      </c>
      <c r="AW29" s="7"/>
    </row>
    <row r="30" spans="1:49" ht="34.5" customHeight="1">
      <c r="A30" s="12"/>
      <c r="B30" s="42" t="s">
        <v>204</v>
      </c>
      <c r="C30" s="42">
        <v>87.6</v>
      </c>
      <c r="D30" s="42" t="s">
        <v>69</v>
      </c>
      <c r="E30" s="42">
        <v>83</v>
      </c>
      <c r="F30" s="42" t="s">
        <v>55</v>
      </c>
      <c r="G30" s="42">
        <v>85</v>
      </c>
      <c r="H30" s="42" t="s">
        <v>55</v>
      </c>
      <c r="I30" s="42">
        <v>85.8</v>
      </c>
      <c r="J30" s="42" t="s">
        <v>69</v>
      </c>
      <c r="K30" s="42">
        <v>86.3</v>
      </c>
      <c r="L30" s="48" t="s">
        <v>55</v>
      </c>
      <c r="M30" s="48">
        <v>98.7</v>
      </c>
      <c r="N30" s="48" t="s">
        <v>82</v>
      </c>
      <c r="O30" s="48">
        <v>100.3</v>
      </c>
      <c r="P30" s="48" t="s">
        <v>64</v>
      </c>
      <c r="Q30" s="48">
        <v>94.1</v>
      </c>
      <c r="R30" s="49" t="s">
        <v>58</v>
      </c>
      <c r="S30" s="51">
        <v>87.8</v>
      </c>
      <c r="T30" s="49" t="s">
        <v>20</v>
      </c>
      <c r="U30" s="51">
        <v>82.9</v>
      </c>
      <c r="V30" s="50" t="s">
        <v>83</v>
      </c>
      <c r="W30" s="51">
        <v>82.4</v>
      </c>
      <c r="X30" s="142"/>
      <c r="Y30" s="53" t="s">
        <v>32</v>
      </c>
      <c r="Z30" s="53">
        <v>79.6</v>
      </c>
      <c r="AA30" s="53" t="s">
        <v>55</v>
      </c>
      <c r="AB30" s="53">
        <v>78.8</v>
      </c>
      <c r="AC30" s="42" t="s">
        <v>55</v>
      </c>
      <c r="AD30" s="42">
        <v>80.7</v>
      </c>
      <c r="AE30" s="42" t="s">
        <v>26</v>
      </c>
      <c r="AF30" s="42">
        <v>80.4</v>
      </c>
      <c r="AG30" s="53" t="s">
        <v>69</v>
      </c>
      <c r="AH30" s="53">
        <v>79.3</v>
      </c>
      <c r="AI30" s="42" t="s">
        <v>116</v>
      </c>
      <c r="AJ30" s="42">
        <v>89.9</v>
      </c>
      <c r="AK30" s="42" t="s">
        <v>26</v>
      </c>
      <c r="AL30" s="42">
        <v>89</v>
      </c>
      <c r="AM30" s="42" t="s">
        <v>84</v>
      </c>
      <c r="AN30" s="42">
        <v>87.9</v>
      </c>
      <c r="AO30" s="49" t="s">
        <v>84</v>
      </c>
      <c r="AP30" s="42">
        <v>85.1</v>
      </c>
      <c r="AQ30" s="49" t="s">
        <v>20</v>
      </c>
      <c r="AR30" s="42">
        <v>82.2</v>
      </c>
      <c r="AS30" s="49" t="s">
        <v>83</v>
      </c>
      <c r="AT30" s="42">
        <v>82.1</v>
      </c>
      <c r="AU30" s="49" t="s">
        <v>65</v>
      </c>
      <c r="AV30" s="51">
        <v>81.4</v>
      </c>
      <c r="AW30" s="7"/>
    </row>
    <row r="31" spans="1:49" ht="34.5" customHeight="1">
      <c r="A31" s="12"/>
      <c r="B31" s="42" t="s">
        <v>205</v>
      </c>
      <c r="C31" s="42">
        <v>84.7</v>
      </c>
      <c r="D31" s="42" t="s">
        <v>55</v>
      </c>
      <c r="E31" s="42">
        <v>82.5</v>
      </c>
      <c r="F31" s="42" t="s">
        <v>38</v>
      </c>
      <c r="G31" s="42">
        <v>84.9</v>
      </c>
      <c r="H31" s="42" t="s">
        <v>26</v>
      </c>
      <c r="I31" s="42">
        <v>84.5</v>
      </c>
      <c r="J31" s="42" t="s">
        <v>60</v>
      </c>
      <c r="K31" s="42">
        <v>86.2</v>
      </c>
      <c r="L31" s="48" t="s">
        <v>116</v>
      </c>
      <c r="M31" s="48">
        <v>98</v>
      </c>
      <c r="N31" s="48" t="s">
        <v>51</v>
      </c>
      <c r="O31" s="48">
        <v>100</v>
      </c>
      <c r="P31" s="48" t="s">
        <v>29</v>
      </c>
      <c r="Q31" s="48">
        <v>93.3</v>
      </c>
      <c r="R31" s="49" t="s">
        <v>80</v>
      </c>
      <c r="S31" s="51">
        <v>87.8</v>
      </c>
      <c r="T31" s="49" t="s">
        <v>70</v>
      </c>
      <c r="U31" s="51">
        <v>82.5</v>
      </c>
      <c r="V31" s="50" t="s">
        <v>53</v>
      </c>
      <c r="W31" s="51">
        <v>82.1</v>
      </c>
      <c r="X31" s="142"/>
      <c r="Y31" s="53" t="s">
        <v>56</v>
      </c>
      <c r="Z31" s="53">
        <v>78.8</v>
      </c>
      <c r="AA31" s="53" t="s">
        <v>69</v>
      </c>
      <c r="AB31" s="53">
        <v>78.1</v>
      </c>
      <c r="AC31" s="53" t="s">
        <v>69</v>
      </c>
      <c r="AD31" s="53">
        <v>79.6</v>
      </c>
      <c r="AE31" s="42" t="s">
        <v>23</v>
      </c>
      <c r="AF31" s="42">
        <v>80</v>
      </c>
      <c r="AG31" s="53" t="s">
        <v>32</v>
      </c>
      <c r="AH31" s="53">
        <v>79</v>
      </c>
      <c r="AI31" s="42" t="s">
        <v>29</v>
      </c>
      <c r="AJ31" s="42">
        <v>88.9</v>
      </c>
      <c r="AK31" s="42" t="s">
        <v>22</v>
      </c>
      <c r="AL31" s="42">
        <v>88.9</v>
      </c>
      <c r="AM31" s="42" t="s">
        <v>65</v>
      </c>
      <c r="AN31" s="42">
        <v>87.7</v>
      </c>
      <c r="AO31" s="49" t="s">
        <v>80</v>
      </c>
      <c r="AP31" s="42">
        <v>85</v>
      </c>
      <c r="AQ31" s="49" t="s">
        <v>70</v>
      </c>
      <c r="AR31" s="42">
        <v>81.9</v>
      </c>
      <c r="AS31" s="49" t="s">
        <v>53</v>
      </c>
      <c r="AT31" s="42">
        <v>81.9</v>
      </c>
      <c r="AU31" s="49" t="s">
        <v>43</v>
      </c>
      <c r="AV31" s="51">
        <v>81.1</v>
      </c>
      <c r="AW31" s="7"/>
    </row>
    <row r="32" spans="1:49" ht="34.5" customHeight="1">
      <c r="A32" s="12"/>
      <c r="B32" s="42" t="s">
        <v>206</v>
      </c>
      <c r="C32" s="42">
        <v>84</v>
      </c>
      <c r="D32" s="53" t="s">
        <v>40</v>
      </c>
      <c r="E32" s="53">
        <v>79.5</v>
      </c>
      <c r="F32" s="53" t="s">
        <v>26</v>
      </c>
      <c r="G32" s="53">
        <v>77.2</v>
      </c>
      <c r="H32" s="42" t="s">
        <v>23</v>
      </c>
      <c r="I32" s="42">
        <v>84.3</v>
      </c>
      <c r="J32" s="42" t="s">
        <v>38</v>
      </c>
      <c r="K32" s="42">
        <v>84.2</v>
      </c>
      <c r="L32" s="48" t="s">
        <v>20</v>
      </c>
      <c r="M32" s="48">
        <v>97.7</v>
      </c>
      <c r="N32" s="48" t="s">
        <v>48</v>
      </c>
      <c r="O32" s="48">
        <v>99.8</v>
      </c>
      <c r="P32" s="48" t="s">
        <v>18</v>
      </c>
      <c r="Q32" s="48">
        <v>93.1</v>
      </c>
      <c r="R32" s="49" t="s">
        <v>18</v>
      </c>
      <c r="S32" s="51">
        <v>87.6</v>
      </c>
      <c r="T32" s="49" t="s">
        <v>82</v>
      </c>
      <c r="U32" s="51">
        <v>82.2</v>
      </c>
      <c r="V32" s="50" t="s">
        <v>80</v>
      </c>
      <c r="W32" s="51">
        <v>82.1</v>
      </c>
      <c r="X32" s="142"/>
      <c r="Y32" s="53" t="s">
        <v>69</v>
      </c>
      <c r="Z32" s="53">
        <v>76.6</v>
      </c>
      <c r="AA32" s="53" t="s">
        <v>40</v>
      </c>
      <c r="AB32" s="53">
        <v>75.5</v>
      </c>
      <c r="AC32" s="53" t="s">
        <v>60</v>
      </c>
      <c r="AD32" s="53">
        <v>76.8</v>
      </c>
      <c r="AE32" s="53" t="s">
        <v>32</v>
      </c>
      <c r="AF32" s="53">
        <v>79.5</v>
      </c>
      <c r="AG32" s="53" t="s">
        <v>38</v>
      </c>
      <c r="AH32" s="53">
        <v>78.6</v>
      </c>
      <c r="AI32" s="42" t="s">
        <v>18</v>
      </c>
      <c r="AJ32" s="42">
        <v>88.2</v>
      </c>
      <c r="AK32" s="42" t="s">
        <v>80</v>
      </c>
      <c r="AL32" s="42">
        <v>88.8</v>
      </c>
      <c r="AM32" s="42" t="s">
        <v>68</v>
      </c>
      <c r="AN32" s="42">
        <v>87.4</v>
      </c>
      <c r="AO32" s="49" t="s">
        <v>58</v>
      </c>
      <c r="AP32" s="42">
        <v>84.9</v>
      </c>
      <c r="AQ32" s="49" t="s">
        <v>82</v>
      </c>
      <c r="AR32" s="42">
        <v>81.9</v>
      </c>
      <c r="AS32" s="49" t="s">
        <v>80</v>
      </c>
      <c r="AT32" s="42">
        <v>81.8</v>
      </c>
      <c r="AU32" s="49" t="s">
        <v>53</v>
      </c>
      <c r="AV32" s="51">
        <v>80.9</v>
      </c>
      <c r="AW32" s="7"/>
    </row>
    <row r="33" spans="1:49" ht="34.5" customHeight="1">
      <c r="A33" s="12"/>
      <c r="B33" s="42" t="s">
        <v>26</v>
      </c>
      <c r="C33" s="42">
        <v>80.2</v>
      </c>
      <c r="D33" s="53" t="s">
        <v>26</v>
      </c>
      <c r="E33" s="53">
        <v>72</v>
      </c>
      <c r="F33" s="53" t="s">
        <v>60</v>
      </c>
      <c r="G33" s="53">
        <v>76.8</v>
      </c>
      <c r="H33" s="42" t="s">
        <v>38</v>
      </c>
      <c r="I33" s="42">
        <v>82.8</v>
      </c>
      <c r="J33" s="42" t="s">
        <v>36</v>
      </c>
      <c r="K33" s="42">
        <v>80.5</v>
      </c>
      <c r="L33" s="48" t="s">
        <v>29</v>
      </c>
      <c r="M33" s="48">
        <v>96.4</v>
      </c>
      <c r="N33" s="48" t="s">
        <v>59</v>
      </c>
      <c r="O33" s="48">
        <v>99.7</v>
      </c>
      <c r="P33" s="48" t="s">
        <v>59</v>
      </c>
      <c r="Q33" s="48">
        <v>92.9</v>
      </c>
      <c r="R33" s="49" t="s">
        <v>21</v>
      </c>
      <c r="S33" s="51">
        <v>87.2</v>
      </c>
      <c r="T33" s="49" t="s">
        <v>75</v>
      </c>
      <c r="U33" s="51">
        <v>81.9</v>
      </c>
      <c r="V33" s="50" t="s">
        <v>82</v>
      </c>
      <c r="W33" s="51">
        <v>81.9</v>
      </c>
      <c r="X33" s="142"/>
      <c r="Y33" s="53" t="s">
        <v>26</v>
      </c>
      <c r="Z33" s="53">
        <v>76.4</v>
      </c>
      <c r="AA33" s="55" t="s">
        <v>26</v>
      </c>
      <c r="AB33" s="55">
        <v>69.8</v>
      </c>
      <c r="AC33" s="53" t="s">
        <v>26</v>
      </c>
      <c r="AD33" s="53">
        <v>74.6</v>
      </c>
      <c r="AE33" s="53" t="s">
        <v>38</v>
      </c>
      <c r="AF33" s="53">
        <v>78.2</v>
      </c>
      <c r="AG33" s="53" t="s">
        <v>36</v>
      </c>
      <c r="AH33" s="53">
        <v>74.8</v>
      </c>
      <c r="AI33" s="42" t="s">
        <v>23</v>
      </c>
      <c r="AJ33" s="42">
        <v>87.9</v>
      </c>
      <c r="AK33" s="42" t="s">
        <v>68</v>
      </c>
      <c r="AL33" s="42">
        <v>88.6</v>
      </c>
      <c r="AM33" s="42" t="s">
        <v>20</v>
      </c>
      <c r="AN33" s="42">
        <v>87.3</v>
      </c>
      <c r="AO33" s="49" t="s">
        <v>51</v>
      </c>
      <c r="AP33" s="42">
        <v>84.4</v>
      </c>
      <c r="AQ33" s="49" t="s">
        <v>75</v>
      </c>
      <c r="AR33" s="42">
        <v>81.6</v>
      </c>
      <c r="AS33" s="49" t="s">
        <v>82</v>
      </c>
      <c r="AT33" s="42">
        <v>81.7</v>
      </c>
      <c r="AU33" s="49" t="s">
        <v>68</v>
      </c>
      <c r="AV33" s="51">
        <v>80.7</v>
      </c>
      <c r="AW33" s="7"/>
    </row>
    <row r="34" spans="1:49" ht="34.5" customHeight="1">
      <c r="A34" s="12"/>
      <c r="B34" s="55" t="s">
        <v>41</v>
      </c>
      <c r="C34" s="55">
        <v>69.3</v>
      </c>
      <c r="D34" s="55" t="s">
        <v>41</v>
      </c>
      <c r="E34" s="55">
        <v>68.4</v>
      </c>
      <c r="F34" s="55" t="s">
        <v>41</v>
      </c>
      <c r="G34" s="55">
        <v>64.1</v>
      </c>
      <c r="H34" s="55" t="s">
        <v>41</v>
      </c>
      <c r="I34" s="55">
        <v>61.2</v>
      </c>
      <c r="J34" s="55" t="s">
        <v>41</v>
      </c>
      <c r="K34" s="55">
        <v>60.4</v>
      </c>
      <c r="L34" s="48" t="s">
        <v>18</v>
      </c>
      <c r="M34" s="48">
        <v>95</v>
      </c>
      <c r="N34" s="48" t="s">
        <v>54</v>
      </c>
      <c r="O34" s="48">
        <v>99.2</v>
      </c>
      <c r="P34" s="48" t="s">
        <v>20</v>
      </c>
      <c r="Q34" s="48">
        <v>92.7</v>
      </c>
      <c r="R34" s="49" t="s">
        <v>83</v>
      </c>
      <c r="S34" s="51">
        <v>87.1</v>
      </c>
      <c r="T34" s="49" t="s">
        <v>26</v>
      </c>
      <c r="U34" s="51">
        <v>81.7</v>
      </c>
      <c r="V34" s="50" t="s">
        <v>35</v>
      </c>
      <c r="W34" s="51">
        <v>81.7</v>
      </c>
      <c r="X34" s="142"/>
      <c r="Y34" s="55" t="s">
        <v>41</v>
      </c>
      <c r="Z34" s="55">
        <v>69.3</v>
      </c>
      <c r="AA34" s="55" t="s">
        <v>41</v>
      </c>
      <c r="AB34" s="55">
        <v>68.4</v>
      </c>
      <c r="AC34" s="55" t="s">
        <v>41</v>
      </c>
      <c r="AD34" s="55">
        <v>64.1</v>
      </c>
      <c r="AE34" s="55" t="s">
        <v>41</v>
      </c>
      <c r="AF34" s="55">
        <v>61.2</v>
      </c>
      <c r="AG34" s="55" t="s">
        <v>41</v>
      </c>
      <c r="AH34" s="55">
        <v>60.4</v>
      </c>
      <c r="AI34" s="42" t="s">
        <v>55</v>
      </c>
      <c r="AJ34" s="42">
        <v>87.8</v>
      </c>
      <c r="AK34" s="42" t="s">
        <v>48</v>
      </c>
      <c r="AL34" s="42">
        <v>88.4</v>
      </c>
      <c r="AM34" s="42" t="s">
        <v>49</v>
      </c>
      <c r="AN34" s="42">
        <v>87.1</v>
      </c>
      <c r="AO34" s="49" t="s">
        <v>21</v>
      </c>
      <c r="AP34" s="42">
        <v>84.3</v>
      </c>
      <c r="AQ34" s="49" t="s">
        <v>58</v>
      </c>
      <c r="AR34" s="42">
        <v>81.4</v>
      </c>
      <c r="AS34" s="49" t="s">
        <v>35</v>
      </c>
      <c r="AT34" s="42">
        <v>81.2</v>
      </c>
      <c r="AU34" s="49" t="s">
        <v>34</v>
      </c>
      <c r="AV34" s="51">
        <v>80.6</v>
      </c>
      <c r="AW34" s="7"/>
    </row>
    <row r="35" spans="1:49" ht="34.5" customHeight="1">
      <c r="A35" s="12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48" t="s">
        <v>23</v>
      </c>
      <c r="M35" s="48">
        <v>94.8</v>
      </c>
      <c r="N35" s="48" t="s">
        <v>26</v>
      </c>
      <c r="O35" s="48">
        <v>99.1</v>
      </c>
      <c r="P35" s="48" t="s">
        <v>80</v>
      </c>
      <c r="Q35" s="48">
        <v>92.5</v>
      </c>
      <c r="R35" s="49" t="s">
        <v>51</v>
      </c>
      <c r="S35" s="51">
        <v>87</v>
      </c>
      <c r="T35" s="49" t="s">
        <v>58</v>
      </c>
      <c r="U35" s="51">
        <v>81.6</v>
      </c>
      <c r="V35" s="50" t="s">
        <v>40</v>
      </c>
      <c r="W35" s="51">
        <v>81.7</v>
      </c>
      <c r="X35" s="142"/>
      <c r="Y35" s="90"/>
      <c r="Z35" s="90"/>
      <c r="AA35" s="138"/>
      <c r="AB35" s="138"/>
      <c r="AC35" s="138"/>
      <c r="AD35" s="138"/>
      <c r="AE35" s="90"/>
      <c r="AF35" s="90"/>
      <c r="AG35" s="90"/>
      <c r="AH35" s="90"/>
      <c r="AI35" s="42" t="s">
        <v>67</v>
      </c>
      <c r="AJ35" s="42">
        <v>86.2</v>
      </c>
      <c r="AK35" s="42" t="s">
        <v>54</v>
      </c>
      <c r="AL35" s="42">
        <v>88.4</v>
      </c>
      <c r="AM35" s="42" t="s">
        <v>80</v>
      </c>
      <c r="AN35" s="42">
        <v>86.9</v>
      </c>
      <c r="AO35" s="49" t="s">
        <v>83</v>
      </c>
      <c r="AP35" s="42">
        <v>84.1</v>
      </c>
      <c r="AQ35" s="49" t="s">
        <v>79</v>
      </c>
      <c r="AR35" s="42">
        <v>81.3</v>
      </c>
      <c r="AS35" s="49" t="s">
        <v>40</v>
      </c>
      <c r="AT35" s="42">
        <v>81.2</v>
      </c>
      <c r="AU35" s="49" t="s">
        <v>70</v>
      </c>
      <c r="AV35" s="51">
        <v>80.6</v>
      </c>
      <c r="AW35" s="7"/>
    </row>
    <row r="36" spans="1:49" ht="34.5" customHeight="1">
      <c r="A36" s="12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48" t="s">
        <v>43</v>
      </c>
      <c r="M36" s="48">
        <v>94.3</v>
      </c>
      <c r="N36" s="48" t="s">
        <v>71</v>
      </c>
      <c r="O36" s="48">
        <v>98.5</v>
      </c>
      <c r="P36" s="48" t="s">
        <v>45</v>
      </c>
      <c r="Q36" s="48">
        <v>92.2</v>
      </c>
      <c r="R36" s="49" t="s">
        <v>45</v>
      </c>
      <c r="S36" s="51">
        <v>86.9</v>
      </c>
      <c r="T36" s="49" t="s">
        <v>79</v>
      </c>
      <c r="U36" s="51">
        <v>81.6</v>
      </c>
      <c r="V36" s="50" t="s">
        <v>46</v>
      </c>
      <c r="W36" s="51">
        <v>81.5</v>
      </c>
      <c r="X36" s="142"/>
      <c r="Y36" s="90"/>
      <c r="Z36" s="90"/>
      <c r="AA36" s="138"/>
      <c r="AB36" s="138"/>
      <c r="AC36" s="138"/>
      <c r="AD36" s="138"/>
      <c r="AE36" s="90"/>
      <c r="AF36" s="90"/>
      <c r="AG36" s="90"/>
      <c r="AH36" s="90"/>
      <c r="AI36" s="42" t="s">
        <v>28</v>
      </c>
      <c r="AJ36" s="42">
        <v>85.8</v>
      </c>
      <c r="AK36" s="42" t="s">
        <v>29</v>
      </c>
      <c r="AL36" s="42">
        <v>87.9</v>
      </c>
      <c r="AM36" s="42" t="s">
        <v>40</v>
      </c>
      <c r="AN36" s="42">
        <v>86.1</v>
      </c>
      <c r="AO36" s="49" t="s">
        <v>28</v>
      </c>
      <c r="AP36" s="42">
        <v>84</v>
      </c>
      <c r="AQ36" s="49" t="s">
        <v>80</v>
      </c>
      <c r="AR36" s="42">
        <v>81.3</v>
      </c>
      <c r="AS36" s="49" t="s">
        <v>81</v>
      </c>
      <c r="AT36" s="42">
        <v>81.2</v>
      </c>
      <c r="AU36" s="49" t="s">
        <v>82</v>
      </c>
      <c r="AV36" s="51">
        <v>80.5</v>
      </c>
      <c r="AW36" s="7"/>
    </row>
    <row r="37" spans="1:49" ht="34.5" customHeight="1">
      <c r="A37" s="1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48" t="s">
        <v>62</v>
      </c>
      <c r="M37" s="48">
        <v>94.2</v>
      </c>
      <c r="N37" s="48" t="s">
        <v>29</v>
      </c>
      <c r="O37" s="48">
        <v>98.1</v>
      </c>
      <c r="P37" s="48" t="s">
        <v>40</v>
      </c>
      <c r="Q37" s="48">
        <v>92.1</v>
      </c>
      <c r="R37" s="49" t="s">
        <v>28</v>
      </c>
      <c r="S37" s="51">
        <v>86.3</v>
      </c>
      <c r="T37" s="49" t="s">
        <v>80</v>
      </c>
      <c r="U37" s="51">
        <v>81.6</v>
      </c>
      <c r="V37" s="50" t="s">
        <v>81</v>
      </c>
      <c r="W37" s="51">
        <v>81.5</v>
      </c>
      <c r="X37" s="142"/>
      <c r="Y37" s="90"/>
      <c r="Z37" s="90"/>
      <c r="AA37" s="138"/>
      <c r="AB37" s="138"/>
      <c r="AC37" s="138"/>
      <c r="AD37" s="138"/>
      <c r="AE37" s="90"/>
      <c r="AF37" s="90"/>
      <c r="AG37" s="90"/>
      <c r="AH37" s="90"/>
      <c r="AI37" s="42" t="s">
        <v>62</v>
      </c>
      <c r="AJ37" s="42">
        <v>85.6</v>
      </c>
      <c r="AK37" s="42" t="s">
        <v>59</v>
      </c>
      <c r="AL37" s="42">
        <v>87.9</v>
      </c>
      <c r="AM37" s="42" t="s">
        <v>59</v>
      </c>
      <c r="AN37" s="42">
        <v>85.6</v>
      </c>
      <c r="AO37" s="49" t="s">
        <v>45</v>
      </c>
      <c r="AP37" s="42">
        <v>83.7</v>
      </c>
      <c r="AQ37" s="49" t="s">
        <v>45</v>
      </c>
      <c r="AR37" s="42">
        <v>81.2</v>
      </c>
      <c r="AS37" s="49" t="s">
        <v>46</v>
      </c>
      <c r="AT37" s="42">
        <v>81</v>
      </c>
      <c r="AU37" s="49" t="s">
        <v>17</v>
      </c>
      <c r="AV37" s="51">
        <v>80.4</v>
      </c>
      <c r="AW37" s="7"/>
    </row>
    <row r="38" spans="1:49" ht="34.5" customHeight="1">
      <c r="A38" s="12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48" t="s">
        <v>44</v>
      </c>
      <c r="M38" s="48">
        <v>93.5</v>
      </c>
      <c r="N38" s="48" t="s">
        <v>22</v>
      </c>
      <c r="O38" s="48">
        <v>97.7</v>
      </c>
      <c r="P38" s="48" t="s">
        <v>49</v>
      </c>
      <c r="Q38" s="48">
        <v>92.1</v>
      </c>
      <c r="R38" s="49" t="s">
        <v>55</v>
      </c>
      <c r="S38" s="51">
        <v>85.2</v>
      </c>
      <c r="T38" s="49" t="s">
        <v>45</v>
      </c>
      <c r="U38" s="51">
        <v>81.4</v>
      </c>
      <c r="V38" s="50" t="s">
        <v>26</v>
      </c>
      <c r="W38" s="51">
        <v>81</v>
      </c>
      <c r="X38" s="142"/>
      <c r="Y38" s="90"/>
      <c r="Z38" s="90"/>
      <c r="AA38" s="138"/>
      <c r="AB38" s="138"/>
      <c r="AC38" s="138"/>
      <c r="AD38" s="138"/>
      <c r="AE38" s="90"/>
      <c r="AF38" s="90"/>
      <c r="AG38" s="90"/>
      <c r="AH38" s="90"/>
      <c r="AI38" s="42" t="s">
        <v>17</v>
      </c>
      <c r="AJ38" s="42">
        <v>85.2</v>
      </c>
      <c r="AK38" s="42" t="s">
        <v>84</v>
      </c>
      <c r="AL38" s="42">
        <v>86.7</v>
      </c>
      <c r="AM38" s="42" t="s">
        <v>45</v>
      </c>
      <c r="AN38" s="42">
        <v>85.5</v>
      </c>
      <c r="AO38" s="49" t="s">
        <v>82</v>
      </c>
      <c r="AP38" s="42">
        <v>82.7</v>
      </c>
      <c r="AQ38" s="49" t="s">
        <v>76</v>
      </c>
      <c r="AR38" s="42">
        <v>81.1</v>
      </c>
      <c r="AS38" s="49" t="s">
        <v>26</v>
      </c>
      <c r="AT38" s="42">
        <v>80.3</v>
      </c>
      <c r="AU38" s="49" t="s">
        <v>26</v>
      </c>
      <c r="AV38" s="51">
        <v>80.2</v>
      </c>
      <c r="AW38" s="7"/>
    </row>
    <row r="39" spans="1:49" ht="34.5" customHeight="1">
      <c r="A39" s="1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48" t="s">
        <v>46</v>
      </c>
      <c r="M39" s="48">
        <v>93.4</v>
      </c>
      <c r="N39" s="48" t="s">
        <v>58</v>
      </c>
      <c r="O39" s="48">
        <v>97.2</v>
      </c>
      <c r="P39" s="48" t="s">
        <v>54</v>
      </c>
      <c r="Q39" s="48">
        <v>91.2</v>
      </c>
      <c r="R39" s="49" t="s">
        <v>82</v>
      </c>
      <c r="S39" s="51">
        <v>85.1</v>
      </c>
      <c r="T39" s="49" t="s">
        <v>76</v>
      </c>
      <c r="U39" s="51">
        <v>81.4</v>
      </c>
      <c r="V39" s="62" t="s">
        <v>62</v>
      </c>
      <c r="W39" s="63">
        <v>79.7</v>
      </c>
      <c r="X39" s="142"/>
      <c r="Y39" s="90"/>
      <c r="Z39" s="90"/>
      <c r="AA39" s="138"/>
      <c r="AB39" s="138"/>
      <c r="AC39" s="138"/>
      <c r="AD39" s="138"/>
      <c r="AE39" s="90"/>
      <c r="AF39" s="90"/>
      <c r="AG39" s="90"/>
      <c r="AH39" s="90"/>
      <c r="AI39" s="42" t="s">
        <v>43</v>
      </c>
      <c r="AJ39" s="42">
        <v>85</v>
      </c>
      <c r="AK39" s="42" t="s">
        <v>18</v>
      </c>
      <c r="AL39" s="42">
        <v>85</v>
      </c>
      <c r="AM39" s="42" t="s">
        <v>54</v>
      </c>
      <c r="AN39" s="42">
        <v>85.3</v>
      </c>
      <c r="AO39" s="49" t="s">
        <v>46</v>
      </c>
      <c r="AP39" s="42">
        <v>82.5</v>
      </c>
      <c r="AQ39" s="49" t="s">
        <v>26</v>
      </c>
      <c r="AR39" s="42">
        <v>81</v>
      </c>
      <c r="AS39" s="52" t="s">
        <v>62</v>
      </c>
      <c r="AT39" s="53">
        <v>79.1</v>
      </c>
      <c r="AU39" s="49" t="s">
        <v>79</v>
      </c>
      <c r="AV39" s="51">
        <v>80</v>
      </c>
      <c r="AW39" s="7"/>
    </row>
    <row r="40" spans="1:49" ht="34.5" customHeight="1">
      <c r="A40" s="1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48" t="s">
        <v>47</v>
      </c>
      <c r="M40" s="48">
        <v>93.1</v>
      </c>
      <c r="N40" s="48" t="s">
        <v>84</v>
      </c>
      <c r="O40" s="48">
        <v>96.8</v>
      </c>
      <c r="P40" s="48" t="s">
        <v>58</v>
      </c>
      <c r="Q40" s="48">
        <v>90.9</v>
      </c>
      <c r="R40" s="49" t="s">
        <v>46</v>
      </c>
      <c r="S40" s="51">
        <v>85</v>
      </c>
      <c r="T40" s="49" t="s">
        <v>49</v>
      </c>
      <c r="U40" s="51">
        <v>81</v>
      </c>
      <c r="V40" s="62" t="s">
        <v>17</v>
      </c>
      <c r="W40" s="63">
        <v>79.4</v>
      </c>
      <c r="X40" s="142"/>
      <c r="Y40" s="90"/>
      <c r="Z40" s="90"/>
      <c r="AA40" s="138"/>
      <c r="AB40" s="138"/>
      <c r="AC40" s="138"/>
      <c r="AD40" s="138"/>
      <c r="AE40" s="90"/>
      <c r="AF40" s="90"/>
      <c r="AG40" s="90"/>
      <c r="AH40" s="90"/>
      <c r="AI40" s="42" t="s">
        <v>46</v>
      </c>
      <c r="AJ40" s="42">
        <v>85</v>
      </c>
      <c r="AK40" s="42" t="s">
        <v>20</v>
      </c>
      <c r="AL40" s="42">
        <v>85</v>
      </c>
      <c r="AM40" s="42" t="s">
        <v>79</v>
      </c>
      <c r="AN40" s="42">
        <v>85.3</v>
      </c>
      <c r="AO40" s="49" t="s">
        <v>54</v>
      </c>
      <c r="AP40" s="42">
        <v>82.3</v>
      </c>
      <c r="AQ40" s="49" t="s">
        <v>49</v>
      </c>
      <c r="AR40" s="42">
        <v>80.6</v>
      </c>
      <c r="AS40" s="52" t="s">
        <v>51</v>
      </c>
      <c r="AT40" s="53">
        <v>78.9</v>
      </c>
      <c r="AU40" s="52" t="s">
        <v>83</v>
      </c>
      <c r="AV40" s="63">
        <v>79.8</v>
      </c>
      <c r="AW40" s="7"/>
    </row>
    <row r="41" spans="1:49" ht="34.5" customHeight="1">
      <c r="A41" s="12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48" t="s">
        <v>17</v>
      </c>
      <c r="M41" s="48">
        <v>92.9</v>
      </c>
      <c r="N41" s="48" t="s">
        <v>79</v>
      </c>
      <c r="O41" s="48">
        <v>95.9</v>
      </c>
      <c r="P41" s="48" t="s">
        <v>79</v>
      </c>
      <c r="Q41" s="48">
        <v>90.4</v>
      </c>
      <c r="R41" s="49" t="s">
        <v>54</v>
      </c>
      <c r="S41" s="51">
        <v>84.9</v>
      </c>
      <c r="T41" s="49" t="s">
        <v>54</v>
      </c>
      <c r="U41" s="51">
        <v>80.5</v>
      </c>
      <c r="V41" s="62" t="s">
        <v>51</v>
      </c>
      <c r="W41" s="63">
        <v>79.1</v>
      </c>
      <c r="X41" s="142"/>
      <c r="Y41" s="90"/>
      <c r="Z41" s="90"/>
      <c r="AA41" s="138"/>
      <c r="AB41" s="138"/>
      <c r="AC41" s="138"/>
      <c r="AD41" s="138"/>
      <c r="AE41" s="90"/>
      <c r="AF41" s="90"/>
      <c r="AG41" s="90"/>
      <c r="AH41" s="90"/>
      <c r="AI41" s="42" t="s">
        <v>44</v>
      </c>
      <c r="AJ41" s="42">
        <v>84.8</v>
      </c>
      <c r="AK41" s="42" t="s">
        <v>58</v>
      </c>
      <c r="AL41" s="42">
        <v>84.9</v>
      </c>
      <c r="AM41" s="42" t="s">
        <v>82</v>
      </c>
      <c r="AN41" s="42">
        <v>85.3</v>
      </c>
      <c r="AO41" s="49" t="s">
        <v>70</v>
      </c>
      <c r="AP41" s="42">
        <v>82.3</v>
      </c>
      <c r="AQ41" s="49" t="s">
        <v>54</v>
      </c>
      <c r="AR41" s="42">
        <v>80.4</v>
      </c>
      <c r="AS41" s="52" t="s">
        <v>17</v>
      </c>
      <c r="AT41" s="53">
        <v>78.7</v>
      </c>
      <c r="AU41" s="52" t="s">
        <v>58</v>
      </c>
      <c r="AV41" s="63">
        <v>78.9</v>
      </c>
      <c r="AW41" s="7"/>
    </row>
    <row r="42" spans="1:49" ht="34.5" customHeight="1">
      <c r="A42" s="12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48" t="s">
        <v>69</v>
      </c>
      <c r="M42" s="48">
        <v>92.7</v>
      </c>
      <c r="N42" s="48" t="s">
        <v>46</v>
      </c>
      <c r="O42" s="48">
        <v>95.2</v>
      </c>
      <c r="P42" s="48" t="s">
        <v>82</v>
      </c>
      <c r="Q42" s="48">
        <v>90.1</v>
      </c>
      <c r="R42" s="49" t="s">
        <v>59</v>
      </c>
      <c r="S42" s="51">
        <v>84.8</v>
      </c>
      <c r="T42" s="49" t="s">
        <v>84</v>
      </c>
      <c r="U42" s="51">
        <v>80.1</v>
      </c>
      <c r="V42" s="62" t="s">
        <v>45</v>
      </c>
      <c r="W42" s="63">
        <v>78.9</v>
      </c>
      <c r="X42" s="142"/>
      <c r="Y42" s="90"/>
      <c r="Z42" s="90"/>
      <c r="AA42" s="138"/>
      <c r="AB42" s="138"/>
      <c r="AC42" s="138"/>
      <c r="AD42" s="138"/>
      <c r="AE42" s="90"/>
      <c r="AF42" s="90"/>
      <c r="AG42" s="90"/>
      <c r="AH42" s="90"/>
      <c r="AI42" s="42" t="s">
        <v>56</v>
      </c>
      <c r="AJ42" s="42">
        <v>84.7</v>
      </c>
      <c r="AK42" s="42" t="s">
        <v>50</v>
      </c>
      <c r="AL42" s="42">
        <v>83.9</v>
      </c>
      <c r="AM42" s="42" t="s">
        <v>48</v>
      </c>
      <c r="AN42" s="42">
        <v>84.9</v>
      </c>
      <c r="AO42" s="49" t="s">
        <v>55</v>
      </c>
      <c r="AP42" s="42">
        <v>82.2</v>
      </c>
      <c r="AQ42" s="49" t="s">
        <v>84</v>
      </c>
      <c r="AR42" s="42">
        <v>80.1</v>
      </c>
      <c r="AS42" s="52" t="s">
        <v>45</v>
      </c>
      <c r="AT42" s="53">
        <v>78.6</v>
      </c>
      <c r="AU42" s="52" t="s">
        <v>72</v>
      </c>
      <c r="AV42" s="63">
        <v>78.7</v>
      </c>
      <c r="AW42" s="7"/>
    </row>
    <row r="43" spans="1:49" ht="34.5" customHeight="1">
      <c r="A43" s="12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48" t="s">
        <v>56</v>
      </c>
      <c r="M43" s="48">
        <v>92.4</v>
      </c>
      <c r="N43" s="48" t="s">
        <v>20</v>
      </c>
      <c r="O43" s="48">
        <v>94.1</v>
      </c>
      <c r="P43" s="42" t="s">
        <v>48</v>
      </c>
      <c r="Q43" s="42">
        <v>89.9</v>
      </c>
      <c r="R43" s="49" t="s">
        <v>70</v>
      </c>
      <c r="S43" s="51">
        <v>84.7</v>
      </c>
      <c r="T43" s="52" t="s">
        <v>51</v>
      </c>
      <c r="U43" s="63">
        <v>79.7</v>
      </c>
      <c r="V43" s="62" t="s">
        <v>47</v>
      </c>
      <c r="W43" s="63">
        <v>78.8</v>
      </c>
      <c r="X43" s="142"/>
      <c r="Y43" s="90"/>
      <c r="Z43" s="90"/>
      <c r="AA43" s="138"/>
      <c r="AB43" s="138"/>
      <c r="AC43" s="138"/>
      <c r="AD43" s="138"/>
      <c r="AE43" s="90"/>
      <c r="AF43" s="90"/>
      <c r="AG43" s="90"/>
      <c r="AH43" s="90"/>
      <c r="AI43" s="42" t="s">
        <v>47</v>
      </c>
      <c r="AJ43" s="42">
        <v>83.8</v>
      </c>
      <c r="AK43" s="42" t="s">
        <v>46</v>
      </c>
      <c r="AL43" s="42">
        <v>83.8</v>
      </c>
      <c r="AM43" s="42" t="s">
        <v>58</v>
      </c>
      <c r="AN43" s="42">
        <v>84.8</v>
      </c>
      <c r="AO43" s="49" t="s">
        <v>59</v>
      </c>
      <c r="AP43" s="42">
        <v>82</v>
      </c>
      <c r="AQ43" s="52" t="s">
        <v>51</v>
      </c>
      <c r="AR43" s="53">
        <v>79.5</v>
      </c>
      <c r="AS43" s="52" t="s">
        <v>47</v>
      </c>
      <c r="AT43" s="53">
        <v>78.5</v>
      </c>
      <c r="AU43" s="52" t="s">
        <v>54</v>
      </c>
      <c r="AV43" s="63">
        <v>78.6</v>
      </c>
      <c r="AW43" s="7"/>
    </row>
    <row r="44" spans="1:49" ht="34.5" customHeight="1">
      <c r="A44" s="12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48" t="s">
        <v>28</v>
      </c>
      <c r="M44" s="48">
        <v>92.1</v>
      </c>
      <c r="N44" s="48" t="s">
        <v>70</v>
      </c>
      <c r="O44" s="48">
        <v>94.1</v>
      </c>
      <c r="P44" s="42" t="s">
        <v>55</v>
      </c>
      <c r="Q44" s="42">
        <v>89.9</v>
      </c>
      <c r="R44" s="49" t="s">
        <v>72</v>
      </c>
      <c r="S44" s="51">
        <v>84.2</v>
      </c>
      <c r="T44" s="52" t="s">
        <v>42</v>
      </c>
      <c r="U44" s="63">
        <v>79.6</v>
      </c>
      <c r="V44" s="62" t="s">
        <v>58</v>
      </c>
      <c r="W44" s="63">
        <v>78.8</v>
      </c>
      <c r="X44" s="142"/>
      <c r="Y44" s="90"/>
      <c r="Z44" s="90"/>
      <c r="AA44" s="138"/>
      <c r="AB44" s="138"/>
      <c r="AC44" s="138"/>
      <c r="AD44" s="138"/>
      <c r="AE44" s="90"/>
      <c r="AF44" s="90"/>
      <c r="AG44" s="90"/>
      <c r="AH44" s="90"/>
      <c r="AI44" s="42" t="s">
        <v>69</v>
      </c>
      <c r="AJ44" s="42">
        <v>83</v>
      </c>
      <c r="AK44" s="42" t="s">
        <v>79</v>
      </c>
      <c r="AL44" s="42">
        <v>83.8</v>
      </c>
      <c r="AM44" s="42" t="s">
        <v>52</v>
      </c>
      <c r="AN44" s="42">
        <v>84.4</v>
      </c>
      <c r="AO44" s="49" t="s">
        <v>72</v>
      </c>
      <c r="AP44" s="42">
        <v>81.3</v>
      </c>
      <c r="AQ44" s="52" t="s">
        <v>42</v>
      </c>
      <c r="AR44" s="53">
        <v>79.2</v>
      </c>
      <c r="AS44" s="52" t="s">
        <v>58</v>
      </c>
      <c r="AT44" s="53">
        <v>78.5</v>
      </c>
      <c r="AU44" s="52" t="s">
        <v>31</v>
      </c>
      <c r="AV44" s="63">
        <v>78.3</v>
      </c>
      <c r="AW44" s="7"/>
    </row>
    <row r="45" spans="1:49" ht="34.5" customHeight="1">
      <c r="A45" s="12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48" t="s">
        <v>60</v>
      </c>
      <c r="M45" s="48">
        <v>91.6</v>
      </c>
      <c r="N45" s="48" t="s">
        <v>50</v>
      </c>
      <c r="O45" s="48">
        <v>93.6</v>
      </c>
      <c r="P45" s="42" t="s">
        <v>52</v>
      </c>
      <c r="Q45" s="42">
        <v>89.5</v>
      </c>
      <c r="R45" s="49" t="s">
        <v>48</v>
      </c>
      <c r="S45" s="51">
        <v>83.2</v>
      </c>
      <c r="T45" s="52" t="s">
        <v>28</v>
      </c>
      <c r="U45" s="63">
        <v>79</v>
      </c>
      <c r="V45" s="62" t="s">
        <v>70</v>
      </c>
      <c r="W45" s="63">
        <v>78.4</v>
      </c>
      <c r="X45" s="142"/>
      <c r="Y45" s="90"/>
      <c r="Z45" s="90"/>
      <c r="AA45" s="138"/>
      <c r="AB45" s="138"/>
      <c r="AC45" s="138"/>
      <c r="AD45" s="138"/>
      <c r="AE45" s="90"/>
      <c r="AF45" s="90"/>
      <c r="AG45" s="90"/>
      <c r="AH45" s="90"/>
      <c r="AI45" s="42" t="s">
        <v>60</v>
      </c>
      <c r="AJ45" s="42">
        <v>82.2</v>
      </c>
      <c r="AK45" s="42" t="s">
        <v>70</v>
      </c>
      <c r="AL45" s="42">
        <v>83.7</v>
      </c>
      <c r="AM45" s="42" t="s">
        <v>55</v>
      </c>
      <c r="AN45" s="42">
        <v>84</v>
      </c>
      <c r="AO45" s="49" t="s">
        <v>48</v>
      </c>
      <c r="AP45" s="42">
        <v>80.7</v>
      </c>
      <c r="AQ45" s="52" t="s">
        <v>28</v>
      </c>
      <c r="AR45" s="53">
        <v>78.7</v>
      </c>
      <c r="AS45" s="52" t="s">
        <v>54</v>
      </c>
      <c r="AT45" s="53">
        <v>78</v>
      </c>
      <c r="AU45" s="52" t="s">
        <v>35</v>
      </c>
      <c r="AV45" s="63">
        <v>78.2</v>
      </c>
      <c r="AW45" s="7"/>
    </row>
    <row r="46" spans="1:49" ht="34.5" customHeight="1">
      <c r="A46" s="12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48" t="s">
        <v>40</v>
      </c>
      <c r="M46" s="48">
        <v>91.2</v>
      </c>
      <c r="N46" s="48" t="s">
        <v>43</v>
      </c>
      <c r="O46" s="48">
        <v>93.3</v>
      </c>
      <c r="P46" s="42" t="s">
        <v>71</v>
      </c>
      <c r="Q46" s="42">
        <v>89</v>
      </c>
      <c r="R46" s="49" t="s">
        <v>50</v>
      </c>
      <c r="S46" s="51">
        <v>82.8</v>
      </c>
      <c r="T46" s="52" t="s">
        <v>47</v>
      </c>
      <c r="U46" s="63">
        <v>78.7</v>
      </c>
      <c r="V46" s="62" t="s">
        <v>42</v>
      </c>
      <c r="W46" s="63">
        <v>78.1</v>
      </c>
      <c r="X46" s="142"/>
      <c r="Y46" s="90"/>
      <c r="Z46" s="90"/>
      <c r="AA46" s="138"/>
      <c r="AB46" s="138"/>
      <c r="AC46" s="138"/>
      <c r="AD46" s="138"/>
      <c r="AE46" s="90"/>
      <c r="AF46" s="90"/>
      <c r="AG46" s="90"/>
      <c r="AH46" s="90"/>
      <c r="AI46" s="42" t="s">
        <v>40</v>
      </c>
      <c r="AJ46" s="42">
        <v>81.2</v>
      </c>
      <c r="AK46" s="42" t="s">
        <v>71</v>
      </c>
      <c r="AL46" s="42">
        <v>83.3</v>
      </c>
      <c r="AM46" s="42" t="s">
        <v>70</v>
      </c>
      <c r="AN46" s="42">
        <v>83.8</v>
      </c>
      <c r="AO46" s="49" t="s">
        <v>39</v>
      </c>
      <c r="AP46" s="42">
        <v>80.6</v>
      </c>
      <c r="AQ46" s="52" t="s">
        <v>47</v>
      </c>
      <c r="AR46" s="53">
        <v>78.4</v>
      </c>
      <c r="AS46" s="52" t="s">
        <v>70</v>
      </c>
      <c r="AT46" s="53">
        <v>78</v>
      </c>
      <c r="AU46" s="52" t="s">
        <v>44</v>
      </c>
      <c r="AV46" s="63">
        <v>78.1</v>
      </c>
      <c r="AW46" s="7"/>
    </row>
    <row r="47" spans="1:49" ht="34.5" customHeight="1">
      <c r="A47" s="12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42" t="s">
        <v>61</v>
      </c>
      <c r="M47" s="42">
        <v>89.7</v>
      </c>
      <c r="N47" s="48" t="s">
        <v>18</v>
      </c>
      <c r="O47" s="48">
        <v>93.2</v>
      </c>
      <c r="P47" s="42" t="s">
        <v>70</v>
      </c>
      <c r="Q47" s="42">
        <v>88.8</v>
      </c>
      <c r="R47" s="49" t="s">
        <v>39</v>
      </c>
      <c r="S47" s="51">
        <v>82.7</v>
      </c>
      <c r="T47" s="52" t="s">
        <v>52</v>
      </c>
      <c r="U47" s="63">
        <v>77.9</v>
      </c>
      <c r="V47" s="62" t="s">
        <v>54</v>
      </c>
      <c r="W47" s="63">
        <v>78.1</v>
      </c>
      <c r="X47" s="142"/>
      <c r="Y47" s="90"/>
      <c r="Z47" s="90"/>
      <c r="AA47" s="138"/>
      <c r="AB47" s="138"/>
      <c r="AC47" s="138"/>
      <c r="AD47" s="138"/>
      <c r="AE47" s="90"/>
      <c r="AF47" s="90"/>
      <c r="AG47" s="90"/>
      <c r="AH47" s="90"/>
      <c r="AI47" s="42" t="s">
        <v>117</v>
      </c>
      <c r="AJ47" s="42">
        <v>80.9</v>
      </c>
      <c r="AK47" s="42" t="s">
        <v>28</v>
      </c>
      <c r="AL47" s="42">
        <v>83.1</v>
      </c>
      <c r="AM47" s="42" t="s">
        <v>50</v>
      </c>
      <c r="AN47" s="42">
        <v>83.6</v>
      </c>
      <c r="AO47" s="49" t="s">
        <v>50</v>
      </c>
      <c r="AP47" s="42">
        <v>80.5</v>
      </c>
      <c r="AQ47" s="52" t="s">
        <v>44</v>
      </c>
      <c r="AR47" s="53">
        <v>77.5</v>
      </c>
      <c r="AS47" s="52" t="s">
        <v>42</v>
      </c>
      <c r="AT47" s="53">
        <v>77.7</v>
      </c>
      <c r="AU47" s="52" t="s">
        <v>47</v>
      </c>
      <c r="AV47" s="63">
        <v>77.9</v>
      </c>
      <c r="AW47" s="7"/>
    </row>
    <row r="48" spans="1:49" ht="34.5" customHeight="1">
      <c r="A48" s="12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42" t="s">
        <v>117</v>
      </c>
      <c r="M48" s="42">
        <v>89.5</v>
      </c>
      <c r="N48" s="48" t="s">
        <v>39</v>
      </c>
      <c r="O48" s="48">
        <v>92.8</v>
      </c>
      <c r="P48" s="42" t="s">
        <v>17</v>
      </c>
      <c r="Q48" s="42">
        <v>88.5</v>
      </c>
      <c r="R48" s="49" t="s">
        <v>47</v>
      </c>
      <c r="S48" s="51">
        <v>82.5</v>
      </c>
      <c r="T48" s="52" t="s">
        <v>40</v>
      </c>
      <c r="U48" s="63">
        <v>77.7</v>
      </c>
      <c r="V48" s="62" t="s">
        <v>84</v>
      </c>
      <c r="W48" s="63">
        <v>77.7</v>
      </c>
      <c r="X48" s="142"/>
      <c r="Y48" s="90"/>
      <c r="Z48" s="90"/>
      <c r="AA48" s="138"/>
      <c r="AB48" s="138"/>
      <c r="AC48" s="138"/>
      <c r="AD48" s="138"/>
      <c r="AE48" s="90"/>
      <c r="AF48" s="90"/>
      <c r="AG48" s="90"/>
      <c r="AH48" s="90"/>
      <c r="AI48" s="53" t="s">
        <v>61</v>
      </c>
      <c r="AJ48" s="53">
        <v>79.7</v>
      </c>
      <c r="AK48" s="42" t="s">
        <v>17</v>
      </c>
      <c r="AL48" s="42">
        <v>82.8</v>
      </c>
      <c r="AM48" s="42" t="s">
        <v>28</v>
      </c>
      <c r="AN48" s="42">
        <v>83.4</v>
      </c>
      <c r="AO48" s="49" t="s">
        <v>79</v>
      </c>
      <c r="AP48" s="42">
        <v>80.1</v>
      </c>
      <c r="AQ48" s="52" t="s">
        <v>52</v>
      </c>
      <c r="AR48" s="53">
        <v>77.5</v>
      </c>
      <c r="AS48" s="52" t="s">
        <v>84</v>
      </c>
      <c r="AT48" s="53">
        <v>77.6</v>
      </c>
      <c r="AU48" s="52" t="s">
        <v>51</v>
      </c>
      <c r="AV48" s="63">
        <v>77.8</v>
      </c>
      <c r="AW48" s="7"/>
    </row>
    <row r="49" spans="1:49" ht="34.5" customHeight="1">
      <c r="A49" s="12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42" t="s">
        <v>38</v>
      </c>
      <c r="M49" s="42">
        <v>85.5</v>
      </c>
      <c r="N49" s="48" t="s">
        <v>17</v>
      </c>
      <c r="O49" s="48">
        <v>92.6</v>
      </c>
      <c r="P49" s="42" t="s">
        <v>28</v>
      </c>
      <c r="Q49" s="42">
        <v>88.1</v>
      </c>
      <c r="R49" s="49" t="s">
        <v>79</v>
      </c>
      <c r="S49" s="51">
        <v>82.5</v>
      </c>
      <c r="T49" s="52" t="s">
        <v>44</v>
      </c>
      <c r="U49" s="63">
        <v>77.5</v>
      </c>
      <c r="V49" s="62" t="s">
        <v>49</v>
      </c>
      <c r="W49" s="63">
        <v>77.6</v>
      </c>
      <c r="X49" s="142"/>
      <c r="Y49" s="90"/>
      <c r="Z49" s="90"/>
      <c r="AA49" s="138"/>
      <c r="AB49" s="138"/>
      <c r="AC49" s="138"/>
      <c r="AD49" s="138"/>
      <c r="AE49" s="90"/>
      <c r="AF49" s="90"/>
      <c r="AG49" s="90"/>
      <c r="AH49" s="90"/>
      <c r="AI49" s="53" t="s">
        <v>38</v>
      </c>
      <c r="AJ49" s="53">
        <v>77.7</v>
      </c>
      <c r="AK49" s="42" t="s">
        <v>43</v>
      </c>
      <c r="AL49" s="42">
        <v>80.8</v>
      </c>
      <c r="AM49" s="42" t="s">
        <v>17</v>
      </c>
      <c r="AN49" s="42">
        <v>83.3</v>
      </c>
      <c r="AO49" s="52" t="s">
        <v>35</v>
      </c>
      <c r="AP49" s="53">
        <v>79.9</v>
      </c>
      <c r="AQ49" s="52" t="s">
        <v>40</v>
      </c>
      <c r="AR49" s="53">
        <v>77.2</v>
      </c>
      <c r="AS49" s="52" t="s">
        <v>49</v>
      </c>
      <c r="AT49" s="53">
        <v>77.2</v>
      </c>
      <c r="AU49" s="52" t="s">
        <v>71</v>
      </c>
      <c r="AV49" s="63">
        <v>77.7</v>
      </c>
      <c r="AW49" s="7"/>
    </row>
    <row r="50" spans="1:49" ht="34.5" customHeight="1">
      <c r="A50" s="12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42" t="s">
        <v>32</v>
      </c>
      <c r="M50" s="42">
        <v>85.2</v>
      </c>
      <c r="N50" s="48" t="s">
        <v>67</v>
      </c>
      <c r="O50" s="48">
        <v>92.1</v>
      </c>
      <c r="P50" s="42" t="s">
        <v>50</v>
      </c>
      <c r="Q50" s="42">
        <v>88.1</v>
      </c>
      <c r="R50" s="49" t="s">
        <v>42</v>
      </c>
      <c r="S50" s="51">
        <v>81.8</v>
      </c>
      <c r="T50" s="52" t="s">
        <v>62</v>
      </c>
      <c r="U50" s="63">
        <v>77.5</v>
      </c>
      <c r="V50" s="62" t="s">
        <v>79</v>
      </c>
      <c r="W50" s="63">
        <v>77.3</v>
      </c>
      <c r="X50" s="142"/>
      <c r="Y50" s="90"/>
      <c r="Z50" s="90"/>
      <c r="AA50" s="138"/>
      <c r="AB50" s="138"/>
      <c r="AC50" s="138"/>
      <c r="AD50" s="138"/>
      <c r="AE50" s="90"/>
      <c r="AF50" s="90"/>
      <c r="AG50" s="90"/>
      <c r="AH50" s="90"/>
      <c r="AI50" s="53" t="s">
        <v>36</v>
      </c>
      <c r="AJ50" s="53">
        <v>76.4</v>
      </c>
      <c r="AK50" s="42" t="s">
        <v>73</v>
      </c>
      <c r="AL50" s="42">
        <v>80.6</v>
      </c>
      <c r="AM50" s="42" t="s">
        <v>35</v>
      </c>
      <c r="AN50" s="42">
        <v>82.7</v>
      </c>
      <c r="AO50" s="52" t="s">
        <v>47</v>
      </c>
      <c r="AP50" s="53">
        <v>79.8</v>
      </c>
      <c r="AQ50" s="52" t="s">
        <v>50</v>
      </c>
      <c r="AR50" s="53">
        <v>77</v>
      </c>
      <c r="AS50" s="52" t="s">
        <v>79</v>
      </c>
      <c r="AT50" s="53">
        <v>77</v>
      </c>
      <c r="AU50" s="52" t="s">
        <v>55</v>
      </c>
      <c r="AV50" s="63">
        <v>77.6</v>
      </c>
      <c r="AW50" s="7"/>
    </row>
    <row r="51" spans="1:49" ht="34.5" customHeight="1">
      <c r="A51" s="12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42" t="s">
        <v>36</v>
      </c>
      <c r="M51" s="42">
        <v>84.2</v>
      </c>
      <c r="N51" s="48" t="s">
        <v>40</v>
      </c>
      <c r="O51" s="48">
        <v>91.9</v>
      </c>
      <c r="P51" s="42" t="s">
        <v>62</v>
      </c>
      <c r="Q51" s="42">
        <v>87.7</v>
      </c>
      <c r="R51" s="49" t="s">
        <v>52</v>
      </c>
      <c r="S51" s="51">
        <v>81.6</v>
      </c>
      <c r="T51" s="52" t="s">
        <v>50</v>
      </c>
      <c r="U51" s="63">
        <v>77.4</v>
      </c>
      <c r="V51" s="62" t="s">
        <v>23</v>
      </c>
      <c r="W51" s="63">
        <v>77</v>
      </c>
      <c r="X51" s="142"/>
      <c r="Y51" s="90"/>
      <c r="Z51" s="90"/>
      <c r="AA51" s="138"/>
      <c r="AB51" s="138"/>
      <c r="AC51" s="138"/>
      <c r="AD51" s="138"/>
      <c r="AE51" s="90"/>
      <c r="AF51" s="90"/>
      <c r="AG51" s="90"/>
      <c r="AH51" s="90"/>
      <c r="AI51" s="53" t="s">
        <v>32</v>
      </c>
      <c r="AJ51" s="53">
        <v>75.6</v>
      </c>
      <c r="AK51" s="53" t="s">
        <v>39</v>
      </c>
      <c r="AL51" s="53">
        <v>79.9</v>
      </c>
      <c r="AM51" s="42" t="s">
        <v>62</v>
      </c>
      <c r="AN51" s="42">
        <v>82.2</v>
      </c>
      <c r="AO51" s="52" t="s">
        <v>52</v>
      </c>
      <c r="AP51" s="53">
        <v>79.1</v>
      </c>
      <c r="AQ51" s="52" t="s">
        <v>62</v>
      </c>
      <c r="AR51" s="53">
        <v>76.9</v>
      </c>
      <c r="AS51" s="52" t="s">
        <v>23</v>
      </c>
      <c r="AT51" s="53">
        <v>76.3</v>
      </c>
      <c r="AU51" s="52" t="s">
        <v>84</v>
      </c>
      <c r="AV51" s="63">
        <v>77.6</v>
      </c>
      <c r="AW51" s="7"/>
    </row>
    <row r="52" spans="1:49" ht="34.5" customHeight="1">
      <c r="A52" s="117"/>
      <c r="B52" s="119"/>
      <c r="C52" s="119"/>
      <c r="D52" s="119"/>
      <c r="E52" s="119"/>
      <c r="F52" s="119"/>
      <c r="G52" s="119"/>
      <c r="H52" s="119"/>
      <c r="I52" s="100"/>
      <c r="J52" s="119"/>
      <c r="K52" s="100"/>
      <c r="L52" s="118" t="s">
        <v>41</v>
      </c>
      <c r="M52" s="102">
        <v>57.7</v>
      </c>
      <c r="N52" s="87" t="s">
        <v>28</v>
      </c>
      <c r="O52" s="88">
        <v>91.5</v>
      </c>
      <c r="P52" s="82" t="s">
        <v>35</v>
      </c>
      <c r="Q52" s="83">
        <v>86.9</v>
      </c>
      <c r="R52" s="49" t="s">
        <v>17</v>
      </c>
      <c r="S52" s="51">
        <v>81.4</v>
      </c>
      <c r="T52" s="52" t="s">
        <v>17</v>
      </c>
      <c r="U52" s="63">
        <v>77.2</v>
      </c>
      <c r="V52" s="62" t="s">
        <v>34</v>
      </c>
      <c r="W52" s="63">
        <v>76.5</v>
      </c>
      <c r="X52" s="142"/>
      <c r="Y52" s="119"/>
      <c r="Z52" s="119"/>
      <c r="AA52" s="138"/>
      <c r="AB52" s="138"/>
      <c r="AC52" s="138"/>
      <c r="AD52" s="138"/>
      <c r="AE52" s="90"/>
      <c r="AF52" s="90"/>
      <c r="AG52" s="90"/>
      <c r="AH52" s="90"/>
      <c r="AI52" s="55" t="s">
        <v>41</v>
      </c>
      <c r="AJ52" s="55">
        <v>57.7</v>
      </c>
      <c r="AK52" s="53" t="s">
        <v>52</v>
      </c>
      <c r="AL52" s="53">
        <v>79.6</v>
      </c>
      <c r="AM52" s="42" t="s">
        <v>71</v>
      </c>
      <c r="AN52" s="42">
        <v>82.2</v>
      </c>
      <c r="AO52" s="52" t="s">
        <v>17</v>
      </c>
      <c r="AP52" s="53">
        <v>78.8</v>
      </c>
      <c r="AQ52" s="52" t="s">
        <v>59</v>
      </c>
      <c r="AR52" s="53">
        <v>76.6</v>
      </c>
      <c r="AS52" s="52" t="s">
        <v>34</v>
      </c>
      <c r="AT52" s="53">
        <v>76.1</v>
      </c>
      <c r="AU52" s="52" t="s">
        <v>39</v>
      </c>
      <c r="AV52" s="63">
        <v>75.5</v>
      </c>
      <c r="AW52" s="7"/>
    </row>
    <row r="53" spans="1:49" ht="34.5" customHeight="1">
      <c r="A53" s="117"/>
      <c r="B53" s="119"/>
      <c r="C53" s="119"/>
      <c r="D53" s="119"/>
      <c r="E53" s="119"/>
      <c r="F53" s="119"/>
      <c r="G53" s="119"/>
      <c r="H53" s="119"/>
      <c r="I53" s="100"/>
      <c r="J53" s="119"/>
      <c r="K53" s="100"/>
      <c r="L53" s="119"/>
      <c r="M53" s="100"/>
      <c r="N53" s="87" t="s">
        <v>73</v>
      </c>
      <c r="O53" s="88">
        <v>91.5</v>
      </c>
      <c r="P53" s="82" t="s">
        <v>60</v>
      </c>
      <c r="Q53" s="83">
        <v>86.9</v>
      </c>
      <c r="R53" s="49" t="s">
        <v>40</v>
      </c>
      <c r="S53" s="51">
        <v>80.3</v>
      </c>
      <c r="T53" s="52" t="s">
        <v>59</v>
      </c>
      <c r="U53" s="63">
        <v>76.7</v>
      </c>
      <c r="V53" s="62" t="s">
        <v>50</v>
      </c>
      <c r="W53" s="63">
        <v>76.4</v>
      </c>
      <c r="X53" s="142"/>
      <c r="Y53" s="119"/>
      <c r="Z53" s="119"/>
      <c r="AA53" s="138"/>
      <c r="AB53" s="138"/>
      <c r="AC53" s="138"/>
      <c r="AD53" s="138"/>
      <c r="AE53" s="90"/>
      <c r="AF53" s="90"/>
      <c r="AG53" s="90"/>
      <c r="AH53" s="90"/>
      <c r="AI53" s="90"/>
      <c r="AJ53" s="90"/>
      <c r="AK53" s="53" t="s">
        <v>40</v>
      </c>
      <c r="AL53" s="53">
        <v>79</v>
      </c>
      <c r="AM53" s="42" t="s">
        <v>46</v>
      </c>
      <c r="AN53" s="42">
        <v>81.2</v>
      </c>
      <c r="AO53" s="52" t="s">
        <v>42</v>
      </c>
      <c r="AP53" s="53">
        <v>78.8</v>
      </c>
      <c r="AQ53" s="52" t="s">
        <v>17</v>
      </c>
      <c r="AR53" s="53">
        <v>76.3</v>
      </c>
      <c r="AS53" s="52" t="s">
        <v>44</v>
      </c>
      <c r="AT53" s="53">
        <v>76.1</v>
      </c>
      <c r="AU53" s="52" t="s">
        <v>42</v>
      </c>
      <c r="AV53" s="63">
        <v>75.5</v>
      </c>
      <c r="AW53" s="7"/>
    </row>
    <row r="54" spans="1:49" ht="21" customHeight="1" hidden="1">
      <c r="A54" s="117"/>
      <c r="B54" s="119"/>
      <c r="C54" s="119"/>
      <c r="D54" s="119"/>
      <c r="E54" s="119"/>
      <c r="F54" s="119"/>
      <c r="G54" s="119"/>
      <c r="H54" s="119"/>
      <c r="I54" s="100"/>
      <c r="J54" s="119"/>
      <c r="K54" s="100"/>
      <c r="L54" s="119"/>
      <c r="M54" s="100"/>
      <c r="N54" s="87" t="s">
        <v>69</v>
      </c>
      <c r="O54" s="88">
        <v>90.6</v>
      </c>
      <c r="P54" s="82" t="s">
        <v>73</v>
      </c>
      <c r="Q54" s="83">
        <v>86.8</v>
      </c>
      <c r="R54" s="49" t="s">
        <v>23</v>
      </c>
      <c r="S54" s="51">
        <v>80.1</v>
      </c>
      <c r="T54" s="52" t="s">
        <v>46</v>
      </c>
      <c r="U54" s="63">
        <v>76.4</v>
      </c>
      <c r="V54" s="62" t="s">
        <v>56</v>
      </c>
      <c r="W54" s="63">
        <v>76.4</v>
      </c>
      <c r="X54" s="142"/>
      <c r="Y54" s="119"/>
      <c r="Z54" s="119"/>
      <c r="AA54" s="138"/>
      <c r="AB54" s="138"/>
      <c r="AC54" s="138"/>
      <c r="AD54" s="138"/>
      <c r="AE54" s="90"/>
      <c r="AF54" s="90"/>
      <c r="AG54" s="90"/>
      <c r="AH54" s="90"/>
      <c r="AI54" s="90"/>
      <c r="AJ54" s="90"/>
      <c r="AK54" s="53" t="s">
        <v>23</v>
      </c>
      <c r="AL54" s="53">
        <v>78.8</v>
      </c>
      <c r="AM54" s="42" t="s">
        <v>73</v>
      </c>
      <c r="AN54" s="42">
        <v>81.1</v>
      </c>
      <c r="AO54" s="52" t="s">
        <v>23</v>
      </c>
      <c r="AP54" s="53">
        <v>77.7</v>
      </c>
      <c r="AQ54" s="52" t="s">
        <v>46</v>
      </c>
      <c r="AR54" s="53">
        <v>76</v>
      </c>
      <c r="AS54" s="52" t="s">
        <v>50</v>
      </c>
      <c r="AT54" s="53">
        <v>76</v>
      </c>
      <c r="AU54" s="52" t="s">
        <v>48</v>
      </c>
      <c r="AV54" s="63">
        <v>75.5</v>
      </c>
      <c r="AW54" s="7"/>
    </row>
    <row r="55" spans="1:49" ht="21" customHeight="1" hidden="1">
      <c r="A55" s="12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89" t="s">
        <v>52</v>
      </c>
      <c r="O55" s="89">
        <v>90.5</v>
      </c>
      <c r="P55" s="84" t="s">
        <v>46</v>
      </c>
      <c r="Q55" s="84">
        <v>85.9</v>
      </c>
      <c r="R55" s="52" t="s">
        <v>35</v>
      </c>
      <c r="S55" s="63">
        <v>79.9</v>
      </c>
      <c r="T55" s="52" t="s">
        <v>48</v>
      </c>
      <c r="U55" s="63">
        <v>76.2</v>
      </c>
      <c r="V55" s="62" t="s">
        <v>48</v>
      </c>
      <c r="W55" s="63">
        <v>76.3</v>
      </c>
      <c r="X55" s="142"/>
      <c r="Y55" s="101"/>
      <c r="Z55" s="101"/>
      <c r="AA55" s="138"/>
      <c r="AB55" s="138"/>
      <c r="AC55" s="138"/>
      <c r="AD55" s="138"/>
      <c r="AE55" s="90"/>
      <c r="AF55" s="90"/>
      <c r="AG55" s="90"/>
      <c r="AH55" s="90"/>
      <c r="AI55" s="90"/>
      <c r="AJ55" s="90"/>
      <c r="AK55" s="53" t="s">
        <v>74</v>
      </c>
      <c r="AL55" s="53">
        <v>78.6</v>
      </c>
      <c r="AM55" s="42" t="s">
        <v>60</v>
      </c>
      <c r="AN55" s="42">
        <v>80.9</v>
      </c>
      <c r="AO55" s="52" t="s">
        <v>40</v>
      </c>
      <c r="AP55" s="53">
        <v>77.5</v>
      </c>
      <c r="AQ55" s="52" t="s">
        <v>48</v>
      </c>
      <c r="AR55" s="53">
        <v>75.8</v>
      </c>
      <c r="AS55" s="52" t="s">
        <v>48</v>
      </c>
      <c r="AT55" s="53">
        <v>75.9</v>
      </c>
      <c r="AU55" s="52" t="s">
        <v>52</v>
      </c>
      <c r="AV55" s="63">
        <v>75.1</v>
      </c>
      <c r="AW55" s="7"/>
    </row>
    <row r="56" spans="1:49" ht="21" customHeight="1" hidden="1">
      <c r="A56" s="12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84" t="s">
        <v>47</v>
      </c>
      <c r="O56" s="84">
        <v>89.7</v>
      </c>
      <c r="P56" s="84" t="s">
        <v>39</v>
      </c>
      <c r="Q56" s="84">
        <v>85.5</v>
      </c>
      <c r="R56" s="52" t="s">
        <v>62</v>
      </c>
      <c r="S56" s="63">
        <v>78.6</v>
      </c>
      <c r="T56" s="52" t="s">
        <v>60</v>
      </c>
      <c r="U56" s="63">
        <v>74.5</v>
      </c>
      <c r="V56" s="62" t="s">
        <v>44</v>
      </c>
      <c r="W56" s="63">
        <v>76.1</v>
      </c>
      <c r="X56" s="142"/>
      <c r="Y56" s="101"/>
      <c r="Z56" s="101"/>
      <c r="AA56" s="138"/>
      <c r="AB56" s="138"/>
      <c r="AC56" s="138"/>
      <c r="AD56" s="138"/>
      <c r="AE56" s="90"/>
      <c r="AF56" s="90"/>
      <c r="AG56" s="90"/>
      <c r="AH56" s="90"/>
      <c r="AI56" s="90"/>
      <c r="AJ56" s="90"/>
      <c r="AK56" s="53" t="s">
        <v>47</v>
      </c>
      <c r="AL56" s="53">
        <v>78.3</v>
      </c>
      <c r="AM56" s="53" t="s">
        <v>39</v>
      </c>
      <c r="AN56" s="53">
        <v>79.9</v>
      </c>
      <c r="AO56" s="52" t="s">
        <v>62</v>
      </c>
      <c r="AP56" s="53">
        <v>76</v>
      </c>
      <c r="AQ56" s="52" t="s">
        <v>60</v>
      </c>
      <c r="AR56" s="53">
        <v>74.5</v>
      </c>
      <c r="AS56" s="52" t="s">
        <v>56</v>
      </c>
      <c r="AT56" s="53">
        <v>75.9</v>
      </c>
      <c r="AU56" s="52" t="s">
        <v>60</v>
      </c>
      <c r="AV56" s="63">
        <v>74.6</v>
      </c>
      <c r="AW56" s="7"/>
    </row>
    <row r="57" spans="1:49" ht="21" customHeight="1" hidden="1">
      <c r="A57" s="12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84" t="s">
        <v>61</v>
      </c>
      <c r="O57" s="84">
        <v>89.7</v>
      </c>
      <c r="P57" s="84" t="s">
        <v>74</v>
      </c>
      <c r="Q57" s="84">
        <v>84.8</v>
      </c>
      <c r="R57" s="52" t="s">
        <v>43</v>
      </c>
      <c r="S57" s="63">
        <v>78.4</v>
      </c>
      <c r="T57" s="52" t="s">
        <v>73</v>
      </c>
      <c r="U57" s="63">
        <v>74.3</v>
      </c>
      <c r="V57" s="62" t="s">
        <v>52</v>
      </c>
      <c r="W57" s="63">
        <v>76.1</v>
      </c>
      <c r="X57" s="142"/>
      <c r="Y57" s="101"/>
      <c r="Z57" s="101"/>
      <c r="AA57" s="138"/>
      <c r="AB57" s="138"/>
      <c r="AC57" s="138"/>
      <c r="AD57" s="138"/>
      <c r="AE57" s="90"/>
      <c r="AF57" s="90"/>
      <c r="AG57" s="90"/>
      <c r="AH57" s="90"/>
      <c r="AI57" s="90"/>
      <c r="AJ57" s="90"/>
      <c r="AK57" s="53" t="s">
        <v>69</v>
      </c>
      <c r="AL57" s="53">
        <v>78</v>
      </c>
      <c r="AM57" s="53" t="s">
        <v>74</v>
      </c>
      <c r="AN57" s="53">
        <v>79.5</v>
      </c>
      <c r="AO57" s="52" t="s">
        <v>43</v>
      </c>
      <c r="AP57" s="53">
        <v>75.7</v>
      </c>
      <c r="AQ57" s="52" t="s">
        <v>73</v>
      </c>
      <c r="AR57" s="53">
        <v>74.1</v>
      </c>
      <c r="AS57" s="52" t="s">
        <v>52</v>
      </c>
      <c r="AT57" s="53">
        <v>75.7</v>
      </c>
      <c r="AU57" s="52" t="s">
        <v>50</v>
      </c>
      <c r="AV57" s="63">
        <v>74.1</v>
      </c>
      <c r="AW57" s="7"/>
    </row>
    <row r="58" spans="1:49" ht="21" customHeight="1" hidden="1">
      <c r="A58" s="12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84" t="s">
        <v>74</v>
      </c>
      <c r="O58" s="84">
        <v>89.6</v>
      </c>
      <c r="P58" s="84" t="s">
        <v>47</v>
      </c>
      <c r="Q58" s="84">
        <v>84</v>
      </c>
      <c r="R58" s="52" t="s">
        <v>56</v>
      </c>
      <c r="S58" s="63">
        <v>78.1</v>
      </c>
      <c r="T58" s="52" t="s">
        <v>56</v>
      </c>
      <c r="U58" s="63">
        <v>74.1</v>
      </c>
      <c r="V58" s="62" t="s">
        <v>59</v>
      </c>
      <c r="W58" s="63">
        <v>75.8</v>
      </c>
      <c r="X58" s="142"/>
      <c r="Y58" s="101"/>
      <c r="Z58" s="101"/>
      <c r="AA58" s="138"/>
      <c r="AB58" s="138"/>
      <c r="AC58" s="138"/>
      <c r="AD58" s="138"/>
      <c r="AE58" s="90"/>
      <c r="AF58" s="90"/>
      <c r="AG58" s="90"/>
      <c r="AH58" s="90"/>
      <c r="AI58" s="90"/>
      <c r="AJ58" s="90"/>
      <c r="AK58" s="53" t="s">
        <v>44</v>
      </c>
      <c r="AL58" s="53">
        <v>77.9</v>
      </c>
      <c r="AM58" s="53" t="s">
        <v>47</v>
      </c>
      <c r="AN58" s="53">
        <v>78.8</v>
      </c>
      <c r="AO58" s="52" t="s">
        <v>56</v>
      </c>
      <c r="AP58" s="53">
        <v>75.7</v>
      </c>
      <c r="AQ58" s="52" t="s">
        <v>56</v>
      </c>
      <c r="AR58" s="53">
        <v>73.6</v>
      </c>
      <c r="AS58" s="52" t="s">
        <v>59</v>
      </c>
      <c r="AT58" s="53">
        <v>75.6</v>
      </c>
      <c r="AU58" s="52" t="s">
        <v>49</v>
      </c>
      <c r="AV58" s="63">
        <v>73.5</v>
      </c>
      <c r="AW58" s="7"/>
    </row>
    <row r="59" spans="1:49" ht="21" customHeight="1" hidden="1">
      <c r="A59" s="117"/>
      <c r="B59" s="119"/>
      <c r="C59" s="119"/>
      <c r="D59" s="119"/>
      <c r="E59" s="119"/>
      <c r="F59" s="119"/>
      <c r="G59" s="119"/>
      <c r="H59" s="119"/>
      <c r="I59" s="100"/>
      <c r="J59" s="119"/>
      <c r="K59" s="100"/>
      <c r="L59" s="119"/>
      <c r="M59" s="100"/>
      <c r="N59" s="82" t="s">
        <v>62</v>
      </c>
      <c r="O59" s="83">
        <v>88.9</v>
      </c>
      <c r="P59" s="82" t="s">
        <v>30</v>
      </c>
      <c r="Q59" s="83">
        <v>82.8</v>
      </c>
      <c r="R59" s="52" t="s">
        <v>60</v>
      </c>
      <c r="S59" s="63">
        <v>77.9</v>
      </c>
      <c r="T59" s="52" t="s">
        <v>34</v>
      </c>
      <c r="U59" s="63">
        <v>73.8</v>
      </c>
      <c r="V59" s="62" t="s">
        <v>55</v>
      </c>
      <c r="W59" s="63">
        <v>75.1</v>
      </c>
      <c r="X59" s="142"/>
      <c r="Y59" s="119"/>
      <c r="Z59" s="119"/>
      <c r="AA59" s="138"/>
      <c r="AB59" s="138"/>
      <c r="AC59" s="138"/>
      <c r="AD59" s="138"/>
      <c r="AE59" s="90"/>
      <c r="AF59" s="90"/>
      <c r="AG59" s="90"/>
      <c r="AH59" s="90"/>
      <c r="AI59" s="90"/>
      <c r="AJ59" s="90"/>
      <c r="AK59" s="53" t="s">
        <v>62</v>
      </c>
      <c r="AL59" s="53">
        <v>77.9</v>
      </c>
      <c r="AM59" s="53" t="s">
        <v>44</v>
      </c>
      <c r="AN59" s="53">
        <v>77.8</v>
      </c>
      <c r="AO59" s="52" t="s">
        <v>44</v>
      </c>
      <c r="AP59" s="53">
        <v>75.6</v>
      </c>
      <c r="AQ59" s="52" t="s">
        <v>34</v>
      </c>
      <c r="AR59" s="53">
        <v>73.3</v>
      </c>
      <c r="AS59" s="52" t="s">
        <v>55</v>
      </c>
      <c r="AT59" s="53">
        <v>74.7</v>
      </c>
      <c r="AU59" s="52" t="s">
        <v>56</v>
      </c>
      <c r="AV59" s="63">
        <v>73.1</v>
      </c>
      <c r="AW59" s="7"/>
    </row>
    <row r="60" spans="1:49" ht="21" customHeight="1" hidden="1">
      <c r="A60" s="117"/>
      <c r="B60" s="119"/>
      <c r="C60" s="119"/>
      <c r="D60" s="119"/>
      <c r="E60" s="119"/>
      <c r="F60" s="119"/>
      <c r="G60" s="119"/>
      <c r="H60" s="119"/>
      <c r="I60" s="100"/>
      <c r="J60" s="119"/>
      <c r="K60" s="100"/>
      <c r="L60" s="119"/>
      <c r="M60" s="100"/>
      <c r="N60" s="82" t="s">
        <v>30</v>
      </c>
      <c r="O60" s="83">
        <v>88</v>
      </c>
      <c r="P60" s="82" t="s">
        <v>67</v>
      </c>
      <c r="Q60" s="83">
        <v>82.6</v>
      </c>
      <c r="R60" s="52" t="s">
        <v>44</v>
      </c>
      <c r="S60" s="63">
        <v>77.6</v>
      </c>
      <c r="T60" s="52" t="s">
        <v>35</v>
      </c>
      <c r="U60" s="63">
        <v>73.2</v>
      </c>
      <c r="V60" s="62" t="s">
        <v>31</v>
      </c>
      <c r="W60" s="63">
        <v>74.5</v>
      </c>
      <c r="X60" s="142"/>
      <c r="Y60" s="119"/>
      <c r="Z60" s="119"/>
      <c r="AA60" s="138"/>
      <c r="AB60" s="138"/>
      <c r="AC60" s="138"/>
      <c r="AD60" s="138"/>
      <c r="AE60" s="90"/>
      <c r="AF60" s="90"/>
      <c r="AG60" s="90"/>
      <c r="AH60" s="90"/>
      <c r="AI60" s="90"/>
      <c r="AJ60" s="90"/>
      <c r="AK60" s="53" t="s">
        <v>56</v>
      </c>
      <c r="AL60" s="53">
        <v>77.5</v>
      </c>
      <c r="AM60" s="53" t="s">
        <v>30</v>
      </c>
      <c r="AN60" s="53">
        <v>77.5</v>
      </c>
      <c r="AO60" s="52" t="s">
        <v>60</v>
      </c>
      <c r="AP60" s="53">
        <v>75</v>
      </c>
      <c r="AQ60" s="52" t="s">
        <v>35</v>
      </c>
      <c r="AR60" s="53">
        <v>73.2</v>
      </c>
      <c r="AS60" s="52" t="s">
        <v>31</v>
      </c>
      <c r="AT60" s="53">
        <v>74.5</v>
      </c>
      <c r="AU60" s="52" t="s">
        <v>69</v>
      </c>
      <c r="AV60" s="63">
        <v>73</v>
      </c>
      <c r="AW60" s="7"/>
    </row>
    <row r="61" spans="1:49" ht="21" customHeight="1" hidden="1">
      <c r="A61" s="117"/>
      <c r="B61" s="119"/>
      <c r="C61" s="119"/>
      <c r="D61" s="119"/>
      <c r="E61" s="119"/>
      <c r="F61" s="119"/>
      <c r="G61" s="119"/>
      <c r="H61" s="119"/>
      <c r="I61" s="100"/>
      <c r="J61" s="119"/>
      <c r="K61" s="100"/>
      <c r="L61" s="119"/>
      <c r="M61" s="100"/>
      <c r="N61" s="82" t="s">
        <v>44</v>
      </c>
      <c r="O61" s="83">
        <v>88</v>
      </c>
      <c r="P61" s="82" t="s">
        <v>43</v>
      </c>
      <c r="Q61" s="83">
        <v>82.5</v>
      </c>
      <c r="R61" s="52" t="s">
        <v>73</v>
      </c>
      <c r="S61" s="63">
        <v>75.4</v>
      </c>
      <c r="T61" s="52" t="s">
        <v>39</v>
      </c>
      <c r="U61" s="63">
        <v>72.3</v>
      </c>
      <c r="V61" s="62" t="s">
        <v>39</v>
      </c>
      <c r="W61" s="63">
        <v>74.3</v>
      </c>
      <c r="X61" s="142"/>
      <c r="Y61" s="119"/>
      <c r="Z61" s="119"/>
      <c r="AA61" s="138"/>
      <c r="AB61" s="138"/>
      <c r="AC61" s="138"/>
      <c r="AD61" s="138"/>
      <c r="AE61" s="90"/>
      <c r="AF61" s="90"/>
      <c r="AG61" s="90"/>
      <c r="AH61" s="90"/>
      <c r="AI61" s="90"/>
      <c r="AJ61" s="90"/>
      <c r="AK61" s="53" t="s">
        <v>67</v>
      </c>
      <c r="AL61" s="53">
        <v>76.8</v>
      </c>
      <c r="AM61" s="53" t="s">
        <v>38</v>
      </c>
      <c r="AN61" s="53">
        <v>77.4</v>
      </c>
      <c r="AO61" s="52" t="s">
        <v>73</v>
      </c>
      <c r="AP61" s="53">
        <v>72.9</v>
      </c>
      <c r="AQ61" s="52" t="s">
        <v>39</v>
      </c>
      <c r="AR61" s="53">
        <v>71.8</v>
      </c>
      <c r="AS61" s="52" t="s">
        <v>39</v>
      </c>
      <c r="AT61" s="53">
        <v>73.8</v>
      </c>
      <c r="AU61" s="52" t="s">
        <v>59</v>
      </c>
      <c r="AV61" s="63">
        <v>72.5</v>
      </c>
      <c r="AW61" s="7"/>
    </row>
    <row r="62" spans="1:49" ht="21" customHeight="1" hidden="1">
      <c r="A62" s="117"/>
      <c r="B62" s="119"/>
      <c r="C62" s="119"/>
      <c r="D62" s="119"/>
      <c r="E62" s="119"/>
      <c r="F62" s="119"/>
      <c r="G62" s="119"/>
      <c r="H62" s="119"/>
      <c r="I62" s="100"/>
      <c r="J62" s="119"/>
      <c r="K62" s="100"/>
      <c r="L62" s="119"/>
      <c r="M62" s="100"/>
      <c r="N62" s="82" t="s">
        <v>56</v>
      </c>
      <c r="O62" s="83">
        <v>87.4</v>
      </c>
      <c r="P62" s="82" t="s">
        <v>44</v>
      </c>
      <c r="Q62" s="83">
        <v>82.2</v>
      </c>
      <c r="R62" s="52" t="s">
        <v>61</v>
      </c>
      <c r="S62" s="63">
        <v>75.3</v>
      </c>
      <c r="T62" s="52" t="s">
        <v>61</v>
      </c>
      <c r="U62" s="63">
        <v>71</v>
      </c>
      <c r="V62" s="62" t="s">
        <v>74</v>
      </c>
      <c r="W62" s="63">
        <v>72</v>
      </c>
      <c r="X62" s="142"/>
      <c r="Y62" s="119"/>
      <c r="Z62" s="119"/>
      <c r="AA62" s="138"/>
      <c r="AB62" s="138"/>
      <c r="AC62" s="138"/>
      <c r="AD62" s="138"/>
      <c r="AE62" s="90"/>
      <c r="AF62" s="90"/>
      <c r="AG62" s="90"/>
      <c r="AH62" s="90"/>
      <c r="AI62" s="90"/>
      <c r="AJ62" s="90"/>
      <c r="AK62" s="53" t="s">
        <v>38</v>
      </c>
      <c r="AL62" s="53">
        <v>76.7</v>
      </c>
      <c r="AM62" s="53" t="s">
        <v>43</v>
      </c>
      <c r="AN62" s="53">
        <v>77.3</v>
      </c>
      <c r="AO62" s="52" t="s">
        <v>32</v>
      </c>
      <c r="AP62" s="53">
        <v>72.7</v>
      </c>
      <c r="AQ62" s="52" t="s">
        <v>31</v>
      </c>
      <c r="AR62" s="53">
        <v>70.7</v>
      </c>
      <c r="AS62" s="52" t="s">
        <v>74</v>
      </c>
      <c r="AT62" s="53">
        <v>71.6</v>
      </c>
      <c r="AU62" s="52" t="s">
        <v>46</v>
      </c>
      <c r="AV62" s="63">
        <v>72.3</v>
      </c>
      <c r="AW62" s="7"/>
    </row>
    <row r="63" spans="1:49" ht="21" customHeight="1" hidden="1">
      <c r="A63" s="117"/>
      <c r="B63" s="119"/>
      <c r="C63" s="119"/>
      <c r="D63" s="119"/>
      <c r="E63" s="119"/>
      <c r="F63" s="119"/>
      <c r="G63" s="119"/>
      <c r="H63" s="119"/>
      <c r="I63" s="100"/>
      <c r="J63" s="119"/>
      <c r="K63" s="100"/>
      <c r="L63" s="119"/>
      <c r="M63" s="100"/>
      <c r="N63" s="82" t="s">
        <v>113</v>
      </c>
      <c r="O63" s="83">
        <v>86.1</v>
      </c>
      <c r="P63" s="82" t="s">
        <v>69</v>
      </c>
      <c r="Q63" s="83">
        <v>81.8</v>
      </c>
      <c r="R63" s="52" t="s">
        <v>31</v>
      </c>
      <c r="S63" s="63">
        <v>75</v>
      </c>
      <c r="T63" s="52" t="s">
        <v>31</v>
      </c>
      <c r="U63" s="63">
        <v>70.7</v>
      </c>
      <c r="V63" s="62" t="s">
        <v>73</v>
      </c>
      <c r="W63" s="63">
        <v>71.7</v>
      </c>
      <c r="X63" s="142"/>
      <c r="Y63" s="119"/>
      <c r="Z63" s="119"/>
      <c r="AA63" s="138"/>
      <c r="AB63" s="138"/>
      <c r="AC63" s="138"/>
      <c r="AD63" s="138"/>
      <c r="AE63" s="90"/>
      <c r="AF63" s="90"/>
      <c r="AG63" s="90"/>
      <c r="AH63" s="90"/>
      <c r="AI63" s="90"/>
      <c r="AJ63" s="90"/>
      <c r="AK63" s="53" t="s">
        <v>30</v>
      </c>
      <c r="AL63" s="53">
        <v>76.3</v>
      </c>
      <c r="AM63" s="53" t="s">
        <v>56</v>
      </c>
      <c r="AN63" s="53">
        <v>76.1</v>
      </c>
      <c r="AO63" s="52" t="s">
        <v>61</v>
      </c>
      <c r="AP63" s="53">
        <v>72.6</v>
      </c>
      <c r="AQ63" s="52" t="s">
        <v>61</v>
      </c>
      <c r="AR63" s="53">
        <v>70.7</v>
      </c>
      <c r="AS63" s="52" t="s">
        <v>73</v>
      </c>
      <c r="AT63" s="53">
        <v>71.4</v>
      </c>
      <c r="AU63" s="52" t="s">
        <v>74</v>
      </c>
      <c r="AV63" s="63">
        <v>72.3</v>
      </c>
      <c r="AW63" s="7"/>
    </row>
    <row r="64" spans="1:49" ht="21" customHeight="1" hidden="1">
      <c r="A64" s="120"/>
      <c r="B64" s="121"/>
      <c r="C64" s="121"/>
      <c r="D64" s="121"/>
      <c r="E64" s="121"/>
      <c r="F64" s="121"/>
      <c r="G64" s="121"/>
      <c r="H64" s="121"/>
      <c r="I64" s="100"/>
      <c r="J64" s="121"/>
      <c r="K64" s="100"/>
      <c r="L64" s="121"/>
      <c r="M64" s="100"/>
      <c r="N64" s="122" t="s">
        <v>38</v>
      </c>
      <c r="O64" s="83">
        <v>84.9</v>
      </c>
      <c r="P64" s="122" t="s">
        <v>61</v>
      </c>
      <c r="Q64" s="83">
        <v>81.3</v>
      </c>
      <c r="R64" s="52" t="s">
        <v>74</v>
      </c>
      <c r="S64" s="63">
        <v>74.4</v>
      </c>
      <c r="T64" s="52" t="s">
        <v>67</v>
      </c>
      <c r="U64" s="63">
        <v>70.2</v>
      </c>
      <c r="V64" s="62" t="s">
        <v>67</v>
      </c>
      <c r="W64" s="63">
        <v>70.8</v>
      </c>
      <c r="X64" s="142"/>
      <c r="Y64" s="121"/>
      <c r="Z64" s="121"/>
      <c r="AA64" s="138"/>
      <c r="AB64" s="138"/>
      <c r="AC64" s="138"/>
      <c r="AD64" s="138"/>
      <c r="AE64" s="90"/>
      <c r="AF64" s="90"/>
      <c r="AG64" s="90"/>
      <c r="AH64" s="90"/>
      <c r="AI64" s="90"/>
      <c r="AJ64" s="90"/>
      <c r="AK64" s="53" t="s">
        <v>61</v>
      </c>
      <c r="AL64" s="53">
        <v>76.1</v>
      </c>
      <c r="AM64" s="53" t="s">
        <v>67</v>
      </c>
      <c r="AN64" s="53">
        <v>76</v>
      </c>
      <c r="AO64" s="52" t="s">
        <v>31</v>
      </c>
      <c r="AP64" s="53">
        <v>72.5</v>
      </c>
      <c r="AQ64" s="54" t="s">
        <v>67</v>
      </c>
      <c r="AR64" s="55">
        <v>69.9</v>
      </c>
      <c r="AS64" s="52" t="s">
        <v>60</v>
      </c>
      <c r="AT64" s="53">
        <v>70.4</v>
      </c>
      <c r="AU64" s="52" t="s">
        <v>73</v>
      </c>
      <c r="AV64" s="63">
        <v>70.7</v>
      </c>
      <c r="AW64" s="7"/>
    </row>
    <row r="65" spans="1:49" ht="21" customHeight="1" hidden="1">
      <c r="A65" s="120"/>
      <c r="B65" s="121"/>
      <c r="C65" s="121"/>
      <c r="D65" s="121"/>
      <c r="E65" s="121"/>
      <c r="F65" s="121"/>
      <c r="G65" s="121"/>
      <c r="H65" s="121"/>
      <c r="I65" s="100"/>
      <c r="J65" s="121"/>
      <c r="K65" s="100"/>
      <c r="L65" s="121"/>
      <c r="M65" s="100"/>
      <c r="N65" s="122" t="s">
        <v>23</v>
      </c>
      <c r="O65" s="83">
        <v>84.5</v>
      </c>
      <c r="P65" s="122" t="s">
        <v>56</v>
      </c>
      <c r="Q65" s="83">
        <v>80.5</v>
      </c>
      <c r="R65" s="52" t="s">
        <v>69</v>
      </c>
      <c r="S65" s="63">
        <v>74.1</v>
      </c>
      <c r="T65" s="54" t="s">
        <v>74</v>
      </c>
      <c r="U65" s="65">
        <v>69.1</v>
      </c>
      <c r="V65" s="62" t="s">
        <v>60</v>
      </c>
      <c r="W65" s="63">
        <v>70.4</v>
      </c>
      <c r="X65" s="142"/>
      <c r="Y65" s="121"/>
      <c r="Z65" s="121"/>
      <c r="AA65" s="138"/>
      <c r="AB65" s="138"/>
      <c r="AC65" s="138"/>
      <c r="AD65" s="138"/>
      <c r="AE65" s="90"/>
      <c r="AF65" s="90"/>
      <c r="AG65" s="90"/>
      <c r="AH65" s="90"/>
      <c r="AI65" s="90"/>
      <c r="AJ65" s="90"/>
      <c r="AK65" s="53" t="s">
        <v>113</v>
      </c>
      <c r="AL65" s="53">
        <v>75.2</v>
      </c>
      <c r="AM65" s="53" t="s">
        <v>69</v>
      </c>
      <c r="AN65" s="53">
        <v>76</v>
      </c>
      <c r="AO65" s="52" t="s">
        <v>74</v>
      </c>
      <c r="AP65" s="53">
        <v>71.9</v>
      </c>
      <c r="AQ65" s="54" t="s">
        <v>74</v>
      </c>
      <c r="AR65" s="55">
        <v>68.7</v>
      </c>
      <c r="AS65" s="52" t="s">
        <v>67</v>
      </c>
      <c r="AT65" s="53">
        <v>70.4</v>
      </c>
      <c r="AU65" s="52" t="s">
        <v>67</v>
      </c>
      <c r="AV65" s="63">
        <v>70</v>
      </c>
      <c r="AW65" s="7"/>
    </row>
    <row r="66" spans="1:49" ht="21" customHeight="1" hidden="1">
      <c r="A66" s="120"/>
      <c r="B66" s="121"/>
      <c r="C66" s="121"/>
      <c r="D66" s="121"/>
      <c r="E66" s="121"/>
      <c r="F66" s="121"/>
      <c r="G66" s="121"/>
      <c r="H66" s="121"/>
      <c r="I66" s="100"/>
      <c r="J66" s="121"/>
      <c r="K66" s="100"/>
      <c r="L66" s="121"/>
      <c r="M66" s="100"/>
      <c r="N66" s="122" t="s">
        <v>31</v>
      </c>
      <c r="O66" s="83">
        <v>84</v>
      </c>
      <c r="P66" s="123" t="s">
        <v>38</v>
      </c>
      <c r="Q66" s="124">
        <v>79.5</v>
      </c>
      <c r="R66" s="52" t="s">
        <v>67</v>
      </c>
      <c r="S66" s="63">
        <v>72.8</v>
      </c>
      <c r="T66" s="54" t="s">
        <v>69</v>
      </c>
      <c r="U66" s="65">
        <v>68.9</v>
      </c>
      <c r="V66" s="64" t="s">
        <v>61</v>
      </c>
      <c r="W66" s="65">
        <v>68.8</v>
      </c>
      <c r="X66" s="142"/>
      <c r="Y66" s="121"/>
      <c r="Z66" s="121"/>
      <c r="AA66" s="138"/>
      <c r="AB66" s="138"/>
      <c r="AC66" s="138"/>
      <c r="AD66" s="138"/>
      <c r="AE66" s="90"/>
      <c r="AF66" s="90"/>
      <c r="AG66" s="90"/>
      <c r="AH66" s="90"/>
      <c r="AI66" s="90"/>
      <c r="AJ66" s="90"/>
      <c r="AK66" s="53" t="s">
        <v>31</v>
      </c>
      <c r="AL66" s="53">
        <v>73.4</v>
      </c>
      <c r="AM66" s="53" t="s">
        <v>61</v>
      </c>
      <c r="AN66" s="53">
        <v>75.5</v>
      </c>
      <c r="AO66" s="52" t="s">
        <v>38</v>
      </c>
      <c r="AP66" s="53">
        <v>71.8</v>
      </c>
      <c r="AQ66" s="54" t="s">
        <v>69</v>
      </c>
      <c r="AR66" s="55">
        <v>68.6</v>
      </c>
      <c r="AS66" s="54" t="s">
        <v>61</v>
      </c>
      <c r="AT66" s="55">
        <v>68.4</v>
      </c>
      <c r="AU66" s="54" t="s">
        <v>61</v>
      </c>
      <c r="AV66" s="65">
        <v>69.6</v>
      </c>
      <c r="AW66" s="7"/>
    </row>
    <row r="67" spans="1:49" ht="21" customHeight="1" hidden="1">
      <c r="A67" s="120"/>
      <c r="B67" s="121"/>
      <c r="C67" s="121"/>
      <c r="D67" s="121"/>
      <c r="E67" s="121"/>
      <c r="F67" s="121"/>
      <c r="G67" s="121"/>
      <c r="H67" s="121"/>
      <c r="I67" s="100"/>
      <c r="J67" s="121"/>
      <c r="K67" s="100"/>
      <c r="L67" s="121"/>
      <c r="M67" s="100"/>
      <c r="N67" s="122" t="s">
        <v>32</v>
      </c>
      <c r="O67" s="83">
        <v>82.2</v>
      </c>
      <c r="P67" s="123" t="s">
        <v>34</v>
      </c>
      <c r="Q67" s="124">
        <v>79.3</v>
      </c>
      <c r="R67" s="52" t="s">
        <v>32</v>
      </c>
      <c r="S67" s="63">
        <v>72.7</v>
      </c>
      <c r="T67" s="54" t="s">
        <v>38</v>
      </c>
      <c r="U67" s="65">
        <v>67.7</v>
      </c>
      <c r="V67" s="64" t="s">
        <v>69</v>
      </c>
      <c r="W67" s="65">
        <v>68</v>
      </c>
      <c r="X67" s="142"/>
      <c r="Y67" s="121"/>
      <c r="Z67" s="121"/>
      <c r="AA67" s="138"/>
      <c r="AB67" s="138"/>
      <c r="AC67" s="138"/>
      <c r="AD67" s="138"/>
      <c r="AE67" s="90"/>
      <c r="AF67" s="90"/>
      <c r="AG67" s="90"/>
      <c r="AH67" s="90"/>
      <c r="AI67" s="90"/>
      <c r="AJ67" s="90"/>
      <c r="AK67" s="53" t="s">
        <v>60</v>
      </c>
      <c r="AL67" s="53">
        <v>72.7</v>
      </c>
      <c r="AM67" s="53" t="s">
        <v>23</v>
      </c>
      <c r="AN67" s="53">
        <v>75.1</v>
      </c>
      <c r="AO67" s="52" t="s">
        <v>69</v>
      </c>
      <c r="AP67" s="53">
        <v>71.5</v>
      </c>
      <c r="AQ67" s="54" t="s">
        <v>32</v>
      </c>
      <c r="AR67" s="55">
        <v>67.1</v>
      </c>
      <c r="AS67" s="54" t="s">
        <v>69</v>
      </c>
      <c r="AT67" s="55">
        <v>67.7</v>
      </c>
      <c r="AU67" s="54" t="s">
        <v>62</v>
      </c>
      <c r="AV67" s="65">
        <v>69.4</v>
      </c>
      <c r="AW67" s="7"/>
    </row>
    <row r="68" spans="1:49" ht="21" customHeight="1" hidden="1">
      <c r="A68" s="120"/>
      <c r="B68" s="121"/>
      <c r="C68" s="121"/>
      <c r="D68" s="121"/>
      <c r="E68" s="121"/>
      <c r="F68" s="121"/>
      <c r="G68" s="121"/>
      <c r="H68" s="121"/>
      <c r="I68" s="100"/>
      <c r="J68" s="121"/>
      <c r="K68" s="100"/>
      <c r="L68" s="121"/>
      <c r="M68" s="100"/>
      <c r="N68" s="122" t="s">
        <v>36</v>
      </c>
      <c r="O68" s="83">
        <v>82.2</v>
      </c>
      <c r="P68" s="123" t="s">
        <v>23</v>
      </c>
      <c r="Q68" s="124">
        <v>78.3</v>
      </c>
      <c r="R68" s="52" t="s">
        <v>38</v>
      </c>
      <c r="S68" s="63">
        <v>72.4</v>
      </c>
      <c r="T68" s="54" t="s">
        <v>32</v>
      </c>
      <c r="U68" s="65">
        <v>67.1</v>
      </c>
      <c r="V68" s="64" t="s">
        <v>30</v>
      </c>
      <c r="W68" s="65">
        <v>67.3</v>
      </c>
      <c r="X68" s="142"/>
      <c r="Y68" s="121"/>
      <c r="Z68" s="121"/>
      <c r="AA68" s="138"/>
      <c r="AB68" s="138"/>
      <c r="AC68" s="138"/>
      <c r="AD68" s="138"/>
      <c r="AE68" s="90"/>
      <c r="AF68" s="90"/>
      <c r="AG68" s="90"/>
      <c r="AH68" s="90"/>
      <c r="AI68" s="90"/>
      <c r="AJ68" s="90"/>
      <c r="AK68" s="53" t="s">
        <v>36</v>
      </c>
      <c r="AL68" s="53">
        <v>71.8</v>
      </c>
      <c r="AM68" s="53" t="s">
        <v>34</v>
      </c>
      <c r="AN68" s="53">
        <v>74.5</v>
      </c>
      <c r="AO68" s="52" t="s">
        <v>67</v>
      </c>
      <c r="AP68" s="53">
        <v>71</v>
      </c>
      <c r="AQ68" s="54" t="s">
        <v>38</v>
      </c>
      <c r="AR68" s="55">
        <v>67.1</v>
      </c>
      <c r="AS68" s="54" t="s">
        <v>30</v>
      </c>
      <c r="AT68" s="55">
        <v>66.9</v>
      </c>
      <c r="AU68" s="54" t="s">
        <v>38</v>
      </c>
      <c r="AV68" s="65">
        <v>68.6</v>
      </c>
      <c r="AW68" s="7"/>
    </row>
    <row r="69" spans="1:49" ht="21" customHeight="1" hidden="1">
      <c r="A69" s="12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42" t="s">
        <v>60</v>
      </c>
      <c r="O69" s="42">
        <v>81.6</v>
      </c>
      <c r="P69" s="53" t="s">
        <v>31</v>
      </c>
      <c r="Q69" s="53">
        <v>77.3</v>
      </c>
      <c r="R69" s="52" t="s">
        <v>34</v>
      </c>
      <c r="S69" s="63">
        <v>70.8</v>
      </c>
      <c r="T69" s="54" t="s">
        <v>55</v>
      </c>
      <c r="U69" s="65">
        <v>67</v>
      </c>
      <c r="V69" s="64" t="s">
        <v>38</v>
      </c>
      <c r="W69" s="65">
        <v>67</v>
      </c>
      <c r="X69" s="142"/>
      <c r="Y69" s="90"/>
      <c r="Z69" s="90"/>
      <c r="AA69" s="138"/>
      <c r="AB69" s="138"/>
      <c r="AC69" s="138"/>
      <c r="AD69" s="138"/>
      <c r="AE69" s="90"/>
      <c r="AF69" s="90"/>
      <c r="AG69" s="90"/>
      <c r="AH69" s="90"/>
      <c r="AI69" s="90"/>
      <c r="AJ69" s="90"/>
      <c r="AK69" s="55" t="s">
        <v>32</v>
      </c>
      <c r="AL69" s="55">
        <v>69.5</v>
      </c>
      <c r="AM69" s="53" t="s">
        <v>31</v>
      </c>
      <c r="AN69" s="53">
        <v>72.7</v>
      </c>
      <c r="AO69" s="52" t="s">
        <v>34</v>
      </c>
      <c r="AP69" s="53">
        <v>70.8</v>
      </c>
      <c r="AQ69" s="54" t="s">
        <v>55</v>
      </c>
      <c r="AR69" s="55">
        <v>66.8</v>
      </c>
      <c r="AS69" s="54" t="s">
        <v>38</v>
      </c>
      <c r="AT69" s="55">
        <v>66.4</v>
      </c>
      <c r="AU69" s="54" t="s">
        <v>30</v>
      </c>
      <c r="AV69" s="65">
        <v>66.9</v>
      </c>
      <c r="AW69" s="7"/>
    </row>
    <row r="70" spans="1:49" ht="21" customHeight="1" hidden="1">
      <c r="A70" s="12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53" t="s">
        <v>55</v>
      </c>
      <c r="O70" s="53">
        <v>74</v>
      </c>
      <c r="P70" s="53" t="s">
        <v>32</v>
      </c>
      <c r="Q70" s="53">
        <v>72.9</v>
      </c>
      <c r="R70" s="54" t="s">
        <v>30</v>
      </c>
      <c r="S70" s="65">
        <v>69.3</v>
      </c>
      <c r="T70" s="54" t="s">
        <v>30</v>
      </c>
      <c r="U70" s="65">
        <v>66.4</v>
      </c>
      <c r="V70" s="64" t="s">
        <v>36</v>
      </c>
      <c r="W70" s="65">
        <v>66.7</v>
      </c>
      <c r="X70" s="142"/>
      <c r="Y70" s="90"/>
      <c r="Z70" s="90"/>
      <c r="AA70" s="138"/>
      <c r="AB70" s="138"/>
      <c r="AC70" s="138"/>
      <c r="AD70" s="138"/>
      <c r="AE70" s="90"/>
      <c r="AF70" s="90"/>
      <c r="AG70" s="90"/>
      <c r="AH70" s="90"/>
      <c r="AI70" s="90"/>
      <c r="AJ70" s="90"/>
      <c r="AK70" s="55" t="s">
        <v>55</v>
      </c>
      <c r="AL70" s="55">
        <v>66.7</v>
      </c>
      <c r="AM70" s="55" t="s">
        <v>33</v>
      </c>
      <c r="AN70" s="55">
        <v>68.5</v>
      </c>
      <c r="AO70" s="54" t="s">
        <v>37</v>
      </c>
      <c r="AP70" s="55">
        <v>69.2</v>
      </c>
      <c r="AQ70" s="54" t="s">
        <v>30</v>
      </c>
      <c r="AR70" s="55">
        <v>66</v>
      </c>
      <c r="AS70" s="54" t="s">
        <v>36</v>
      </c>
      <c r="AT70" s="55">
        <v>66.1</v>
      </c>
      <c r="AU70" s="54" t="s">
        <v>33</v>
      </c>
      <c r="AV70" s="65">
        <v>66</v>
      </c>
      <c r="AW70" s="7"/>
    </row>
    <row r="71" spans="1:49" ht="21" customHeight="1" hidden="1">
      <c r="A71" s="12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55" t="s">
        <v>41</v>
      </c>
      <c r="O71" s="55">
        <v>56.1</v>
      </c>
      <c r="P71" s="53" t="s">
        <v>33</v>
      </c>
      <c r="Q71" s="53">
        <v>72.8</v>
      </c>
      <c r="R71" s="54" t="s">
        <v>37</v>
      </c>
      <c r="S71" s="65">
        <v>69.2</v>
      </c>
      <c r="T71" s="54" t="s">
        <v>36</v>
      </c>
      <c r="U71" s="65">
        <v>64.4</v>
      </c>
      <c r="V71" s="64" t="s">
        <v>33</v>
      </c>
      <c r="W71" s="65">
        <v>63.1</v>
      </c>
      <c r="X71" s="142"/>
      <c r="Y71" s="90"/>
      <c r="Z71" s="90"/>
      <c r="AA71" s="138"/>
      <c r="AB71" s="138"/>
      <c r="AC71" s="138"/>
      <c r="AD71" s="138"/>
      <c r="AE71" s="90"/>
      <c r="AF71" s="90"/>
      <c r="AG71" s="90"/>
      <c r="AH71" s="90"/>
      <c r="AI71" s="90"/>
      <c r="AJ71" s="90"/>
      <c r="AK71" s="55" t="s">
        <v>41</v>
      </c>
      <c r="AL71" s="55">
        <v>56.1</v>
      </c>
      <c r="AM71" s="55" t="s">
        <v>32</v>
      </c>
      <c r="AN71" s="55">
        <v>68.1</v>
      </c>
      <c r="AO71" s="54" t="s">
        <v>36</v>
      </c>
      <c r="AP71" s="55">
        <v>67.5</v>
      </c>
      <c r="AQ71" s="54" t="s">
        <v>36</v>
      </c>
      <c r="AR71" s="55">
        <v>63.9</v>
      </c>
      <c r="AS71" s="54" t="s">
        <v>33</v>
      </c>
      <c r="AT71" s="55">
        <v>62.7</v>
      </c>
      <c r="AU71" s="54" t="s">
        <v>36</v>
      </c>
      <c r="AV71" s="65">
        <v>64.3</v>
      </c>
      <c r="AW71" s="7"/>
    </row>
    <row r="72" spans="1:49" ht="21" customHeight="1" hidden="1">
      <c r="A72" s="12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53" t="s">
        <v>36</v>
      </c>
      <c r="Q72" s="53">
        <v>71.5</v>
      </c>
      <c r="R72" s="54" t="s">
        <v>36</v>
      </c>
      <c r="S72" s="65">
        <v>68.1</v>
      </c>
      <c r="T72" s="54" t="s">
        <v>33</v>
      </c>
      <c r="U72" s="65">
        <v>63.3</v>
      </c>
      <c r="V72" s="64" t="s">
        <v>32</v>
      </c>
      <c r="W72" s="65">
        <v>59.7</v>
      </c>
      <c r="X72" s="142"/>
      <c r="Y72" s="90"/>
      <c r="Z72" s="90"/>
      <c r="AA72" s="138"/>
      <c r="AB72" s="138"/>
      <c r="AC72" s="138"/>
      <c r="AD72" s="138"/>
      <c r="AE72" s="90"/>
      <c r="AF72" s="90"/>
      <c r="AG72" s="90"/>
      <c r="AH72" s="90"/>
      <c r="AI72" s="90"/>
      <c r="AJ72" s="90"/>
      <c r="AK72" s="90"/>
      <c r="AL72" s="90"/>
      <c r="AM72" s="55" t="s">
        <v>36</v>
      </c>
      <c r="AN72" s="55">
        <v>67.3</v>
      </c>
      <c r="AO72" s="54" t="s">
        <v>30</v>
      </c>
      <c r="AP72" s="55">
        <v>67.3</v>
      </c>
      <c r="AQ72" s="54" t="s">
        <v>33</v>
      </c>
      <c r="AR72" s="55">
        <v>62.9</v>
      </c>
      <c r="AS72" s="54" t="s">
        <v>32</v>
      </c>
      <c r="AT72" s="55">
        <v>59.7</v>
      </c>
      <c r="AU72" s="54" t="s">
        <v>32</v>
      </c>
      <c r="AV72" s="65">
        <v>63.5</v>
      </c>
      <c r="AW72" s="7"/>
    </row>
    <row r="73" spans="1:49" ht="21" customHeight="1" hidden="1">
      <c r="A73" s="12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53" t="s">
        <v>37</v>
      </c>
      <c r="Q73" s="53">
        <v>71.1</v>
      </c>
      <c r="R73" s="54" t="s">
        <v>33</v>
      </c>
      <c r="S73" s="65">
        <v>66.7</v>
      </c>
      <c r="T73" s="54" t="s">
        <v>37</v>
      </c>
      <c r="U73" s="65">
        <v>54.6</v>
      </c>
      <c r="V73" s="64" t="s">
        <v>37</v>
      </c>
      <c r="W73" s="65">
        <v>55.2</v>
      </c>
      <c r="X73" s="142"/>
      <c r="Y73" s="90"/>
      <c r="Z73" s="90"/>
      <c r="AA73" s="138"/>
      <c r="AB73" s="138"/>
      <c r="AC73" s="138"/>
      <c r="AD73" s="138"/>
      <c r="AE73" s="90"/>
      <c r="AF73" s="90"/>
      <c r="AG73" s="90"/>
      <c r="AH73" s="90"/>
      <c r="AI73" s="90"/>
      <c r="AJ73" s="90"/>
      <c r="AK73" s="90"/>
      <c r="AL73" s="90"/>
      <c r="AM73" s="55" t="s">
        <v>37</v>
      </c>
      <c r="AN73" s="55">
        <v>67.1</v>
      </c>
      <c r="AO73" s="54" t="s">
        <v>33</v>
      </c>
      <c r="AP73" s="55">
        <v>64.6</v>
      </c>
      <c r="AQ73" s="54" t="s">
        <v>37</v>
      </c>
      <c r="AR73" s="55">
        <v>54.6</v>
      </c>
      <c r="AS73" s="54" t="s">
        <v>37</v>
      </c>
      <c r="AT73" s="55">
        <v>55</v>
      </c>
      <c r="AU73" s="54" t="s">
        <v>37</v>
      </c>
      <c r="AV73" s="65">
        <v>59.2</v>
      </c>
      <c r="AW73" s="7"/>
    </row>
    <row r="74" spans="1:49" ht="21" customHeight="1">
      <c r="A74" s="1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67" t="s">
        <v>41</v>
      </c>
      <c r="Q74" s="67">
        <v>45.6</v>
      </c>
      <c r="R74" s="56" t="s">
        <v>41</v>
      </c>
      <c r="S74" s="67">
        <v>39.3</v>
      </c>
      <c r="T74" s="56" t="s">
        <v>41</v>
      </c>
      <c r="U74" s="67">
        <v>38.9</v>
      </c>
      <c r="V74" s="66" t="s">
        <v>41</v>
      </c>
      <c r="W74" s="67">
        <v>35.8</v>
      </c>
      <c r="X74" s="142"/>
      <c r="Y74" s="91"/>
      <c r="Z74" s="91"/>
      <c r="AA74" s="91"/>
      <c r="AB74" s="91"/>
      <c r="AC74" s="91"/>
      <c r="AD74" s="91"/>
      <c r="AE74" s="92"/>
      <c r="AF74" s="92"/>
      <c r="AG74" s="92"/>
      <c r="AH74" s="92"/>
      <c r="AI74" s="92"/>
      <c r="AJ74" s="92"/>
      <c r="AK74" s="92"/>
      <c r="AL74" s="92"/>
      <c r="AM74" s="57" t="s">
        <v>41</v>
      </c>
      <c r="AN74" s="57">
        <v>45.6</v>
      </c>
      <c r="AO74" s="56" t="s">
        <v>41</v>
      </c>
      <c r="AP74" s="57">
        <v>39.3</v>
      </c>
      <c r="AQ74" s="56" t="s">
        <v>41</v>
      </c>
      <c r="AR74" s="57">
        <v>38.9</v>
      </c>
      <c r="AS74" s="56" t="s">
        <v>41</v>
      </c>
      <c r="AT74" s="57">
        <v>35.8</v>
      </c>
      <c r="AU74" s="56" t="s">
        <v>41</v>
      </c>
      <c r="AV74" s="67">
        <v>36.9</v>
      </c>
      <c r="AW74" s="7"/>
    </row>
    <row r="75" spans="1:49" ht="21" customHeight="1">
      <c r="A75" s="12"/>
      <c r="B75" s="12"/>
      <c r="C75" s="5">
        <f>ROUND(AVERAGE(C6:C74),1)</f>
        <v>93.3</v>
      </c>
      <c r="D75" s="12"/>
      <c r="E75" s="5">
        <f>ROUND(AVERAGE(E6:E74),1)</f>
        <v>90.8</v>
      </c>
      <c r="F75" s="12"/>
      <c r="G75" s="5">
        <f>ROUND(AVERAGE(G6:G74),1)</f>
        <v>91.7</v>
      </c>
      <c r="H75" s="12"/>
      <c r="I75" s="5">
        <f>ROUND(AVERAGE(I6:I74),1)</f>
        <v>92.5</v>
      </c>
      <c r="J75" s="12"/>
      <c r="K75" s="5">
        <f>ROUND(AVERAGE(K6:K74),1)</f>
        <v>93.5</v>
      </c>
      <c r="L75" s="12"/>
      <c r="M75" s="5">
        <f>ROUND(AVERAGE(M6:M74),1)</f>
        <v>97.7</v>
      </c>
      <c r="N75" s="12"/>
      <c r="O75" s="5">
        <f>SUM(O6:O74)/66</f>
        <v>96.2</v>
      </c>
      <c r="P75" s="12"/>
      <c r="Q75" s="5">
        <f>SUM(Q6:Q74)/69</f>
        <v>89.27101449275365</v>
      </c>
      <c r="R75" s="12"/>
      <c r="S75" s="5">
        <f>SUM(S6:S74)/69</f>
        <v>83.26376811594203</v>
      </c>
      <c r="T75" s="12"/>
      <c r="U75" s="5">
        <f>SUM(U6:U74)/69</f>
        <v>78.65362318840577</v>
      </c>
      <c r="V75" s="5"/>
      <c r="W75" s="5">
        <f>SUM(W6:W74)/69</f>
        <v>78.42028985507248</v>
      </c>
      <c r="X75" s="143"/>
      <c r="Y75" s="143"/>
      <c r="Z75" s="5">
        <f>ROUND(AVERAGE(Z6:Z74),1)</f>
        <v>86.9</v>
      </c>
      <c r="AA75" s="139"/>
      <c r="AB75" s="5">
        <f>ROUND(AVERAGE(AB6:AB74),1)</f>
        <v>86.8</v>
      </c>
      <c r="AC75" s="139"/>
      <c r="AD75" s="5">
        <f>ROUND(AVERAGE(AD6:AD74),1)</f>
        <v>87.4</v>
      </c>
      <c r="AE75" s="5"/>
      <c r="AF75" s="5">
        <f>ROUND(AVERAGE(AF6:AF74),1)</f>
        <v>87.1</v>
      </c>
      <c r="AG75" s="5"/>
      <c r="AH75" s="5">
        <f>ROUND(AVERAGE(AH6:AH74),1)</f>
        <v>87.3</v>
      </c>
      <c r="AI75" s="5"/>
      <c r="AJ75" s="5">
        <f>ROUND(AVERAGE(AJ6:AJ74),1)</f>
        <v>88.8</v>
      </c>
      <c r="AK75" s="5"/>
      <c r="AL75" s="5">
        <f>SUM(AL6:AL74)/66</f>
        <v>84.57727272727274</v>
      </c>
      <c r="AM75" s="5"/>
      <c r="AN75" s="5">
        <f>SUM(AN6:AN74)/69</f>
        <v>83.80144927536234</v>
      </c>
      <c r="AO75" s="5"/>
      <c r="AP75" s="5">
        <f>SUM(AP6:AP74)/69</f>
        <v>80.84202898550726</v>
      </c>
      <c r="AQ75" s="5"/>
      <c r="AR75" s="5">
        <f>SUM(AR6:AR74)/69</f>
        <v>78.27971014492753</v>
      </c>
      <c r="AS75" s="5"/>
      <c r="AT75" s="5">
        <f>SUM(AT6:AT74)/69</f>
        <v>78.06086956521735</v>
      </c>
      <c r="AU75" s="5"/>
      <c r="AV75" s="5">
        <f>SUM(AV6:AV74)/69</f>
        <v>78.33913043478262</v>
      </c>
      <c r="AW75" s="5"/>
    </row>
    <row r="76" spans="1:49" ht="17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5"/>
      <c r="W76" s="5"/>
      <c r="X76" s="143"/>
      <c r="Y76" s="143"/>
      <c r="Z76" s="143"/>
      <c r="AA76" s="139"/>
      <c r="AB76" s="139"/>
      <c r="AC76" s="139"/>
      <c r="AD76" s="139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24:26" ht="17.25">
      <c r="X77" s="137"/>
      <c r="Y77" s="137"/>
      <c r="Z77" s="137"/>
    </row>
    <row r="78" spans="2:26" ht="17.25">
      <c r="B78" s="133" t="s">
        <v>144</v>
      </c>
      <c r="C78" s="133"/>
      <c r="D78" s="133"/>
      <c r="E78" s="133"/>
      <c r="F78" s="133" t="s">
        <v>144</v>
      </c>
      <c r="G78" s="134">
        <v>101.9</v>
      </c>
      <c r="H78" s="133" t="s">
        <v>83</v>
      </c>
      <c r="I78" s="81">
        <v>96.4</v>
      </c>
      <c r="J78" t="s">
        <v>83</v>
      </c>
      <c r="K78" s="81">
        <v>108.9</v>
      </c>
      <c r="Y78" s="136" t="s">
        <v>21</v>
      </c>
      <c r="Z78" s="152">
        <v>94.7</v>
      </c>
    </row>
    <row r="79" spans="2:34" ht="17.25">
      <c r="B79" s="133" t="s">
        <v>125</v>
      </c>
      <c r="C79" s="133"/>
      <c r="D79" s="133"/>
      <c r="E79" s="133"/>
      <c r="F79" s="133" t="s">
        <v>125</v>
      </c>
      <c r="G79" s="134">
        <v>101.8</v>
      </c>
      <c r="H79" s="133" t="s">
        <v>145</v>
      </c>
      <c r="I79" s="81">
        <v>95.7</v>
      </c>
      <c r="J79" t="s">
        <v>25</v>
      </c>
      <c r="K79" s="81">
        <v>104</v>
      </c>
      <c r="M79" s="81"/>
      <c r="O79" s="81"/>
      <c r="Q79" s="81"/>
      <c r="Y79" s="136" t="s">
        <v>123</v>
      </c>
      <c r="Z79" s="152">
        <v>94.7</v>
      </c>
      <c r="AE79" t="s">
        <v>83</v>
      </c>
      <c r="AF79">
        <v>99.4</v>
      </c>
      <c r="AG79" t="s">
        <v>83</v>
      </c>
      <c r="AH79">
        <v>99.4</v>
      </c>
    </row>
    <row r="80" spans="2:34" ht="17.25">
      <c r="B80" s="133" t="s">
        <v>25</v>
      </c>
      <c r="C80" s="133"/>
      <c r="D80" s="133"/>
      <c r="E80" s="133"/>
      <c r="F80" s="133" t="s">
        <v>25</v>
      </c>
      <c r="G80" s="134">
        <v>100.6</v>
      </c>
      <c r="H80" s="133" t="s">
        <v>25</v>
      </c>
      <c r="I80" s="81">
        <v>95.2</v>
      </c>
      <c r="J80" t="s">
        <v>143</v>
      </c>
      <c r="K80" s="81">
        <v>103.2</v>
      </c>
      <c r="M80" s="81"/>
      <c r="O80" s="81"/>
      <c r="Q80" s="81"/>
      <c r="Y80" s="136" t="s">
        <v>125</v>
      </c>
      <c r="Z80" s="152">
        <v>94.2</v>
      </c>
      <c r="AE80" t="s">
        <v>25</v>
      </c>
      <c r="AF80">
        <v>97.9</v>
      </c>
      <c r="AG80" t="s">
        <v>25</v>
      </c>
      <c r="AH80">
        <v>97.9</v>
      </c>
    </row>
    <row r="81" spans="2:34" ht="17.25">
      <c r="B81" s="133" t="s">
        <v>83</v>
      </c>
      <c r="C81" s="133"/>
      <c r="D81" s="133"/>
      <c r="E81" s="133"/>
      <c r="F81" s="133" t="s">
        <v>83</v>
      </c>
      <c r="G81" s="134">
        <v>100.3</v>
      </c>
      <c r="H81" s="133" t="s">
        <v>21</v>
      </c>
      <c r="I81" s="81">
        <v>94.8</v>
      </c>
      <c r="J81" t="s">
        <v>57</v>
      </c>
      <c r="K81" s="81">
        <v>103</v>
      </c>
      <c r="M81" s="81"/>
      <c r="O81" s="81"/>
      <c r="Q81" s="81"/>
      <c r="Y81" s="136" t="s">
        <v>24</v>
      </c>
      <c r="Z81" s="152">
        <v>93.1</v>
      </c>
      <c r="AE81" t="s">
        <v>57</v>
      </c>
      <c r="AF81">
        <v>95.4</v>
      </c>
      <c r="AG81" t="s">
        <v>57</v>
      </c>
      <c r="AH81">
        <v>95.4</v>
      </c>
    </row>
    <row r="82" spans="2:34" ht="17.25">
      <c r="B82" s="133" t="s">
        <v>21</v>
      </c>
      <c r="C82" s="133"/>
      <c r="D82" s="133"/>
      <c r="E82" s="133"/>
      <c r="F82" s="133" t="s">
        <v>21</v>
      </c>
      <c r="G82" s="134">
        <v>99.2</v>
      </c>
      <c r="H82" s="133" t="s">
        <v>143</v>
      </c>
      <c r="I82" s="81">
        <v>94.6</v>
      </c>
      <c r="J82" t="s">
        <v>144</v>
      </c>
      <c r="K82" s="81">
        <v>101.1</v>
      </c>
      <c r="M82" s="81"/>
      <c r="O82" s="81"/>
      <c r="Q82" s="81"/>
      <c r="Y82" s="136" t="s">
        <v>25</v>
      </c>
      <c r="Z82" s="152">
        <v>93.1</v>
      </c>
      <c r="AE82" t="s">
        <v>143</v>
      </c>
      <c r="AF82">
        <v>95.4</v>
      </c>
      <c r="AG82" t="s">
        <v>143</v>
      </c>
      <c r="AH82">
        <v>95.4</v>
      </c>
    </row>
    <row r="83" spans="2:34" ht="17.25">
      <c r="B83" s="133" t="s">
        <v>20</v>
      </c>
      <c r="C83" s="133"/>
      <c r="D83" s="133"/>
      <c r="E83" s="133"/>
      <c r="F83" s="133" t="s">
        <v>20</v>
      </c>
      <c r="G83" s="134">
        <v>98.4</v>
      </c>
      <c r="H83" s="133" t="s">
        <v>24</v>
      </c>
      <c r="I83" s="81">
        <v>93.2</v>
      </c>
      <c r="J83" t="s">
        <v>145</v>
      </c>
      <c r="K83" s="81">
        <v>100.8</v>
      </c>
      <c r="M83" s="81"/>
      <c r="O83" s="81"/>
      <c r="Q83" s="81"/>
      <c r="Y83" s="136" t="s">
        <v>144</v>
      </c>
      <c r="Z83" s="152">
        <v>92.9</v>
      </c>
      <c r="AE83" t="s">
        <v>144</v>
      </c>
      <c r="AF83">
        <v>94.3</v>
      </c>
      <c r="AG83" t="s">
        <v>144</v>
      </c>
      <c r="AH83">
        <v>94.3</v>
      </c>
    </row>
    <row r="84" spans="2:34" ht="17.25">
      <c r="B84" s="133" t="s">
        <v>143</v>
      </c>
      <c r="C84" s="133"/>
      <c r="D84" s="133"/>
      <c r="E84" s="133"/>
      <c r="F84" s="133" t="s">
        <v>143</v>
      </c>
      <c r="G84" s="134">
        <v>98.1</v>
      </c>
      <c r="H84" s="133" t="s">
        <v>60</v>
      </c>
      <c r="I84" s="81">
        <v>93</v>
      </c>
      <c r="J84" t="s">
        <v>19</v>
      </c>
      <c r="K84" s="81">
        <v>99.7</v>
      </c>
      <c r="M84" s="81"/>
      <c r="O84" s="81"/>
      <c r="Q84" s="81"/>
      <c r="Y84" s="136" t="s">
        <v>38</v>
      </c>
      <c r="Z84" s="152">
        <v>92.4</v>
      </c>
      <c r="AE84" t="s">
        <v>145</v>
      </c>
      <c r="AF84">
        <v>93.7</v>
      </c>
      <c r="AG84" t="s">
        <v>145</v>
      </c>
      <c r="AH84">
        <v>93.7</v>
      </c>
    </row>
    <row r="85" spans="2:34" ht="17.25">
      <c r="B85" s="133" t="s">
        <v>19</v>
      </c>
      <c r="C85" s="133"/>
      <c r="D85" s="133"/>
      <c r="E85" s="133"/>
      <c r="F85" s="133" t="s">
        <v>19</v>
      </c>
      <c r="G85" s="134">
        <v>97.9</v>
      </c>
      <c r="H85" s="133" t="s">
        <v>144</v>
      </c>
      <c r="I85" s="81">
        <v>92.7</v>
      </c>
      <c r="J85" t="s">
        <v>82</v>
      </c>
      <c r="K85" s="81">
        <v>99.4</v>
      </c>
      <c r="M85" s="81"/>
      <c r="O85" s="81"/>
      <c r="Q85" s="81"/>
      <c r="Y85" s="136" t="s">
        <v>20</v>
      </c>
      <c r="Z85" s="152">
        <v>91.5</v>
      </c>
      <c r="AE85" t="s">
        <v>82</v>
      </c>
      <c r="AF85">
        <v>93.5</v>
      </c>
      <c r="AG85" t="s">
        <v>82</v>
      </c>
      <c r="AH85">
        <v>93.5</v>
      </c>
    </row>
    <row r="86" spans="2:34" ht="17.25">
      <c r="B86" s="133" t="s">
        <v>124</v>
      </c>
      <c r="C86" s="133"/>
      <c r="D86" s="133"/>
      <c r="E86" s="133"/>
      <c r="F86" s="133" t="s">
        <v>124</v>
      </c>
      <c r="G86" s="134">
        <v>97.9</v>
      </c>
      <c r="H86" s="133" t="s">
        <v>125</v>
      </c>
      <c r="I86" s="81">
        <v>92.1</v>
      </c>
      <c r="J86" t="s">
        <v>125</v>
      </c>
      <c r="K86" s="81">
        <v>98.2</v>
      </c>
      <c r="M86" s="81"/>
      <c r="O86" s="81"/>
      <c r="Q86" s="81"/>
      <c r="Y86" s="136" t="s">
        <v>23</v>
      </c>
      <c r="Z86" s="152">
        <v>91.3</v>
      </c>
      <c r="AE86" t="s">
        <v>19</v>
      </c>
      <c r="AF86">
        <v>92.9</v>
      </c>
      <c r="AG86" t="s">
        <v>19</v>
      </c>
      <c r="AH86">
        <v>92.9</v>
      </c>
    </row>
    <row r="87" spans="2:34" ht="17.25">
      <c r="B87" s="133" t="s">
        <v>17</v>
      </c>
      <c r="C87" s="133"/>
      <c r="D87" s="133"/>
      <c r="E87" s="133"/>
      <c r="F87" s="133" t="s">
        <v>17</v>
      </c>
      <c r="G87" s="134">
        <v>97.7</v>
      </c>
      <c r="H87" s="133" t="s">
        <v>19</v>
      </c>
      <c r="I87" s="81">
        <v>91.8</v>
      </c>
      <c r="J87" t="s">
        <v>17</v>
      </c>
      <c r="K87">
        <v>97</v>
      </c>
      <c r="M87" s="81"/>
      <c r="O87" s="81"/>
      <c r="Q87" s="81"/>
      <c r="Y87" s="136" t="s">
        <v>17</v>
      </c>
      <c r="Z87" s="152">
        <v>91.2</v>
      </c>
      <c r="AE87" t="s">
        <v>125</v>
      </c>
      <c r="AF87">
        <v>92.3</v>
      </c>
      <c r="AG87" t="s">
        <v>125</v>
      </c>
      <c r="AH87">
        <v>92.3</v>
      </c>
    </row>
    <row r="88" spans="2:34" ht="17.25">
      <c r="B88" s="133" t="s">
        <v>145</v>
      </c>
      <c r="C88" s="133"/>
      <c r="D88" s="133"/>
      <c r="E88" s="133"/>
      <c r="F88" s="133" t="s">
        <v>145</v>
      </c>
      <c r="G88" s="134">
        <v>97.7</v>
      </c>
      <c r="H88" s="133" t="s">
        <v>124</v>
      </c>
      <c r="I88" s="81">
        <v>91.4</v>
      </c>
      <c r="J88" t="s">
        <v>21</v>
      </c>
      <c r="K88" s="81">
        <v>97</v>
      </c>
      <c r="M88" s="81"/>
      <c r="O88" s="81"/>
      <c r="Q88" s="81"/>
      <c r="Y88" s="136" t="s">
        <v>143</v>
      </c>
      <c r="Z88" s="152">
        <v>90.5</v>
      </c>
      <c r="AE88" t="s">
        <v>28</v>
      </c>
      <c r="AF88">
        <v>90.8</v>
      </c>
      <c r="AG88" t="s">
        <v>28</v>
      </c>
      <c r="AH88">
        <v>90.8</v>
      </c>
    </row>
    <row r="89" spans="2:34" ht="17.25">
      <c r="B89" s="133" t="s">
        <v>24</v>
      </c>
      <c r="C89" s="133"/>
      <c r="D89" s="133"/>
      <c r="E89" s="133"/>
      <c r="F89" s="133" t="s">
        <v>24</v>
      </c>
      <c r="G89" s="134">
        <v>97.6</v>
      </c>
      <c r="H89" s="133" t="s">
        <v>82</v>
      </c>
      <c r="I89" s="81">
        <v>90.8</v>
      </c>
      <c r="J89" t="s">
        <v>24</v>
      </c>
      <c r="K89" s="81">
        <v>96.8</v>
      </c>
      <c r="M89" s="81"/>
      <c r="O89" s="81"/>
      <c r="Q89" s="81"/>
      <c r="Y89" s="136" t="s">
        <v>55</v>
      </c>
      <c r="Z89" s="152">
        <v>90</v>
      </c>
      <c r="AE89" t="s">
        <v>24</v>
      </c>
      <c r="AF89">
        <v>90.7</v>
      </c>
      <c r="AG89" t="s">
        <v>24</v>
      </c>
      <c r="AH89">
        <v>90.7</v>
      </c>
    </row>
    <row r="90" spans="2:34" ht="17.25">
      <c r="B90" s="133" t="s">
        <v>123</v>
      </c>
      <c r="C90" s="133"/>
      <c r="D90" s="133"/>
      <c r="E90" s="133"/>
      <c r="F90" s="133" t="s">
        <v>123</v>
      </c>
      <c r="G90" s="134">
        <v>97.1</v>
      </c>
      <c r="H90" s="133" t="s">
        <v>17</v>
      </c>
      <c r="I90" s="81">
        <v>90.2</v>
      </c>
      <c r="J90" t="s">
        <v>40</v>
      </c>
      <c r="K90" s="81">
        <v>96.8</v>
      </c>
      <c r="M90" s="81"/>
      <c r="O90" s="81"/>
      <c r="Q90" s="81"/>
      <c r="Y90" s="136" t="s">
        <v>19</v>
      </c>
      <c r="Z90" s="152">
        <v>89.6</v>
      </c>
      <c r="AE90" t="s">
        <v>17</v>
      </c>
      <c r="AF90">
        <v>90.6</v>
      </c>
      <c r="AG90" t="s">
        <v>17</v>
      </c>
      <c r="AH90">
        <v>90.6</v>
      </c>
    </row>
    <row r="91" spans="2:34" ht="17.25">
      <c r="B91" s="133" t="s">
        <v>82</v>
      </c>
      <c r="C91" s="133"/>
      <c r="D91" s="133"/>
      <c r="E91" s="133"/>
      <c r="F91" s="133" t="s">
        <v>82</v>
      </c>
      <c r="G91" s="134">
        <v>96.5</v>
      </c>
      <c r="H91" s="133" t="s">
        <v>27</v>
      </c>
      <c r="I91" s="81">
        <v>88.8</v>
      </c>
      <c r="J91" t="s">
        <v>28</v>
      </c>
      <c r="K91" s="81">
        <v>96.2</v>
      </c>
      <c r="M91" s="81"/>
      <c r="O91" s="81"/>
      <c r="Q91" s="81"/>
      <c r="Y91" s="136" t="s">
        <v>83</v>
      </c>
      <c r="Z91" s="152">
        <v>89.4</v>
      </c>
      <c r="AE91" t="s">
        <v>21</v>
      </c>
      <c r="AF91">
        <v>90.6</v>
      </c>
      <c r="AG91" t="s">
        <v>21</v>
      </c>
      <c r="AH91">
        <v>90.6</v>
      </c>
    </row>
    <row r="92" spans="2:34" ht="17.25">
      <c r="B92" s="133" t="s">
        <v>57</v>
      </c>
      <c r="C92" s="133"/>
      <c r="D92" s="133"/>
      <c r="E92" s="133"/>
      <c r="F92" s="133" t="s">
        <v>57</v>
      </c>
      <c r="G92" s="134">
        <v>95.6</v>
      </c>
      <c r="H92" s="133" t="s">
        <v>57</v>
      </c>
      <c r="I92" s="81">
        <v>88.5</v>
      </c>
      <c r="J92" t="s">
        <v>124</v>
      </c>
      <c r="K92" s="81">
        <v>96.2</v>
      </c>
      <c r="M92" s="81"/>
      <c r="O92" s="81"/>
      <c r="Q92" s="81"/>
      <c r="Y92" s="136" t="s">
        <v>57</v>
      </c>
      <c r="Z92" s="152">
        <v>89.1</v>
      </c>
      <c r="AE92" t="s">
        <v>27</v>
      </c>
      <c r="AF92">
        <v>90.1</v>
      </c>
      <c r="AG92" t="s">
        <v>27</v>
      </c>
      <c r="AH92">
        <v>90.1</v>
      </c>
    </row>
    <row r="93" spans="2:34" ht="17.25">
      <c r="B93" s="133" t="s">
        <v>32</v>
      </c>
      <c r="C93" s="133"/>
      <c r="D93" s="133"/>
      <c r="E93" s="133"/>
      <c r="F93" s="133" t="s">
        <v>32</v>
      </c>
      <c r="G93" s="134">
        <v>94.7</v>
      </c>
      <c r="H93" s="133" t="s">
        <v>20</v>
      </c>
      <c r="I93" s="81">
        <v>88.1</v>
      </c>
      <c r="J93" t="s">
        <v>27</v>
      </c>
      <c r="K93" s="81">
        <v>95.7</v>
      </c>
      <c r="M93" s="81"/>
      <c r="O93" s="81"/>
      <c r="Q93" s="81"/>
      <c r="Y93" s="136" t="s">
        <v>124</v>
      </c>
      <c r="Z93" s="152">
        <v>88.7</v>
      </c>
      <c r="AE93" t="s">
        <v>124</v>
      </c>
      <c r="AF93">
        <v>89.6</v>
      </c>
      <c r="AG93" t="s">
        <v>124</v>
      </c>
      <c r="AH93">
        <v>89.6</v>
      </c>
    </row>
    <row r="94" spans="2:34" ht="17.25">
      <c r="B94" s="133" t="s">
        <v>27</v>
      </c>
      <c r="C94" s="133"/>
      <c r="D94" s="133"/>
      <c r="E94" s="133"/>
      <c r="F94" s="133" t="s">
        <v>27</v>
      </c>
      <c r="G94" s="134">
        <v>90.4</v>
      </c>
      <c r="H94" s="133" t="s">
        <v>123</v>
      </c>
      <c r="I94" s="81">
        <v>86.5</v>
      </c>
      <c r="J94" t="s">
        <v>55</v>
      </c>
      <c r="K94" s="81">
        <v>94.4</v>
      </c>
      <c r="M94" s="81"/>
      <c r="O94" s="81"/>
      <c r="Q94" s="81"/>
      <c r="Y94" s="136" t="s">
        <v>145</v>
      </c>
      <c r="Z94" s="152">
        <v>86.2</v>
      </c>
      <c r="AE94" t="s">
        <v>40</v>
      </c>
      <c r="AF94">
        <v>88.8</v>
      </c>
      <c r="AG94" t="s">
        <v>40</v>
      </c>
      <c r="AH94">
        <v>88.8</v>
      </c>
    </row>
    <row r="95" spans="2:34" ht="17.25">
      <c r="B95" s="133" t="s">
        <v>28</v>
      </c>
      <c r="C95" s="133"/>
      <c r="D95" s="133"/>
      <c r="E95" s="133"/>
      <c r="F95" s="133" t="s">
        <v>28</v>
      </c>
      <c r="G95" s="134">
        <v>89.3</v>
      </c>
      <c r="H95" s="133" t="s">
        <v>28</v>
      </c>
      <c r="I95" s="81">
        <v>85.7</v>
      </c>
      <c r="J95" t="s">
        <v>20</v>
      </c>
      <c r="K95" s="81">
        <v>92.6</v>
      </c>
      <c r="M95" s="81"/>
      <c r="O95" s="81"/>
      <c r="Q95" s="81"/>
      <c r="Y95" s="136" t="s">
        <v>28</v>
      </c>
      <c r="Z95" s="152">
        <v>85.7</v>
      </c>
      <c r="AE95" t="s">
        <v>20</v>
      </c>
      <c r="AF95">
        <v>87</v>
      </c>
      <c r="AG95" t="s">
        <v>20</v>
      </c>
      <c r="AH95">
        <v>87</v>
      </c>
    </row>
    <row r="96" spans="2:34" ht="17.25">
      <c r="B96" s="133" t="s">
        <v>56</v>
      </c>
      <c r="C96" s="133"/>
      <c r="D96" s="133"/>
      <c r="E96" s="133"/>
      <c r="F96" s="133" t="s">
        <v>56</v>
      </c>
      <c r="G96" s="134">
        <v>88.6</v>
      </c>
      <c r="H96" s="133" t="s">
        <v>18</v>
      </c>
      <c r="I96" s="81">
        <v>85.2</v>
      </c>
      <c r="J96" t="s">
        <v>123</v>
      </c>
      <c r="K96" s="81">
        <v>90.9</v>
      </c>
      <c r="M96" s="81"/>
      <c r="O96" s="81"/>
      <c r="Q96" s="81"/>
      <c r="Y96" s="136" t="s">
        <v>27</v>
      </c>
      <c r="Z96" s="152">
        <v>85.4</v>
      </c>
      <c r="AE96" t="s">
        <v>55</v>
      </c>
      <c r="AF96">
        <v>87</v>
      </c>
      <c r="AG96" t="s">
        <v>55</v>
      </c>
      <c r="AH96">
        <v>87</v>
      </c>
    </row>
    <row r="97" spans="2:34" ht="17.25">
      <c r="B97" s="133" t="s">
        <v>40</v>
      </c>
      <c r="C97" s="133"/>
      <c r="D97" s="133"/>
      <c r="E97" s="133"/>
      <c r="F97" s="133" t="s">
        <v>40</v>
      </c>
      <c r="G97" s="134">
        <v>87.2</v>
      </c>
      <c r="H97" s="133" t="s">
        <v>36</v>
      </c>
      <c r="I97" s="81">
        <v>83.4</v>
      </c>
      <c r="J97" t="s">
        <v>56</v>
      </c>
      <c r="K97" s="81">
        <v>90.4</v>
      </c>
      <c r="M97" s="81"/>
      <c r="O97" s="81"/>
      <c r="Q97" s="81"/>
      <c r="Y97" s="136" t="s">
        <v>82</v>
      </c>
      <c r="Z97" s="152">
        <v>85.3</v>
      </c>
      <c r="AE97" t="s">
        <v>56</v>
      </c>
      <c r="AF97">
        <v>84.5</v>
      </c>
      <c r="AG97" t="s">
        <v>56</v>
      </c>
      <c r="AH97">
        <v>84.5</v>
      </c>
    </row>
    <row r="98" spans="2:34" ht="17.25">
      <c r="B98" s="133" t="s">
        <v>18</v>
      </c>
      <c r="C98" s="133"/>
      <c r="D98" s="133"/>
      <c r="E98" s="133"/>
      <c r="F98" s="133" t="s">
        <v>18</v>
      </c>
      <c r="G98" s="134">
        <v>86.4</v>
      </c>
      <c r="H98" s="133" t="s">
        <v>69</v>
      </c>
      <c r="I98" s="81">
        <v>82.8</v>
      </c>
      <c r="J98" t="s">
        <v>26</v>
      </c>
      <c r="K98" s="81">
        <v>89.1</v>
      </c>
      <c r="M98" s="81"/>
      <c r="O98" s="81"/>
      <c r="Q98" s="81"/>
      <c r="Y98" s="136" t="s">
        <v>40</v>
      </c>
      <c r="Z98" s="152">
        <v>84.9</v>
      </c>
      <c r="AE98" t="s">
        <v>123</v>
      </c>
      <c r="AF98">
        <v>84.2</v>
      </c>
      <c r="AG98" t="s">
        <v>123</v>
      </c>
      <c r="AH98">
        <v>84.2</v>
      </c>
    </row>
    <row r="99" spans="2:34" ht="17.25">
      <c r="B99" s="133" t="s">
        <v>23</v>
      </c>
      <c r="C99" s="133"/>
      <c r="D99" s="133"/>
      <c r="E99" s="133"/>
      <c r="F99" s="133" t="s">
        <v>23</v>
      </c>
      <c r="G99" s="134">
        <v>85.3</v>
      </c>
      <c r="H99" s="133" t="s">
        <v>40</v>
      </c>
      <c r="I99" s="81">
        <v>82.1</v>
      </c>
      <c r="J99" t="s">
        <v>18</v>
      </c>
      <c r="K99" s="81">
        <v>88.3</v>
      </c>
      <c r="M99" s="81"/>
      <c r="O99" s="81"/>
      <c r="Q99" s="81"/>
      <c r="Y99" s="136" t="s">
        <v>60</v>
      </c>
      <c r="Z99" s="152">
        <v>82.4</v>
      </c>
      <c r="AE99" t="s">
        <v>18</v>
      </c>
      <c r="AF99">
        <v>83.7</v>
      </c>
      <c r="AG99" t="s">
        <v>18</v>
      </c>
      <c r="AH99">
        <v>83.7</v>
      </c>
    </row>
    <row r="100" spans="2:34" ht="17.25">
      <c r="B100" s="133" t="s">
        <v>36</v>
      </c>
      <c r="C100" s="133"/>
      <c r="D100" s="133"/>
      <c r="E100" s="133"/>
      <c r="F100" s="133" t="s">
        <v>36</v>
      </c>
      <c r="G100" s="134">
        <v>85.1</v>
      </c>
      <c r="H100" s="133" t="s">
        <v>56</v>
      </c>
      <c r="I100" s="81">
        <v>82.1</v>
      </c>
      <c r="J100" t="s">
        <v>23</v>
      </c>
      <c r="K100" s="81">
        <v>87.7</v>
      </c>
      <c r="M100" s="81"/>
      <c r="O100" s="81"/>
      <c r="Q100" s="81"/>
      <c r="Y100" s="136" t="s">
        <v>18</v>
      </c>
      <c r="Z100" s="152">
        <v>82.1</v>
      </c>
      <c r="AE100" t="s">
        <v>26</v>
      </c>
      <c r="AF100">
        <v>83.4</v>
      </c>
      <c r="AG100" t="s">
        <v>26</v>
      </c>
      <c r="AH100">
        <v>83.4</v>
      </c>
    </row>
    <row r="101" spans="2:34" ht="17.25">
      <c r="B101" s="133" t="s">
        <v>69</v>
      </c>
      <c r="C101" s="133"/>
      <c r="D101" s="133"/>
      <c r="E101" s="133"/>
      <c r="F101" s="133" t="s">
        <v>69</v>
      </c>
      <c r="G101" s="134">
        <v>85.1</v>
      </c>
      <c r="H101" s="133" t="s">
        <v>55</v>
      </c>
      <c r="I101" s="81">
        <v>80.5</v>
      </c>
      <c r="J101" t="s">
        <v>32</v>
      </c>
      <c r="K101" s="81">
        <v>86.9</v>
      </c>
      <c r="M101" s="81"/>
      <c r="O101" s="81"/>
      <c r="Q101" s="81"/>
      <c r="Y101" s="136" t="s">
        <v>36</v>
      </c>
      <c r="Z101" s="152">
        <v>81.1</v>
      </c>
      <c r="AE101" t="s">
        <v>23</v>
      </c>
      <c r="AF101">
        <v>82.6</v>
      </c>
      <c r="AG101" t="s">
        <v>23</v>
      </c>
      <c r="AH101">
        <v>82.6</v>
      </c>
    </row>
    <row r="102" spans="2:34" ht="17.25">
      <c r="B102" s="133" t="s">
        <v>55</v>
      </c>
      <c r="C102" s="133"/>
      <c r="D102" s="133"/>
      <c r="E102" s="133"/>
      <c r="F102" s="133" t="s">
        <v>55</v>
      </c>
      <c r="G102" s="134">
        <v>85</v>
      </c>
      <c r="H102" s="133" t="s">
        <v>26</v>
      </c>
      <c r="I102" s="81">
        <v>80.4</v>
      </c>
      <c r="J102" t="s">
        <v>69</v>
      </c>
      <c r="K102" s="81">
        <v>86.3</v>
      </c>
      <c r="M102" s="81"/>
      <c r="O102" s="81"/>
      <c r="Q102" s="81"/>
      <c r="Y102" s="136" t="s">
        <v>32</v>
      </c>
      <c r="Z102" s="152">
        <v>79.6</v>
      </c>
      <c r="AE102" t="s">
        <v>60</v>
      </c>
      <c r="AF102">
        <v>79.8</v>
      </c>
      <c r="AG102" t="s">
        <v>60</v>
      </c>
      <c r="AH102">
        <v>79.8</v>
      </c>
    </row>
    <row r="103" spans="2:34" ht="17.25">
      <c r="B103" s="133" t="s">
        <v>38</v>
      </c>
      <c r="C103" s="133"/>
      <c r="D103" s="133"/>
      <c r="E103" s="133"/>
      <c r="F103" s="133" t="s">
        <v>38</v>
      </c>
      <c r="G103" s="134">
        <v>84.9</v>
      </c>
      <c r="H103" s="133" t="s">
        <v>23</v>
      </c>
      <c r="I103" s="81">
        <v>80</v>
      </c>
      <c r="J103" t="s">
        <v>60</v>
      </c>
      <c r="K103" s="81">
        <v>86.2</v>
      </c>
      <c r="M103" s="81"/>
      <c r="O103" s="81"/>
      <c r="Q103" s="81"/>
      <c r="Y103" s="136" t="s">
        <v>56</v>
      </c>
      <c r="Z103" s="152">
        <v>78.8</v>
      </c>
      <c r="AE103" t="s">
        <v>69</v>
      </c>
      <c r="AF103">
        <v>79.3</v>
      </c>
      <c r="AG103" t="s">
        <v>69</v>
      </c>
      <c r="AH103">
        <v>79.3</v>
      </c>
    </row>
    <row r="104" spans="2:34" ht="17.25">
      <c r="B104" s="133" t="s">
        <v>26</v>
      </c>
      <c r="C104" s="133"/>
      <c r="D104" s="133"/>
      <c r="E104" s="133"/>
      <c r="F104" s="133" t="s">
        <v>26</v>
      </c>
      <c r="G104" s="134">
        <v>77.2</v>
      </c>
      <c r="H104" s="133" t="s">
        <v>32</v>
      </c>
      <c r="I104" s="81">
        <v>79.5</v>
      </c>
      <c r="J104" t="s">
        <v>38</v>
      </c>
      <c r="K104" s="81">
        <v>84.2</v>
      </c>
      <c r="M104" s="81"/>
      <c r="O104" s="81"/>
      <c r="Q104" s="81"/>
      <c r="Y104" s="136" t="s">
        <v>69</v>
      </c>
      <c r="Z104" s="152">
        <v>76.6</v>
      </c>
      <c r="AE104" t="s">
        <v>32</v>
      </c>
      <c r="AF104">
        <v>79</v>
      </c>
      <c r="AG104" t="s">
        <v>32</v>
      </c>
      <c r="AH104">
        <v>79</v>
      </c>
    </row>
    <row r="105" spans="2:34" ht="17.25">
      <c r="B105" s="133" t="s">
        <v>60</v>
      </c>
      <c r="C105" s="133"/>
      <c r="D105" s="133"/>
      <c r="E105" s="133"/>
      <c r="F105" s="133" t="s">
        <v>60</v>
      </c>
      <c r="G105" s="134">
        <v>76.8</v>
      </c>
      <c r="H105" s="133" t="s">
        <v>38</v>
      </c>
      <c r="I105" s="81">
        <v>78.2</v>
      </c>
      <c r="J105" t="s">
        <v>36</v>
      </c>
      <c r="K105" s="81">
        <v>80.5</v>
      </c>
      <c r="M105" s="81"/>
      <c r="O105" s="81"/>
      <c r="Q105" s="81"/>
      <c r="Y105" s="136" t="s">
        <v>26</v>
      </c>
      <c r="Z105" s="152">
        <v>76.4</v>
      </c>
      <c r="AE105" t="s">
        <v>38</v>
      </c>
      <c r="AF105">
        <v>78.6</v>
      </c>
      <c r="AG105" t="s">
        <v>38</v>
      </c>
      <c r="AH105">
        <v>78.6</v>
      </c>
    </row>
    <row r="106" spans="2:34" ht="17.25">
      <c r="B106" s="133" t="s">
        <v>41</v>
      </c>
      <c r="C106" s="133"/>
      <c r="D106" s="133"/>
      <c r="E106" s="133"/>
      <c r="F106" s="133" t="s">
        <v>41</v>
      </c>
      <c r="G106" s="134">
        <v>64.1</v>
      </c>
      <c r="H106" s="133" t="s">
        <v>41</v>
      </c>
      <c r="I106" s="81">
        <v>61.2</v>
      </c>
      <c r="J106" t="s">
        <v>41</v>
      </c>
      <c r="K106" s="81">
        <v>60.4</v>
      </c>
      <c r="M106" s="81"/>
      <c r="O106" s="81"/>
      <c r="Q106" s="81"/>
      <c r="Y106" s="136" t="s">
        <v>41</v>
      </c>
      <c r="Z106" s="152">
        <v>69.3</v>
      </c>
      <c r="AE106" t="s">
        <v>36</v>
      </c>
      <c r="AF106">
        <v>74.8</v>
      </c>
      <c r="AG106" t="s">
        <v>36</v>
      </c>
      <c r="AH106">
        <v>74.8</v>
      </c>
    </row>
    <row r="107" spans="9:34" ht="17.25">
      <c r="I107" s="81"/>
      <c r="J107" t="s">
        <v>119</v>
      </c>
      <c r="K107" s="81"/>
      <c r="M107" s="81"/>
      <c r="O107" s="81"/>
      <c r="Q107" s="81"/>
      <c r="AE107" t="s">
        <v>41</v>
      </c>
      <c r="AF107">
        <v>60.4</v>
      </c>
      <c r="AG107" t="s">
        <v>41</v>
      </c>
      <c r="AH107">
        <v>60.4</v>
      </c>
    </row>
    <row r="108" spans="9:33" ht="17.25">
      <c r="I108" s="81"/>
      <c r="J108" t="s">
        <v>120</v>
      </c>
      <c r="K108" s="81"/>
      <c r="M108" s="81"/>
      <c r="O108" s="81"/>
      <c r="Q108" s="81"/>
      <c r="AE108" t="s">
        <v>119</v>
      </c>
      <c r="AG108" t="s">
        <v>119</v>
      </c>
    </row>
    <row r="109" spans="9:33" ht="17.25">
      <c r="I109" s="81"/>
      <c r="J109" t="s">
        <v>121</v>
      </c>
      <c r="K109" s="81"/>
      <c r="M109" s="81"/>
      <c r="O109" s="81"/>
      <c r="Q109" s="81"/>
      <c r="AE109" t="s">
        <v>120</v>
      </c>
      <c r="AG109" t="s">
        <v>120</v>
      </c>
    </row>
    <row r="110" spans="9:33" ht="17.25">
      <c r="I110" s="81"/>
      <c r="J110" t="s">
        <v>122</v>
      </c>
      <c r="K110" s="81"/>
      <c r="M110" s="81"/>
      <c r="O110" s="81"/>
      <c r="Q110" s="81"/>
      <c r="AE110" t="s">
        <v>121</v>
      </c>
      <c r="AG110" t="s">
        <v>121</v>
      </c>
    </row>
    <row r="111" spans="9:33" ht="17.25">
      <c r="I111" s="81"/>
      <c r="J111" t="s">
        <v>126</v>
      </c>
      <c r="K111" s="81"/>
      <c r="M111" s="81"/>
      <c r="O111" s="81"/>
      <c r="Q111" s="81"/>
      <c r="AE111" t="s">
        <v>122</v>
      </c>
      <c r="AG111" t="s">
        <v>122</v>
      </c>
    </row>
    <row r="112" spans="9:33" ht="17.25">
      <c r="I112" s="81"/>
      <c r="J112" t="s">
        <v>127</v>
      </c>
      <c r="K112" s="81"/>
      <c r="M112" s="81"/>
      <c r="O112" s="81"/>
      <c r="Q112" s="81"/>
      <c r="AE112" t="s">
        <v>126</v>
      </c>
      <c r="AG112" t="s">
        <v>126</v>
      </c>
    </row>
    <row r="113" spans="9:33" ht="17.25">
      <c r="I113" s="81"/>
      <c r="J113" t="s">
        <v>128</v>
      </c>
      <c r="K113" s="81"/>
      <c r="M113" s="81"/>
      <c r="O113" s="81"/>
      <c r="Q113" s="81"/>
      <c r="AE113" t="s">
        <v>127</v>
      </c>
      <c r="AG113" t="s">
        <v>127</v>
      </c>
    </row>
    <row r="114" spans="9:33" ht="17.25">
      <c r="I114" s="81"/>
      <c r="J114" t="s">
        <v>129</v>
      </c>
      <c r="K114" s="81"/>
      <c r="M114" s="81"/>
      <c r="O114" s="81"/>
      <c r="Q114" s="81"/>
      <c r="AE114" t="s">
        <v>128</v>
      </c>
      <c r="AG114" t="s">
        <v>128</v>
      </c>
    </row>
    <row r="115" spans="9:33" ht="17.25">
      <c r="I115" s="81"/>
      <c r="J115" t="s">
        <v>130</v>
      </c>
      <c r="K115" s="81"/>
      <c r="M115" s="81"/>
      <c r="O115" s="81"/>
      <c r="Q115" s="81"/>
      <c r="AE115" t="s">
        <v>129</v>
      </c>
      <c r="AG115" t="s">
        <v>129</v>
      </c>
    </row>
    <row r="116" spans="9:33" ht="17.25">
      <c r="I116" s="81"/>
      <c r="J116" t="s">
        <v>131</v>
      </c>
      <c r="K116" s="81"/>
      <c r="M116" s="81"/>
      <c r="O116" s="81"/>
      <c r="Q116" s="81"/>
      <c r="AE116" t="s">
        <v>130</v>
      </c>
      <c r="AG116" t="s">
        <v>130</v>
      </c>
    </row>
    <row r="117" spans="9:33" ht="17.25">
      <c r="I117" s="81"/>
      <c r="J117" t="s">
        <v>132</v>
      </c>
      <c r="K117" s="81"/>
      <c r="M117" s="81"/>
      <c r="O117" s="81"/>
      <c r="Q117" s="81"/>
      <c r="AE117" t="s">
        <v>131</v>
      </c>
      <c r="AG117" t="s">
        <v>131</v>
      </c>
    </row>
    <row r="118" spans="9:33" ht="17.25">
      <c r="I118" s="81"/>
      <c r="J118" t="s">
        <v>133</v>
      </c>
      <c r="K118" s="81"/>
      <c r="M118" s="81"/>
      <c r="O118" s="81"/>
      <c r="Q118" s="81"/>
      <c r="AE118" t="s">
        <v>132</v>
      </c>
      <c r="AG118" t="s">
        <v>132</v>
      </c>
    </row>
    <row r="119" spans="9:33" ht="17.25">
      <c r="I119" s="81"/>
      <c r="J119" t="s">
        <v>134</v>
      </c>
      <c r="K119" s="81"/>
      <c r="M119" s="81"/>
      <c r="O119" s="81"/>
      <c r="Q119" s="81"/>
      <c r="AE119" t="s">
        <v>133</v>
      </c>
      <c r="AG119" t="s">
        <v>133</v>
      </c>
    </row>
    <row r="120" spans="9:33" ht="17.25">
      <c r="I120" s="81"/>
      <c r="J120" t="s">
        <v>135</v>
      </c>
      <c r="K120" s="81"/>
      <c r="M120" s="81"/>
      <c r="O120" s="81"/>
      <c r="Q120" s="81"/>
      <c r="AE120" t="s">
        <v>134</v>
      </c>
      <c r="AG120" t="s">
        <v>134</v>
      </c>
    </row>
    <row r="121" spans="9:33" ht="17.25">
      <c r="I121" s="81"/>
      <c r="J121" t="s">
        <v>136</v>
      </c>
      <c r="K121" s="81"/>
      <c r="M121" s="81"/>
      <c r="O121" s="81"/>
      <c r="Q121" s="81"/>
      <c r="AE121" t="s">
        <v>135</v>
      </c>
      <c r="AG121" t="s">
        <v>135</v>
      </c>
    </row>
    <row r="122" spans="9:33" ht="17.25">
      <c r="I122" s="81"/>
      <c r="J122" t="s">
        <v>137</v>
      </c>
      <c r="K122" s="81"/>
      <c r="M122" s="81"/>
      <c r="O122" s="81"/>
      <c r="Q122" s="81"/>
      <c r="AE122" t="s">
        <v>136</v>
      </c>
      <c r="AG122" t="s">
        <v>136</v>
      </c>
    </row>
    <row r="123" spans="9:33" ht="17.25">
      <c r="I123" s="81"/>
      <c r="J123" t="s">
        <v>138</v>
      </c>
      <c r="K123" s="81"/>
      <c r="M123" s="81"/>
      <c r="O123" s="81"/>
      <c r="Q123" s="81"/>
      <c r="AE123" t="s">
        <v>137</v>
      </c>
      <c r="AG123" t="s">
        <v>137</v>
      </c>
    </row>
    <row r="124" spans="9:33" ht="17.25">
      <c r="I124" s="81"/>
      <c r="J124" t="s">
        <v>139</v>
      </c>
      <c r="K124" s="81"/>
      <c r="M124" s="81"/>
      <c r="O124" s="81"/>
      <c r="Q124" s="81"/>
      <c r="AE124" t="s">
        <v>138</v>
      </c>
      <c r="AG124" t="s">
        <v>138</v>
      </c>
    </row>
    <row r="125" spans="9:33" ht="17.25">
      <c r="I125" s="81"/>
      <c r="J125" t="s">
        <v>140</v>
      </c>
      <c r="K125" s="81"/>
      <c r="M125" s="81"/>
      <c r="O125" s="81"/>
      <c r="Q125" s="81"/>
      <c r="AE125" t="s">
        <v>139</v>
      </c>
      <c r="AG125" t="s">
        <v>139</v>
      </c>
    </row>
    <row r="126" spans="9:33" ht="17.25">
      <c r="I126" s="81"/>
      <c r="J126" t="s">
        <v>141</v>
      </c>
      <c r="K126" s="81"/>
      <c r="M126" s="81"/>
      <c r="O126" s="81"/>
      <c r="Q126" s="81"/>
      <c r="AE126" t="s">
        <v>140</v>
      </c>
      <c r="AG126" t="s">
        <v>140</v>
      </c>
    </row>
    <row r="127" spans="9:33" ht="17.25">
      <c r="I127" s="81"/>
      <c r="J127" t="s">
        <v>142</v>
      </c>
      <c r="K127" s="81"/>
      <c r="M127" s="81"/>
      <c r="O127" s="81"/>
      <c r="Q127" s="81"/>
      <c r="AE127" t="s">
        <v>141</v>
      </c>
      <c r="AG127" t="s">
        <v>141</v>
      </c>
    </row>
    <row r="128" spans="9:33" ht="17.25">
      <c r="I128" s="81"/>
      <c r="J128" t="s">
        <v>146</v>
      </c>
      <c r="K128" s="81"/>
      <c r="M128" s="81"/>
      <c r="O128" s="81"/>
      <c r="Q128" s="81"/>
      <c r="AE128" t="s">
        <v>142</v>
      </c>
      <c r="AG128" t="s">
        <v>142</v>
      </c>
    </row>
    <row r="129" spans="9:33" ht="17.25">
      <c r="I129" s="81"/>
      <c r="J129" t="s">
        <v>147</v>
      </c>
      <c r="K129" s="81"/>
      <c r="M129" s="81"/>
      <c r="O129" s="81"/>
      <c r="Q129" s="81"/>
      <c r="AE129" t="s">
        <v>146</v>
      </c>
      <c r="AG129" t="s">
        <v>146</v>
      </c>
    </row>
    <row r="130" spans="9:33" ht="17.25">
      <c r="I130" s="81"/>
      <c r="J130" t="s">
        <v>148</v>
      </c>
      <c r="K130" s="81"/>
      <c r="M130" s="81"/>
      <c r="O130" s="81"/>
      <c r="Q130" s="81"/>
      <c r="AE130" t="s">
        <v>147</v>
      </c>
      <c r="AG130" t="s">
        <v>147</v>
      </c>
    </row>
    <row r="131" spans="9:33" ht="17.25">
      <c r="I131" s="81"/>
      <c r="J131" t="s">
        <v>149</v>
      </c>
      <c r="K131" s="81"/>
      <c r="M131" s="81"/>
      <c r="O131" s="81"/>
      <c r="Q131" s="81"/>
      <c r="AE131" t="s">
        <v>148</v>
      </c>
      <c r="AG131" t="s">
        <v>148</v>
      </c>
    </row>
    <row r="132" spans="9:33" ht="17.25">
      <c r="I132" s="81"/>
      <c r="J132" t="s">
        <v>150</v>
      </c>
      <c r="K132" s="81"/>
      <c r="M132" s="81"/>
      <c r="O132" s="81"/>
      <c r="Q132" s="81"/>
      <c r="AE132" t="s">
        <v>149</v>
      </c>
      <c r="AG132" t="s">
        <v>149</v>
      </c>
    </row>
    <row r="133" spans="9:33" ht="17.25">
      <c r="I133" s="81"/>
      <c r="K133" s="81"/>
      <c r="M133" s="81"/>
      <c r="O133" s="81"/>
      <c r="Q133" s="81"/>
      <c r="AE133" t="s">
        <v>150</v>
      </c>
      <c r="AG133" t="s">
        <v>150</v>
      </c>
    </row>
    <row r="134" spans="9:17" ht="17.25">
      <c r="I134" s="81"/>
      <c r="K134" s="81"/>
      <c r="M134" s="81"/>
      <c r="O134" s="81"/>
      <c r="Q134" s="81"/>
    </row>
    <row r="135" spans="9:17" ht="17.25">
      <c r="I135" s="81"/>
      <c r="K135" s="81"/>
      <c r="M135" s="81"/>
      <c r="O135" s="81"/>
      <c r="Q135" s="81"/>
    </row>
    <row r="136" spans="9:17" ht="17.25">
      <c r="I136" s="81"/>
      <c r="K136" s="81"/>
      <c r="M136" s="81"/>
      <c r="O136" s="81"/>
      <c r="Q136" s="81"/>
    </row>
    <row r="137" spans="9:17" ht="17.25">
      <c r="I137" s="81"/>
      <c r="K137" s="81"/>
      <c r="M137" s="81"/>
      <c r="O137" s="81"/>
      <c r="Q137" s="81"/>
    </row>
    <row r="138" spans="9:17" ht="17.25">
      <c r="I138" s="81"/>
      <c r="K138" s="81"/>
      <c r="M138" s="81"/>
      <c r="O138" s="81"/>
      <c r="Q138" s="81"/>
    </row>
    <row r="139" spans="9:17" ht="17.25">
      <c r="I139" s="81"/>
      <c r="K139" s="81"/>
      <c r="M139" s="81"/>
      <c r="O139" s="81"/>
      <c r="Q139" s="81"/>
    </row>
    <row r="140" spans="9:17" ht="17.25">
      <c r="I140" s="81"/>
      <c r="K140" s="81"/>
      <c r="M140" s="81"/>
      <c r="O140" s="81"/>
      <c r="Q140" s="81"/>
    </row>
    <row r="141" spans="9:17" ht="17.25">
      <c r="I141" s="81"/>
      <c r="K141" s="81"/>
      <c r="M141" s="81"/>
      <c r="O141" s="81"/>
      <c r="Q141" s="81"/>
    </row>
    <row r="142" spans="9:17" ht="17.25">
      <c r="I142" s="81"/>
      <c r="K142" s="81"/>
      <c r="M142" s="81"/>
      <c r="O142" s="81"/>
      <c r="Q142" s="81"/>
    </row>
    <row r="143" spans="9:17" ht="17.25">
      <c r="I143" s="81"/>
      <c r="K143" s="81"/>
      <c r="M143" s="81"/>
      <c r="O143" s="81"/>
      <c r="Q143" s="81"/>
    </row>
    <row r="144" spans="9:17" ht="17.25">
      <c r="I144" s="81"/>
      <c r="K144" s="81"/>
      <c r="M144" s="81"/>
      <c r="O144" s="81"/>
      <c r="Q144" s="81"/>
    </row>
  </sheetData>
  <printOptions verticalCentered="1"/>
  <pageMargins left="0.984251968503937" right="0.3937007874015748" top="0.7874015748031497" bottom="0.3937007874015748" header="0.5118110236220472" footer="0.5118110236220472"/>
  <pageSetup fitToHeight="1" fitToWidth="1" horizontalDpi="300" verticalDpi="300" orientation="landscape" paperSize="9" scale="31" r:id="rId1"/>
  <headerFooter alignWithMargins="0">
    <oddHeader>&amp;L&amp;"ＭＳ ゴシック,標準"&amp;24参考　経常収支比率の状況</oddHeader>
  </headerFooter>
  <colBreaks count="1" manualBreakCount="1">
    <brk id="21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view="pageBreakPreview" zoomScale="75" zoomScaleNormal="50" zoomScaleSheetLayoutView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3" customWidth="1"/>
    <col min="2" max="2" width="10.66015625" style="103" customWidth="1"/>
    <col min="3" max="16" width="12.66015625" style="0" customWidth="1"/>
  </cols>
  <sheetData>
    <row r="1" spans="2:15" ht="17.25">
      <c r="B1" s="103" t="s">
        <v>118</v>
      </c>
      <c r="O1" s="3"/>
    </row>
    <row r="2" spans="2:16" ht="17.25">
      <c r="B2" s="104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109</v>
      </c>
      <c r="P2" s="6" t="s">
        <v>0</v>
      </c>
    </row>
    <row r="3" spans="2:16" ht="17.25">
      <c r="B3" s="10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9"/>
      <c r="O3" s="69"/>
      <c r="P3" s="69"/>
    </row>
    <row r="4" spans="2:16" ht="17.25">
      <c r="B4" s="106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70" t="s">
        <v>13</v>
      </c>
      <c r="O4" s="70" t="s">
        <v>179</v>
      </c>
      <c r="P4" s="73" t="s">
        <v>110</v>
      </c>
    </row>
    <row r="5" spans="2:16" ht="17.25">
      <c r="B5" s="107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71" t="s">
        <v>16</v>
      </c>
      <c r="O5" s="71" t="s">
        <v>167</v>
      </c>
      <c r="P5" s="72"/>
    </row>
    <row r="6" spans="2:16" ht="21.75" customHeight="1">
      <c r="B6" s="108" t="s">
        <v>17</v>
      </c>
      <c r="C6" s="19">
        <v>19304705</v>
      </c>
      <c r="D6" s="19">
        <v>10340297</v>
      </c>
      <c r="E6" s="19">
        <v>674753</v>
      </c>
      <c r="F6" s="19">
        <v>4436361</v>
      </c>
      <c r="G6" s="19">
        <v>2331506</v>
      </c>
      <c r="H6" s="19">
        <v>12441723</v>
      </c>
      <c r="I6" s="19">
        <v>0</v>
      </c>
      <c r="J6" s="19">
        <v>0</v>
      </c>
      <c r="K6" s="19">
        <v>9698305</v>
      </c>
      <c r="L6" s="19">
        <v>0</v>
      </c>
      <c r="M6" s="20">
        <f>SUM(C6:L6)</f>
        <v>59227650</v>
      </c>
      <c r="N6" s="19">
        <v>61008405</v>
      </c>
      <c r="O6" s="19">
        <v>0</v>
      </c>
      <c r="P6" s="19">
        <v>2705600</v>
      </c>
    </row>
    <row r="7" spans="2:16" ht="21.75" customHeight="1">
      <c r="B7" s="109" t="s">
        <v>18</v>
      </c>
      <c r="C7" s="20">
        <v>14746183</v>
      </c>
      <c r="D7" s="20">
        <v>9570178</v>
      </c>
      <c r="E7" s="20">
        <v>1201002</v>
      </c>
      <c r="F7" s="20">
        <v>5309084</v>
      </c>
      <c r="G7" s="20">
        <v>9889225</v>
      </c>
      <c r="H7" s="20">
        <v>13340824</v>
      </c>
      <c r="I7" s="20">
        <v>0</v>
      </c>
      <c r="J7" s="20">
        <v>0</v>
      </c>
      <c r="K7" s="20">
        <v>5005067</v>
      </c>
      <c r="L7" s="20">
        <v>0</v>
      </c>
      <c r="M7" s="21">
        <f>SUM(C7:L7)</f>
        <v>59061563</v>
      </c>
      <c r="N7" s="20">
        <v>67690691</v>
      </c>
      <c r="O7" s="20">
        <v>0</v>
      </c>
      <c r="P7" s="20">
        <v>2195700</v>
      </c>
    </row>
    <row r="8" spans="2:16" ht="21.75" customHeight="1">
      <c r="B8" s="109" t="s">
        <v>19</v>
      </c>
      <c r="C8" s="20">
        <v>8481030</v>
      </c>
      <c r="D8" s="20">
        <v>3542192</v>
      </c>
      <c r="E8" s="20">
        <v>193070</v>
      </c>
      <c r="F8" s="20">
        <v>2197259</v>
      </c>
      <c r="G8" s="20">
        <v>3002197</v>
      </c>
      <c r="H8" s="20">
        <v>5080418</v>
      </c>
      <c r="I8" s="20">
        <v>0</v>
      </c>
      <c r="J8" s="20">
        <v>0</v>
      </c>
      <c r="K8" s="20">
        <v>2682047</v>
      </c>
      <c r="L8" s="20">
        <v>0</v>
      </c>
      <c r="M8" s="21">
        <f aca="true" t="shared" si="0" ref="M8:M16">SUM(C8:L8)</f>
        <v>25178213</v>
      </c>
      <c r="N8" s="20">
        <v>25704956</v>
      </c>
      <c r="O8" s="20">
        <v>0</v>
      </c>
      <c r="P8" s="20">
        <v>1242300</v>
      </c>
    </row>
    <row r="9" spans="2:16" ht="21.75" customHeight="1">
      <c r="B9" s="110" t="s">
        <v>20</v>
      </c>
      <c r="C9" s="21">
        <v>9795981</v>
      </c>
      <c r="D9" s="21">
        <v>5007853</v>
      </c>
      <c r="E9" s="21">
        <v>667434</v>
      </c>
      <c r="F9" s="21">
        <v>3033032</v>
      </c>
      <c r="G9" s="21">
        <v>5774973</v>
      </c>
      <c r="H9" s="21">
        <v>6329022</v>
      </c>
      <c r="I9" s="21">
        <v>0</v>
      </c>
      <c r="J9" s="21">
        <v>264990</v>
      </c>
      <c r="K9" s="21">
        <v>3484533</v>
      </c>
      <c r="L9" s="21">
        <v>0</v>
      </c>
      <c r="M9" s="21">
        <f t="shared" si="0"/>
        <v>34357818</v>
      </c>
      <c r="N9" s="21">
        <v>35903029</v>
      </c>
      <c r="O9" s="21">
        <v>0</v>
      </c>
      <c r="P9" s="21">
        <v>1527994</v>
      </c>
    </row>
    <row r="10" spans="2:16" ht="21.75" customHeight="1">
      <c r="B10" s="110" t="s">
        <v>21</v>
      </c>
      <c r="C10" s="21">
        <v>8335516</v>
      </c>
      <c r="D10" s="21">
        <v>4611808</v>
      </c>
      <c r="E10" s="21">
        <v>323326</v>
      </c>
      <c r="F10" s="21">
        <v>2013060</v>
      </c>
      <c r="G10" s="21">
        <v>3119524</v>
      </c>
      <c r="H10" s="21">
        <v>4157131</v>
      </c>
      <c r="I10" s="21">
        <v>0</v>
      </c>
      <c r="J10" s="21">
        <v>0</v>
      </c>
      <c r="K10" s="21">
        <v>3777776</v>
      </c>
      <c r="L10" s="21">
        <v>0</v>
      </c>
      <c r="M10" s="21">
        <f t="shared" si="0"/>
        <v>26338141</v>
      </c>
      <c r="N10" s="21">
        <v>26579563</v>
      </c>
      <c r="O10" s="21">
        <v>0</v>
      </c>
      <c r="P10" s="21">
        <v>1204900</v>
      </c>
    </row>
    <row r="11" spans="2:16" ht="21.75" customHeight="1">
      <c r="B11" s="110" t="s">
        <v>23</v>
      </c>
      <c r="C11" s="21">
        <v>10412482</v>
      </c>
      <c r="D11" s="21">
        <v>6211849</v>
      </c>
      <c r="E11" s="21">
        <v>874961</v>
      </c>
      <c r="F11" s="21">
        <v>3503195</v>
      </c>
      <c r="G11" s="21">
        <v>1243776</v>
      </c>
      <c r="H11" s="21">
        <v>6129703</v>
      </c>
      <c r="I11" s="21">
        <v>0</v>
      </c>
      <c r="J11" s="21">
        <v>0</v>
      </c>
      <c r="K11" s="21">
        <v>2799057</v>
      </c>
      <c r="L11" s="21">
        <v>0</v>
      </c>
      <c r="M11" s="21">
        <f t="shared" si="0"/>
        <v>31175023</v>
      </c>
      <c r="N11" s="21">
        <v>35674346</v>
      </c>
      <c r="O11" s="21">
        <v>0</v>
      </c>
      <c r="P11" s="21">
        <v>1381000</v>
      </c>
    </row>
    <row r="12" spans="2:16" ht="21.75" customHeight="1">
      <c r="B12" s="110" t="s">
        <v>24</v>
      </c>
      <c r="C12" s="21">
        <v>4309092</v>
      </c>
      <c r="D12" s="21">
        <v>1850393</v>
      </c>
      <c r="E12" s="21">
        <v>230002</v>
      </c>
      <c r="F12" s="21">
        <v>1126886</v>
      </c>
      <c r="G12" s="21">
        <v>2482781</v>
      </c>
      <c r="H12" s="21">
        <v>2696537</v>
      </c>
      <c r="I12" s="21">
        <v>0</v>
      </c>
      <c r="J12" s="21">
        <v>11683</v>
      </c>
      <c r="K12" s="21">
        <v>1693446</v>
      </c>
      <c r="L12" s="21">
        <v>0</v>
      </c>
      <c r="M12" s="21">
        <f t="shared" si="0"/>
        <v>14400820</v>
      </c>
      <c r="N12" s="21">
        <v>14401618</v>
      </c>
      <c r="O12" s="21">
        <v>0</v>
      </c>
      <c r="P12" s="21">
        <v>634600</v>
      </c>
    </row>
    <row r="13" spans="2:16" ht="21.75" customHeight="1">
      <c r="B13" s="110" t="s">
        <v>25</v>
      </c>
      <c r="C13" s="21">
        <v>1503755</v>
      </c>
      <c r="D13" s="21">
        <v>834394</v>
      </c>
      <c r="E13" s="21">
        <v>54342</v>
      </c>
      <c r="F13" s="21">
        <v>517285</v>
      </c>
      <c r="G13" s="21">
        <v>981070</v>
      </c>
      <c r="H13" s="21">
        <v>945059</v>
      </c>
      <c r="I13" s="21">
        <v>0</v>
      </c>
      <c r="J13" s="21">
        <v>9780</v>
      </c>
      <c r="K13" s="21">
        <v>383845</v>
      </c>
      <c r="L13" s="21">
        <v>0</v>
      </c>
      <c r="M13" s="21">
        <f t="shared" si="0"/>
        <v>5229530</v>
      </c>
      <c r="N13" s="21">
        <v>5355982</v>
      </c>
      <c r="O13" s="21">
        <v>0</v>
      </c>
      <c r="P13" s="21">
        <v>219800</v>
      </c>
    </row>
    <row r="14" spans="2:16" ht="21.75" customHeight="1">
      <c r="B14" s="110" t="s">
        <v>26</v>
      </c>
      <c r="C14" s="21">
        <v>3453494</v>
      </c>
      <c r="D14" s="21">
        <v>2610849</v>
      </c>
      <c r="E14" s="21">
        <v>192773</v>
      </c>
      <c r="F14" s="21">
        <v>523973</v>
      </c>
      <c r="G14" s="21">
        <v>514462</v>
      </c>
      <c r="H14" s="21">
        <v>2319459</v>
      </c>
      <c r="I14" s="21">
        <v>0</v>
      </c>
      <c r="J14" s="21">
        <v>0</v>
      </c>
      <c r="K14" s="21">
        <v>1453294</v>
      </c>
      <c r="L14" s="21">
        <v>0</v>
      </c>
      <c r="M14" s="21">
        <f t="shared" si="0"/>
        <v>11068304</v>
      </c>
      <c r="N14" s="21">
        <v>15380370</v>
      </c>
      <c r="O14" s="21">
        <v>0</v>
      </c>
      <c r="P14" s="21">
        <v>467800</v>
      </c>
    </row>
    <row r="15" spans="2:16" ht="21.75" customHeight="1">
      <c r="B15" s="110" t="s">
        <v>27</v>
      </c>
      <c r="C15" s="21">
        <v>2214052</v>
      </c>
      <c r="D15" s="21">
        <v>861749</v>
      </c>
      <c r="E15" s="21">
        <v>25033</v>
      </c>
      <c r="F15" s="21">
        <v>330483</v>
      </c>
      <c r="G15" s="21">
        <v>339619</v>
      </c>
      <c r="H15" s="21">
        <v>1163621</v>
      </c>
      <c r="I15" s="21">
        <v>0</v>
      </c>
      <c r="J15" s="21">
        <v>0</v>
      </c>
      <c r="K15" s="21">
        <v>390803</v>
      </c>
      <c r="L15" s="21">
        <v>0</v>
      </c>
      <c r="M15" s="21">
        <f t="shared" si="0"/>
        <v>5325360</v>
      </c>
      <c r="N15" s="21">
        <v>5922041</v>
      </c>
      <c r="O15" s="21">
        <v>0</v>
      </c>
      <c r="P15" s="21">
        <v>220000</v>
      </c>
    </row>
    <row r="16" spans="2:16" ht="21.75" customHeight="1">
      <c r="B16" s="109" t="s">
        <v>28</v>
      </c>
      <c r="C16" s="20">
        <v>2218683</v>
      </c>
      <c r="D16" s="20">
        <v>794980</v>
      </c>
      <c r="E16" s="20">
        <v>40070</v>
      </c>
      <c r="F16" s="20">
        <v>310420</v>
      </c>
      <c r="G16" s="20">
        <v>170098</v>
      </c>
      <c r="H16" s="20">
        <v>1329943</v>
      </c>
      <c r="I16" s="20">
        <v>0</v>
      </c>
      <c r="J16" s="20">
        <v>1056</v>
      </c>
      <c r="K16" s="20">
        <v>688947</v>
      </c>
      <c r="L16" s="20">
        <v>0</v>
      </c>
      <c r="M16" s="21">
        <f t="shared" si="0"/>
        <v>5554197</v>
      </c>
      <c r="N16" s="20">
        <v>6284980</v>
      </c>
      <c r="O16" s="20">
        <v>0</v>
      </c>
      <c r="P16" s="20">
        <v>267740</v>
      </c>
    </row>
    <row r="17" spans="2:16" ht="21.75" customHeight="1">
      <c r="B17" s="110" t="s">
        <v>123</v>
      </c>
      <c r="C17" s="21">
        <v>3032932</v>
      </c>
      <c r="D17" s="21">
        <v>2799598</v>
      </c>
      <c r="E17" s="21">
        <v>71022</v>
      </c>
      <c r="F17" s="21">
        <v>430459</v>
      </c>
      <c r="G17" s="21">
        <v>1860293</v>
      </c>
      <c r="H17" s="21">
        <v>2173590</v>
      </c>
      <c r="I17" s="21">
        <v>0</v>
      </c>
      <c r="J17" s="21">
        <v>220</v>
      </c>
      <c r="K17" s="21">
        <v>1940194</v>
      </c>
      <c r="L17" s="21">
        <v>0</v>
      </c>
      <c r="M17" s="21">
        <f>SUM(C17:L17)</f>
        <v>12308308</v>
      </c>
      <c r="N17" s="21">
        <v>12677456</v>
      </c>
      <c r="O17" s="21">
        <v>0</v>
      </c>
      <c r="P17" s="21">
        <v>580000</v>
      </c>
    </row>
    <row r="18" spans="2:16" ht="21.75" customHeight="1">
      <c r="B18" s="110" t="s">
        <v>124</v>
      </c>
      <c r="C18" s="21">
        <v>4655384</v>
      </c>
      <c r="D18" s="21">
        <v>1383068</v>
      </c>
      <c r="E18" s="21">
        <v>128743</v>
      </c>
      <c r="F18" s="21">
        <v>877625</v>
      </c>
      <c r="G18" s="21">
        <v>2554244</v>
      </c>
      <c r="H18" s="21">
        <v>3008392</v>
      </c>
      <c r="I18" s="21">
        <v>0</v>
      </c>
      <c r="J18" s="21">
        <v>0</v>
      </c>
      <c r="K18" s="21">
        <v>1642761</v>
      </c>
      <c r="L18" s="21">
        <v>0</v>
      </c>
      <c r="M18" s="21">
        <f>SUM(C18:L18)</f>
        <v>14250217</v>
      </c>
      <c r="N18" s="21">
        <v>14812958</v>
      </c>
      <c r="O18" s="21">
        <v>0</v>
      </c>
      <c r="P18" s="21">
        <v>746400</v>
      </c>
    </row>
    <row r="19" spans="2:16" ht="21.75" customHeight="1">
      <c r="B19" s="111" t="s">
        <v>125</v>
      </c>
      <c r="C19" s="22">
        <v>8231335</v>
      </c>
      <c r="D19" s="22">
        <v>4454475</v>
      </c>
      <c r="E19" s="22">
        <v>600841</v>
      </c>
      <c r="F19" s="22">
        <v>1727844</v>
      </c>
      <c r="G19" s="22">
        <v>2011894</v>
      </c>
      <c r="H19" s="22">
        <v>6074974</v>
      </c>
      <c r="I19" s="22">
        <v>0</v>
      </c>
      <c r="J19" s="22">
        <v>0</v>
      </c>
      <c r="K19" s="22">
        <v>2632329</v>
      </c>
      <c r="L19" s="22">
        <v>0</v>
      </c>
      <c r="M19" s="22">
        <f aca="true" t="shared" si="1" ref="M19:M34">SUM(C19:L19)</f>
        <v>25733692</v>
      </c>
      <c r="N19" s="22">
        <v>26206770</v>
      </c>
      <c r="O19" s="22">
        <v>0</v>
      </c>
      <c r="P19" s="22">
        <v>1097000</v>
      </c>
    </row>
    <row r="20" spans="2:16" ht="21.75" customHeight="1">
      <c r="B20" s="110" t="s">
        <v>32</v>
      </c>
      <c r="C20" s="21">
        <v>497653</v>
      </c>
      <c r="D20" s="21">
        <v>244856</v>
      </c>
      <c r="E20" s="21">
        <v>0</v>
      </c>
      <c r="F20" s="21">
        <v>41583</v>
      </c>
      <c r="G20" s="21">
        <v>270920</v>
      </c>
      <c r="H20" s="21">
        <v>213053</v>
      </c>
      <c r="I20" s="21">
        <v>0</v>
      </c>
      <c r="J20" s="21">
        <v>0</v>
      </c>
      <c r="K20" s="21">
        <v>268720</v>
      </c>
      <c r="L20" s="21">
        <v>0</v>
      </c>
      <c r="M20" s="21">
        <f t="shared" si="1"/>
        <v>1536785</v>
      </c>
      <c r="N20" s="21">
        <v>1794813</v>
      </c>
      <c r="O20" s="21">
        <v>0</v>
      </c>
      <c r="P20" s="21">
        <v>121500</v>
      </c>
    </row>
    <row r="21" spans="2:16" ht="21.75" customHeight="1">
      <c r="B21" s="110" t="s">
        <v>36</v>
      </c>
      <c r="C21" s="21">
        <v>1364364</v>
      </c>
      <c r="D21" s="21">
        <v>759537</v>
      </c>
      <c r="E21" s="21">
        <v>30427</v>
      </c>
      <c r="F21" s="21">
        <v>223519</v>
      </c>
      <c r="G21" s="21">
        <v>871798</v>
      </c>
      <c r="H21" s="21">
        <v>533525</v>
      </c>
      <c r="I21" s="21">
        <v>0</v>
      </c>
      <c r="J21" s="21">
        <v>0</v>
      </c>
      <c r="K21" s="21">
        <v>336459</v>
      </c>
      <c r="L21" s="21">
        <v>0</v>
      </c>
      <c r="M21" s="21">
        <f t="shared" si="1"/>
        <v>4119629</v>
      </c>
      <c r="N21" s="21">
        <v>4963409</v>
      </c>
      <c r="O21" s="21">
        <v>0</v>
      </c>
      <c r="P21" s="21">
        <v>244100</v>
      </c>
    </row>
    <row r="22" spans="2:16" ht="21.75" customHeight="1">
      <c r="B22" s="110" t="s">
        <v>38</v>
      </c>
      <c r="C22" s="21">
        <v>2169009</v>
      </c>
      <c r="D22" s="21">
        <v>1495152</v>
      </c>
      <c r="E22" s="21">
        <v>187534</v>
      </c>
      <c r="F22" s="21">
        <v>362549</v>
      </c>
      <c r="G22" s="21">
        <v>636563</v>
      </c>
      <c r="H22" s="21">
        <v>717361</v>
      </c>
      <c r="I22" s="21">
        <v>0</v>
      </c>
      <c r="J22" s="21">
        <v>0</v>
      </c>
      <c r="K22" s="21">
        <v>766646</v>
      </c>
      <c r="L22" s="21">
        <v>0</v>
      </c>
      <c r="M22" s="21">
        <f t="shared" si="1"/>
        <v>6334814</v>
      </c>
      <c r="N22" s="21">
        <v>7345773</v>
      </c>
      <c r="O22" s="21">
        <v>0</v>
      </c>
      <c r="P22" s="21">
        <v>320000</v>
      </c>
    </row>
    <row r="23" spans="2:16" ht="21.75" customHeight="1">
      <c r="B23" s="110" t="s">
        <v>40</v>
      </c>
      <c r="C23" s="21">
        <v>554240</v>
      </c>
      <c r="D23" s="21">
        <v>412656</v>
      </c>
      <c r="E23" s="21">
        <v>17134</v>
      </c>
      <c r="F23" s="21">
        <v>51393</v>
      </c>
      <c r="G23" s="21">
        <v>326918</v>
      </c>
      <c r="H23" s="21">
        <v>273329</v>
      </c>
      <c r="I23" s="21">
        <v>0</v>
      </c>
      <c r="J23" s="21">
        <v>0</v>
      </c>
      <c r="K23" s="21">
        <v>202862</v>
      </c>
      <c r="L23" s="21">
        <v>0</v>
      </c>
      <c r="M23" s="21">
        <f t="shared" si="1"/>
        <v>1838532</v>
      </c>
      <c r="N23" s="21">
        <v>2313719</v>
      </c>
      <c r="O23" s="21">
        <v>0</v>
      </c>
      <c r="P23" s="21">
        <v>122000</v>
      </c>
    </row>
    <row r="24" spans="2:16" ht="21.75" customHeight="1">
      <c r="B24" s="110" t="s">
        <v>41</v>
      </c>
      <c r="C24" s="21">
        <v>820286</v>
      </c>
      <c r="D24" s="21">
        <v>736237</v>
      </c>
      <c r="E24" s="21">
        <v>7458</v>
      </c>
      <c r="F24" s="21">
        <v>168335</v>
      </c>
      <c r="G24" s="21">
        <v>670107</v>
      </c>
      <c r="H24" s="21">
        <v>136963</v>
      </c>
      <c r="I24" s="21">
        <v>0</v>
      </c>
      <c r="J24" s="21">
        <v>0</v>
      </c>
      <c r="K24" s="21">
        <v>1139315</v>
      </c>
      <c r="L24" s="21">
        <v>0</v>
      </c>
      <c r="M24" s="21">
        <f t="shared" si="1"/>
        <v>3678701</v>
      </c>
      <c r="N24" s="21">
        <v>5381945</v>
      </c>
      <c r="O24" s="21">
        <v>0</v>
      </c>
      <c r="P24" s="21">
        <v>0</v>
      </c>
    </row>
    <row r="25" spans="2:16" ht="21.75" customHeight="1">
      <c r="B25" s="109" t="s">
        <v>55</v>
      </c>
      <c r="C25" s="20">
        <v>1117934</v>
      </c>
      <c r="D25" s="20">
        <v>729905</v>
      </c>
      <c r="E25" s="20">
        <v>98927</v>
      </c>
      <c r="F25" s="20">
        <v>264271</v>
      </c>
      <c r="G25" s="20">
        <v>813001</v>
      </c>
      <c r="H25" s="20">
        <v>715236</v>
      </c>
      <c r="I25" s="20">
        <v>0</v>
      </c>
      <c r="J25" s="20">
        <v>0</v>
      </c>
      <c r="K25" s="20">
        <v>636162</v>
      </c>
      <c r="L25" s="20">
        <v>0</v>
      </c>
      <c r="M25" s="21">
        <f t="shared" si="1"/>
        <v>4375436</v>
      </c>
      <c r="N25" s="20">
        <v>5303814</v>
      </c>
      <c r="O25" s="20">
        <v>0</v>
      </c>
      <c r="P25" s="20">
        <v>246000</v>
      </c>
    </row>
    <row r="26" spans="2:16" ht="21.75" customHeight="1">
      <c r="B26" s="110" t="s">
        <v>56</v>
      </c>
      <c r="C26" s="21">
        <v>1246201</v>
      </c>
      <c r="D26" s="21">
        <v>416733</v>
      </c>
      <c r="E26" s="21">
        <v>41635</v>
      </c>
      <c r="F26" s="21">
        <v>326591</v>
      </c>
      <c r="G26" s="21">
        <v>639228</v>
      </c>
      <c r="H26" s="21">
        <v>817083</v>
      </c>
      <c r="I26" s="21">
        <v>0</v>
      </c>
      <c r="J26" s="21">
        <v>42915</v>
      </c>
      <c r="K26" s="21">
        <v>527623</v>
      </c>
      <c r="L26" s="21">
        <v>0</v>
      </c>
      <c r="M26" s="21">
        <f t="shared" si="1"/>
        <v>4058009</v>
      </c>
      <c r="N26" s="21">
        <v>4644882</v>
      </c>
      <c r="O26" s="21">
        <v>0</v>
      </c>
      <c r="P26" s="21">
        <v>217500</v>
      </c>
    </row>
    <row r="27" spans="2:16" ht="21.75" customHeight="1">
      <c r="B27" s="109" t="s">
        <v>57</v>
      </c>
      <c r="C27" s="20">
        <v>972386</v>
      </c>
      <c r="D27" s="20">
        <v>389607</v>
      </c>
      <c r="E27" s="20">
        <v>15907</v>
      </c>
      <c r="F27" s="20">
        <v>207882</v>
      </c>
      <c r="G27" s="20">
        <v>820120</v>
      </c>
      <c r="H27" s="20">
        <v>1073367</v>
      </c>
      <c r="I27" s="20">
        <v>0</v>
      </c>
      <c r="J27" s="20">
        <v>0</v>
      </c>
      <c r="K27" s="20">
        <v>513881</v>
      </c>
      <c r="L27" s="20">
        <v>0</v>
      </c>
      <c r="M27" s="21">
        <f t="shared" si="1"/>
        <v>3993150</v>
      </c>
      <c r="N27" s="20">
        <v>4231788</v>
      </c>
      <c r="O27" s="20">
        <v>0</v>
      </c>
      <c r="P27" s="20">
        <v>232400</v>
      </c>
    </row>
    <row r="28" spans="2:16" ht="21.75" customHeight="1">
      <c r="B28" s="110" t="s">
        <v>60</v>
      </c>
      <c r="C28" s="21">
        <v>853302</v>
      </c>
      <c r="D28" s="21">
        <v>456537</v>
      </c>
      <c r="E28" s="21">
        <v>27890</v>
      </c>
      <c r="F28" s="21">
        <v>133077</v>
      </c>
      <c r="G28" s="21">
        <v>639725</v>
      </c>
      <c r="H28" s="21">
        <v>544786</v>
      </c>
      <c r="I28" s="21">
        <v>0</v>
      </c>
      <c r="J28" s="21">
        <v>0</v>
      </c>
      <c r="K28" s="21">
        <v>243946</v>
      </c>
      <c r="L28" s="21">
        <v>0</v>
      </c>
      <c r="M28" s="21">
        <f t="shared" si="1"/>
        <v>2899263</v>
      </c>
      <c r="N28" s="21">
        <v>3048850</v>
      </c>
      <c r="O28" s="21">
        <v>0</v>
      </c>
      <c r="P28" s="21">
        <v>170900</v>
      </c>
    </row>
    <row r="29" spans="2:16" ht="21.75" customHeight="1">
      <c r="B29" s="110" t="s">
        <v>69</v>
      </c>
      <c r="C29" s="21">
        <v>648710</v>
      </c>
      <c r="D29" s="21">
        <v>284119</v>
      </c>
      <c r="E29" s="21">
        <v>33598</v>
      </c>
      <c r="F29" s="21">
        <v>93337</v>
      </c>
      <c r="G29" s="21">
        <v>271941</v>
      </c>
      <c r="H29" s="21">
        <v>373817</v>
      </c>
      <c r="I29" s="21">
        <v>0</v>
      </c>
      <c r="J29" s="21">
        <v>0</v>
      </c>
      <c r="K29" s="21">
        <v>209688</v>
      </c>
      <c r="L29" s="21">
        <v>0</v>
      </c>
      <c r="M29" s="21">
        <f t="shared" si="1"/>
        <v>1915210</v>
      </c>
      <c r="N29" s="21">
        <v>2308493</v>
      </c>
      <c r="O29" s="21">
        <v>0</v>
      </c>
      <c r="P29" s="21">
        <v>145200</v>
      </c>
    </row>
    <row r="30" spans="2:16" ht="21.75" customHeight="1">
      <c r="B30" s="110" t="s">
        <v>143</v>
      </c>
      <c r="C30" s="21">
        <v>1415070</v>
      </c>
      <c r="D30" s="21">
        <v>340287</v>
      </c>
      <c r="E30" s="21">
        <v>32555</v>
      </c>
      <c r="F30" s="21">
        <v>131379</v>
      </c>
      <c r="G30" s="21">
        <v>779262</v>
      </c>
      <c r="H30" s="21">
        <v>1286624</v>
      </c>
      <c r="I30" s="21">
        <v>0</v>
      </c>
      <c r="J30" s="21">
        <v>0</v>
      </c>
      <c r="K30" s="21">
        <v>465423</v>
      </c>
      <c r="L30" s="21">
        <v>0</v>
      </c>
      <c r="M30" s="21">
        <f t="shared" si="1"/>
        <v>4450600</v>
      </c>
      <c r="N30" s="21">
        <v>4465038</v>
      </c>
      <c r="O30" s="21">
        <v>0</v>
      </c>
      <c r="P30" s="21">
        <v>246900</v>
      </c>
    </row>
    <row r="31" spans="2:16" ht="21.75" customHeight="1">
      <c r="B31" s="109" t="s">
        <v>144</v>
      </c>
      <c r="C31" s="20">
        <v>1764720</v>
      </c>
      <c r="D31" s="20">
        <v>709187</v>
      </c>
      <c r="E31" s="20">
        <v>22912</v>
      </c>
      <c r="F31" s="20">
        <v>186592</v>
      </c>
      <c r="G31" s="20">
        <v>781020</v>
      </c>
      <c r="H31" s="20">
        <v>1139626</v>
      </c>
      <c r="I31" s="20">
        <v>0</v>
      </c>
      <c r="J31" s="20">
        <v>0</v>
      </c>
      <c r="K31" s="20">
        <v>909374</v>
      </c>
      <c r="L31" s="20">
        <v>0</v>
      </c>
      <c r="M31" s="21">
        <f t="shared" si="1"/>
        <v>5513431</v>
      </c>
      <c r="N31" s="20">
        <v>5536274</v>
      </c>
      <c r="O31" s="20">
        <v>0</v>
      </c>
      <c r="P31" s="20">
        <v>276900</v>
      </c>
    </row>
    <row r="32" spans="2:16" ht="21.75" customHeight="1">
      <c r="B32" s="109" t="s">
        <v>145</v>
      </c>
      <c r="C32" s="20">
        <v>1545462</v>
      </c>
      <c r="D32" s="20">
        <v>653663</v>
      </c>
      <c r="E32" s="20">
        <v>40244</v>
      </c>
      <c r="F32" s="20">
        <v>283408</v>
      </c>
      <c r="G32" s="20">
        <v>715583</v>
      </c>
      <c r="H32" s="20">
        <v>1570151</v>
      </c>
      <c r="I32" s="20">
        <v>0</v>
      </c>
      <c r="J32" s="20">
        <v>0</v>
      </c>
      <c r="K32" s="20">
        <v>643331</v>
      </c>
      <c r="L32" s="20">
        <v>0</v>
      </c>
      <c r="M32" s="21">
        <f t="shared" si="1"/>
        <v>5451842</v>
      </c>
      <c r="N32" s="20">
        <v>5779497</v>
      </c>
      <c r="O32" s="20">
        <v>0</v>
      </c>
      <c r="P32" s="20">
        <v>299000</v>
      </c>
    </row>
    <row r="33" spans="2:16" ht="21.75" customHeight="1">
      <c r="B33" s="110" t="s">
        <v>82</v>
      </c>
      <c r="C33" s="21">
        <v>672942</v>
      </c>
      <c r="D33" s="21">
        <v>246399</v>
      </c>
      <c r="E33" s="21">
        <v>48512</v>
      </c>
      <c r="F33" s="21">
        <v>120120</v>
      </c>
      <c r="G33" s="21">
        <v>812016</v>
      </c>
      <c r="H33" s="21">
        <v>675199</v>
      </c>
      <c r="I33" s="21">
        <v>0</v>
      </c>
      <c r="J33" s="21">
        <v>39962</v>
      </c>
      <c r="K33" s="21">
        <v>384279</v>
      </c>
      <c r="L33" s="21">
        <v>0</v>
      </c>
      <c r="M33" s="21">
        <f t="shared" si="1"/>
        <v>2999429</v>
      </c>
      <c r="N33" s="21">
        <v>3198546</v>
      </c>
      <c r="O33" s="21">
        <v>0</v>
      </c>
      <c r="P33" s="21">
        <v>144400</v>
      </c>
    </row>
    <row r="34" spans="2:16" ht="21.75" customHeight="1">
      <c r="B34" s="109" t="s">
        <v>83</v>
      </c>
      <c r="C34" s="20">
        <v>981608</v>
      </c>
      <c r="D34" s="20">
        <v>555123</v>
      </c>
      <c r="E34" s="20">
        <v>32827</v>
      </c>
      <c r="F34" s="20">
        <v>153138</v>
      </c>
      <c r="G34" s="20">
        <v>643727</v>
      </c>
      <c r="H34" s="20">
        <v>628832</v>
      </c>
      <c r="I34" s="20">
        <v>0</v>
      </c>
      <c r="J34" s="20">
        <v>0</v>
      </c>
      <c r="K34" s="20">
        <v>321498</v>
      </c>
      <c r="L34" s="20">
        <v>0</v>
      </c>
      <c r="M34" s="21">
        <f t="shared" si="1"/>
        <v>3316753</v>
      </c>
      <c r="N34" s="20">
        <v>3429816</v>
      </c>
      <c r="O34" s="20">
        <v>0</v>
      </c>
      <c r="P34" s="20">
        <v>224300</v>
      </c>
    </row>
    <row r="35" spans="2:16" ht="21.75" customHeight="1">
      <c r="B35" s="112" t="s">
        <v>86</v>
      </c>
      <c r="C35" s="15">
        <f>SUM(C6:C19)</f>
        <v>100694624</v>
      </c>
      <c r="D35" s="15">
        <f aca="true" t="shared" si="2" ref="D35:P35">SUM(D6:D19)</f>
        <v>54873683</v>
      </c>
      <c r="E35" s="15">
        <f t="shared" si="2"/>
        <v>5277372</v>
      </c>
      <c r="F35" s="15">
        <f t="shared" si="2"/>
        <v>26336966</v>
      </c>
      <c r="G35" s="15">
        <f t="shared" si="2"/>
        <v>36275662</v>
      </c>
      <c r="H35" s="15">
        <f t="shared" si="2"/>
        <v>67190396</v>
      </c>
      <c r="I35" s="15">
        <f t="shared" si="2"/>
        <v>0</v>
      </c>
      <c r="J35" s="15">
        <f t="shared" si="2"/>
        <v>287729</v>
      </c>
      <c r="K35" s="15">
        <f t="shared" si="2"/>
        <v>38272404</v>
      </c>
      <c r="L35" s="15">
        <f t="shared" si="2"/>
        <v>0</v>
      </c>
      <c r="M35" s="15">
        <f t="shared" si="2"/>
        <v>329208836</v>
      </c>
      <c r="N35" s="15">
        <f t="shared" si="2"/>
        <v>353603165</v>
      </c>
      <c r="O35" s="15">
        <f t="shared" si="2"/>
        <v>0</v>
      </c>
      <c r="P35" s="15">
        <f t="shared" si="2"/>
        <v>14490834</v>
      </c>
    </row>
    <row r="36" spans="2:16" ht="21.75" customHeight="1">
      <c r="B36" s="112" t="s">
        <v>87</v>
      </c>
      <c r="C36" s="15">
        <f aca="true" t="shared" si="3" ref="C36:P36">SUM(C20:C34)</f>
        <v>16623887</v>
      </c>
      <c r="D36" s="15">
        <f t="shared" si="3"/>
        <v>8429998</v>
      </c>
      <c r="E36" s="15">
        <f t="shared" si="3"/>
        <v>637560</v>
      </c>
      <c r="F36" s="15">
        <f t="shared" si="3"/>
        <v>2747174</v>
      </c>
      <c r="G36" s="15">
        <f t="shared" si="3"/>
        <v>9691929</v>
      </c>
      <c r="H36" s="15">
        <f t="shared" si="3"/>
        <v>10698952</v>
      </c>
      <c r="I36" s="15">
        <f t="shared" si="3"/>
        <v>0</v>
      </c>
      <c r="J36" s="15">
        <f t="shared" si="3"/>
        <v>82877</v>
      </c>
      <c r="K36" s="15">
        <f t="shared" si="3"/>
        <v>7569207</v>
      </c>
      <c r="L36" s="15">
        <f t="shared" si="3"/>
        <v>0</v>
      </c>
      <c r="M36" s="15">
        <f t="shared" si="3"/>
        <v>56481584</v>
      </c>
      <c r="N36" s="15">
        <f t="shared" si="3"/>
        <v>63746657</v>
      </c>
      <c r="O36" s="15">
        <f t="shared" si="3"/>
        <v>0</v>
      </c>
      <c r="P36" s="15">
        <f t="shared" si="3"/>
        <v>3011100</v>
      </c>
    </row>
    <row r="37" spans="2:16" ht="21.75" customHeight="1">
      <c r="B37" s="112" t="s">
        <v>88</v>
      </c>
      <c r="C37" s="15">
        <f aca="true" t="shared" si="4" ref="C37:N37">SUM(C6:C34)</f>
        <v>117318511</v>
      </c>
      <c r="D37" s="15">
        <f t="shared" si="4"/>
        <v>63303681</v>
      </c>
      <c r="E37" s="15">
        <f t="shared" si="4"/>
        <v>5914932</v>
      </c>
      <c r="F37" s="15">
        <f t="shared" si="4"/>
        <v>29084140</v>
      </c>
      <c r="G37" s="15">
        <f t="shared" si="4"/>
        <v>45967591</v>
      </c>
      <c r="H37" s="15">
        <f t="shared" si="4"/>
        <v>77889348</v>
      </c>
      <c r="I37" s="15">
        <f t="shared" si="4"/>
        <v>0</v>
      </c>
      <c r="J37" s="15">
        <f t="shared" si="4"/>
        <v>370606</v>
      </c>
      <c r="K37" s="15">
        <f t="shared" si="4"/>
        <v>45841611</v>
      </c>
      <c r="L37" s="15">
        <f t="shared" si="4"/>
        <v>0</v>
      </c>
      <c r="M37" s="15">
        <f t="shared" si="4"/>
        <v>385690420</v>
      </c>
      <c r="N37" s="15">
        <f t="shared" si="4"/>
        <v>417349822</v>
      </c>
      <c r="O37" s="15">
        <f>O36+O35</f>
        <v>0</v>
      </c>
      <c r="P37" s="15">
        <f>P36+P35</f>
        <v>17501934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ゴシック,標準"&amp;24９　経常経費の状況（２０年度決算額）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3" customWidth="1"/>
    <col min="2" max="2" width="11.5" style="103" bestFit="1" customWidth="1"/>
    <col min="3" max="3" width="13.66015625" style="0" bestFit="1" customWidth="1"/>
    <col min="4" max="5" width="11.5" style="0" bestFit="1" customWidth="1"/>
    <col min="6" max="6" width="10.41015625" style="0" bestFit="1" customWidth="1"/>
    <col min="7" max="8" width="11.5" style="0" bestFit="1" customWidth="1"/>
    <col min="9" max="9" width="9.41015625" style="0" bestFit="1" customWidth="1"/>
    <col min="10" max="11" width="13.66015625" style="0" bestFit="1" customWidth="1"/>
    <col min="12" max="12" width="9.41015625" style="0" bestFit="1" customWidth="1"/>
    <col min="13" max="13" width="13.33203125" style="0" customWidth="1"/>
    <col min="14" max="14" width="14.83203125" style="0" bestFit="1" customWidth="1"/>
    <col min="15" max="15" width="15.58203125" style="0" customWidth="1"/>
    <col min="16" max="16" width="12.58203125" style="0" bestFit="1" customWidth="1"/>
  </cols>
  <sheetData>
    <row r="1" spans="1:15" ht="17.25">
      <c r="A1" s="113"/>
      <c r="B1" s="113" t="s">
        <v>98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7.25">
      <c r="B2" s="104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112</v>
      </c>
      <c r="P2" t="s">
        <v>0</v>
      </c>
    </row>
    <row r="3" spans="1:16" ht="17.25" customHeight="1">
      <c r="A3" s="114"/>
      <c r="B3" s="10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47"/>
      <c r="P3" s="8"/>
    </row>
    <row r="4" spans="1:16" ht="17.25">
      <c r="A4" s="114"/>
      <c r="B4" s="106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48" t="s">
        <v>179</v>
      </c>
      <c r="P4" s="74" t="s">
        <v>111</v>
      </c>
    </row>
    <row r="5" spans="1:16" ht="17.25">
      <c r="A5" s="114"/>
      <c r="B5" s="107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10" t="s">
        <v>16</v>
      </c>
      <c r="O5" s="149" t="s">
        <v>167</v>
      </c>
      <c r="P5" s="14"/>
    </row>
    <row r="6" spans="1:16" ht="21.75" customHeight="1">
      <c r="A6" s="114"/>
      <c r="B6" s="108" t="s">
        <v>17</v>
      </c>
      <c r="C6" s="96">
        <f>+'当年度'!C6-'前年度'!C6</f>
        <v>-493674</v>
      </c>
      <c r="D6" s="96">
        <f>+'当年度'!D6-'前年度'!D6</f>
        <v>205578</v>
      </c>
      <c r="E6" s="96">
        <f>+'当年度'!E6-'前年度'!E6</f>
        <v>123960</v>
      </c>
      <c r="F6" s="96">
        <f>+'当年度'!F6-'前年度'!F6</f>
        <v>250000</v>
      </c>
      <c r="G6" s="96">
        <f>+'当年度'!G6-'前年度'!G6</f>
        <v>126300</v>
      </c>
      <c r="H6" s="157">
        <f>+'当年度'!H6-'前年度'!H6</f>
        <v>-239956</v>
      </c>
      <c r="I6" s="96">
        <f>+'当年度'!I6-'前年度'!I6</f>
        <v>0</v>
      </c>
      <c r="J6" s="96">
        <f>+'当年度'!J6-'前年度'!J6</f>
        <v>0</v>
      </c>
      <c r="K6" s="96">
        <f>+'当年度'!K6-'前年度'!K6</f>
        <v>5393</v>
      </c>
      <c r="L6" s="96">
        <f>+'当年度'!L6-'前年度'!L6</f>
        <v>0</v>
      </c>
      <c r="M6" s="157">
        <f>+'当年度'!M6-'前年度'!M6</f>
        <v>-22399</v>
      </c>
      <c r="N6" s="96">
        <f>+'当年度'!N6-'前年度'!N6</f>
        <v>-347850</v>
      </c>
      <c r="O6" s="96">
        <f>+'当年度'!O6-'前年度'!O6</f>
        <v>0</v>
      </c>
      <c r="P6" s="115">
        <f>+'当年度'!P6-'前年度'!P6</f>
        <v>1493500</v>
      </c>
    </row>
    <row r="7" spans="1:16" ht="21.75" customHeight="1">
      <c r="A7" s="114"/>
      <c r="B7" s="109" t="s">
        <v>18</v>
      </c>
      <c r="C7" s="96">
        <f>+'当年度'!C7-'前年度'!C7</f>
        <v>-48968</v>
      </c>
      <c r="D7" s="96">
        <f>+'当年度'!D7-'前年度'!D7</f>
        <v>773541</v>
      </c>
      <c r="E7" s="96">
        <f>+'当年度'!E7-'前年度'!E7</f>
        <v>-69491</v>
      </c>
      <c r="F7" s="96">
        <f>+'当年度'!F7-'前年度'!F7</f>
        <v>-475224</v>
      </c>
      <c r="G7" s="96">
        <f>+'当年度'!G7-'前年度'!G7</f>
        <v>-581033</v>
      </c>
      <c r="H7" s="96">
        <f>+'当年度'!H7-'前年度'!H7</f>
        <v>-566605</v>
      </c>
      <c r="I7" s="96">
        <f>+'当年度'!I7-'前年度'!I7</f>
        <v>0</v>
      </c>
      <c r="J7" s="96">
        <f>+'当年度'!J7-'前年度'!J7</f>
        <v>0</v>
      </c>
      <c r="K7" s="96">
        <f>+'当年度'!K7-'前年度'!K7</f>
        <v>30241</v>
      </c>
      <c r="L7" s="96">
        <f>+'当年度'!L7-'前年度'!L7</f>
        <v>0</v>
      </c>
      <c r="M7" s="96">
        <f>+'当年度'!M7-'前年度'!M7</f>
        <v>-937539</v>
      </c>
      <c r="N7" s="96">
        <f>+'当年度'!N7-'前年度'!N7</f>
        <v>-2033470</v>
      </c>
      <c r="O7" s="96">
        <f>+'当年度'!O7-'前年度'!O7</f>
        <v>1761100</v>
      </c>
      <c r="P7" s="97">
        <f>+'当年度'!P7-'前年度'!P7</f>
        <v>1212200</v>
      </c>
    </row>
    <row r="8" spans="1:16" ht="21.75" customHeight="1">
      <c r="A8" s="114"/>
      <c r="B8" s="109" t="s">
        <v>19</v>
      </c>
      <c r="C8" s="96">
        <f>+'当年度'!C8-'前年度'!C8</f>
        <v>-467174</v>
      </c>
      <c r="D8" s="96">
        <f>+'当年度'!D8-'前年度'!D8</f>
        <v>258985</v>
      </c>
      <c r="E8" s="96">
        <f>+'当年度'!E8-'前年度'!E8</f>
        <v>2531</v>
      </c>
      <c r="F8" s="96">
        <f>+'当年度'!F8-'前年度'!F8</f>
        <v>169575</v>
      </c>
      <c r="G8" s="96">
        <f>+'当年度'!G8-'前年度'!G8</f>
        <v>-77893</v>
      </c>
      <c r="H8" s="96">
        <f>+'当年度'!H8-'前年度'!H8</f>
        <v>-33075</v>
      </c>
      <c r="I8" s="96">
        <f>+'当年度'!I8-'前年度'!I8</f>
        <v>0</v>
      </c>
      <c r="J8" s="96">
        <f>+'当年度'!J8-'前年度'!J8</f>
        <v>0</v>
      </c>
      <c r="K8" s="96">
        <f>+'当年度'!K8-'前年度'!K8</f>
        <v>37026</v>
      </c>
      <c r="L8" s="96">
        <f>+'当年度'!L8-'前年度'!L8</f>
        <v>0</v>
      </c>
      <c r="M8" s="96">
        <f>+'当年度'!M8-'前年度'!M8</f>
        <v>-110025</v>
      </c>
      <c r="N8" s="96">
        <f>+'当年度'!N8-'前年度'!N8</f>
        <v>332463</v>
      </c>
      <c r="O8" s="96">
        <f>+'当年度'!O8-'前年度'!O8</f>
        <v>0</v>
      </c>
      <c r="P8" s="97">
        <f>+'当年度'!P8-'前年度'!P8</f>
        <v>685700</v>
      </c>
    </row>
    <row r="9" spans="1:16" ht="21.75" customHeight="1">
      <c r="A9" s="114"/>
      <c r="B9" s="110" t="s">
        <v>20</v>
      </c>
      <c r="C9" s="97">
        <f>+'当年度'!C9-'前年度'!C9</f>
        <v>129714</v>
      </c>
      <c r="D9" s="97">
        <f>+'当年度'!D9-'前年度'!D9</f>
        <v>57951</v>
      </c>
      <c r="E9" s="97">
        <f>+'当年度'!E9-'前年度'!E9</f>
        <v>-33918</v>
      </c>
      <c r="F9" s="97">
        <f>+'当年度'!F9-'前年度'!F9</f>
        <v>396297</v>
      </c>
      <c r="G9" s="97">
        <f>+'当年度'!G9-'前年度'!G9</f>
        <v>-175562</v>
      </c>
      <c r="H9" s="97">
        <f>+'当年度'!H9-'前年度'!H9</f>
        <v>-75433</v>
      </c>
      <c r="I9" s="97">
        <f>+'当年度'!I9-'前年度'!I9</f>
        <v>0</v>
      </c>
      <c r="J9" s="97">
        <f>+'当年度'!J9-'前年度'!J9</f>
        <v>50150</v>
      </c>
      <c r="K9" s="97">
        <f>+'当年度'!K9-'前年度'!K9</f>
        <v>208162</v>
      </c>
      <c r="L9" s="97">
        <f>+'当年度'!L9-'前年度'!L9</f>
        <v>0</v>
      </c>
      <c r="M9" s="97">
        <f>+'当年度'!M9-'前年度'!M9</f>
        <v>557361</v>
      </c>
      <c r="N9" s="97">
        <f>+'当年度'!N9-'前年度'!N9</f>
        <v>-134870</v>
      </c>
      <c r="O9" s="97">
        <f>+'当年度'!O9-'前年度'!O9</f>
        <v>0</v>
      </c>
      <c r="P9" s="97">
        <f>+'当年度'!P9-'前年度'!P9</f>
        <v>843495</v>
      </c>
    </row>
    <row r="10" spans="1:16" ht="21.75" customHeight="1">
      <c r="A10" s="114"/>
      <c r="B10" s="110" t="s">
        <v>21</v>
      </c>
      <c r="C10" s="97">
        <f>+'当年度'!C10-'前年度'!C10</f>
        <v>332533</v>
      </c>
      <c r="D10" s="97">
        <f>+'当年度'!D10-'前年度'!D10</f>
        <v>-8543</v>
      </c>
      <c r="E10" s="97">
        <f>+'当年度'!E10-'前年度'!E10</f>
        <v>-40881</v>
      </c>
      <c r="F10" s="97">
        <f>+'当年度'!F10-'前年度'!F10</f>
        <v>217898</v>
      </c>
      <c r="G10" s="97">
        <f>+'当年度'!G10-'前年度'!G10</f>
        <v>-63384</v>
      </c>
      <c r="H10" s="97">
        <f>+'当年度'!H10-'前年度'!H10</f>
        <v>121021</v>
      </c>
      <c r="I10" s="97">
        <f>+'当年度'!I10-'前年度'!I10</f>
        <v>0</v>
      </c>
      <c r="J10" s="97">
        <f>+'当年度'!J10-'前年度'!J10</f>
        <v>0</v>
      </c>
      <c r="K10" s="97">
        <f>+'当年度'!K10-'前年度'!K10</f>
        <v>88830</v>
      </c>
      <c r="L10" s="97">
        <f>+'当年度'!L10-'前年度'!L10</f>
        <v>0</v>
      </c>
      <c r="M10" s="97">
        <f>+'当年度'!M10-'前年度'!M10</f>
        <v>647474</v>
      </c>
      <c r="N10" s="97">
        <f>+'当年度'!N10-'前年度'!N10</f>
        <v>46933</v>
      </c>
      <c r="O10" s="97">
        <f>+'当年度'!O10-'前年度'!O10</f>
        <v>0</v>
      </c>
      <c r="P10" s="97">
        <f>+'当年度'!P10-'前年度'!P10</f>
        <v>665100</v>
      </c>
    </row>
    <row r="11" spans="1:16" ht="21.75" customHeight="1">
      <c r="A11" s="114"/>
      <c r="B11" s="110" t="s">
        <v>23</v>
      </c>
      <c r="C11" s="97">
        <f>+'当年度'!C11-'前年度'!C11</f>
        <v>181942</v>
      </c>
      <c r="D11" s="97">
        <f>+'当年度'!D11-'前年度'!D11</f>
        <v>-132518</v>
      </c>
      <c r="E11" s="97">
        <f>+'当年度'!E11-'前年度'!E11</f>
        <v>-142931</v>
      </c>
      <c r="F11" s="97">
        <f>+'当年度'!F11-'前年度'!F11</f>
        <v>248057</v>
      </c>
      <c r="G11" s="97">
        <f>+'当年度'!G11-'前年度'!G11</f>
        <v>-21998</v>
      </c>
      <c r="H11" s="97">
        <f>+'当年度'!H11-'前年度'!H11</f>
        <v>-150758</v>
      </c>
      <c r="I11" s="97">
        <f>+'当年度'!I11-'前年度'!I11</f>
        <v>0</v>
      </c>
      <c r="J11" s="97">
        <f>+'当年度'!J11-'前年度'!J11</f>
        <v>0</v>
      </c>
      <c r="K11" s="97">
        <f>+'当年度'!K11-'前年度'!K11</f>
        <v>-84269</v>
      </c>
      <c r="L11" s="97">
        <f>+'当年度'!L11-'前年度'!L11</f>
        <v>0</v>
      </c>
      <c r="M11" s="97">
        <f>+'当年度'!M11-'前年度'!M11</f>
        <v>-102475</v>
      </c>
      <c r="N11" s="97">
        <f>+'当年度'!N11-'前年度'!N11</f>
        <v>-3793969</v>
      </c>
      <c r="O11" s="97">
        <f>+'当年度'!O11-'前年度'!O11</f>
        <v>0</v>
      </c>
      <c r="P11" s="97">
        <f>+'当年度'!P11-'前年度'!P11</f>
        <v>763000</v>
      </c>
    </row>
    <row r="12" spans="1:16" ht="21.75" customHeight="1">
      <c r="A12" s="114"/>
      <c r="B12" s="110" t="s">
        <v>24</v>
      </c>
      <c r="C12" s="97">
        <f>+'当年度'!C12-'前年度'!C12</f>
        <v>-118198</v>
      </c>
      <c r="D12" s="97">
        <f>+'当年度'!D12-'前年度'!D12</f>
        <v>59064</v>
      </c>
      <c r="E12" s="97">
        <f>+'当年度'!E12-'前年度'!E12</f>
        <v>1263</v>
      </c>
      <c r="F12" s="97">
        <f>+'当年度'!F12-'前年度'!F12</f>
        <v>53677</v>
      </c>
      <c r="G12" s="97">
        <f>+'当年度'!G12-'前年度'!G12</f>
        <v>38651</v>
      </c>
      <c r="H12" s="97">
        <f>+'当年度'!H12-'前年度'!H12</f>
        <v>-31716</v>
      </c>
      <c r="I12" s="97">
        <f>+'当年度'!I12-'前年度'!I12</f>
        <v>0</v>
      </c>
      <c r="J12" s="97">
        <f>+'当年度'!J12-'前年度'!J12</f>
        <v>2831</v>
      </c>
      <c r="K12" s="97">
        <f>+'当年度'!K12-'前年度'!K12</f>
        <v>-26653</v>
      </c>
      <c r="L12" s="97">
        <f>+'当年度'!L12-'前年度'!L12</f>
        <v>0</v>
      </c>
      <c r="M12" s="97">
        <f>+'当年度'!M12-'前年度'!M12</f>
        <v>-21081</v>
      </c>
      <c r="N12" s="97">
        <f>+'当年度'!N12-'前年度'!N12</f>
        <v>-278347</v>
      </c>
      <c r="O12" s="97">
        <f>+'当年度'!O12-'前年度'!O12</f>
        <v>335500</v>
      </c>
      <c r="P12" s="97">
        <f>+'当年度'!P12-'前年度'!P12</f>
        <v>350400</v>
      </c>
    </row>
    <row r="13" spans="1:16" ht="21.75" customHeight="1">
      <c r="A13" s="114"/>
      <c r="B13" s="110" t="s">
        <v>25</v>
      </c>
      <c r="C13" s="97">
        <f>+'当年度'!C13-'前年度'!C13</f>
        <v>-13844</v>
      </c>
      <c r="D13" s="97">
        <f>+'当年度'!D13-'前年度'!D13</f>
        <v>38522</v>
      </c>
      <c r="E13" s="97">
        <f>+'当年度'!E13-'前年度'!E13</f>
        <v>-7482</v>
      </c>
      <c r="F13" s="97">
        <f>+'当年度'!F13-'前年度'!F13</f>
        <v>30924</v>
      </c>
      <c r="G13" s="97">
        <f>+'当年度'!G13-'前年度'!G13</f>
        <v>-26230</v>
      </c>
      <c r="H13" s="97">
        <f>+'当年度'!H13-'前年度'!H13</f>
        <v>77696</v>
      </c>
      <c r="I13" s="97">
        <f>+'当年度'!I13-'前年度'!I13</f>
        <v>0</v>
      </c>
      <c r="J13" s="97">
        <f>+'当年度'!J13-'前年度'!J13</f>
        <v>-3665</v>
      </c>
      <c r="K13" s="97">
        <f>+'当年度'!K13-'前年度'!K13</f>
        <v>-15404</v>
      </c>
      <c r="L13" s="97">
        <f>+'当年度'!L13-'前年度'!L13</f>
        <v>0</v>
      </c>
      <c r="M13" s="97">
        <f>+'当年度'!M13-'前年度'!M13</f>
        <v>80517</v>
      </c>
      <c r="N13" s="97">
        <f>+'当年度'!N13-'前年度'!N13</f>
        <v>7006</v>
      </c>
      <c r="O13" s="97">
        <f>+'当年度'!O13-'前年度'!O13</f>
        <v>0</v>
      </c>
      <c r="P13" s="97">
        <f>+'当年度'!P13-'前年度'!P13</f>
        <v>121200</v>
      </c>
    </row>
    <row r="14" spans="1:16" ht="21.75" customHeight="1">
      <c r="A14" s="114"/>
      <c r="B14" s="110" t="s">
        <v>26</v>
      </c>
      <c r="C14" s="97">
        <f>+'当年度'!C14-'前年度'!C14</f>
        <v>136089</v>
      </c>
      <c r="D14" s="97">
        <f>+'当年度'!D14-'前年度'!D14</f>
        <v>256681</v>
      </c>
      <c r="E14" s="97">
        <f>+'当年度'!E14-'前年度'!E14</f>
        <v>-12761</v>
      </c>
      <c r="F14" s="97">
        <f>+'当年度'!F14-'前年度'!F14</f>
        <v>89926</v>
      </c>
      <c r="G14" s="97">
        <f>+'当年度'!G14-'前年度'!G14</f>
        <v>18418</v>
      </c>
      <c r="H14" s="97">
        <f>+'当年度'!H14-'前年度'!H14</f>
        <v>65527</v>
      </c>
      <c r="I14" s="97">
        <f>+'当年度'!I14-'前年度'!I14</f>
        <v>0</v>
      </c>
      <c r="J14" s="97">
        <f>+'当年度'!J14-'前年度'!J14</f>
        <v>0</v>
      </c>
      <c r="K14" s="97">
        <f>+'当年度'!K14-'前年度'!K14</f>
        <v>180553</v>
      </c>
      <c r="L14" s="97">
        <f>+'当年度'!L14-'前年度'!L14</f>
        <v>0</v>
      </c>
      <c r="M14" s="97">
        <f>+'当年度'!M14-'前年度'!M14</f>
        <v>734433</v>
      </c>
      <c r="N14" s="97">
        <f>+'当年度'!N14-'前年度'!N14</f>
        <v>-662564</v>
      </c>
      <c r="O14" s="97">
        <f>+'当年度'!O14-'前年度'!O14</f>
        <v>0</v>
      </c>
      <c r="P14" s="97">
        <f>+'当年度'!P14-'前年度'!P14</f>
        <v>268000</v>
      </c>
    </row>
    <row r="15" spans="1:16" ht="21.75" customHeight="1">
      <c r="A15" s="114"/>
      <c r="B15" s="110" t="s">
        <v>27</v>
      </c>
      <c r="C15" s="97">
        <f>+'当年度'!C15-'前年度'!C15</f>
        <v>26772</v>
      </c>
      <c r="D15" s="97">
        <f>+'当年度'!D15-'前年度'!D15</f>
        <v>-21641</v>
      </c>
      <c r="E15" s="97">
        <f>+'当年度'!E15-'前年度'!E15</f>
        <v>-1864</v>
      </c>
      <c r="F15" s="97">
        <f>+'当年度'!F15-'前年度'!F15</f>
        <v>44774</v>
      </c>
      <c r="G15" s="97">
        <f>+'当年度'!G15-'前年度'!G15</f>
        <v>-31102</v>
      </c>
      <c r="H15" s="97">
        <f>+'当年度'!H15-'前年度'!H15</f>
        <v>-39020</v>
      </c>
      <c r="I15" s="97">
        <f>+'当年度'!I15-'前年度'!I15</f>
        <v>0</v>
      </c>
      <c r="J15" s="97">
        <f>+'当年度'!J15-'前年度'!J15</f>
        <v>0</v>
      </c>
      <c r="K15" s="97">
        <f>+'当年度'!K15-'前年度'!K15</f>
        <v>51351</v>
      </c>
      <c r="L15" s="97">
        <f>+'当年度'!L15-'前年度'!L15</f>
        <v>0</v>
      </c>
      <c r="M15" s="97">
        <f>+'当年度'!M15-'前年度'!M15</f>
        <v>29270</v>
      </c>
      <c r="N15" s="97">
        <f>+'当年度'!N15-'前年度'!N15</f>
        <v>6012</v>
      </c>
      <c r="O15" s="97">
        <f>+'当年度'!O15-'前年度'!O15</f>
        <v>0</v>
      </c>
      <c r="P15" s="97">
        <f>+'当年度'!P15-'前年度'!P15</f>
        <v>120000</v>
      </c>
    </row>
    <row r="16" spans="1:16" ht="21.75" customHeight="1">
      <c r="A16" s="114"/>
      <c r="B16" s="109" t="s">
        <v>28</v>
      </c>
      <c r="C16" s="97">
        <f>+'当年度'!C16-'前年度'!C16</f>
        <v>-1174</v>
      </c>
      <c r="D16" s="97">
        <f>+'当年度'!D16-'前年度'!D16</f>
        <v>-33618</v>
      </c>
      <c r="E16" s="97">
        <f>+'当年度'!E16-'前年度'!E16</f>
        <v>3151</v>
      </c>
      <c r="F16" s="97">
        <f>+'当年度'!F16-'前年度'!F16</f>
        <v>43995</v>
      </c>
      <c r="G16" s="97">
        <f>+'当年度'!G16-'前年度'!G16</f>
        <v>182792</v>
      </c>
      <c r="H16" s="97">
        <f>+'当年度'!H16-'前年度'!H16</f>
        <v>-10045</v>
      </c>
      <c r="I16" s="97">
        <f>+'当年度'!I16-'前年度'!I16</f>
        <v>0</v>
      </c>
      <c r="J16" s="97">
        <f>+'当年度'!J16-'前年度'!J16</f>
        <v>-188</v>
      </c>
      <c r="K16" s="97">
        <f>+'当年度'!K16-'前年度'!K16</f>
        <v>52495</v>
      </c>
      <c r="L16" s="97">
        <f>+'当年度'!L16-'前年度'!L16</f>
        <v>0</v>
      </c>
      <c r="M16" s="97">
        <f>+'当年度'!M16-'前年度'!M16</f>
        <v>237408</v>
      </c>
      <c r="N16" s="97">
        <f>+'当年度'!N16-'前年度'!N16</f>
        <v>55763</v>
      </c>
      <c r="O16" s="97">
        <f>+'当年度'!O16-'前年度'!O16</f>
        <v>0</v>
      </c>
      <c r="P16" s="97">
        <f>+'当年度'!P16-'前年度'!P16</f>
        <v>147794</v>
      </c>
    </row>
    <row r="17" spans="1:16" ht="21.75" customHeight="1">
      <c r="A17" s="114"/>
      <c r="B17" s="110" t="s">
        <v>123</v>
      </c>
      <c r="C17" s="97">
        <f>+'当年度'!C17-'前年度'!C17</f>
        <v>-318823</v>
      </c>
      <c r="D17" s="97">
        <f>+'当年度'!D17-'前年度'!D17</f>
        <v>-365094</v>
      </c>
      <c r="E17" s="97">
        <f>+'当年度'!E17-'前年度'!E17</f>
        <v>50615</v>
      </c>
      <c r="F17" s="97">
        <f>+'当年度'!F17-'前年度'!F17</f>
        <v>-5528</v>
      </c>
      <c r="G17" s="97">
        <f>+'当年度'!G17-'前年度'!G17</f>
        <v>202053</v>
      </c>
      <c r="H17" s="97">
        <f>+'当年度'!H17-'前年度'!H17</f>
        <v>-1854</v>
      </c>
      <c r="I17" s="97">
        <f>+'当年度'!I17-'前年度'!I17</f>
        <v>0</v>
      </c>
      <c r="J17" s="97">
        <f>+'当年度'!J17-'前年度'!J17</f>
        <v>-10</v>
      </c>
      <c r="K17" s="97">
        <f>+'当年度'!K17-'前年度'!K17</f>
        <v>-214127</v>
      </c>
      <c r="L17" s="97">
        <f>+'当年度'!L17-'前年度'!L17</f>
        <v>0</v>
      </c>
      <c r="M17" s="97">
        <f>+'当年度'!M17-'前年度'!M17</f>
        <v>-652768</v>
      </c>
      <c r="N17" s="97">
        <f>+'当年度'!N17-'前年度'!N17</f>
        <v>-966460</v>
      </c>
      <c r="O17" s="97">
        <f>+'当年度'!O17-'前年度'!O17</f>
        <v>0</v>
      </c>
      <c r="P17" s="97">
        <f>+'当年度'!P17-'前年度'!P17</f>
        <v>20000</v>
      </c>
    </row>
    <row r="18" spans="1:16" ht="21.75" customHeight="1">
      <c r="A18" s="114"/>
      <c r="B18" s="110" t="s">
        <v>124</v>
      </c>
      <c r="C18" s="97">
        <f>+'当年度'!C18-'前年度'!C18</f>
        <v>-363730</v>
      </c>
      <c r="D18" s="97">
        <f>+'当年度'!D18-'前年度'!D18</f>
        <v>155480</v>
      </c>
      <c r="E18" s="97">
        <f>+'当年度'!E18-'前年度'!E18</f>
        <v>4870</v>
      </c>
      <c r="F18" s="97">
        <f>+'当年度'!F18-'前年度'!F18</f>
        <v>62973</v>
      </c>
      <c r="G18" s="97">
        <f>+'当年度'!G18-'前年度'!G18</f>
        <v>9596</v>
      </c>
      <c r="H18" s="97">
        <f>+'当年度'!H18-'前年度'!H18</f>
        <v>-55418</v>
      </c>
      <c r="I18" s="97">
        <f>+'当年度'!I18-'前年度'!I18</f>
        <v>0</v>
      </c>
      <c r="J18" s="97">
        <f>+'当年度'!J18-'前年度'!J18</f>
        <v>0</v>
      </c>
      <c r="K18" s="97">
        <f>+'当年度'!K18-'前年度'!K18</f>
        <v>30096</v>
      </c>
      <c r="L18" s="97">
        <f>+'当年度'!L18-'前年度'!L18</f>
        <v>0</v>
      </c>
      <c r="M18" s="97">
        <f>+'当年度'!M18-'前年度'!M18</f>
        <v>-156133</v>
      </c>
      <c r="N18" s="97">
        <f>+'当年度'!N18-'前年度'!N18</f>
        <v>-83766</v>
      </c>
      <c r="O18" s="97">
        <f>+'当年度'!O18-'前年度'!O18</f>
        <v>0</v>
      </c>
      <c r="P18" s="97">
        <f>+'当年度'!P18-'前年度'!P18</f>
        <v>412100</v>
      </c>
    </row>
    <row r="19" spans="1:16" ht="21.75" customHeight="1">
      <c r="A19" s="114"/>
      <c r="B19" s="111" t="s">
        <v>125</v>
      </c>
      <c r="C19" s="98">
        <f>+'当年度'!C19-'前年度'!C19</f>
        <v>-295484</v>
      </c>
      <c r="D19" s="98">
        <f>+'当年度'!D19-'前年度'!D19</f>
        <v>-111407</v>
      </c>
      <c r="E19" s="98">
        <f>+'当年度'!E19-'前年度'!E19</f>
        <v>-23877</v>
      </c>
      <c r="F19" s="98">
        <f>+'当年度'!F19-'前年度'!F19</f>
        <v>89027</v>
      </c>
      <c r="G19" s="98">
        <f>+'当年度'!G19-'前年度'!G19</f>
        <v>250554</v>
      </c>
      <c r="H19" s="158">
        <f>+'当年度'!H19-'前年度'!H19</f>
        <v>98365</v>
      </c>
      <c r="I19" s="98">
        <f>+'当年度'!I19-'前年度'!I19</f>
        <v>0</v>
      </c>
      <c r="J19" s="98">
        <f>+'当年度'!J19-'前年度'!J19</f>
        <v>0</v>
      </c>
      <c r="K19" s="98">
        <f>+'当年度'!K19-'前年度'!K19</f>
        <v>-146860</v>
      </c>
      <c r="L19" s="98">
        <f>+'当年度'!L19-'前年度'!L19</f>
        <v>0</v>
      </c>
      <c r="M19" s="158">
        <f>+'当年度'!M19-'前年度'!M19</f>
        <v>-139682</v>
      </c>
      <c r="N19" s="98">
        <f>+'当年度'!N19-'前年度'!N19</f>
        <v>-756205</v>
      </c>
      <c r="O19" s="98">
        <f>+'当年度'!O19-'前年度'!O19</f>
        <v>0</v>
      </c>
      <c r="P19" s="98">
        <f>+'当年度'!P19-'前年度'!P19</f>
        <v>605600</v>
      </c>
    </row>
    <row r="20" spans="1:16" ht="21.75" customHeight="1">
      <c r="A20" s="114"/>
      <c r="B20" s="110" t="s">
        <v>32</v>
      </c>
      <c r="C20" s="97">
        <f>+'当年度'!C20-'前年度'!C20</f>
        <v>-26452</v>
      </c>
      <c r="D20" s="97">
        <f>+'当年度'!D20-'前年度'!D20</f>
        <v>-1865</v>
      </c>
      <c r="E20" s="97">
        <f>+'当年度'!E20-'前年度'!E20</f>
        <v>0</v>
      </c>
      <c r="F20" s="97">
        <f>+'当年度'!F20-'前年度'!F20</f>
        <v>254</v>
      </c>
      <c r="G20" s="97">
        <f>+'当年度'!G20-'前年度'!G20</f>
        <v>-3251</v>
      </c>
      <c r="H20" s="97">
        <f>+'当年度'!H20-'前年度'!H20</f>
        <v>-642</v>
      </c>
      <c r="I20" s="97">
        <f>+'当年度'!I20-'前年度'!I20</f>
        <v>0</v>
      </c>
      <c r="J20" s="97">
        <f>+'当年度'!J20-'前年度'!J20</f>
        <v>0</v>
      </c>
      <c r="K20" s="97">
        <f>+'当年度'!K20-'前年度'!K20</f>
        <v>61361</v>
      </c>
      <c r="L20" s="97">
        <f>+'当年度'!L20-'前年度'!L20</f>
        <v>0</v>
      </c>
      <c r="M20" s="97">
        <f>+'当年度'!M20-'前年度'!M20</f>
        <v>29405</v>
      </c>
      <c r="N20" s="97">
        <f>+'当年度'!N20-'前年度'!N20</f>
        <v>-14738</v>
      </c>
      <c r="O20" s="97">
        <f>+'当年度'!O20-'前年度'!O20</f>
        <v>0</v>
      </c>
      <c r="P20" s="97">
        <f>+'当年度'!P20-'前年度'!P20</f>
        <v>67100</v>
      </c>
    </row>
    <row r="21" spans="1:16" ht="21.75" customHeight="1">
      <c r="A21" s="114"/>
      <c r="B21" s="110" t="s">
        <v>36</v>
      </c>
      <c r="C21" s="97">
        <f>+'当年度'!C21-'前年度'!C21</f>
        <v>-12097</v>
      </c>
      <c r="D21" s="97">
        <f>+'当年度'!D21-'前年度'!D21</f>
        <v>19529</v>
      </c>
      <c r="E21" s="97">
        <f>+'当年度'!E21-'前年度'!E21</f>
        <v>11177</v>
      </c>
      <c r="F21" s="97">
        <f>+'当年度'!F21-'前年度'!F21</f>
        <v>17755</v>
      </c>
      <c r="G21" s="97">
        <f>+'当年度'!G21-'前年度'!G21</f>
        <v>-5961</v>
      </c>
      <c r="H21" s="97">
        <f>+'当年度'!H21-'前年度'!H21</f>
        <v>-18447</v>
      </c>
      <c r="I21" s="97">
        <f>+'当年度'!I21-'前年度'!I21</f>
        <v>0</v>
      </c>
      <c r="J21" s="97">
        <f>+'当年度'!J21-'前年度'!J21</f>
        <v>0</v>
      </c>
      <c r="K21" s="97">
        <f>+'当年度'!K21-'前年度'!K21</f>
        <v>9042</v>
      </c>
      <c r="L21" s="97">
        <f>+'当年度'!L21-'前年度'!L21</f>
        <v>0</v>
      </c>
      <c r="M21" s="97">
        <f>+'当年度'!M21-'前年度'!M21</f>
        <v>20998</v>
      </c>
      <c r="N21" s="97">
        <f>+'当年度'!N21-'前年度'!N21</f>
        <v>-236857</v>
      </c>
      <c r="O21" s="97">
        <f>+'当年度'!O21-'前年度'!O21</f>
        <v>0</v>
      </c>
      <c r="P21" s="97">
        <f>+'当年度'!P21-'前年度'!P21</f>
        <v>134700</v>
      </c>
    </row>
    <row r="22" spans="1:16" ht="21.75" customHeight="1">
      <c r="A22" s="114"/>
      <c r="B22" s="110" t="s">
        <v>38</v>
      </c>
      <c r="C22" s="97">
        <f>+'当年度'!C22-'前年度'!C22</f>
        <v>-121</v>
      </c>
      <c r="D22" s="97">
        <f>+'当年度'!D22-'前年度'!D22</f>
        <v>71248</v>
      </c>
      <c r="E22" s="97">
        <f>+'当年度'!E22-'前年度'!E22</f>
        <v>-15001</v>
      </c>
      <c r="F22" s="97">
        <f>+'当年度'!F22-'前年度'!F22</f>
        <v>38984</v>
      </c>
      <c r="G22" s="97">
        <f>+'当年度'!G22-'前年度'!G22</f>
        <v>-27665</v>
      </c>
      <c r="H22" s="97">
        <f>+'当年度'!H22-'前年度'!H22</f>
        <v>23549</v>
      </c>
      <c r="I22" s="97">
        <f>+'当年度'!I22-'前年度'!I22</f>
        <v>0</v>
      </c>
      <c r="J22" s="97">
        <f>+'当年度'!J22-'前年度'!J22</f>
        <v>8726</v>
      </c>
      <c r="K22" s="97">
        <f>+'当年度'!K22-'前年度'!K22</f>
        <v>356352</v>
      </c>
      <c r="L22" s="97">
        <f>+'当年度'!L22-'前年度'!L22</f>
        <v>0</v>
      </c>
      <c r="M22" s="97">
        <f>+'当年度'!M22-'前年度'!M22</f>
        <v>456072</v>
      </c>
      <c r="N22" s="97">
        <f>+'当年度'!N22-'前年度'!N22</f>
        <v>-293285</v>
      </c>
      <c r="O22" s="97">
        <f>+'当年度'!O22-'前年度'!O22</f>
        <v>0</v>
      </c>
      <c r="P22" s="97">
        <f>+'当年度'!P22-'前年度'!P22</f>
        <v>-20000</v>
      </c>
    </row>
    <row r="23" spans="1:16" ht="21.75" customHeight="1">
      <c r="A23" s="114"/>
      <c r="B23" s="110" t="s">
        <v>40</v>
      </c>
      <c r="C23" s="97">
        <f>+'当年度'!C23-'前年度'!C23</f>
        <v>24841</v>
      </c>
      <c r="D23" s="97">
        <f>+'当年度'!D23-'前年度'!D23</f>
        <v>70915</v>
      </c>
      <c r="E23" s="97">
        <f>+'当年度'!E23-'前年度'!E23</f>
        <v>-9730</v>
      </c>
      <c r="F23" s="97">
        <f>+'当年度'!F23-'前年度'!F23</f>
        <v>22091</v>
      </c>
      <c r="G23" s="97">
        <f>+'当年度'!G23-'前年度'!G23</f>
        <v>-27503</v>
      </c>
      <c r="H23" s="97">
        <f>+'当年度'!H23-'前年度'!H23</f>
        <v>-4259</v>
      </c>
      <c r="I23" s="97">
        <f>+'当年度'!I23-'前年度'!I23</f>
        <v>0</v>
      </c>
      <c r="J23" s="97">
        <f>+'当年度'!J23-'前年度'!J23</f>
        <v>0</v>
      </c>
      <c r="K23" s="97">
        <f>+'当年度'!K23-'前年度'!K23</f>
        <v>117501</v>
      </c>
      <c r="L23" s="97">
        <f>+'当年度'!L23-'前年度'!L23</f>
        <v>0</v>
      </c>
      <c r="M23" s="97">
        <f>+'当年度'!M23-'前年度'!M23</f>
        <v>193856</v>
      </c>
      <c r="N23" s="97">
        <f>+'当年度'!N23-'前年度'!N23</f>
        <v>-109966</v>
      </c>
      <c r="O23" s="97">
        <f>+'当年度'!O23-'前年度'!O23</f>
        <v>0</v>
      </c>
      <c r="P23" s="97">
        <f>+'当年度'!P23-'前年度'!P23</f>
        <v>68000</v>
      </c>
    </row>
    <row r="24" spans="1:16" ht="21.75" customHeight="1">
      <c r="A24" s="114"/>
      <c r="B24" s="110" t="s">
        <v>41</v>
      </c>
      <c r="C24" s="97">
        <f>+'当年度'!C24-'前年度'!C24</f>
        <v>-34903</v>
      </c>
      <c r="D24" s="97">
        <f>+'当年度'!D24-'前年度'!D24</f>
        <v>-12670</v>
      </c>
      <c r="E24" s="97">
        <f>+'当年度'!E24-'前年度'!E24</f>
        <v>725</v>
      </c>
      <c r="F24" s="97">
        <f>+'当年度'!F24-'前年度'!F24</f>
        <v>24170</v>
      </c>
      <c r="G24" s="97">
        <f>+'当年度'!G24-'前年度'!G24</f>
        <v>-59940</v>
      </c>
      <c r="H24" s="97">
        <f>+'当年度'!H24-'前年度'!H24</f>
        <v>-1811</v>
      </c>
      <c r="I24" s="97">
        <f>+'当年度'!I24-'前年度'!I24</f>
        <v>0</v>
      </c>
      <c r="J24" s="97">
        <f>+'当年度'!J24-'前年度'!J24</f>
        <v>2339</v>
      </c>
      <c r="K24" s="97">
        <f>+'当年度'!K24-'前年度'!K24</f>
        <v>-120812</v>
      </c>
      <c r="L24" s="97">
        <f>+'当年度'!L24-'前年度'!L24</f>
        <v>0</v>
      </c>
      <c r="M24" s="97">
        <f>+'当年度'!M24-'前年度'!M24</f>
        <v>-202902</v>
      </c>
      <c r="N24" s="97">
        <f>+'当年度'!N24-'前年度'!N24</f>
        <v>-369107</v>
      </c>
      <c r="O24" s="97">
        <f>+'当年度'!O24-'前年度'!O24</f>
        <v>0</v>
      </c>
      <c r="P24" s="97">
        <f>+'当年度'!P24-'前年度'!P24</f>
        <v>0</v>
      </c>
    </row>
    <row r="25" spans="1:16" ht="21.75" customHeight="1">
      <c r="A25" s="114"/>
      <c r="B25" s="109" t="s">
        <v>55</v>
      </c>
      <c r="C25" s="97">
        <f>+'当年度'!C25-'前年度'!C25</f>
        <v>9551</v>
      </c>
      <c r="D25" s="97">
        <f>+'当年度'!D25-'前年度'!D25</f>
        <v>30258</v>
      </c>
      <c r="E25" s="97">
        <f>+'当年度'!E25-'前年度'!E25</f>
        <v>-5011</v>
      </c>
      <c r="F25" s="97">
        <f>+'当年度'!F25-'前年度'!F25</f>
        <v>-22969</v>
      </c>
      <c r="G25" s="97">
        <f>+'当年度'!G25-'前年度'!G25</f>
        <v>251792</v>
      </c>
      <c r="H25" s="97">
        <f>+'当年度'!H25-'前年度'!H25</f>
        <v>18677</v>
      </c>
      <c r="I25" s="97">
        <f>+'当年度'!I25-'前年度'!I25</f>
        <v>0</v>
      </c>
      <c r="J25" s="97">
        <f>+'当年度'!J25-'前年度'!J25</f>
        <v>0</v>
      </c>
      <c r="K25" s="97">
        <f>+'当年度'!K25-'前年度'!K25</f>
        <v>-102350</v>
      </c>
      <c r="L25" s="97">
        <f>+'当年度'!L25-'前年度'!L25</f>
        <v>0</v>
      </c>
      <c r="M25" s="97">
        <f>+'当年度'!M25-'前年度'!M25</f>
        <v>179948</v>
      </c>
      <c r="N25" s="97">
        <f>+'当年度'!N25-'前年度'!N25</f>
        <v>-626413</v>
      </c>
      <c r="O25" s="97">
        <f>+'当年度'!O25-'前年度'!O25</f>
        <v>0</v>
      </c>
      <c r="P25" s="97">
        <f>+'当年度'!P25-'前年度'!P25</f>
        <v>135934</v>
      </c>
    </row>
    <row r="26" spans="1:16" ht="21.75" customHeight="1">
      <c r="A26" s="114"/>
      <c r="B26" s="110" t="s">
        <v>56</v>
      </c>
      <c r="C26" s="97">
        <f>+'当年度'!C26-'前年度'!C26</f>
        <v>-67258</v>
      </c>
      <c r="D26" s="97">
        <f>+'当年度'!D26-'前年度'!D26</f>
        <v>-7650</v>
      </c>
      <c r="E26" s="97">
        <f>+'当年度'!E26-'前年度'!E26</f>
        <v>1039</v>
      </c>
      <c r="F26" s="97">
        <f>+'当年度'!F26-'前年度'!F26</f>
        <v>-5175</v>
      </c>
      <c r="G26" s="97">
        <f>+'当年度'!G26-'前年度'!G26</f>
        <v>-41061</v>
      </c>
      <c r="H26" s="97">
        <f>+'当年度'!H26-'前年度'!H26</f>
        <v>-79995</v>
      </c>
      <c r="I26" s="97">
        <f>+'当年度'!I26-'前年度'!I26</f>
        <v>0</v>
      </c>
      <c r="J26" s="97">
        <f>+'当年度'!J26-'前年度'!J26</f>
        <v>-11765</v>
      </c>
      <c r="K26" s="97">
        <f>+'当年度'!K26-'前年度'!K26</f>
        <v>10816</v>
      </c>
      <c r="L26" s="97">
        <f>+'当年度'!L26-'前年度'!L26</f>
        <v>0</v>
      </c>
      <c r="M26" s="97">
        <f>+'当年度'!M26-'前年度'!M26</f>
        <v>-201049</v>
      </c>
      <c r="N26" s="97">
        <f>+'当年度'!N26-'前年度'!N26</f>
        <v>-89570</v>
      </c>
      <c r="O26" s="97">
        <f>+'当年度'!O26-'前年度'!O26</f>
        <v>0</v>
      </c>
      <c r="P26" s="97">
        <f>+'当年度'!P26-'前年度'!P26</f>
        <v>120000</v>
      </c>
    </row>
    <row r="27" spans="1:16" ht="21.75" customHeight="1">
      <c r="A27" s="114"/>
      <c r="B27" s="109" t="s">
        <v>57</v>
      </c>
      <c r="C27" s="97">
        <f>+'当年度'!C27-'前年度'!C27</f>
        <v>41646</v>
      </c>
      <c r="D27" s="97">
        <f>+'当年度'!D27-'前年度'!D27</f>
        <v>52743</v>
      </c>
      <c r="E27" s="97">
        <f>+'当年度'!E27-'前年度'!E27</f>
        <v>-4562</v>
      </c>
      <c r="F27" s="97">
        <f>+'当年度'!F27-'前年度'!F27</f>
        <v>-15118</v>
      </c>
      <c r="G27" s="97">
        <f>+'当年度'!G27-'前年度'!G27</f>
        <v>125663</v>
      </c>
      <c r="H27" s="97">
        <f>+'当年度'!H27-'前年度'!H27</f>
        <v>-109580</v>
      </c>
      <c r="I27" s="97">
        <f>+'当年度'!I27-'前年度'!I27</f>
        <v>0</v>
      </c>
      <c r="J27" s="97">
        <f>+'当年度'!J27-'前年度'!J27</f>
        <v>0</v>
      </c>
      <c r="K27" s="97">
        <f>+'当年度'!K27-'前年度'!K27</f>
        <v>-22888</v>
      </c>
      <c r="L27" s="97">
        <f>+'当年度'!L27-'前年度'!L27</f>
        <v>0</v>
      </c>
      <c r="M27" s="97">
        <f>+'当年度'!M27-'前年度'!M27</f>
        <v>67904</v>
      </c>
      <c r="N27" s="97">
        <f>+'当年度'!N27-'前年度'!N27</f>
        <v>-34830</v>
      </c>
      <c r="O27" s="97">
        <f>+'当年度'!O27-'前年度'!O27</f>
        <v>0</v>
      </c>
      <c r="P27" s="97">
        <f>+'当年度'!P27-'前年度'!P27</f>
        <v>128200</v>
      </c>
    </row>
    <row r="28" spans="1:16" ht="21.75" customHeight="1">
      <c r="A28" s="114"/>
      <c r="B28" s="110" t="s">
        <v>60</v>
      </c>
      <c r="C28" s="97">
        <f>+'当年度'!C28-'前年度'!C28</f>
        <v>-19327</v>
      </c>
      <c r="D28" s="97">
        <f>+'当年度'!D28-'前年度'!D28</f>
        <v>31104</v>
      </c>
      <c r="E28" s="97">
        <f>+'当年度'!E28-'前年度'!E28</f>
        <v>-2083</v>
      </c>
      <c r="F28" s="97">
        <f>+'当年度'!F28-'前年度'!F28</f>
        <v>4080</v>
      </c>
      <c r="G28" s="97">
        <f>+'当年度'!G28-'前年度'!G28</f>
        <v>-28645</v>
      </c>
      <c r="H28" s="97">
        <f>+'当年度'!H28-'前年度'!H28</f>
        <v>-48695</v>
      </c>
      <c r="I28" s="97">
        <f>+'当年度'!I28-'前年度'!I28</f>
        <v>0</v>
      </c>
      <c r="J28" s="97">
        <f>+'当年度'!J28-'前年度'!J28</f>
        <v>0</v>
      </c>
      <c r="K28" s="97">
        <f>+'当年度'!K28-'前年度'!K28</f>
        <v>14635</v>
      </c>
      <c r="L28" s="97">
        <f>+'当年度'!L28-'前年度'!L28</f>
        <v>0</v>
      </c>
      <c r="M28" s="97">
        <f>+'当年度'!M28-'前年度'!M28</f>
        <v>-48931</v>
      </c>
      <c r="N28" s="97">
        <f>+'当年度'!N28-'前年度'!N28</f>
        <v>143333</v>
      </c>
      <c r="O28" s="97">
        <f>+'当年度'!O28-'前年度'!O28</f>
        <v>0</v>
      </c>
      <c r="P28" s="97">
        <f>+'当年度'!P28-'前年度'!P28</f>
        <v>94400</v>
      </c>
    </row>
    <row r="29" spans="1:16" ht="21.75" customHeight="1">
      <c r="A29" s="114"/>
      <c r="B29" s="110" t="s">
        <v>69</v>
      </c>
      <c r="C29" s="97">
        <f>+'当年度'!C29-'前年度'!C29</f>
        <v>-12587</v>
      </c>
      <c r="D29" s="97">
        <f>+'当年度'!D29-'前年度'!D29</f>
        <v>10298</v>
      </c>
      <c r="E29" s="97">
        <f>+'当年度'!E29-'前年度'!E29</f>
        <v>13937</v>
      </c>
      <c r="F29" s="97">
        <f>+'当年度'!F29-'前年度'!F29</f>
        <v>2697</v>
      </c>
      <c r="G29" s="97">
        <f>+'当年度'!G29-'前年度'!G29</f>
        <v>-13197</v>
      </c>
      <c r="H29" s="97">
        <f>+'当年度'!H29-'前年度'!H29</f>
        <v>-1107</v>
      </c>
      <c r="I29" s="97">
        <f>+'当年度'!I29-'前年度'!I29</f>
        <v>0</v>
      </c>
      <c r="J29" s="97">
        <f>+'当年度'!J29-'前年度'!J29</f>
        <v>0</v>
      </c>
      <c r="K29" s="97">
        <f>+'当年度'!K29-'前年度'!K29</f>
        <v>23153</v>
      </c>
      <c r="L29" s="97">
        <f>+'当年度'!L29-'前年度'!L29</f>
        <v>0</v>
      </c>
      <c r="M29" s="97">
        <f>+'当年度'!M29-'前年度'!M29</f>
        <v>23194</v>
      </c>
      <c r="N29" s="97">
        <f>+'当年度'!N29-'前年度'!N29</f>
        <v>-2151</v>
      </c>
      <c r="O29" s="97">
        <f>+'当年度'!O29-'前年度'!O29</f>
        <v>0</v>
      </c>
      <c r="P29" s="97">
        <f>+'当年度'!P29-'前年度'!P29</f>
        <v>80200</v>
      </c>
    </row>
    <row r="30" spans="1:16" ht="21.75" customHeight="1">
      <c r="A30" s="114"/>
      <c r="B30" s="110" t="s">
        <v>143</v>
      </c>
      <c r="C30" s="97">
        <f>+'当年度'!C30-'前年度'!C30</f>
        <v>-89288</v>
      </c>
      <c r="D30" s="97">
        <f>+'当年度'!D30-'前年度'!D30</f>
        <v>67469</v>
      </c>
      <c r="E30" s="97">
        <f>+'当年度'!E30-'前年度'!E30</f>
        <v>32000</v>
      </c>
      <c r="F30" s="97">
        <f>+'当年度'!F30-'前年度'!F30</f>
        <v>47823</v>
      </c>
      <c r="G30" s="97">
        <f>+'当年度'!G30-'前年度'!G30</f>
        <v>-30086</v>
      </c>
      <c r="H30" s="97">
        <f>+'当年度'!H30-'前年度'!H30</f>
        <v>-78566</v>
      </c>
      <c r="I30" s="97">
        <f>+'当年度'!I30-'前年度'!I30</f>
        <v>0</v>
      </c>
      <c r="J30" s="97">
        <f>+'当年度'!J30-'前年度'!J30</f>
        <v>0</v>
      </c>
      <c r="K30" s="97">
        <f>+'当年度'!K30-'前年度'!K30</f>
        <v>23627</v>
      </c>
      <c r="L30" s="97">
        <f>+'当年度'!L30-'前年度'!L30</f>
        <v>0</v>
      </c>
      <c r="M30" s="97">
        <f>+'当年度'!M30-'前年度'!M30</f>
        <v>-27021</v>
      </c>
      <c r="N30" s="97">
        <f>+'当年度'!N30-'前年度'!N30</f>
        <v>42286</v>
      </c>
      <c r="O30" s="97">
        <f>+'当年度'!O30-'前年度'!O30</f>
        <v>0</v>
      </c>
      <c r="P30" s="97">
        <f>+'当年度'!P30-'前年度'!P30</f>
        <v>135100</v>
      </c>
    </row>
    <row r="31" spans="1:16" ht="21.75" customHeight="1">
      <c r="A31" s="114"/>
      <c r="B31" s="109" t="s">
        <v>144</v>
      </c>
      <c r="C31" s="97">
        <f>+'当年度'!C31-'前年度'!C31</f>
        <v>-79675</v>
      </c>
      <c r="D31" s="97">
        <f>+'当年度'!D31-'前年度'!D31</f>
        <v>-5961</v>
      </c>
      <c r="E31" s="97">
        <f>+'当年度'!E31-'前年度'!E31</f>
        <v>927</v>
      </c>
      <c r="F31" s="97">
        <f>+'当年度'!F31-'前年度'!F31</f>
        <v>-3121</v>
      </c>
      <c r="G31" s="97">
        <f>+'当年度'!G31-'前年度'!G31</f>
        <v>86993</v>
      </c>
      <c r="H31" s="97">
        <f>+'当年度'!H31-'前年度'!H31</f>
        <v>11929</v>
      </c>
      <c r="I31" s="97">
        <f>+'当年度'!I31-'前年度'!I31</f>
        <v>0</v>
      </c>
      <c r="J31" s="97">
        <f>+'当年度'!J31-'前年度'!J31</f>
        <v>0</v>
      </c>
      <c r="K31" s="97">
        <f>+'当年度'!K31-'前年度'!K31</f>
        <v>44984</v>
      </c>
      <c r="L31" s="97">
        <f>+'当年度'!L31-'前年度'!L31</f>
        <v>0</v>
      </c>
      <c r="M31" s="97">
        <f>+'当年度'!M31-'前年度'!M31</f>
        <v>56076</v>
      </c>
      <c r="N31" s="97">
        <f>+'当年度'!N31-'前年度'!N31</f>
        <v>27630</v>
      </c>
      <c r="O31" s="97">
        <f>+'当年度'!O31-'前年度'!O31</f>
        <v>0</v>
      </c>
      <c r="P31" s="97">
        <f>+'当年度'!P31-'前年度'!P31</f>
        <v>152900</v>
      </c>
    </row>
    <row r="32" spans="1:16" ht="21.75" customHeight="1">
      <c r="A32" s="114"/>
      <c r="B32" s="109" t="s">
        <v>145</v>
      </c>
      <c r="C32" s="97">
        <f>+'当年度'!C32-'前年度'!C32</f>
        <v>-37120</v>
      </c>
      <c r="D32" s="97">
        <f>+'当年度'!D32-'前年度'!D32</f>
        <v>-28251</v>
      </c>
      <c r="E32" s="97">
        <f>+'当年度'!E32-'前年度'!E32</f>
        <v>-2102</v>
      </c>
      <c r="F32" s="97">
        <f>+'当年度'!F32-'前年度'!F32</f>
        <v>3122</v>
      </c>
      <c r="G32" s="97">
        <f>+'当年度'!G32-'前年度'!G32</f>
        <v>-4978</v>
      </c>
      <c r="H32" s="97">
        <f>+'当年度'!H32-'前年度'!H32</f>
        <v>-115775</v>
      </c>
      <c r="I32" s="97">
        <f>+'当年度'!I32-'前年度'!I32</f>
        <v>0</v>
      </c>
      <c r="J32" s="97">
        <f>+'当年度'!J32-'前年度'!J32</f>
        <v>0</v>
      </c>
      <c r="K32" s="97">
        <f>+'当年度'!K32-'前年度'!K32</f>
        <v>34294</v>
      </c>
      <c r="L32" s="97">
        <f>+'当年度'!L32-'前年度'!L32</f>
        <v>0</v>
      </c>
      <c r="M32" s="97">
        <f>+'当年度'!M32-'前年度'!M32</f>
        <v>-150810</v>
      </c>
      <c r="N32" s="97">
        <f>+'当年度'!N32-'前年度'!N32</f>
        <v>-95929</v>
      </c>
      <c r="O32" s="97">
        <f>+'当年度'!O32-'前年度'!O32</f>
        <v>0</v>
      </c>
      <c r="P32" s="97">
        <f>+'当年度'!P32-'前年度'!P32</f>
        <v>165000</v>
      </c>
    </row>
    <row r="33" spans="1:16" ht="21.75" customHeight="1">
      <c r="A33" s="114"/>
      <c r="B33" s="110" t="s">
        <v>82</v>
      </c>
      <c r="C33" s="97">
        <f>+'当年度'!C33-'前年度'!C33</f>
        <v>24141</v>
      </c>
      <c r="D33" s="97">
        <f>+'当年度'!D33-'前年度'!D33</f>
        <v>30522</v>
      </c>
      <c r="E33" s="97">
        <f>+'当年度'!E33-'前年度'!E33</f>
        <v>-4251</v>
      </c>
      <c r="F33" s="97">
        <f>+'当年度'!F33-'前年度'!F33</f>
        <v>12113</v>
      </c>
      <c r="G33" s="97">
        <f>+'当年度'!G33-'前年度'!G33</f>
        <v>-174561</v>
      </c>
      <c r="H33" s="97">
        <f>+'当年度'!H33-'前年度'!H33</f>
        <v>-97729</v>
      </c>
      <c r="I33" s="97">
        <f>+'当年度'!I33-'前年度'!I33</f>
        <v>0</v>
      </c>
      <c r="J33" s="97">
        <f>+'当年度'!J33-'前年度'!J33</f>
        <v>-39962</v>
      </c>
      <c r="K33" s="97">
        <f>+'当年度'!K33-'前年度'!K33</f>
        <v>-7790</v>
      </c>
      <c r="L33" s="97">
        <f>+'当年度'!L33-'前年度'!L33</f>
        <v>0</v>
      </c>
      <c r="M33" s="97">
        <f>+'当年度'!M33-'前年度'!M33</f>
        <v>-257517</v>
      </c>
      <c r="N33" s="97">
        <f>+'当年度'!N33-'前年度'!N33</f>
        <v>-208710</v>
      </c>
      <c r="O33" s="97">
        <f>+'当年度'!O33-'前年度'!O33</f>
        <v>0</v>
      </c>
      <c r="P33" s="97">
        <f>+'当年度'!P33-'前年度'!P33</f>
        <v>79600</v>
      </c>
    </row>
    <row r="34" spans="1:16" ht="21.75" customHeight="1">
      <c r="A34" s="114"/>
      <c r="B34" s="109" t="s">
        <v>83</v>
      </c>
      <c r="C34" s="97">
        <f>+'当年度'!C34-'前年度'!C34</f>
        <v>-23710</v>
      </c>
      <c r="D34" s="97">
        <f>+'当年度'!D34-'前年度'!D34</f>
        <v>28880</v>
      </c>
      <c r="E34" s="97">
        <f>+'当年度'!E34-'前年度'!E34</f>
        <v>4375</v>
      </c>
      <c r="F34" s="97">
        <f>+'当年度'!F34-'前年度'!F34</f>
        <v>21555</v>
      </c>
      <c r="G34" s="97">
        <f>+'当年度'!G34-'前年度'!G34</f>
        <v>83062</v>
      </c>
      <c r="H34" s="97">
        <f>+'当年度'!H34-'前年度'!H34</f>
        <v>-9776</v>
      </c>
      <c r="I34" s="97">
        <f>+'当年度'!I34-'前年度'!I34</f>
        <v>0</v>
      </c>
      <c r="J34" s="97">
        <f>+'当年度'!J34-'前年度'!J34</f>
        <v>0</v>
      </c>
      <c r="K34" s="97">
        <f>+'当年度'!K34-'前年度'!K34</f>
        <v>-2527</v>
      </c>
      <c r="L34" s="97">
        <f>+'当年度'!L34-'前年度'!L34</f>
        <v>0</v>
      </c>
      <c r="M34" s="97">
        <f>+'当年度'!M34-'前年度'!M34</f>
        <v>101859</v>
      </c>
      <c r="N34" s="97">
        <f>+'当年度'!N34-'前年度'!N34</f>
        <v>47387</v>
      </c>
      <c r="O34" s="97">
        <f>+'当年度'!O34-'前年度'!O34</f>
        <v>0</v>
      </c>
      <c r="P34" s="97">
        <f>+'当年度'!P34-'前年度'!P34</f>
        <v>123900</v>
      </c>
    </row>
    <row r="35" spans="1:16" ht="21.75" customHeight="1">
      <c r="A35" s="114"/>
      <c r="B35" s="112" t="s">
        <v>86</v>
      </c>
      <c r="C35" s="99">
        <f>+'当年度'!C35-'前年度'!C35</f>
        <v>-1314019</v>
      </c>
      <c r="D35" s="99">
        <f>+'当年度'!D35-'前年度'!D35</f>
        <v>1132981</v>
      </c>
      <c r="E35" s="99">
        <f>+'当年度'!E35-'前年度'!E35</f>
        <v>-146815</v>
      </c>
      <c r="F35" s="99">
        <f>+'当年度'!F35-'前年度'!F35</f>
        <v>1216371</v>
      </c>
      <c r="G35" s="99">
        <f>+'当年度'!G35-'前年度'!G35</f>
        <v>-148838</v>
      </c>
      <c r="H35" s="159">
        <f>+'当年度'!H35-'前年度'!H35</f>
        <v>-841271</v>
      </c>
      <c r="I35" s="99">
        <f>+'当年度'!I35-'前年度'!I35</f>
        <v>0</v>
      </c>
      <c r="J35" s="99">
        <f>+'当年度'!J35-'前年度'!J35</f>
        <v>49118</v>
      </c>
      <c r="K35" s="99">
        <f>+'当年度'!K35-'前年度'!K35</f>
        <v>196834</v>
      </c>
      <c r="L35" s="99">
        <f>+'当年度'!L35-'前年度'!L35</f>
        <v>0</v>
      </c>
      <c r="M35" s="159">
        <f>+'当年度'!M35-'前年度'!M35</f>
        <v>144361</v>
      </c>
      <c r="N35" s="99">
        <f>+'当年度'!N35-'前年度'!N35</f>
        <v>-8609324</v>
      </c>
      <c r="O35" s="99">
        <f>+'当年度'!O35-'前年度'!O35</f>
        <v>2096600</v>
      </c>
      <c r="P35" s="99">
        <f>+'当年度'!P35-'前年度'!P35</f>
        <v>7708089</v>
      </c>
    </row>
    <row r="36" spans="1:16" ht="21.75" customHeight="1">
      <c r="A36" s="114"/>
      <c r="B36" s="112" t="s">
        <v>87</v>
      </c>
      <c r="C36" s="99">
        <f>+'当年度'!C36-'前年度'!C36</f>
        <v>-302359</v>
      </c>
      <c r="D36" s="99">
        <f>+'当年度'!D36-'前年度'!D36</f>
        <v>356569</v>
      </c>
      <c r="E36" s="99">
        <f>+'当年度'!E36-'前年度'!E36</f>
        <v>21440</v>
      </c>
      <c r="F36" s="99">
        <f>+'当年度'!F36-'前年度'!F36</f>
        <v>148261</v>
      </c>
      <c r="G36" s="99">
        <f>+'当年度'!G36-'前年度'!G36</f>
        <v>130662</v>
      </c>
      <c r="H36" s="159">
        <f>+'当年度'!H36-'前年度'!H36</f>
        <v>-512227</v>
      </c>
      <c r="I36" s="99">
        <f>+'当年度'!I36-'前年度'!I36</f>
        <v>0</v>
      </c>
      <c r="J36" s="99">
        <f>+'当年度'!J36-'前年度'!J36</f>
        <v>-40662</v>
      </c>
      <c r="K36" s="99">
        <f>+'当年度'!K36-'前年度'!K36</f>
        <v>439398</v>
      </c>
      <c r="L36" s="99">
        <f>+'当年度'!L36-'前年度'!L36</f>
        <v>0</v>
      </c>
      <c r="M36" s="159">
        <f>+'当年度'!M36-'前年度'!M36</f>
        <v>241082</v>
      </c>
      <c r="N36" s="99">
        <f>+'当年度'!N36-'前年度'!N36</f>
        <v>-1820920</v>
      </c>
      <c r="O36" s="99">
        <f>+'当年度'!O36-'前年度'!O36</f>
        <v>0</v>
      </c>
      <c r="P36" s="99">
        <f>+'当年度'!P36-'前年度'!P36</f>
        <v>1465034</v>
      </c>
    </row>
    <row r="37" spans="1:16" ht="21.75" customHeight="1">
      <c r="A37" s="114"/>
      <c r="B37" s="112" t="s">
        <v>88</v>
      </c>
      <c r="C37" s="99">
        <f>+'当年度'!C37-'前年度'!C37</f>
        <v>-1616378</v>
      </c>
      <c r="D37" s="99">
        <f>+'当年度'!D37-'前年度'!D37</f>
        <v>1489550</v>
      </c>
      <c r="E37" s="99">
        <f>+'当年度'!E37-'前年度'!E37</f>
        <v>-125375</v>
      </c>
      <c r="F37" s="99">
        <f>+'当年度'!F37-'前年度'!F37</f>
        <v>1364632</v>
      </c>
      <c r="G37" s="99">
        <f>+'当年度'!G37-'前年度'!G37</f>
        <v>-18176</v>
      </c>
      <c r="H37" s="159">
        <f>+'当年度'!H37-'前年度'!H37</f>
        <v>-1353498</v>
      </c>
      <c r="I37" s="99">
        <f>+'当年度'!I37-'前年度'!I37</f>
        <v>0</v>
      </c>
      <c r="J37" s="99">
        <f>+'当年度'!J37-'前年度'!J37</f>
        <v>8456</v>
      </c>
      <c r="K37" s="99">
        <f>+'当年度'!K37-'前年度'!K37</f>
        <v>636232</v>
      </c>
      <c r="L37" s="99">
        <f>+'当年度'!L37-'前年度'!L37</f>
        <v>0</v>
      </c>
      <c r="M37" s="159">
        <f>+'当年度'!M37-'前年度'!M37</f>
        <v>385443</v>
      </c>
      <c r="N37" s="99">
        <f>+'当年度'!N37-'前年度'!N37</f>
        <v>-10430244</v>
      </c>
      <c r="O37" s="99">
        <f>+'当年度'!O37-'前年度'!O37</f>
        <v>2096600</v>
      </c>
      <c r="P37" s="99">
        <f>+'当年度'!P37-'前年度'!P37</f>
        <v>9173123</v>
      </c>
    </row>
  </sheetData>
  <printOptions verticalCentered="1"/>
  <pageMargins left="0.7874015748031497" right="0.7874015748031497" top="0.7874015748031497" bottom="0.26" header="0.5118110236220472" footer="0.5118110236220472"/>
  <pageSetup fitToHeight="1" fitToWidth="1" horizontalDpi="300" verticalDpi="300" orientation="landscape" paperSize="9" scale="55" r:id="rId1"/>
  <headerFooter alignWithMargins="0">
    <oddHeader>&amp;L&amp;"ＭＳ ゴシック,標準"&amp;24９　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M19" sqref="M19"/>
    </sheetView>
  </sheetViews>
  <sheetFormatPr defaultColWidth="8.66015625" defaultRowHeight="18"/>
  <cols>
    <col min="1" max="1" width="8.83203125" style="103" customWidth="1"/>
    <col min="2" max="2" width="10.66015625" style="103" customWidth="1"/>
    <col min="3" max="14" width="12.66015625" style="0" customWidth="1"/>
    <col min="15" max="15" width="14.41015625" style="0" customWidth="1"/>
    <col min="16" max="16" width="12.66015625" style="0" customWidth="1"/>
  </cols>
  <sheetData>
    <row r="1" spans="1:15" ht="17.25">
      <c r="A1" s="113"/>
      <c r="B1" s="113" t="s">
        <v>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7.25">
      <c r="B2" s="104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6" t="s">
        <v>109</v>
      </c>
      <c r="P2" s="6" t="s">
        <v>1</v>
      </c>
    </row>
    <row r="3" spans="1:16" ht="17.25" customHeight="1">
      <c r="A3" s="114"/>
      <c r="B3" s="10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47"/>
      <c r="P3" s="23"/>
    </row>
    <row r="4" spans="1:16" ht="17.25">
      <c r="A4" s="114"/>
      <c r="B4" s="106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148" t="s">
        <v>179</v>
      </c>
      <c r="P4" s="75" t="s">
        <v>111</v>
      </c>
    </row>
    <row r="5" spans="1:16" ht="17.25">
      <c r="A5" s="114"/>
      <c r="B5" s="107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10" t="s">
        <v>16</v>
      </c>
      <c r="O5" s="149" t="s">
        <v>167</v>
      </c>
      <c r="P5" s="18"/>
    </row>
    <row r="6" spans="1:16" ht="21.75" customHeight="1">
      <c r="A6" s="114"/>
      <c r="B6" s="108" t="s">
        <v>17</v>
      </c>
      <c r="C6" s="27">
        <f>IF(AND('当年度'!C6=0,'前年度'!C6=0),"",IF('前年度'!C6=0,"皆増",IF('当年度'!C6=0,"皆減",ROUND('増減額'!C6/'前年度'!C6*100,1))))</f>
        <v>-2.6</v>
      </c>
      <c r="D6" s="27">
        <f>IF(AND('当年度'!D6=0,'前年度'!D6=0),"",IF('前年度'!D6=0,"皆増",IF('当年度'!D6=0,"皆減",ROUND('増減額'!D6/'前年度'!D6*100,1))))</f>
        <v>2</v>
      </c>
      <c r="E6" s="27">
        <f>IF(AND('当年度'!E6=0,'前年度'!E6=0),"",IF('前年度'!E6=0,"皆増",IF('当年度'!E6=0,"皆減",ROUND('増減額'!E6/'前年度'!E6*100,1))))</f>
        <v>18.4</v>
      </c>
      <c r="F6" s="27">
        <f>IF(AND('当年度'!F6=0,'前年度'!F6=0),"",IF('前年度'!F6=0,"皆増",IF('当年度'!F6=0,"皆減",ROUND('増減額'!F6/'前年度'!F6*100,1))))</f>
        <v>5.6</v>
      </c>
      <c r="G6" s="27">
        <f>IF(AND('当年度'!G6=0,'前年度'!G6=0),"",IF('前年度'!G6=0,"皆増",IF('当年度'!G6=0,"皆減",ROUND('増減額'!G6/'前年度'!G6*100,1))))</f>
        <v>5.4</v>
      </c>
      <c r="H6" s="160">
        <f>IF(AND('当年度'!H6=0,'前年度'!H6=0),"",IF('前年度'!H6=0,"皆増",IF('当年度'!H6=0,"皆減",ROUND('増減額'!H6/'前年度'!H6*100,1))))</f>
        <v>-1.9</v>
      </c>
      <c r="I6" s="27">
        <f>IF(AND('当年度'!I6=0,'前年度'!I6=0),"",IF('前年度'!I6=0,"皆増",IF('当年度'!I6=0,"皆減",ROUND('増減額'!I6/'前年度'!I6*100,1))))</f>
      </c>
      <c r="J6" s="27">
        <f>IF(AND('当年度'!J6=0,'前年度'!J6=0),"",IF('前年度'!J6=0,"皆増",IF('当年度'!J6=0,"皆減",ROUND('増減額'!J6/'前年度'!J6*100,1))))</f>
      </c>
      <c r="K6" s="27">
        <f>IF(AND('当年度'!K6=0,'前年度'!K6=0),"",IF('前年度'!K6=0,"皆増",IF('当年度'!K6=0,"皆減",ROUND('増減額'!K6/'前年度'!K6*100,1))))</f>
        <v>0.1</v>
      </c>
      <c r="L6" s="27">
        <f>IF(AND('当年度'!L6=0,'前年度'!L6=0),"",IF('前年度'!L6=0,"皆増",IF('当年度'!L6=0,"皆減",ROUND('増減額'!L6/'前年度'!L6*100,1))))</f>
      </c>
      <c r="M6" s="160">
        <f>IF(AND('当年度'!M6=0,'前年度'!M6=0),"",IF('前年度'!M6=0,"皆増",IF('当年度'!M6=0,"皆減",ROUND('増減額'!M6/'前年度'!M6*100,1))))</f>
        <v>0</v>
      </c>
      <c r="N6" s="27">
        <f>IF(AND('当年度'!N6=0,'前年度'!N6=0),"",IF('前年度'!N6=0,"皆増",IF('当年度'!N6=0,"皆減",ROUND('増減額'!N6/'前年度'!N6*100,1))))</f>
        <v>-0.6</v>
      </c>
      <c r="O6" s="27">
        <f>IF(AND('当年度'!O6=0,'前年度'!O6=0),"",IF('前年度'!O6=0,"皆増",IF('当年度'!O6=0,"皆減",ROUND('増減額'!O6/'前年度'!O6*100,1))))</f>
      </c>
      <c r="P6" s="27">
        <f>IF(AND('当年度'!P6=0,'前年度'!P6=0),"",IF('前年度'!P6=0,"皆増",IF('当年度'!P6=0,"皆減",ROUND('増減額'!P6/'前年度'!P6*100,1))))</f>
        <v>55.2</v>
      </c>
    </row>
    <row r="7" spans="1:16" ht="21.75" customHeight="1">
      <c r="A7" s="114"/>
      <c r="B7" s="109" t="s">
        <v>18</v>
      </c>
      <c r="C7" s="27">
        <f>IF(AND('当年度'!C7=0,'前年度'!C7=0),"",IF('前年度'!C7=0,"皆増",IF('当年度'!C7=0,"皆減",ROUND('増減額'!C7/'前年度'!C7*100,1))))</f>
        <v>-0.3</v>
      </c>
      <c r="D7" s="27">
        <f>IF(AND('当年度'!D7=0,'前年度'!D7=0),"",IF('前年度'!D7=0,"皆増",IF('当年度'!D7=0,"皆減",ROUND('増減額'!D7/'前年度'!D7*100,1))))</f>
        <v>8.1</v>
      </c>
      <c r="E7" s="27">
        <f>IF(AND('当年度'!E7=0,'前年度'!E7=0),"",IF('前年度'!E7=0,"皆増",IF('当年度'!E7=0,"皆減",ROUND('増減額'!E7/'前年度'!E7*100,1))))</f>
        <v>-5.8</v>
      </c>
      <c r="F7" s="27">
        <f>IF(AND('当年度'!F7=0,'前年度'!F7=0),"",IF('前年度'!F7=0,"皆増",IF('当年度'!F7=0,"皆減",ROUND('増減額'!F7/'前年度'!F7*100,1))))</f>
        <v>-9</v>
      </c>
      <c r="G7" s="27">
        <f>IF(AND('当年度'!G7=0,'前年度'!G7=0),"",IF('前年度'!G7=0,"皆増",IF('当年度'!G7=0,"皆減",ROUND('増減額'!G7/'前年度'!G7*100,1))))</f>
        <v>-5.9</v>
      </c>
      <c r="H7" s="27">
        <f>IF(AND('当年度'!H7=0,'前年度'!H7=0),"",IF('前年度'!H7=0,"皆増",IF('当年度'!H7=0,"皆減",ROUND('増減額'!H7/'前年度'!H7*100,1))))</f>
        <v>-4.2</v>
      </c>
      <c r="I7" s="27">
        <f>IF(AND('当年度'!I7=0,'前年度'!I7=0),"",IF('前年度'!I7=0,"皆増",IF('当年度'!I7=0,"皆減",ROUND('増減額'!I7/'前年度'!I7*100,1))))</f>
      </c>
      <c r="J7" s="27">
        <f>IF(AND('当年度'!J7=0,'前年度'!J7=0),"",IF('前年度'!J7=0,"皆増",IF('当年度'!J7=0,"皆減",ROUND('増減額'!J7/'前年度'!J7*100,1))))</f>
      </c>
      <c r="K7" s="27">
        <f>IF(AND('当年度'!K7=0,'前年度'!K7=0),"",IF('前年度'!K7=0,"皆増",IF('当年度'!K7=0,"皆減",ROUND('増減額'!K7/'前年度'!K7*100,1))))</f>
        <v>0.6</v>
      </c>
      <c r="L7" s="27">
        <f>IF(AND('当年度'!L7=0,'前年度'!L7=0),"",IF('前年度'!L7=0,"皆増",IF('当年度'!L7=0,"皆減",ROUND('増減額'!L7/'前年度'!L7*100,1))))</f>
      </c>
      <c r="M7" s="27">
        <f>IF(AND('当年度'!M7=0,'前年度'!M7=0),"",IF('前年度'!M7=0,"皆増",IF('当年度'!M7=0,"皆減",ROUND('増減額'!M7/'前年度'!M7*100,1))))</f>
        <v>-1.6</v>
      </c>
      <c r="N7" s="27">
        <f>IF(AND('当年度'!N7=0,'前年度'!N7=0),"",IF('前年度'!N7=0,"皆増",IF('当年度'!N7=0,"皆減",ROUND('増減額'!N7/'前年度'!N7*100,1))))</f>
        <v>-3</v>
      </c>
      <c r="O7" s="27" t="str">
        <f>IF(AND('当年度'!O7=0,'前年度'!O7=0),"",IF('前年度'!O7=0,"皆増",IF('当年度'!O7=0,"皆減",ROUND('増減額'!O7/'前年度'!O7*100,1))))</f>
        <v>皆増</v>
      </c>
      <c r="P7" s="27">
        <f>IF(AND('当年度'!P7=0,'前年度'!P7=0),"",IF('前年度'!P7=0,"皆増",IF('当年度'!P7=0,"皆減",ROUND('増減額'!P7/'前年度'!P7*100,1))))</f>
        <v>55.2</v>
      </c>
    </row>
    <row r="8" spans="1:16" ht="21.75" customHeight="1">
      <c r="A8" s="114"/>
      <c r="B8" s="109" t="s">
        <v>19</v>
      </c>
      <c r="C8" s="27">
        <f>IF(AND('当年度'!C8=0,'前年度'!C8=0),"",IF('前年度'!C8=0,"皆増",IF('当年度'!C8=0,"皆減",ROUND('増減額'!C8/'前年度'!C8*100,1))))</f>
        <v>-5.5</v>
      </c>
      <c r="D8" s="27">
        <f>IF(AND('当年度'!D8=0,'前年度'!D8=0),"",IF('前年度'!D8=0,"皆増",IF('当年度'!D8=0,"皆減",ROUND('増減額'!D8/'前年度'!D8*100,1))))</f>
        <v>7.3</v>
      </c>
      <c r="E8" s="27">
        <f>IF(AND('当年度'!E8=0,'前年度'!E8=0),"",IF('前年度'!E8=0,"皆増",IF('当年度'!E8=0,"皆減",ROUND('増減額'!E8/'前年度'!E8*100,1))))</f>
        <v>1.3</v>
      </c>
      <c r="F8" s="27">
        <f>IF(AND('当年度'!F8=0,'前年度'!F8=0),"",IF('前年度'!F8=0,"皆増",IF('当年度'!F8=0,"皆減",ROUND('増減額'!F8/'前年度'!F8*100,1))))</f>
        <v>7.7</v>
      </c>
      <c r="G8" s="27">
        <f>IF(AND('当年度'!G8=0,'前年度'!G8=0),"",IF('前年度'!G8=0,"皆増",IF('当年度'!G8=0,"皆減",ROUND('増減額'!G8/'前年度'!G8*100,1))))</f>
        <v>-2.6</v>
      </c>
      <c r="H8" s="27">
        <f>IF(AND('当年度'!H8=0,'前年度'!H8=0),"",IF('前年度'!H8=0,"皆増",IF('当年度'!H8=0,"皆減",ROUND('増減額'!H8/'前年度'!H8*100,1))))</f>
        <v>-0.7</v>
      </c>
      <c r="I8" s="27">
        <f>IF(AND('当年度'!I8=0,'前年度'!I8=0),"",IF('前年度'!I8=0,"皆増",IF('当年度'!I8=0,"皆減",ROUND('増減額'!I8/'前年度'!I8*100,1))))</f>
      </c>
      <c r="J8" s="27">
        <f>IF(AND('当年度'!J8=0,'前年度'!J8=0),"",IF('前年度'!J8=0,"皆増",IF('当年度'!J8=0,"皆減",ROUND('増減額'!J8/'前年度'!J8*100,1))))</f>
      </c>
      <c r="K8" s="27">
        <f>IF(AND('当年度'!K8=0,'前年度'!K8=0),"",IF('前年度'!K8=0,"皆増",IF('当年度'!K8=0,"皆減",ROUND('増減額'!K8/'前年度'!K8*100,1))))</f>
        <v>1.4</v>
      </c>
      <c r="L8" s="27">
        <f>IF(AND('当年度'!L8=0,'前年度'!L8=0),"",IF('前年度'!L8=0,"皆増",IF('当年度'!L8=0,"皆減",ROUND('増減額'!L8/'前年度'!L8*100,1))))</f>
      </c>
      <c r="M8" s="27">
        <f>IF(AND('当年度'!M8=0,'前年度'!M8=0),"",IF('前年度'!M8=0,"皆増",IF('当年度'!M8=0,"皆減",ROUND('増減額'!M8/'前年度'!M8*100,1))))</f>
        <v>-0.4</v>
      </c>
      <c r="N8" s="27">
        <f>IF(AND('当年度'!N8=0,'前年度'!N8=0),"",IF('前年度'!N8=0,"皆増",IF('当年度'!N8=0,"皆減",ROUND('増減額'!N8/'前年度'!N8*100,1))))</f>
        <v>1.3</v>
      </c>
      <c r="O8" s="27">
        <f>IF(AND('当年度'!O8=0,'前年度'!O8=0),"",IF('前年度'!O8=0,"皆増",IF('当年度'!O8=0,"皆減",ROUND('増減額'!O8/'前年度'!O8*100,1))))</f>
      </c>
      <c r="P8" s="27">
        <f>IF(AND('当年度'!P8=0,'前年度'!P8=0),"",IF('前年度'!P8=0,"皆増",IF('当年度'!P8=0,"皆減",ROUND('増減額'!P8/'前年度'!P8*100,1))))</f>
        <v>55.2</v>
      </c>
    </row>
    <row r="9" spans="1:16" ht="21.75" customHeight="1">
      <c r="A9" s="114"/>
      <c r="B9" s="110" t="s">
        <v>20</v>
      </c>
      <c r="C9" s="27">
        <f>IF(AND('当年度'!C9=0,'前年度'!C9=0),"",IF('前年度'!C9=0,"皆増",IF('当年度'!C9=0,"皆減",ROUND('増減額'!C9/'前年度'!C9*100,1))))</f>
        <v>1.3</v>
      </c>
      <c r="D9" s="27">
        <f>IF(AND('当年度'!D9=0,'前年度'!D9=0),"",IF('前年度'!D9=0,"皆増",IF('当年度'!D9=0,"皆減",ROUND('増減額'!D9/'前年度'!D9*100,1))))</f>
        <v>1.2</v>
      </c>
      <c r="E9" s="27">
        <f>IF(AND('当年度'!E9=0,'前年度'!E9=0),"",IF('前年度'!E9=0,"皆増",IF('当年度'!E9=0,"皆減",ROUND('増減額'!E9/'前年度'!E9*100,1))))</f>
        <v>-5.1</v>
      </c>
      <c r="F9" s="27">
        <f>IF(AND('当年度'!F9=0,'前年度'!F9=0),"",IF('前年度'!F9=0,"皆増",IF('当年度'!F9=0,"皆減",ROUND('増減額'!F9/'前年度'!F9*100,1))))</f>
        <v>13.1</v>
      </c>
      <c r="G9" s="27">
        <f>IF(AND('当年度'!G9=0,'前年度'!G9=0),"",IF('前年度'!G9=0,"皆増",IF('当年度'!G9=0,"皆減",ROUND('増減額'!G9/'前年度'!G9*100,1))))</f>
        <v>-3</v>
      </c>
      <c r="H9" s="27">
        <f>IF(AND('当年度'!H9=0,'前年度'!H9=0),"",IF('前年度'!H9=0,"皆増",IF('当年度'!H9=0,"皆減",ROUND('増減額'!H9/'前年度'!H9*100,1))))</f>
        <v>-1.2</v>
      </c>
      <c r="I9" s="27">
        <f>IF(AND('当年度'!I9=0,'前年度'!I9=0),"",IF('前年度'!I9=0,"皆増",IF('当年度'!I9=0,"皆減",ROUND('増減額'!I9/'前年度'!I9*100,1))))</f>
      </c>
      <c r="J9" s="27">
        <f>IF(AND('当年度'!J9=0,'前年度'!J9=0),"",IF('前年度'!J9=0,"皆増",IF('当年度'!J9=0,"皆減",ROUND('増減額'!J9/'前年度'!J9*100,1))))</f>
        <v>18.9</v>
      </c>
      <c r="K9" s="27">
        <f>IF(AND('当年度'!K9=0,'前年度'!K9=0),"",IF('前年度'!K9=0,"皆増",IF('当年度'!K9=0,"皆減",ROUND('増減額'!K9/'前年度'!K9*100,1))))</f>
        <v>6</v>
      </c>
      <c r="L9" s="27">
        <f>IF(AND('当年度'!L9=0,'前年度'!L9=0),"",IF('前年度'!L9=0,"皆増",IF('当年度'!L9=0,"皆減",ROUND('増減額'!L9/'前年度'!L9*100,1))))</f>
      </c>
      <c r="M9" s="27">
        <f>IF(AND('当年度'!M9=0,'前年度'!M9=0),"",IF('前年度'!M9=0,"皆増",IF('当年度'!M9=0,"皆減",ROUND('増減額'!M9/'前年度'!M9*100,1))))</f>
        <v>1.6</v>
      </c>
      <c r="N9" s="27">
        <f>IF(AND('当年度'!N9=0,'前年度'!N9=0),"",IF('前年度'!N9=0,"皆増",IF('当年度'!N9=0,"皆減",ROUND('増減額'!N9/'前年度'!N9*100,1))))</f>
        <v>-0.4</v>
      </c>
      <c r="O9" s="27">
        <f>IF(AND('当年度'!O9=0,'前年度'!O9=0),"",IF('前年度'!O9=0,"皆増",IF('当年度'!O9=0,"皆減",ROUND('増減額'!O9/'前年度'!O9*100,1))))</f>
      </c>
      <c r="P9" s="27">
        <f>IF(AND('当年度'!P9=0,'前年度'!P9=0),"",IF('前年度'!P9=0,"皆増",IF('当年度'!P9=0,"皆減",ROUND('増減額'!P9/'前年度'!P9*100,1))))</f>
        <v>55.2</v>
      </c>
    </row>
    <row r="10" spans="1:16" ht="21.75" customHeight="1">
      <c r="A10" s="114"/>
      <c r="B10" s="110" t="s">
        <v>21</v>
      </c>
      <c r="C10" s="27">
        <f>IF(AND('当年度'!C10=0,'前年度'!C10=0),"",IF('前年度'!C10=0,"皆増",IF('当年度'!C10=0,"皆減",ROUND('増減額'!C10/'前年度'!C10*100,1))))</f>
        <v>4</v>
      </c>
      <c r="D10" s="27">
        <f>IF(AND('当年度'!D10=0,'前年度'!D10=0),"",IF('前年度'!D10=0,"皆増",IF('当年度'!D10=0,"皆減",ROUND('増減額'!D10/'前年度'!D10*100,1))))</f>
        <v>-0.2</v>
      </c>
      <c r="E10" s="27">
        <f>IF(AND('当年度'!E10=0,'前年度'!E10=0),"",IF('前年度'!E10=0,"皆増",IF('当年度'!E10=0,"皆減",ROUND('増減額'!E10/'前年度'!E10*100,1))))</f>
        <v>-12.6</v>
      </c>
      <c r="F10" s="27">
        <f>IF(AND('当年度'!F10=0,'前年度'!F10=0),"",IF('前年度'!F10=0,"皆増",IF('当年度'!F10=0,"皆減",ROUND('増減額'!F10/'前年度'!F10*100,1))))</f>
        <v>10.8</v>
      </c>
      <c r="G10" s="27">
        <f>IF(AND('当年度'!G10=0,'前年度'!G10=0),"",IF('前年度'!G10=0,"皆増",IF('当年度'!G10=0,"皆減",ROUND('増減額'!G10/'前年度'!G10*100,1))))</f>
        <v>-2</v>
      </c>
      <c r="H10" s="27">
        <f>IF(AND('当年度'!H10=0,'前年度'!H10=0),"",IF('前年度'!H10=0,"皆増",IF('当年度'!H10=0,"皆減",ROUND('増減額'!H10/'前年度'!H10*100,1))))</f>
        <v>2.9</v>
      </c>
      <c r="I10" s="27">
        <f>IF(AND('当年度'!I10=0,'前年度'!I10=0),"",IF('前年度'!I10=0,"皆増",IF('当年度'!I10=0,"皆減",ROUND('増減額'!I10/'前年度'!I10*100,1))))</f>
      </c>
      <c r="J10" s="27">
        <f>IF(AND('当年度'!J10=0,'前年度'!J10=0),"",IF('前年度'!J10=0,"皆増",IF('当年度'!J10=0,"皆減",ROUND('増減額'!J10/'前年度'!J10*100,1))))</f>
      </c>
      <c r="K10" s="27">
        <f>IF(AND('当年度'!K10=0,'前年度'!K10=0),"",IF('前年度'!K10=0,"皆増",IF('当年度'!K10=0,"皆減",ROUND('増減額'!K10/'前年度'!K10*100,1))))</f>
        <v>2.4</v>
      </c>
      <c r="L10" s="27">
        <f>IF(AND('当年度'!L10=0,'前年度'!L10=0),"",IF('前年度'!L10=0,"皆増",IF('当年度'!L10=0,"皆減",ROUND('増減額'!L10/'前年度'!L10*100,1))))</f>
      </c>
      <c r="M10" s="27">
        <f>IF(AND('当年度'!M10=0,'前年度'!M10=0),"",IF('前年度'!M10=0,"皆増",IF('当年度'!M10=0,"皆減",ROUND('増減額'!M10/'前年度'!M10*100,1))))</f>
        <v>2.5</v>
      </c>
      <c r="N10" s="27">
        <f>IF(AND('当年度'!N10=0,'前年度'!N10=0),"",IF('前年度'!N10=0,"皆増",IF('当年度'!N10=0,"皆減",ROUND('増減額'!N10/'前年度'!N10*100,1))))</f>
        <v>0.2</v>
      </c>
      <c r="O10" s="27">
        <f>IF(AND('当年度'!O10=0,'前年度'!O10=0),"",IF('前年度'!O10=0,"皆増",IF('当年度'!O10=0,"皆減",ROUND('増減額'!O10/'前年度'!O10*100,1))))</f>
      </c>
      <c r="P10" s="27">
        <f>IF(AND('当年度'!P10=0,'前年度'!P10=0),"",IF('前年度'!P10=0,"皆増",IF('当年度'!P10=0,"皆減",ROUND('増減額'!P10/'前年度'!P10*100,1))))</f>
        <v>55.2</v>
      </c>
    </row>
    <row r="11" spans="1:16" ht="21.75" customHeight="1">
      <c r="A11" s="114"/>
      <c r="B11" s="110" t="s">
        <v>23</v>
      </c>
      <c r="C11" s="27">
        <f>IF(AND('当年度'!C11=0,'前年度'!C11=0),"",IF('前年度'!C11=0,"皆増",IF('当年度'!C11=0,"皆減",ROUND('増減額'!C11/'前年度'!C11*100,1))))</f>
        <v>1.7</v>
      </c>
      <c r="D11" s="27">
        <f>IF(AND('当年度'!D11=0,'前年度'!D11=0),"",IF('前年度'!D11=0,"皆増",IF('当年度'!D11=0,"皆減",ROUND('増減額'!D11/'前年度'!D11*100,1))))</f>
        <v>-2.1</v>
      </c>
      <c r="E11" s="27">
        <f>IF(AND('当年度'!E11=0,'前年度'!E11=0),"",IF('前年度'!E11=0,"皆増",IF('当年度'!E11=0,"皆減",ROUND('増減額'!E11/'前年度'!E11*100,1))))</f>
        <v>-16.3</v>
      </c>
      <c r="F11" s="27">
        <f>IF(AND('当年度'!F11=0,'前年度'!F11=0),"",IF('前年度'!F11=0,"皆増",IF('当年度'!F11=0,"皆減",ROUND('増減額'!F11/'前年度'!F11*100,1))))</f>
        <v>7.1</v>
      </c>
      <c r="G11" s="27">
        <f>IF(AND('当年度'!G11=0,'前年度'!G11=0),"",IF('前年度'!G11=0,"皆増",IF('当年度'!G11=0,"皆減",ROUND('増減額'!G11/'前年度'!G11*100,1))))</f>
        <v>-1.8</v>
      </c>
      <c r="H11" s="27">
        <f>IF(AND('当年度'!H11=0,'前年度'!H11=0),"",IF('前年度'!H11=0,"皆増",IF('当年度'!H11=0,"皆減",ROUND('増減額'!H11/'前年度'!H11*100,1))))</f>
        <v>-2.5</v>
      </c>
      <c r="I11" s="27">
        <f>IF(AND('当年度'!I11=0,'前年度'!I11=0),"",IF('前年度'!I11=0,"皆増",IF('当年度'!I11=0,"皆減",ROUND('増減額'!I11/'前年度'!I11*100,1))))</f>
      </c>
      <c r="J11" s="27">
        <f>IF(AND('当年度'!J11=0,'前年度'!J11=0),"",IF('前年度'!J11=0,"皆増",IF('当年度'!J11=0,"皆減",ROUND('増減額'!J11/'前年度'!J11*100,1))))</f>
      </c>
      <c r="K11" s="27">
        <f>IF(AND('当年度'!K11=0,'前年度'!K11=0),"",IF('前年度'!K11=0,"皆増",IF('当年度'!K11=0,"皆減",ROUND('増減額'!K11/'前年度'!K11*100,1))))</f>
        <v>-3</v>
      </c>
      <c r="L11" s="27">
        <f>IF(AND('当年度'!L11=0,'前年度'!L11=0),"",IF('前年度'!L11=0,"皆増",IF('当年度'!L11=0,"皆減",ROUND('増減額'!L11/'前年度'!L11*100,1))))</f>
      </c>
      <c r="M11" s="27">
        <f>IF(AND('当年度'!M11=0,'前年度'!M11=0),"",IF('前年度'!M11=0,"皆増",IF('当年度'!M11=0,"皆減",ROUND('増減額'!M11/'前年度'!M11*100,1))))</f>
        <v>-0.3</v>
      </c>
      <c r="N11" s="27">
        <f>IF(AND('当年度'!N11=0,'前年度'!N11=0),"",IF('前年度'!N11=0,"皆増",IF('当年度'!N11=0,"皆減",ROUND('増減額'!N11/'前年度'!N11*100,1))))</f>
        <v>-10.6</v>
      </c>
      <c r="O11" s="27">
        <f>IF(AND('当年度'!O11=0,'前年度'!O11=0),"",IF('前年度'!O11=0,"皆増",IF('当年度'!O11=0,"皆減",ROUND('増減額'!O11/'前年度'!O11*100,1))))</f>
      </c>
      <c r="P11" s="27">
        <f>IF(AND('当年度'!P11=0,'前年度'!P11=0),"",IF('前年度'!P11=0,"皆増",IF('当年度'!P11=0,"皆減",ROUND('増減額'!P11/'前年度'!P11*100,1))))</f>
        <v>55.2</v>
      </c>
    </row>
    <row r="12" spans="1:16" ht="21.75" customHeight="1">
      <c r="A12" s="114"/>
      <c r="B12" s="110" t="s">
        <v>24</v>
      </c>
      <c r="C12" s="27">
        <f>IF(AND('当年度'!C12=0,'前年度'!C12=0),"",IF('前年度'!C12=0,"皆増",IF('当年度'!C12=0,"皆減",ROUND('増減額'!C12/'前年度'!C12*100,1))))</f>
        <v>-2.7</v>
      </c>
      <c r="D12" s="27">
        <f>IF(AND('当年度'!D12=0,'前年度'!D12=0),"",IF('前年度'!D12=0,"皆増",IF('当年度'!D12=0,"皆減",ROUND('増減額'!D12/'前年度'!D12*100,1))))</f>
        <v>3.2</v>
      </c>
      <c r="E12" s="27">
        <f>IF(AND('当年度'!E12=0,'前年度'!E12=0),"",IF('前年度'!E12=0,"皆増",IF('当年度'!E12=0,"皆減",ROUND('増減額'!E12/'前年度'!E12*100,1))))</f>
        <v>0.5</v>
      </c>
      <c r="F12" s="27">
        <f>IF(AND('当年度'!F12=0,'前年度'!F12=0),"",IF('前年度'!F12=0,"皆増",IF('当年度'!F12=0,"皆減",ROUND('増減額'!F12/'前年度'!F12*100,1))))</f>
        <v>4.8</v>
      </c>
      <c r="G12" s="27">
        <f>IF(AND('当年度'!G12=0,'前年度'!G12=0),"",IF('前年度'!G12=0,"皆増",IF('当年度'!G12=0,"皆減",ROUND('増減額'!G12/'前年度'!G12*100,1))))</f>
        <v>1.6</v>
      </c>
      <c r="H12" s="27">
        <f>IF(AND('当年度'!H12=0,'前年度'!H12=0),"",IF('前年度'!H12=0,"皆増",IF('当年度'!H12=0,"皆減",ROUND('増減額'!H12/'前年度'!H12*100,1))))</f>
        <v>-1.2</v>
      </c>
      <c r="I12" s="27">
        <f>IF(AND('当年度'!I12=0,'前年度'!I12=0),"",IF('前年度'!I12=0,"皆増",IF('当年度'!I12=0,"皆減",ROUND('増減額'!I12/'前年度'!I12*100,1))))</f>
      </c>
      <c r="J12" s="27">
        <f>IF(AND('当年度'!J12=0,'前年度'!J12=0),"",IF('前年度'!J12=0,"皆増",IF('当年度'!J12=0,"皆減",ROUND('増減額'!J12/'前年度'!J12*100,1))))</f>
        <v>24.2</v>
      </c>
      <c r="K12" s="27">
        <f>IF(AND('当年度'!K12=0,'前年度'!K12=0),"",IF('前年度'!K12=0,"皆増",IF('当年度'!K12=0,"皆減",ROUND('増減額'!K12/'前年度'!K12*100,1))))</f>
        <v>-1.6</v>
      </c>
      <c r="L12" s="27">
        <f>IF(AND('当年度'!L12=0,'前年度'!L12=0),"",IF('前年度'!L12=0,"皆増",IF('当年度'!L12=0,"皆減",ROUND('増減額'!L12/'前年度'!L12*100,1))))</f>
      </c>
      <c r="M12" s="27">
        <f>IF(AND('当年度'!M12=0,'前年度'!M12=0),"",IF('前年度'!M12=0,"皆増",IF('当年度'!M12=0,"皆減",ROUND('増減額'!M12/'前年度'!M12*100,1))))</f>
        <v>-0.1</v>
      </c>
      <c r="N12" s="27">
        <f>IF(AND('当年度'!N12=0,'前年度'!N12=0),"",IF('前年度'!N12=0,"皆増",IF('当年度'!N12=0,"皆減",ROUND('増減額'!N12/'前年度'!N12*100,1))))</f>
        <v>-1.9</v>
      </c>
      <c r="O12" s="27" t="str">
        <f>IF(AND('当年度'!O12=0,'前年度'!O12=0),"",IF('前年度'!O12=0,"皆増",IF('当年度'!O12=0,"皆減",ROUND('増減額'!O12/'前年度'!O12*100,1))))</f>
        <v>皆増</v>
      </c>
      <c r="P12" s="27">
        <f>IF(AND('当年度'!P12=0,'前年度'!P12=0),"",IF('前年度'!P12=0,"皆増",IF('当年度'!P12=0,"皆減",ROUND('増減額'!P12/'前年度'!P12*100,1))))</f>
        <v>55.2</v>
      </c>
    </row>
    <row r="13" spans="1:16" ht="21.75" customHeight="1">
      <c r="A13" s="114"/>
      <c r="B13" s="110" t="s">
        <v>25</v>
      </c>
      <c r="C13" s="27">
        <f>IF(AND('当年度'!C13=0,'前年度'!C13=0),"",IF('前年度'!C13=0,"皆増",IF('当年度'!C13=0,"皆減",ROUND('増減額'!C13/'前年度'!C13*100,1))))</f>
        <v>-0.9</v>
      </c>
      <c r="D13" s="27">
        <f>IF(AND('当年度'!D13=0,'前年度'!D13=0),"",IF('前年度'!D13=0,"皆増",IF('当年度'!D13=0,"皆減",ROUND('増減額'!D13/'前年度'!D13*100,1))))</f>
        <v>4.6</v>
      </c>
      <c r="E13" s="27">
        <f>IF(AND('当年度'!E13=0,'前年度'!E13=0),"",IF('前年度'!E13=0,"皆増",IF('当年度'!E13=0,"皆減",ROUND('増減額'!E13/'前年度'!E13*100,1))))</f>
        <v>-13.8</v>
      </c>
      <c r="F13" s="27">
        <f>IF(AND('当年度'!F13=0,'前年度'!F13=0),"",IF('前年度'!F13=0,"皆増",IF('当年度'!F13=0,"皆減",ROUND('増減額'!F13/'前年度'!F13*100,1))))</f>
        <v>6</v>
      </c>
      <c r="G13" s="27">
        <f>IF(AND('当年度'!G13=0,'前年度'!G13=0),"",IF('前年度'!G13=0,"皆増",IF('当年度'!G13=0,"皆減",ROUND('増減額'!G13/'前年度'!G13*100,1))))</f>
        <v>-2.7</v>
      </c>
      <c r="H13" s="27">
        <f>IF(AND('当年度'!H13=0,'前年度'!H13=0),"",IF('前年度'!H13=0,"皆増",IF('当年度'!H13=0,"皆減",ROUND('増減額'!H13/'前年度'!H13*100,1))))</f>
        <v>8.2</v>
      </c>
      <c r="I13" s="27">
        <f>IF(AND('当年度'!I13=0,'前年度'!I13=0),"",IF('前年度'!I13=0,"皆増",IF('当年度'!I13=0,"皆減",ROUND('増減額'!I13/'前年度'!I13*100,1))))</f>
      </c>
      <c r="J13" s="27">
        <f>IF(AND('当年度'!J13=0,'前年度'!J13=0),"",IF('前年度'!J13=0,"皆増",IF('当年度'!J13=0,"皆減",ROUND('増減額'!J13/'前年度'!J13*100,1))))</f>
        <v>-37.5</v>
      </c>
      <c r="K13" s="27">
        <f>IF(AND('当年度'!K13=0,'前年度'!K13=0),"",IF('前年度'!K13=0,"皆増",IF('当年度'!K13=0,"皆減",ROUND('増減額'!K13/'前年度'!K13*100,1))))</f>
        <v>-4</v>
      </c>
      <c r="L13" s="27">
        <f>IF(AND('当年度'!L13=0,'前年度'!L13=0),"",IF('前年度'!L13=0,"皆増",IF('当年度'!L13=0,"皆減",ROUND('増減額'!L13/'前年度'!L13*100,1))))</f>
      </c>
      <c r="M13" s="27">
        <f>IF(AND('当年度'!M13=0,'前年度'!M13=0),"",IF('前年度'!M13=0,"皆増",IF('当年度'!M13=0,"皆減",ROUND('増減額'!M13/'前年度'!M13*100,1))))</f>
        <v>1.5</v>
      </c>
      <c r="N13" s="27">
        <f>IF(AND('当年度'!N13=0,'前年度'!N13=0),"",IF('前年度'!N13=0,"皆増",IF('当年度'!N13=0,"皆減",ROUND('増減額'!N13/'前年度'!N13*100,1))))</f>
        <v>0.1</v>
      </c>
      <c r="O13" s="27">
        <f>IF(AND('当年度'!O13=0,'前年度'!O13=0),"",IF('前年度'!O13=0,"皆増",IF('当年度'!O13=0,"皆減",ROUND('増減額'!O13/'前年度'!O13*100,1))))</f>
      </c>
      <c r="P13" s="27">
        <f>IF(AND('当年度'!P13=0,'前年度'!P13=0),"",IF('前年度'!P13=0,"皆増",IF('当年度'!P13=0,"皆減",ROUND('増減額'!P13/'前年度'!P13*100,1))))</f>
        <v>55.1</v>
      </c>
    </row>
    <row r="14" spans="1:16" ht="21.75" customHeight="1">
      <c r="A14" s="114"/>
      <c r="B14" s="110" t="s">
        <v>26</v>
      </c>
      <c r="C14" s="27">
        <f>IF(AND('当年度'!C14=0,'前年度'!C14=0),"",IF('前年度'!C14=0,"皆増",IF('当年度'!C14=0,"皆減",ROUND('増減額'!C14/'前年度'!C14*100,1))))</f>
        <v>3.9</v>
      </c>
      <c r="D14" s="27">
        <f>IF(AND('当年度'!D14=0,'前年度'!D14=0),"",IF('前年度'!D14=0,"皆増",IF('当年度'!D14=0,"皆減",ROUND('増減額'!D14/'前年度'!D14*100,1))))</f>
        <v>9.8</v>
      </c>
      <c r="E14" s="27">
        <f>IF(AND('当年度'!E14=0,'前年度'!E14=0),"",IF('前年度'!E14=0,"皆増",IF('当年度'!E14=0,"皆減",ROUND('増減額'!E14/'前年度'!E14*100,1))))</f>
        <v>-6.6</v>
      </c>
      <c r="F14" s="27">
        <f>IF(AND('当年度'!F14=0,'前年度'!F14=0),"",IF('前年度'!F14=0,"皆増",IF('当年度'!F14=0,"皆減",ROUND('増減額'!F14/'前年度'!F14*100,1))))</f>
        <v>17.2</v>
      </c>
      <c r="G14" s="27">
        <f>IF(AND('当年度'!G14=0,'前年度'!G14=0),"",IF('前年度'!G14=0,"皆増",IF('当年度'!G14=0,"皆減",ROUND('増減額'!G14/'前年度'!G14*100,1))))</f>
        <v>3.6</v>
      </c>
      <c r="H14" s="27">
        <f>IF(AND('当年度'!H14=0,'前年度'!H14=0),"",IF('前年度'!H14=0,"皆増",IF('当年度'!H14=0,"皆減",ROUND('増減額'!H14/'前年度'!H14*100,1))))</f>
        <v>2.8</v>
      </c>
      <c r="I14" s="27">
        <f>IF(AND('当年度'!I14=0,'前年度'!I14=0),"",IF('前年度'!I14=0,"皆増",IF('当年度'!I14=0,"皆減",ROUND('増減額'!I14/'前年度'!I14*100,1))))</f>
      </c>
      <c r="J14" s="27">
        <f>IF(AND('当年度'!J14=0,'前年度'!J14=0),"",IF('前年度'!J14=0,"皆増",IF('当年度'!J14=0,"皆減",ROUND('増減額'!J14/'前年度'!J14*100,1))))</f>
      </c>
      <c r="K14" s="27">
        <f>IF(AND('当年度'!K14=0,'前年度'!K14=0),"",IF('前年度'!K14=0,"皆増",IF('当年度'!K14=0,"皆減",ROUND('増減額'!K14/'前年度'!K14*100,1))))</f>
        <v>12.4</v>
      </c>
      <c r="L14" s="27">
        <f>IF(AND('当年度'!L14=0,'前年度'!L14=0),"",IF('前年度'!L14=0,"皆増",IF('当年度'!L14=0,"皆減",ROUND('増減額'!L14/'前年度'!L14*100,1))))</f>
      </c>
      <c r="M14" s="27">
        <f>IF(AND('当年度'!M14=0,'前年度'!M14=0),"",IF('前年度'!M14=0,"皆増",IF('当年度'!M14=0,"皆減",ROUND('増減額'!M14/'前年度'!M14*100,1))))</f>
        <v>6.6</v>
      </c>
      <c r="N14" s="27">
        <f>IF(AND('当年度'!N14=0,'前年度'!N14=0),"",IF('前年度'!N14=0,"皆増",IF('当年度'!N14=0,"皆減",ROUND('増減額'!N14/'前年度'!N14*100,1))))</f>
        <v>-4.3</v>
      </c>
      <c r="O14" s="27">
        <f>IF(AND('当年度'!O14=0,'前年度'!O14=0),"",IF('前年度'!O14=0,"皆増",IF('当年度'!O14=0,"皆減",ROUND('増減額'!O14/'前年度'!O14*100,1))))</f>
      </c>
      <c r="P14" s="27">
        <f>IF(AND('当年度'!P14=0,'前年度'!P14=0),"",IF('前年度'!P14=0,"皆増",IF('当年度'!P14=0,"皆減",ROUND('増減額'!P14/'前年度'!P14*100,1))))</f>
        <v>57.3</v>
      </c>
    </row>
    <row r="15" spans="1:16" ht="21.75" customHeight="1">
      <c r="A15" s="114"/>
      <c r="B15" s="110" t="s">
        <v>27</v>
      </c>
      <c r="C15" s="27">
        <f>IF(AND('当年度'!C15=0,'前年度'!C15=0),"",IF('前年度'!C15=0,"皆増",IF('当年度'!C15=0,"皆減",ROUND('増減額'!C15/'前年度'!C15*100,1))))</f>
        <v>1.2</v>
      </c>
      <c r="D15" s="27">
        <f>IF(AND('当年度'!D15=0,'前年度'!D15=0),"",IF('前年度'!D15=0,"皆増",IF('当年度'!D15=0,"皆減",ROUND('増減額'!D15/'前年度'!D15*100,1))))</f>
        <v>-2.5</v>
      </c>
      <c r="E15" s="27">
        <f>IF(AND('当年度'!E15=0,'前年度'!E15=0),"",IF('前年度'!E15=0,"皆増",IF('当年度'!E15=0,"皆減",ROUND('増減額'!E15/'前年度'!E15*100,1))))</f>
        <v>-7.4</v>
      </c>
      <c r="F15" s="27">
        <f>IF(AND('当年度'!F15=0,'前年度'!F15=0),"",IF('前年度'!F15=0,"皆増",IF('当年度'!F15=0,"皆減",ROUND('増減額'!F15/'前年度'!F15*100,1))))</f>
        <v>13.5</v>
      </c>
      <c r="G15" s="27">
        <f>IF(AND('当年度'!G15=0,'前年度'!G15=0),"",IF('前年度'!G15=0,"皆増",IF('当年度'!G15=0,"皆減",ROUND('増減額'!G15/'前年度'!G15*100,1))))</f>
        <v>-9.2</v>
      </c>
      <c r="H15" s="27">
        <f>IF(AND('当年度'!H15=0,'前年度'!H15=0),"",IF('前年度'!H15=0,"皆増",IF('当年度'!H15=0,"皆減",ROUND('増減額'!H15/'前年度'!H15*100,1))))</f>
        <v>-3.4</v>
      </c>
      <c r="I15" s="27">
        <f>IF(AND('当年度'!I15=0,'前年度'!I15=0),"",IF('前年度'!I15=0,"皆増",IF('当年度'!I15=0,"皆減",ROUND('増減額'!I15/'前年度'!I15*100,1))))</f>
      </c>
      <c r="J15" s="27">
        <f>IF(AND('当年度'!J15=0,'前年度'!J15=0),"",IF('前年度'!J15=0,"皆増",IF('当年度'!J15=0,"皆減",ROUND('増減額'!J15/'前年度'!J15*100,1))))</f>
      </c>
      <c r="K15" s="27">
        <f>IF(AND('当年度'!K15=0,'前年度'!K15=0),"",IF('前年度'!K15=0,"皆増",IF('当年度'!K15=0,"皆減",ROUND('増減額'!K15/'前年度'!K15*100,1))))</f>
        <v>13.1</v>
      </c>
      <c r="L15" s="27">
        <f>IF(AND('当年度'!L15=0,'前年度'!L15=0),"",IF('前年度'!L15=0,"皆増",IF('当年度'!L15=0,"皆減",ROUND('増減額'!L15/'前年度'!L15*100,1))))</f>
      </c>
      <c r="M15" s="27">
        <f>IF(AND('当年度'!M15=0,'前年度'!M15=0),"",IF('前年度'!M15=0,"皆増",IF('当年度'!M15=0,"皆減",ROUND('増減額'!M15/'前年度'!M15*100,1))))</f>
        <v>0.5</v>
      </c>
      <c r="N15" s="27">
        <f>IF(AND('当年度'!N15=0,'前年度'!N15=0),"",IF('前年度'!N15=0,"皆増",IF('当年度'!N15=0,"皆減",ROUND('増減額'!N15/'前年度'!N15*100,1))))</f>
        <v>0.1</v>
      </c>
      <c r="O15" s="27">
        <f>IF(AND('当年度'!O15=0,'前年度'!O15=0),"",IF('前年度'!O15=0,"皆増",IF('当年度'!O15=0,"皆減",ROUND('増減額'!O15/'前年度'!O15*100,1))))</f>
      </c>
      <c r="P15" s="27">
        <f>IF(AND('当年度'!P15=0,'前年度'!P15=0),"",IF('前年度'!P15=0,"皆増",IF('当年度'!P15=0,"皆減",ROUND('増減額'!P15/'前年度'!P15*100,1))))</f>
        <v>54.5</v>
      </c>
    </row>
    <row r="16" spans="1:16" ht="21.75" customHeight="1">
      <c r="A16" s="114"/>
      <c r="B16" s="109" t="s">
        <v>28</v>
      </c>
      <c r="C16" s="27">
        <f>IF(AND('当年度'!C16=0,'前年度'!C16=0),"",IF('前年度'!C16=0,"皆増",IF('当年度'!C16=0,"皆減",ROUND('増減額'!C16/'前年度'!C16*100,1))))</f>
        <v>-0.1</v>
      </c>
      <c r="D16" s="27">
        <f>IF(AND('当年度'!D16=0,'前年度'!D16=0),"",IF('前年度'!D16=0,"皆増",IF('当年度'!D16=0,"皆減",ROUND('増減額'!D16/'前年度'!D16*100,1))))</f>
        <v>-4.2</v>
      </c>
      <c r="E16" s="27">
        <f>IF(AND('当年度'!E16=0,'前年度'!E16=0),"",IF('前年度'!E16=0,"皆増",IF('当年度'!E16=0,"皆減",ROUND('増減額'!E16/'前年度'!E16*100,1))))</f>
        <v>7.9</v>
      </c>
      <c r="F16" s="27">
        <f>IF(AND('当年度'!F16=0,'前年度'!F16=0),"",IF('前年度'!F16=0,"皆増",IF('当年度'!F16=0,"皆減",ROUND('増減額'!F16/'前年度'!F16*100,1))))</f>
        <v>14.2</v>
      </c>
      <c r="G16" s="27">
        <f>IF(AND('当年度'!G16=0,'前年度'!G16=0),"",IF('前年度'!G16=0,"皆増",IF('当年度'!G16=0,"皆減",ROUND('増減額'!G16/'前年度'!G16*100,1))))</f>
        <v>107.5</v>
      </c>
      <c r="H16" s="27">
        <f>IF(AND('当年度'!H16=0,'前年度'!H16=0),"",IF('前年度'!H16=0,"皆増",IF('当年度'!H16=0,"皆減",ROUND('増減額'!H16/'前年度'!H16*100,1))))</f>
        <v>-0.8</v>
      </c>
      <c r="I16" s="27">
        <f>IF(AND('当年度'!I16=0,'前年度'!I16=0),"",IF('前年度'!I16=0,"皆増",IF('当年度'!I16=0,"皆減",ROUND('増減額'!I16/'前年度'!I16*100,1))))</f>
      </c>
      <c r="J16" s="27">
        <f>IF(AND('当年度'!J16=0,'前年度'!J16=0),"",IF('前年度'!J16=0,"皆増",IF('当年度'!J16=0,"皆減",ROUND('増減額'!J16/'前年度'!J16*100,1))))</f>
        <v>-17.8</v>
      </c>
      <c r="K16" s="27">
        <f>IF(AND('当年度'!K16=0,'前年度'!K16=0),"",IF('前年度'!K16=0,"皆増",IF('当年度'!K16=0,"皆減",ROUND('増減額'!K16/'前年度'!K16*100,1))))</f>
        <v>7.6</v>
      </c>
      <c r="L16" s="27">
        <f>IF(AND('当年度'!L16=0,'前年度'!L16=0),"",IF('前年度'!L16=0,"皆増",IF('当年度'!L16=0,"皆減",ROUND('増減額'!L16/'前年度'!L16*100,1))))</f>
      </c>
      <c r="M16" s="27">
        <f>IF(AND('当年度'!M16=0,'前年度'!M16=0),"",IF('前年度'!M16=0,"皆増",IF('当年度'!M16=0,"皆減",ROUND('増減額'!M16/'前年度'!M16*100,1))))</f>
        <v>4.3</v>
      </c>
      <c r="N16" s="27">
        <f>IF(AND('当年度'!N16=0,'前年度'!N16=0),"",IF('前年度'!N16=0,"皆増",IF('当年度'!N16=0,"皆減",ROUND('増減額'!N16/'前年度'!N16*100,1))))</f>
        <v>0.9</v>
      </c>
      <c r="O16" s="27">
        <f>IF(AND('当年度'!O16=0,'前年度'!O16=0),"",IF('前年度'!O16=0,"皆増",IF('当年度'!O16=0,"皆減",ROUND('増減額'!O16/'前年度'!O16*100,1))))</f>
      </c>
      <c r="P16" s="27">
        <f>IF(AND('当年度'!P16=0,'前年度'!P16=0),"",IF('前年度'!P16=0,"皆増",IF('当年度'!P16=0,"皆減",ROUND('増減額'!P16/'前年度'!P16*100,1))))</f>
        <v>55.2</v>
      </c>
    </row>
    <row r="17" spans="1:16" ht="21.75" customHeight="1">
      <c r="A17" s="114"/>
      <c r="B17" s="110" t="s">
        <v>123</v>
      </c>
      <c r="C17" s="27">
        <f>IF(AND('当年度'!C17=0,'前年度'!C17=0),"",IF('前年度'!C17=0,"皆増",IF('当年度'!C17=0,"皆減",ROUND('増減額'!C17/'前年度'!C17*100,1))))</f>
        <v>-10.5</v>
      </c>
      <c r="D17" s="27">
        <f>IF(AND('当年度'!D17=0,'前年度'!D17=0),"",IF('前年度'!D17=0,"皆増",IF('当年度'!D17=0,"皆減",ROUND('増減額'!D17/'前年度'!D17*100,1))))</f>
        <v>-13</v>
      </c>
      <c r="E17" s="27">
        <f>IF(AND('当年度'!E17=0,'前年度'!E17=0),"",IF('前年度'!E17=0,"皆増",IF('当年度'!E17=0,"皆減",ROUND('増減額'!E17/'前年度'!E17*100,1))))</f>
        <v>71.3</v>
      </c>
      <c r="F17" s="27">
        <f>IF(AND('当年度'!F17=0,'前年度'!F17=0),"",IF('前年度'!F17=0,"皆増",IF('当年度'!F17=0,"皆減",ROUND('増減額'!F17/'前年度'!F17*100,1))))</f>
        <v>-1.3</v>
      </c>
      <c r="G17" s="27">
        <f>IF(AND('当年度'!G17=0,'前年度'!G17=0),"",IF('前年度'!G17=0,"皆増",IF('当年度'!G17=0,"皆減",ROUND('増減額'!G17/'前年度'!G17*100,1))))</f>
        <v>10.9</v>
      </c>
      <c r="H17" s="27">
        <f>IF(AND('当年度'!H17=0,'前年度'!H17=0),"",IF('前年度'!H17=0,"皆増",IF('当年度'!H17=0,"皆減",ROUND('増減額'!H17/'前年度'!H17*100,1))))</f>
        <v>-0.1</v>
      </c>
      <c r="I17" s="27">
        <f>IF(AND('当年度'!I17=0,'前年度'!I17=0),"",IF('前年度'!I17=0,"皆増",IF('当年度'!I17=0,"皆減",ROUND('増減額'!I17/'前年度'!I17*100,1))))</f>
      </c>
      <c r="J17" s="27">
        <f>IF(AND('当年度'!J17=0,'前年度'!J17=0),"",IF('前年度'!J17=0,"皆増",IF('当年度'!J17=0,"皆減",ROUND('増減額'!J17/'前年度'!J17*100,1))))</f>
        <v>-4.5</v>
      </c>
      <c r="K17" s="27">
        <f>IF(AND('当年度'!K17=0,'前年度'!K17=0),"",IF('前年度'!K17=0,"皆増",IF('当年度'!K17=0,"皆減",ROUND('増減額'!K17/'前年度'!K17*100,1))))</f>
        <v>-11</v>
      </c>
      <c r="L17" s="27">
        <f>IF(AND('当年度'!L17=0,'前年度'!L17=0),"",IF('前年度'!L17=0,"皆増",IF('当年度'!L17=0,"皆減",ROUND('増減額'!L17/'前年度'!L17*100,1))))</f>
      </c>
      <c r="M17" s="27">
        <f>IF(AND('当年度'!M17=0,'前年度'!M17=0),"",IF('前年度'!M17=0,"皆増",IF('当年度'!M17=0,"皆減",ROUND('増減額'!M17/'前年度'!M17*100,1))))</f>
        <v>-5.3</v>
      </c>
      <c r="N17" s="27">
        <f>IF(AND('当年度'!N17=0,'前年度'!N17=0),"",IF('前年度'!N17=0,"皆増",IF('当年度'!N17=0,"皆減",ROUND('増減額'!N17/'前年度'!N17*100,1))))</f>
        <v>-7.6</v>
      </c>
      <c r="O17" s="27">
        <f>IF(AND('当年度'!O17=0,'前年度'!O17=0),"",IF('前年度'!O17=0,"皆増",IF('当年度'!O17=0,"皆減",ROUND('増減額'!O17/'前年度'!O17*100,1))))</f>
      </c>
      <c r="P17" s="27">
        <f>IF(AND('当年度'!P17=0,'前年度'!P17=0),"",IF('前年度'!P17=0,"皆増",IF('当年度'!P17=0,"皆減",ROUND('増減額'!P17/'前年度'!P17*100,1))))</f>
        <v>3.4</v>
      </c>
    </row>
    <row r="18" spans="1:16" ht="21.75" customHeight="1">
      <c r="A18" s="114"/>
      <c r="B18" s="110" t="s">
        <v>124</v>
      </c>
      <c r="C18" s="25">
        <f>IF(AND('当年度'!C18=0,'前年度'!C18=0),"",IF('前年度'!C18=0,"皆増",IF('当年度'!C18=0,"皆減",ROUND('増減額'!C18/'前年度'!C18*100,1))))</f>
        <v>-7.8</v>
      </c>
      <c r="D18" s="25">
        <f>IF(AND('当年度'!D18=0,'前年度'!D18=0),"",IF('前年度'!D18=0,"皆増",IF('当年度'!D18=0,"皆減",ROUND('増減額'!D18/'前年度'!D18*100,1))))</f>
        <v>11.2</v>
      </c>
      <c r="E18" s="25">
        <f>IF(AND('当年度'!E18=0,'前年度'!E18=0),"",IF('前年度'!E18=0,"皆増",IF('当年度'!E18=0,"皆減",ROUND('増減額'!E18/'前年度'!E18*100,1))))</f>
        <v>3.8</v>
      </c>
      <c r="F18" s="25">
        <f>IF(AND('当年度'!F18=0,'前年度'!F18=0),"",IF('前年度'!F18=0,"皆増",IF('当年度'!F18=0,"皆減",ROUND('増減額'!F18/'前年度'!F18*100,1))))</f>
        <v>7.2</v>
      </c>
      <c r="G18" s="25">
        <f>IF(AND('当年度'!G18=0,'前年度'!G18=0),"",IF('前年度'!G18=0,"皆増",IF('当年度'!G18=0,"皆減",ROUND('増減額'!G18/'前年度'!G18*100,1))))</f>
        <v>0.4</v>
      </c>
      <c r="H18" s="25">
        <f>IF(AND('当年度'!H18=0,'前年度'!H18=0),"",IF('前年度'!H18=0,"皆増",IF('当年度'!H18=0,"皆減",ROUND('増減額'!H18/'前年度'!H18*100,1))))</f>
        <v>-1.8</v>
      </c>
      <c r="I18" s="25">
        <f>IF(AND('当年度'!I18=0,'前年度'!I18=0),"",IF('前年度'!I18=0,"皆増",IF('当年度'!I18=0,"皆減",ROUND('増減額'!I18/'前年度'!I18*100,1))))</f>
      </c>
      <c r="J18" s="25">
        <f>IF(AND('当年度'!J18=0,'前年度'!J18=0),"",IF('前年度'!J18=0,"皆増",IF('当年度'!J18=0,"皆減",ROUND('増減額'!J18/'前年度'!J18*100,1))))</f>
      </c>
      <c r="K18" s="25">
        <f>IF(AND('当年度'!K18=0,'前年度'!K18=0),"",IF('前年度'!K18=0,"皆増",IF('当年度'!K18=0,"皆減",ROUND('増減額'!K18/'前年度'!K18*100,1))))</f>
        <v>1.8</v>
      </c>
      <c r="L18" s="25">
        <f>IF(AND('当年度'!L18=0,'前年度'!L18=0),"",IF('前年度'!L18=0,"皆増",IF('当年度'!L18=0,"皆減",ROUND('増減額'!L18/'前年度'!L18*100,1))))</f>
      </c>
      <c r="M18" s="25">
        <f>IF(AND('当年度'!M18=0,'前年度'!M18=0),"",IF('前年度'!M18=0,"皆増",IF('当年度'!M18=0,"皆減",ROUND('増減額'!M18/'前年度'!M18*100,1))))</f>
        <v>-1.1</v>
      </c>
      <c r="N18" s="25">
        <f>IF(AND('当年度'!N18=0,'前年度'!N18=0),"",IF('前年度'!N18=0,"皆増",IF('当年度'!N18=0,"皆減",ROUND('増減額'!N18/'前年度'!N18*100,1))))</f>
        <v>-0.6</v>
      </c>
      <c r="O18" s="25">
        <f>IF(AND('当年度'!O18=0,'前年度'!O18=0),"",IF('前年度'!O18=0,"皆増",IF('当年度'!O18=0,"皆減",ROUND('増減額'!O18/'前年度'!O18*100,1))))</f>
      </c>
      <c r="P18" s="25">
        <f>IF(AND('当年度'!P18=0,'前年度'!P18=0),"",IF('前年度'!P18=0,"皆増",IF('当年度'!P18=0,"皆減",ROUND('増減額'!P18/'前年度'!P18*100,1))))</f>
        <v>55.2</v>
      </c>
    </row>
    <row r="19" spans="1:16" ht="21.75" customHeight="1">
      <c r="A19" s="114"/>
      <c r="B19" s="111" t="s">
        <v>125</v>
      </c>
      <c r="C19" s="26">
        <f>IF(AND('当年度'!C19=0,'前年度'!C19=0),"",IF('前年度'!C19=0,"皆増",IF('当年度'!C19=0,"皆減",ROUND('増減額'!C19/'前年度'!C19*100,1))))</f>
        <v>-3.6</v>
      </c>
      <c r="D19" s="26">
        <f>IF(AND('当年度'!D19=0,'前年度'!D19=0),"",IF('前年度'!D19=0,"皆増",IF('当年度'!D19=0,"皆減",ROUND('増減額'!D19/'前年度'!D19*100,1))))</f>
        <v>-2.5</v>
      </c>
      <c r="E19" s="26">
        <f>IF(AND('当年度'!E19=0,'前年度'!E19=0),"",IF('前年度'!E19=0,"皆増",IF('当年度'!E19=0,"皆減",ROUND('増減額'!E19/'前年度'!E19*100,1))))</f>
        <v>-4</v>
      </c>
      <c r="F19" s="26">
        <f>IF(AND('当年度'!F19=0,'前年度'!F19=0),"",IF('前年度'!F19=0,"皆増",IF('当年度'!F19=0,"皆減",ROUND('増減額'!F19/'前年度'!F19*100,1))))</f>
        <v>5.2</v>
      </c>
      <c r="G19" s="26">
        <f>IF(AND('当年度'!G19=0,'前年度'!G19=0),"",IF('前年度'!G19=0,"皆増",IF('当年度'!G19=0,"皆減",ROUND('増減額'!G19/'前年度'!G19*100,1))))</f>
        <v>12.5</v>
      </c>
      <c r="H19" s="161">
        <f>IF(AND('当年度'!H19=0,'前年度'!H19=0),"",IF('前年度'!H19=0,"皆増",IF('当年度'!H19=0,"皆減",ROUND('増減額'!H19/'前年度'!H19*100,1))))</f>
        <v>1.6</v>
      </c>
      <c r="I19" s="26">
        <f>IF(AND('当年度'!I19=0,'前年度'!I19=0),"",IF('前年度'!I19=0,"皆増",IF('当年度'!I19=0,"皆減",ROUND('増減額'!I19/'前年度'!I19*100,1))))</f>
      </c>
      <c r="J19" s="26">
        <f>IF(AND('当年度'!J19=0,'前年度'!J19=0),"",IF('前年度'!J19=0,"皆増",IF('当年度'!J19=0,"皆減",ROUND('増減額'!J19/'前年度'!J19*100,1))))</f>
      </c>
      <c r="K19" s="26">
        <f>IF(AND('当年度'!K19=0,'前年度'!K19=0),"",IF('前年度'!K19=0,"皆増",IF('当年度'!K19=0,"皆減",ROUND('増減額'!K19/'前年度'!K19*100,1))))</f>
        <v>-5.6</v>
      </c>
      <c r="L19" s="26">
        <f>IF(AND('当年度'!L19=0,'前年度'!L19=0),"",IF('前年度'!L19=0,"皆増",IF('当年度'!L19=0,"皆減",ROUND('増減額'!L19/'前年度'!L19*100,1))))</f>
      </c>
      <c r="M19" s="161">
        <f>IF(AND('当年度'!M19=0,'前年度'!M19=0),"",IF('前年度'!M19=0,"皆増",IF('当年度'!M19=0,"皆減",ROUND('増減額'!M19/'前年度'!M19*100,1))))</f>
        <v>-0.5</v>
      </c>
      <c r="N19" s="26">
        <f>IF(AND('当年度'!N19=0,'前年度'!N19=0),"",IF('前年度'!N19=0,"皆増",IF('当年度'!N19=0,"皆減",ROUND('増減額'!N19/'前年度'!N19*100,1))))</f>
        <v>-2.9</v>
      </c>
      <c r="O19" s="26">
        <f>IF(AND('当年度'!O19=0,'前年度'!O19=0),"",IF('前年度'!O19=0,"皆増",IF('当年度'!O19=0,"皆減",ROUND('増減額'!O19/'前年度'!O19*100,1))))</f>
      </c>
      <c r="P19" s="26">
        <f>IF(AND('当年度'!P19=0,'前年度'!P19=0),"",IF('前年度'!P19=0,"皆増",IF('当年度'!P19=0,"皆減",ROUND('増減額'!P19/'前年度'!P19*100,1))))</f>
        <v>55.2</v>
      </c>
    </row>
    <row r="20" spans="1:16" ht="21.75" customHeight="1">
      <c r="A20" s="114"/>
      <c r="B20" s="110" t="s">
        <v>32</v>
      </c>
      <c r="C20" s="25">
        <f>IF(AND('当年度'!C20=0,'前年度'!C20=0),"",IF('前年度'!C20=0,"皆増",IF('当年度'!C20=0,"皆減",ROUND('増減額'!C20/'前年度'!C20*100,1))))</f>
        <v>-5.3</v>
      </c>
      <c r="D20" s="25">
        <f>IF(AND('当年度'!D20=0,'前年度'!D20=0),"",IF('前年度'!D20=0,"皆増",IF('当年度'!D20=0,"皆減",ROUND('増減額'!D20/'前年度'!D20*100,1))))</f>
        <v>-0.8</v>
      </c>
      <c r="E20" s="25">
        <f>IF(AND('当年度'!E20=0,'前年度'!E20=0),"",IF('前年度'!E20=0,"皆増",IF('当年度'!E20=0,"皆減",ROUND('増減額'!E20/'前年度'!E20*100,1))))</f>
      </c>
      <c r="F20" s="25">
        <f>IF(AND('当年度'!F20=0,'前年度'!F20=0),"",IF('前年度'!F20=0,"皆増",IF('当年度'!F20=0,"皆減",ROUND('増減額'!F20/'前年度'!F20*100,1))))</f>
        <v>0.6</v>
      </c>
      <c r="G20" s="25">
        <f>IF(AND('当年度'!G20=0,'前年度'!G20=0),"",IF('前年度'!G20=0,"皆増",IF('当年度'!G20=0,"皆減",ROUND('増減額'!G20/'前年度'!G20*100,1))))</f>
        <v>-1.2</v>
      </c>
      <c r="H20" s="25">
        <f>IF(AND('当年度'!H20=0,'前年度'!H20=0),"",IF('前年度'!H20=0,"皆増",IF('当年度'!H20=0,"皆減",ROUND('増減額'!H20/'前年度'!H20*100,1))))</f>
        <v>-0.3</v>
      </c>
      <c r="I20" s="25">
        <f>IF(AND('当年度'!I20=0,'前年度'!I20=0),"",IF('前年度'!I20=0,"皆増",IF('当年度'!I20=0,"皆減",ROUND('増減額'!I20/'前年度'!I20*100,1))))</f>
      </c>
      <c r="J20" s="25">
        <f>IF(AND('当年度'!J20=0,'前年度'!J20=0),"",IF('前年度'!J20=0,"皆増",IF('当年度'!J20=0,"皆減",ROUND('増減額'!J20/'前年度'!J20*100,1))))</f>
      </c>
      <c r="K20" s="25">
        <f>IF(AND('当年度'!K20=0,'前年度'!K20=0),"",IF('前年度'!K20=0,"皆増",IF('当年度'!K20=0,"皆減",ROUND('増減額'!K20/'前年度'!K20*100,1))))</f>
        <v>22.8</v>
      </c>
      <c r="L20" s="25">
        <f>IF(AND('当年度'!L20=0,'前年度'!L20=0),"",IF('前年度'!L20=0,"皆増",IF('当年度'!L20=0,"皆減",ROUND('増減額'!L20/'前年度'!L20*100,1))))</f>
      </c>
      <c r="M20" s="25">
        <f>IF(AND('当年度'!M20=0,'前年度'!M20=0),"",IF('前年度'!M20=0,"皆増",IF('当年度'!M20=0,"皆減",ROUND('増減額'!M20/'前年度'!M20*100,1))))</f>
        <v>1.9</v>
      </c>
      <c r="N20" s="25">
        <f>IF(AND('当年度'!N20=0,'前年度'!N20=0),"",IF('前年度'!N20=0,"皆増",IF('当年度'!N20=0,"皆減",ROUND('増減額'!N20/'前年度'!N20*100,1))))</f>
        <v>-0.8</v>
      </c>
      <c r="O20" s="25">
        <f>IF(AND('当年度'!O20=0,'前年度'!O20=0),"",IF('前年度'!O20=0,"皆増",IF('当年度'!O20=0,"皆減",ROUND('増減額'!O20/'前年度'!O20*100,1))))</f>
      </c>
      <c r="P20" s="25">
        <f>IF(AND('当年度'!P20=0,'前年度'!P20=0),"",IF('前年度'!P20=0,"皆増",IF('当年度'!P20=0,"皆減",ROUND('増減額'!P20/'前年度'!P20*100,1))))</f>
        <v>55.2</v>
      </c>
    </row>
    <row r="21" spans="1:16" ht="21.75" customHeight="1">
      <c r="A21" s="114"/>
      <c r="B21" s="110" t="s">
        <v>36</v>
      </c>
      <c r="C21" s="25">
        <f>IF(AND('当年度'!C21=0,'前年度'!C21=0),"",IF('前年度'!C21=0,"皆増",IF('当年度'!C21=0,"皆減",ROUND('増減額'!C21/'前年度'!C21*100,1))))</f>
        <v>-0.9</v>
      </c>
      <c r="D21" s="25">
        <f>IF(AND('当年度'!D21=0,'前年度'!D21=0),"",IF('前年度'!D21=0,"皆増",IF('当年度'!D21=0,"皆減",ROUND('増減額'!D21/'前年度'!D21*100,1))))</f>
        <v>2.6</v>
      </c>
      <c r="E21" s="25">
        <f>IF(AND('当年度'!E21=0,'前年度'!E21=0),"",IF('前年度'!E21=0,"皆増",IF('当年度'!E21=0,"皆減",ROUND('増減額'!E21/'前年度'!E21*100,1))))</f>
        <v>36.7</v>
      </c>
      <c r="F21" s="25">
        <f>IF(AND('当年度'!F21=0,'前年度'!F21=0),"",IF('前年度'!F21=0,"皆増",IF('当年度'!F21=0,"皆減",ROUND('増減額'!F21/'前年度'!F21*100,1))))</f>
        <v>7.9</v>
      </c>
      <c r="G21" s="25">
        <f>IF(AND('当年度'!G21=0,'前年度'!G21=0),"",IF('前年度'!G21=0,"皆増",IF('当年度'!G21=0,"皆減",ROUND('増減額'!G21/'前年度'!G21*100,1))))</f>
        <v>-0.7</v>
      </c>
      <c r="H21" s="25">
        <f>IF(AND('当年度'!H21=0,'前年度'!H21=0),"",IF('前年度'!H21=0,"皆増",IF('当年度'!H21=0,"皆減",ROUND('増減額'!H21/'前年度'!H21*100,1))))</f>
        <v>-3.5</v>
      </c>
      <c r="I21" s="25">
        <f>IF(AND('当年度'!I21=0,'前年度'!I21=0),"",IF('前年度'!I21=0,"皆増",IF('当年度'!I21=0,"皆減",ROUND('増減額'!I21/'前年度'!I21*100,1))))</f>
      </c>
      <c r="J21" s="25">
        <f>IF(AND('当年度'!J21=0,'前年度'!J21=0),"",IF('前年度'!J21=0,"皆増",IF('当年度'!J21=0,"皆減",ROUND('増減額'!J21/'前年度'!J21*100,1))))</f>
      </c>
      <c r="K21" s="25">
        <f>IF(AND('当年度'!K21=0,'前年度'!K21=0),"",IF('前年度'!K21=0,"皆増",IF('当年度'!K21=0,"皆減",ROUND('増減額'!K21/'前年度'!K21*100,1))))</f>
        <v>2.7</v>
      </c>
      <c r="L21" s="25">
        <f>IF(AND('当年度'!L21=0,'前年度'!L21=0),"",IF('前年度'!L21=0,"皆増",IF('当年度'!L21=0,"皆減",ROUND('増減額'!L21/'前年度'!L21*100,1))))</f>
      </c>
      <c r="M21" s="25">
        <f>IF(AND('当年度'!M21=0,'前年度'!M21=0),"",IF('前年度'!M21=0,"皆増",IF('当年度'!M21=0,"皆減",ROUND('増減額'!M21/'前年度'!M21*100,1))))</f>
        <v>0.5</v>
      </c>
      <c r="N21" s="25">
        <f>IF(AND('当年度'!N21=0,'前年度'!N21=0),"",IF('前年度'!N21=0,"皆増",IF('当年度'!N21=0,"皆減",ROUND('増減額'!N21/'前年度'!N21*100,1))))</f>
        <v>-4.8</v>
      </c>
      <c r="O21" s="25">
        <f>IF(AND('当年度'!O21=0,'前年度'!O21=0),"",IF('前年度'!O21=0,"皆増",IF('当年度'!O21=0,"皆減",ROUND('増減額'!O21/'前年度'!O21*100,1))))</f>
      </c>
      <c r="P21" s="25">
        <f>IF(AND('当年度'!P21=0,'前年度'!P21=0),"",IF('前年度'!P21=0,"皆増",IF('当年度'!P21=0,"皆減",ROUND('増減額'!P21/'前年度'!P21*100,1))))</f>
        <v>55.2</v>
      </c>
    </row>
    <row r="22" spans="1:16" ht="21.75" customHeight="1">
      <c r="A22" s="114"/>
      <c r="B22" s="110" t="s">
        <v>38</v>
      </c>
      <c r="C22" s="25">
        <f>IF(AND('当年度'!C22=0,'前年度'!C22=0),"",IF('前年度'!C22=0,"皆増",IF('当年度'!C22=0,"皆減",ROUND('増減額'!C22/'前年度'!C22*100,1))))</f>
        <v>0</v>
      </c>
      <c r="D22" s="25">
        <f>IF(AND('当年度'!D22=0,'前年度'!D22=0),"",IF('前年度'!D22=0,"皆増",IF('当年度'!D22=0,"皆減",ROUND('増減額'!D22/'前年度'!D22*100,1))))</f>
        <v>4.8</v>
      </c>
      <c r="E22" s="25">
        <f>IF(AND('当年度'!E22=0,'前年度'!E22=0),"",IF('前年度'!E22=0,"皆増",IF('当年度'!E22=0,"皆減",ROUND('増減額'!E22/'前年度'!E22*100,1))))</f>
        <v>-8</v>
      </c>
      <c r="F22" s="25">
        <f>IF(AND('当年度'!F22=0,'前年度'!F22=0),"",IF('前年度'!F22=0,"皆増",IF('当年度'!F22=0,"皆減",ROUND('増減額'!F22/'前年度'!F22*100,1))))</f>
        <v>10.8</v>
      </c>
      <c r="G22" s="25">
        <f>IF(AND('当年度'!G22=0,'前年度'!G22=0),"",IF('前年度'!G22=0,"皆増",IF('当年度'!G22=0,"皆減",ROUND('増減額'!G22/'前年度'!G22*100,1))))</f>
        <v>-4.3</v>
      </c>
      <c r="H22" s="25">
        <f>IF(AND('当年度'!H22=0,'前年度'!H22=0),"",IF('前年度'!H22=0,"皆増",IF('当年度'!H22=0,"皆減",ROUND('増減額'!H22/'前年度'!H22*100,1))))</f>
        <v>3.3</v>
      </c>
      <c r="I22" s="25">
        <f>IF(AND('当年度'!I22=0,'前年度'!I22=0),"",IF('前年度'!I22=0,"皆増",IF('当年度'!I22=0,"皆減",ROUND('増減額'!I22/'前年度'!I22*100,1))))</f>
      </c>
      <c r="J22" s="25" t="str">
        <f>IF(AND('当年度'!J22=0,'前年度'!J22=0),"",IF('前年度'!J22=0,"皆増",IF('当年度'!J22=0,"皆減",ROUND('増減額'!J22/'前年度'!J22*100,1))))</f>
        <v>皆増</v>
      </c>
      <c r="K22" s="25">
        <f>IF(AND('当年度'!K22=0,'前年度'!K22=0),"",IF('前年度'!K22=0,"皆増",IF('当年度'!K22=0,"皆減",ROUND('増減額'!K22/'前年度'!K22*100,1))))</f>
        <v>46.5</v>
      </c>
      <c r="L22" s="25">
        <f>IF(AND('当年度'!L22=0,'前年度'!L22=0),"",IF('前年度'!L22=0,"皆増",IF('当年度'!L22=0,"皆減",ROUND('増減額'!L22/'前年度'!L22*100,1))))</f>
      </c>
      <c r="M22" s="25">
        <f>IF(AND('当年度'!M22=0,'前年度'!M22=0),"",IF('前年度'!M22=0,"皆増",IF('当年度'!M22=0,"皆減",ROUND('増減額'!M22/'前年度'!M22*100,1))))</f>
        <v>7.2</v>
      </c>
      <c r="N22" s="25">
        <f>IF(AND('当年度'!N22=0,'前年度'!N22=0),"",IF('前年度'!N22=0,"皆増",IF('当年度'!N22=0,"皆減",ROUND('増減額'!N22/'前年度'!N22*100,1))))</f>
        <v>-4</v>
      </c>
      <c r="O22" s="25">
        <f>IF(AND('当年度'!O22=0,'前年度'!O22=0),"",IF('前年度'!O22=0,"皆増",IF('当年度'!O22=0,"皆減",ROUND('増減額'!O22/'前年度'!O22*100,1))))</f>
      </c>
      <c r="P22" s="25">
        <f>IF(AND('当年度'!P22=0,'前年度'!P22=0),"",IF('前年度'!P22=0,"皆増",IF('当年度'!P22=0,"皆減",ROUND('増減額'!P22/'前年度'!P22*100,1))))</f>
        <v>-6.3</v>
      </c>
    </row>
    <row r="23" spans="1:16" ht="21.75" customHeight="1">
      <c r="A23" s="114"/>
      <c r="B23" s="110" t="s">
        <v>40</v>
      </c>
      <c r="C23" s="25">
        <f>IF(AND('当年度'!C23=0,'前年度'!C23=0),"",IF('前年度'!C23=0,"皆増",IF('当年度'!C23=0,"皆減",ROUND('増減額'!C23/'前年度'!C23*100,1))))</f>
        <v>4.5</v>
      </c>
      <c r="D23" s="25">
        <f>IF(AND('当年度'!D23=0,'前年度'!D23=0),"",IF('前年度'!D23=0,"皆増",IF('当年度'!D23=0,"皆減",ROUND('増減額'!D23/'前年度'!D23*100,1))))</f>
        <v>17.2</v>
      </c>
      <c r="E23" s="25">
        <f>IF(AND('当年度'!E23=0,'前年度'!E23=0),"",IF('前年度'!E23=0,"皆増",IF('当年度'!E23=0,"皆減",ROUND('増減額'!E23/'前年度'!E23*100,1))))</f>
        <v>-56.8</v>
      </c>
      <c r="F23" s="25">
        <f>IF(AND('当年度'!F23=0,'前年度'!F23=0),"",IF('前年度'!F23=0,"皆増",IF('当年度'!F23=0,"皆減",ROUND('増減額'!F23/'前年度'!F23*100,1))))</f>
        <v>43</v>
      </c>
      <c r="G23" s="25">
        <f>IF(AND('当年度'!G23=0,'前年度'!G23=0),"",IF('前年度'!G23=0,"皆増",IF('当年度'!G23=0,"皆減",ROUND('増減額'!G23/'前年度'!G23*100,1))))</f>
        <v>-8.4</v>
      </c>
      <c r="H23" s="25">
        <f>IF(AND('当年度'!H23=0,'前年度'!H23=0),"",IF('前年度'!H23=0,"皆増",IF('当年度'!H23=0,"皆減",ROUND('増減額'!H23/'前年度'!H23*100,1))))</f>
        <v>-1.6</v>
      </c>
      <c r="I23" s="25">
        <f>IF(AND('当年度'!I23=0,'前年度'!I23=0),"",IF('前年度'!I23=0,"皆増",IF('当年度'!I23=0,"皆減",ROUND('増減額'!I23/'前年度'!I23*100,1))))</f>
      </c>
      <c r="J23" s="25">
        <f>IF(AND('当年度'!J23=0,'前年度'!J23=0),"",IF('前年度'!J23=0,"皆増",IF('当年度'!J23=0,"皆減",ROUND('増減額'!J23/'前年度'!J23*100,1))))</f>
      </c>
      <c r="K23" s="25">
        <f>IF(AND('当年度'!K23=0,'前年度'!K23=0),"",IF('前年度'!K23=0,"皆増",IF('当年度'!K23=0,"皆減",ROUND('増減額'!K23/'前年度'!K23*100,1))))</f>
        <v>57.9</v>
      </c>
      <c r="L23" s="25">
        <f>IF(AND('当年度'!L23=0,'前年度'!L23=0),"",IF('前年度'!L23=0,"皆増",IF('当年度'!L23=0,"皆減",ROUND('増減額'!L23/'前年度'!L23*100,1))))</f>
      </c>
      <c r="M23" s="25">
        <f>IF(AND('当年度'!M23=0,'前年度'!M23=0),"",IF('前年度'!M23=0,"皆増",IF('当年度'!M23=0,"皆減",ROUND('増減額'!M23/'前年度'!M23*100,1))))</f>
        <v>10.5</v>
      </c>
      <c r="N23" s="25">
        <f>IF(AND('当年度'!N23=0,'前年度'!N23=0),"",IF('前年度'!N23=0,"皆増",IF('当年度'!N23=0,"皆減",ROUND('増減額'!N23/'前年度'!N23*100,1))))</f>
        <v>-4.8</v>
      </c>
      <c r="O23" s="25">
        <f>IF(AND('当年度'!O23=0,'前年度'!O23=0),"",IF('前年度'!O23=0,"皆増",IF('当年度'!O23=0,"皆減",ROUND('増減額'!O23/'前年度'!O23*100,1))))</f>
      </c>
      <c r="P23" s="25">
        <f>IF(AND('当年度'!P23=0,'前年度'!P23=0),"",IF('前年度'!P23=0,"皆増",IF('当年度'!P23=0,"皆減",ROUND('増減額'!P23/'前年度'!P23*100,1))))</f>
        <v>55.7</v>
      </c>
    </row>
    <row r="24" spans="1:16" ht="21.75" customHeight="1">
      <c r="A24" s="114"/>
      <c r="B24" s="110" t="s">
        <v>41</v>
      </c>
      <c r="C24" s="25">
        <f>IF(AND('当年度'!C24=0,'前年度'!C24=0),"",IF('前年度'!C24=0,"皆増",IF('当年度'!C24=0,"皆減",ROUND('増減額'!C24/'前年度'!C24*100,1))))</f>
        <v>-4.3</v>
      </c>
      <c r="D24" s="25">
        <f>IF(AND('当年度'!D24=0,'前年度'!D24=0),"",IF('前年度'!D24=0,"皆増",IF('当年度'!D24=0,"皆減",ROUND('増減額'!D24/'前年度'!D24*100,1))))</f>
        <v>-1.7</v>
      </c>
      <c r="E24" s="25">
        <f>IF(AND('当年度'!E24=0,'前年度'!E24=0),"",IF('前年度'!E24=0,"皆増",IF('当年度'!E24=0,"皆減",ROUND('増減額'!E24/'前年度'!E24*100,1))))</f>
        <v>9.7</v>
      </c>
      <c r="F24" s="25">
        <f>IF(AND('当年度'!F24=0,'前年度'!F24=0),"",IF('前年度'!F24=0,"皆増",IF('当年度'!F24=0,"皆減",ROUND('増減額'!F24/'前年度'!F24*100,1))))</f>
        <v>14.4</v>
      </c>
      <c r="G24" s="25">
        <f>IF(AND('当年度'!G24=0,'前年度'!G24=0),"",IF('前年度'!G24=0,"皆増",IF('当年度'!G24=0,"皆減",ROUND('増減額'!G24/'前年度'!G24*100,1))))</f>
        <v>-8.9</v>
      </c>
      <c r="H24" s="25">
        <f>IF(AND('当年度'!H24=0,'前年度'!H24=0),"",IF('前年度'!H24=0,"皆増",IF('当年度'!H24=0,"皆減",ROUND('増減額'!H24/'前年度'!H24*100,1))))</f>
        <v>-1.3</v>
      </c>
      <c r="I24" s="25">
        <f>IF(AND('当年度'!I24=0,'前年度'!I24=0),"",IF('前年度'!I24=0,"皆増",IF('当年度'!I24=0,"皆減",ROUND('増減額'!I24/'前年度'!I24*100,1))))</f>
      </c>
      <c r="J24" s="25" t="str">
        <f>IF(AND('当年度'!J24=0,'前年度'!J24=0),"",IF('前年度'!J24=0,"皆増",IF('当年度'!J24=0,"皆減",ROUND('増減額'!J24/'前年度'!J24*100,1))))</f>
        <v>皆増</v>
      </c>
      <c r="K24" s="25">
        <f>IF(AND('当年度'!K24=0,'前年度'!K24=0),"",IF('前年度'!K24=0,"皆増",IF('当年度'!K24=0,"皆減",ROUND('増減額'!K24/'前年度'!K24*100,1))))</f>
        <v>-10.6</v>
      </c>
      <c r="L24" s="25">
        <f>IF(AND('当年度'!L24=0,'前年度'!L24=0),"",IF('前年度'!L24=0,"皆増",IF('当年度'!L24=0,"皆減",ROUND('増減額'!L24/'前年度'!L24*100,1))))</f>
      </c>
      <c r="M24" s="25">
        <f>IF(AND('当年度'!M24=0,'前年度'!M24=0),"",IF('前年度'!M24=0,"皆増",IF('当年度'!M24=0,"皆減",ROUND('増減額'!M24/'前年度'!M24*100,1))))</f>
        <v>-5.5</v>
      </c>
      <c r="N24" s="25">
        <f>IF(AND('当年度'!N24=0,'前年度'!N24=0),"",IF('前年度'!N24=0,"皆増",IF('当年度'!N24=0,"皆減",ROUND('増減額'!N24/'前年度'!N24*100,1))))</f>
        <v>-6.9</v>
      </c>
      <c r="O24" s="25">
        <f>IF(AND('当年度'!O24=0,'前年度'!O24=0),"",IF('前年度'!O24=0,"皆増",IF('当年度'!O24=0,"皆減",ROUND('増減額'!O24/'前年度'!O24*100,1))))</f>
      </c>
      <c r="P24" s="25">
        <f>IF(AND('当年度'!P24=0,'前年度'!P24=0),"",IF('前年度'!P24=0,"皆増",IF('当年度'!P24=0,"皆減",ROUND('増減額'!P24/'前年度'!P24*100,1))))</f>
      </c>
    </row>
    <row r="25" spans="1:16" ht="21.75" customHeight="1">
      <c r="A25" s="114"/>
      <c r="B25" s="109" t="s">
        <v>55</v>
      </c>
      <c r="C25" s="25">
        <f>IF(AND('当年度'!C25=0,'前年度'!C25=0),"",IF('前年度'!C25=0,"皆増",IF('当年度'!C25=0,"皆減",ROUND('増減額'!C25/'前年度'!C25*100,1))))</f>
        <v>0.9</v>
      </c>
      <c r="D25" s="25">
        <f>IF(AND('当年度'!D25=0,'前年度'!D25=0),"",IF('前年度'!D25=0,"皆増",IF('当年度'!D25=0,"皆減",ROUND('増減額'!D25/'前年度'!D25*100,1))))</f>
        <v>4.1</v>
      </c>
      <c r="E25" s="25">
        <f>IF(AND('当年度'!E25=0,'前年度'!E25=0),"",IF('前年度'!E25=0,"皆増",IF('当年度'!E25=0,"皆減",ROUND('増減額'!E25/'前年度'!E25*100,1))))</f>
        <v>-5.1</v>
      </c>
      <c r="F25" s="25">
        <f>IF(AND('当年度'!F25=0,'前年度'!F25=0),"",IF('前年度'!F25=0,"皆増",IF('当年度'!F25=0,"皆減",ROUND('増減額'!F25/'前年度'!F25*100,1))))</f>
        <v>-8.7</v>
      </c>
      <c r="G25" s="25">
        <f>IF(AND('当年度'!G25=0,'前年度'!G25=0),"",IF('前年度'!G25=0,"皆増",IF('当年度'!G25=0,"皆減",ROUND('増減額'!G25/'前年度'!G25*100,1))))</f>
        <v>31</v>
      </c>
      <c r="H25" s="25">
        <f>IF(AND('当年度'!H25=0,'前年度'!H25=0),"",IF('前年度'!H25=0,"皆増",IF('当年度'!H25=0,"皆減",ROUND('増減額'!H25/'前年度'!H25*100,1))))</f>
        <v>2.6</v>
      </c>
      <c r="I25" s="25">
        <f>IF(AND('当年度'!I25=0,'前年度'!I25=0),"",IF('前年度'!I25=0,"皆増",IF('当年度'!I25=0,"皆減",ROUND('増減額'!I25/'前年度'!I25*100,1))))</f>
      </c>
      <c r="J25" s="25">
        <f>IF(AND('当年度'!J25=0,'前年度'!J25=0),"",IF('前年度'!J25=0,"皆増",IF('当年度'!J25=0,"皆減",ROUND('増減額'!J25/'前年度'!J25*100,1))))</f>
      </c>
      <c r="K25" s="25">
        <f>IF(AND('当年度'!K25=0,'前年度'!K25=0),"",IF('前年度'!K25=0,"皆増",IF('当年度'!K25=0,"皆減",ROUND('増減額'!K25/'前年度'!K25*100,1))))</f>
        <v>-16.1</v>
      </c>
      <c r="L25" s="25">
        <f>IF(AND('当年度'!L25=0,'前年度'!L25=0),"",IF('前年度'!L25=0,"皆増",IF('当年度'!L25=0,"皆減",ROUND('増減額'!L25/'前年度'!L25*100,1))))</f>
      </c>
      <c r="M25" s="25">
        <f>IF(AND('当年度'!M25=0,'前年度'!M25=0),"",IF('前年度'!M25=0,"皆増",IF('当年度'!M25=0,"皆減",ROUND('増減額'!M25/'前年度'!M25*100,1))))</f>
        <v>4.1</v>
      </c>
      <c r="N25" s="25">
        <f>IF(AND('当年度'!N25=0,'前年度'!N25=0),"",IF('前年度'!N25=0,"皆増",IF('当年度'!N25=0,"皆減",ROUND('増減額'!N25/'前年度'!N25*100,1))))</f>
        <v>-11.8</v>
      </c>
      <c r="O25" s="25">
        <f>IF(AND('当年度'!O25=0,'前年度'!O25=0),"",IF('前年度'!O25=0,"皆増",IF('当年度'!O25=0,"皆減",ROUND('増減額'!O25/'前年度'!O25*100,1))))</f>
      </c>
      <c r="P25" s="25">
        <f>IF(AND('当年度'!P25=0,'前年度'!P25=0),"",IF('前年度'!P25=0,"皆増",IF('当年度'!P25=0,"皆減",ROUND('増減額'!P25/'前年度'!P25*100,1))))</f>
        <v>55.3</v>
      </c>
    </row>
    <row r="26" spans="1:16" ht="21.75" customHeight="1">
      <c r="A26" s="114"/>
      <c r="B26" s="110" t="s">
        <v>56</v>
      </c>
      <c r="C26" s="25">
        <f>IF(AND('当年度'!C26=0,'前年度'!C26=0),"",IF('前年度'!C26=0,"皆増",IF('当年度'!C26=0,"皆減",ROUND('増減額'!C26/'前年度'!C26*100,1))))</f>
        <v>-5.4</v>
      </c>
      <c r="D26" s="25">
        <f>IF(AND('当年度'!D26=0,'前年度'!D26=0),"",IF('前年度'!D26=0,"皆増",IF('当年度'!D26=0,"皆減",ROUND('増減額'!D26/'前年度'!D26*100,1))))</f>
        <v>-1.8</v>
      </c>
      <c r="E26" s="25">
        <f>IF(AND('当年度'!E26=0,'前年度'!E26=0),"",IF('前年度'!E26=0,"皆増",IF('当年度'!E26=0,"皆減",ROUND('増減額'!E26/'前年度'!E26*100,1))))</f>
        <v>2.5</v>
      </c>
      <c r="F26" s="25">
        <f>IF(AND('当年度'!F26=0,'前年度'!F26=0),"",IF('前年度'!F26=0,"皆増",IF('当年度'!F26=0,"皆減",ROUND('増減額'!F26/'前年度'!F26*100,1))))</f>
        <v>-1.6</v>
      </c>
      <c r="G26" s="25">
        <f>IF(AND('当年度'!G26=0,'前年度'!G26=0),"",IF('前年度'!G26=0,"皆増",IF('当年度'!G26=0,"皆減",ROUND('増減額'!G26/'前年度'!G26*100,1))))</f>
        <v>-6.4</v>
      </c>
      <c r="H26" s="25">
        <f>IF(AND('当年度'!H26=0,'前年度'!H26=0),"",IF('前年度'!H26=0,"皆増",IF('当年度'!H26=0,"皆減",ROUND('増減額'!H26/'前年度'!H26*100,1))))</f>
        <v>-9.8</v>
      </c>
      <c r="I26" s="25">
        <f>IF(AND('当年度'!I26=0,'前年度'!I26=0),"",IF('前年度'!I26=0,"皆増",IF('当年度'!I26=0,"皆減",ROUND('増減額'!I26/'前年度'!I26*100,1))))</f>
      </c>
      <c r="J26" s="25">
        <f>IF(AND('当年度'!J26=0,'前年度'!J26=0),"",IF('前年度'!J26=0,"皆増",IF('当年度'!J26=0,"皆減",ROUND('増減額'!J26/'前年度'!J26*100,1))))</f>
        <v>-27.4</v>
      </c>
      <c r="K26" s="25">
        <f>IF(AND('当年度'!K26=0,'前年度'!K26=0),"",IF('前年度'!K26=0,"皆増",IF('当年度'!K26=0,"皆減",ROUND('増減額'!K26/'前年度'!K26*100,1))))</f>
        <v>2</v>
      </c>
      <c r="L26" s="25">
        <f>IF(AND('当年度'!L26=0,'前年度'!L26=0),"",IF('前年度'!L26=0,"皆増",IF('当年度'!L26=0,"皆減",ROUND('増減額'!L26/'前年度'!L26*100,1))))</f>
      </c>
      <c r="M26" s="25">
        <f>IF(AND('当年度'!M26=0,'前年度'!M26=0),"",IF('前年度'!M26=0,"皆増",IF('当年度'!M26=0,"皆減",ROUND('増減額'!M26/'前年度'!M26*100,1))))</f>
        <v>-5</v>
      </c>
      <c r="N26" s="25">
        <f>IF(AND('当年度'!N26=0,'前年度'!N26=0),"",IF('前年度'!N26=0,"皆増",IF('当年度'!N26=0,"皆減",ROUND('増減額'!N26/'前年度'!N26*100,1))))</f>
        <v>-1.9</v>
      </c>
      <c r="O26" s="25">
        <f>IF(AND('当年度'!O26=0,'前年度'!O26=0),"",IF('前年度'!O26=0,"皆増",IF('当年度'!O26=0,"皆減",ROUND('増減額'!O26/'前年度'!O26*100,1))))</f>
      </c>
      <c r="P26" s="25">
        <f>IF(AND('当年度'!P26=0,'前年度'!P26=0),"",IF('前年度'!P26=0,"皆増",IF('当年度'!P26=0,"皆減",ROUND('増減額'!P26/'前年度'!P26*100,1))))</f>
        <v>55.2</v>
      </c>
    </row>
    <row r="27" spans="1:16" ht="21.75" customHeight="1">
      <c r="A27" s="114"/>
      <c r="B27" s="109" t="s">
        <v>57</v>
      </c>
      <c r="C27" s="25">
        <f>IF(AND('当年度'!C27=0,'前年度'!C27=0),"",IF('前年度'!C27=0,"皆増",IF('当年度'!C27=0,"皆減",ROUND('増減額'!C27/'前年度'!C27*100,1))))</f>
        <v>4.3</v>
      </c>
      <c r="D27" s="25">
        <f>IF(AND('当年度'!D27=0,'前年度'!D27=0),"",IF('前年度'!D27=0,"皆増",IF('当年度'!D27=0,"皆減",ROUND('増減額'!D27/'前年度'!D27*100,1))))</f>
        <v>13.5</v>
      </c>
      <c r="E27" s="25">
        <f>IF(AND('当年度'!E27=0,'前年度'!E27=0),"",IF('前年度'!E27=0,"皆増",IF('当年度'!E27=0,"皆減",ROUND('増減額'!E27/'前年度'!E27*100,1))))</f>
        <v>-28.7</v>
      </c>
      <c r="F27" s="25">
        <f>IF(AND('当年度'!F27=0,'前年度'!F27=0),"",IF('前年度'!F27=0,"皆増",IF('当年度'!F27=0,"皆減",ROUND('増減額'!F27/'前年度'!F27*100,1))))</f>
        <v>-7.3</v>
      </c>
      <c r="G27" s="25">
        <f>IF(AND('当年度'!G27=0,'前年度'!G27=0),"",IF('前年度'!G27=0,"皆増",IF('当年度'!G27=0,"皆減",ROUND('増減額'!G27/'前年度'!G27*100,1))))</f>
        <v>15.3</v>
      </c>
      <c r="H27" s="25">
        <f>IF(AND('当年度'!H27=0,'前年度'!H27=0),"",IF('前年度'!H27=0,"皆増",IF('当年度'!H27=0,"皆減",ROUND('増減額'!H27/'前年度'!H27*100,1))))</f>
        <v>-10.2</v>
      </c>
      <c r="I27" s="25">
        <f>IF(AND('当年度'!I27=0,'前年度'!I27=0),"",IF('前年度'!I27=0,"皆増",IF('当年度'!I27=0,"皆減",ROUND('増減額'!I27/'前年度'!I27*100,1))))</f>
      </c>
      <c r="J27" s="25">
        <f>IF(AND('当年度'!J27=0,'前年度'!J27=0),"",IF('前年度'!J27=0,"皆増",IF('当年度'!J27=0,"皆減",ROUND('増減額'!J27/'前年度'!J27*100,1))))</f>
      </c>
      <c r="K27" s="25">
        <f>IF(AND('当年度'!K27=0,'前年度'!K27=0),"",IF('前年度'!K27=0,"皆増",IF('当年度'!K27=0,"皆減",ROUND('増減額'!K27/'前年度'!K27*100,1))))</f>
        <v>-4.5</v>
      </c>
      <c r="L27" s="25">
        <f>IF(AND('当年度'!L27=0,'前年度'!L27=0),"",IF('前年度'!L27=0,"皆増",IF('当年度'!L27=0,"皆減",ROUND('増減額'!L27/'前年度'!L27*100,1))))</f>
      </c>
      <c r="M27" s="25">
        <f>IF(AND('当年度'!M27=0,'前年度'!M27=0),"",IF('前年度'!M27=0,"皆増",IF('当年度'!M27=0,"皆減",ROUND('増減額'!M27/'前年度'!M27*100,1))))</f>
        <v>1.7</v>
      </c>
      <c r="N27" s="25">
        <f>IF(AND('当年度'!N27=0,'前年度'!N27=0),"",IF('前年度'!N27=0,"皆増",IF('当年度'!N27=0,"皆減",ROUND('増減額'!N27/'前年度'!N27*100,1))))</f>
        <v>-0.8</v>
      </c>
      <c r="O27" s="25">
        <f>IF(AND('当年度'!O27=0,'前年度'!O27=0),"",IF('前年度'!O27=0,"皆増",IF('当年度'!O27=0,"皆減",ROUND('増減額'!O27/'前年度'!O27*100,1))))</f>
      </c>
      <c r="P27" s="25">
        <f>IF(AND('当年度'!P27=0,'前年度'!P27=0),"",IF('前年度'!P27=0,"皆増",IF('当年度'!P27=0,"皆減",ROUND('増減額'!P27/'前年度'!P27*100,1))))</f>
        <v>55.2</v>
      </c>
    </row>
    <row r="28" spans="1:16" ht="21.75" customHeight="1">
      <c r="A28" s="114"/>
      <c r="B28" s="110" t="s">
        <v>60</v>
      </c>
      <c r="C28" s="25">
        <f>IF(AND('当年度'!C28=0,'前年度'!C28=0),"",IF('前年度'!C28=0,"皆増",IF('当年度'!C28=0,"皆減",ROUND('増減額'!C28/'前年度'!C28*100,1))))</f>
        <v>-2.3</v>
      </c>
      <c r="D28" s="25">
        <f>IF(AND('当年度'!D28=0,'前年度'!D28=0),"",IF('前年度'!D28=0,"皆増",IF('当年度'!D28=0,"皆減",ROUND('増減額'!D28/'前年度'!D28*100,1))))</f>
        <v>6.8</v>
      </c>
      <c r="E28" s="25">
        <f>IF(AND('当年度'!E28=0,'前年度'!E28=0),"",IF('前年度'!E28=0,"皆増",IF('当年度'!E28=0,"皆減",ROUND('増減額'!E28/'前年度'!E28*100,1))))</f>
        <v>-7.5</v>
      </c>
      <c r="F28" s="25">
        <f>IF(AND('当年度'!F28=0,'前年度'!F28=0),"",IF('前年度'!F28=0,"皆増",IF('当年度'!F28=0,"皆減",ROUND('増減額'!F28/'前年度'!F28*100,1))))</f>
        <v>3.1</v>
      </c>
      <c r="G28" s="25">
        <f>IF(AND('当年度'!G28=0,'前年度'!G28=0),"",IF('前年度'!G28=0,"皆増",IF('当年度'!G28=0,"皆減",ROUND('増減額'!G28/'前年度'!G28*100,1))))</f>
        <v>-4.5</v>
      </c>
      <c r="H28" s="25">
        <f>IF(AND('当年度'!H28=0,'前年度'!H28=0),"",IF('前年度'!H28=0,"皆増",IF('当年度'!H28=0,"皆減",ROUND('増減額'!H28/'前年度'!H28*100,1))))</f>
        <v>-8.9</v>
      </c>
      <c r="I28" s="25">
        <f>IF(AND('当年度'!I28=0,'前年度'!I28=0),"",IF('前年度'!I28=0,"皆増",IF('当年度'!I28=0,"皆減",ROUND('増減額'!I28/'前年度'!I28*100,1))))</f>
      </c>
      <c r="J28" s="25">
        <f>IF(AND('当年度'!J28=0,'前年度'!J28=0),"",IF('前年度'!J28=0,"皆増",IF('当年度'!J28=0,"皆減",ROUND('増減額'!J28/'前年度'!J28*100,1))))</f>
      </c>
      <c r="K28" s="25">
        <f>IF(AND('当年度'!K28=0,'前年度'!K28=0),"",IF('前年度'!K28=0,"皆増",IF('当年度'!K28=0,"皆減",ROUND('増減額'!K28/'前年度'!K28*100,1))))</f>
        <v>6</v>
      </c>
      <c r="L28" s="25">
        <f>IF(AND('当年度'!L28=0,'前年度'!L28=0),"",IF('前年度'!L28=0,"皆増",IF('当年度'!L28=0,"皆減",ROUND('増減額'!L28/'前年度'!L28*100,1))))</f>
      </c>
      <c r="M28" s="25">
        <f>IF(AND('当年度'!M28=0,'前年度'!M28=0),"",IF('前年度'!M28=0,"皆増",IF('当年度'!M28=0,"皆減",ROUND('増減額'!M28/'前年度'!M28*100,1))))</f>
        <v>-1.7</v>
      </c>
      <c r="N28" s="25">
        <f>IF(AND('当年度'!N28=0,'前年度'!N28=0),"",IF('前年度'!N28=0,"皆増",IF('当年度'!N28=0,"皆減",ROUND('増減額'!N28/'前年度'!N28*100,1))))</f>
        <v>4.7</v>
      </c>
      <c r="O28" s="25">
        <f>IF(AND('当年度'!O28=0,'前年度'!O28=0),"",IF('前年度'!O28=0,"皆増",IF('当年度'!O28=0,"皆減",ROUND('増減額'!O28/'前年度'!O28*100,1))))</f>
      </c>
      <c r="P28" s="25">
        <f>IF(AND('当年度'!P28=0,'前年度'!P28=0),"",IF('前年度'!P28=0,"皆増",IF('当年度'!P28=0,"皆減",ROUND('増減額'!P28/'前年度'!P28*100,1))))</f>
        <v>55.2</v>
      </c>
    </row>
    <row r="29" spans="1:16" ht="21.75" customHeight="1">
      <c r="A29" s="114"/>
      <c r="B29" s="110" t="s">
        <v>69</v>
      </c>
      <c r="C29" s="25">
        <f>IF(AND('当年度'!C29=0,'前年度'!C29=0),"",IF('前年度'!C29=0,"皆増",IF('当年度'!C29=0,"皆減",ROUND('増減額'!C29/'前年度'!C29*100,1))))</f>
        <v>-1.9</v>
      </c>
      <c r="D29" s="25">
        <f>IF(AND('当年度'!D29=0,'前年度'!D29=0),"",IF('前年度'!D29=0,"皆増",IF('当年度'!D29=0,"皆減",ROUND('増減額'!D29/'前年度'!D29*100,1))))</f>
        <v>3.6</v>
      </c>
      <c r="E29" s="25">
        <f>IF(AND('当年度'!E29=0,'前年度'!E29=0),"",IF('前年度'!E29=0,"皆増",IF('当年度'!E29=0,"皆減",ROUND('増減額'!E29/'前年度'!E29*100,1))))</f>
        <v>41.5</v>
      </c>
      <c r="F29" s="25">
        <f>IF(AND('当年度'!F29=0,'前年度'!F29=0),"",IF('前年度'!F29=0,"皆増",IF('当年度'!F29=0,"皆減",ROUND('増減額'!F29/'前年度'!F29*100,1))))</f>
        <v>2.9</v>
      </c>
      <c r="G29" s="25">
        <f>IF(AND('当年度'!G29=0,'前年度'!G29=0),"",IF('前年度'!G29=0,"皆増",IF('当年度'!G29=0,"皆減",ROUND('増減額'!G29/'前年度'!G29*100,1))))</f>
        <v>-4.9</v>
      </c>
      <c r="H29" s="25">
        <f>IF(AND('当年度'!H29=0,'前年度'!H29=0),"",IF('前年度'!H29=0,"皆増",IF('当年度'!H29=0,"皆減",ROUND('増減額'!H29/'前年度'!H29*100,1))))</f>
        <v>-0.3</v>
      </c>
      <c r="I29" s="25">
        <f>IF(AND('当年度'!I29=0,'前年度'!I29=0),"",IF('前年度'!I29=0,"皆増",IF('当年度'!I29=0,"皆減",ROUND('増減額'!I29/'前年度'!I29*100,1))))</f>
      </c>
      <c r="J29" s="25">
        <f>IF(AND('当年度'!J29=0,'前年度'!J29=0),"",IF('前年度'!J29=0,"皆増",IF('当年度'!J29=0,"皆減",ROUND('増減額'!J29/'前年度'!J29*100,1))))</f>
      </c>
      <c r="K29" s="25">
        <f>IF(AND('当年度'!K29=0,'前年度'!K29=0),"",IF('前年度'!K29=0,"皆増",IF('当年度'!K29=0,"皆減",ROUND('増減額'!K29/'前年度'!K29*100,1))))</f>
        <v>11</v>
      </c>
      <c r="L29" s="25">
        <f>IF(AND('当年度'!L29=0,'前年度'!L29=0),"",IF('前年度'!L29=0,"皆増",IF('当年度'!L29=0,"皆減",ROUND('増減額'!L29/'前年度'!L29*100,1))))</f>
      </c>
      <c r="M29" s="25">
        <f>IF(AND('当年度'!M29=0,'前年度'!M29=0),"",IF('前年度'!M29=0,"皆増",IF('当年度'!M29=0,"皆減",ROUND('増減額'!M29/'前年度'!M29*100,1))))</f>
        <v>1.2</v>
      </c>
      <c r="N29" s="25">
        <f>IF(AND('当年度'!N29=0,'前年度'!N29=0),"",IF('前年度'!N29=0,"皆増",IF('当年度'!N29=0,"皆減",ROUND('増減額'!N29/'前年度'!N29*100,1))))</f>
        <v>-0.1</v>
      </c>
      <c r="O29" s="25">
        <f>IF(AND('当年度'!O29=0,'前年度'!O29=0),"",IF('前年度'!O29=0,"皆増",IF('当年度'!O29=0,"皆減",ROUND('増減額'!O29/'前年度'!O29*100,1))))</f>
      </c>
      <c r="P29" s="25">
        <f>IF(AND('当年度'!P29=0,'前年度'!P29=0),"",IF('前年度'!P29=0,"皆増",IF('当年度'!P29=0,"皆減",ROUND('増減額'!P29/'前年度'!P29*100,1))))</f>
        <v>55.2</v>
      </c>
    </row>
    <row r="30" spans="1:16" ht="21.75" customHeight="1">
      <c r="A30" s="114"/>
      <c r="B30" s="110" t="s">
        <v>143</v>
      </c>
      <c r="C30" s="25">
        <f>IF(AND('当年度'!C30=0,'前年度'!C30=0),"",IF('前年度'!C30=0,"皆増",IF('当年度'!C30=0,"皆減",ROUND('増減額'!C30/'前年度'!C30*100,1))))</f>
        <v>-6.3</v>
      </c>
      <c r="D30" s="25">
        <f>IF(AND('当年度'!D30=0,'前年度'!D30=0),"",IF('前年度'!D30=0,"皆増",IF('当年度'!D30=0,"皆減",ROUND('増減額'!D30/'前年度'!D30*100,1))))</f>
        <v>19.8</v>
      </c>
      <c r="E30" s="25">
        <f>IF(AND('当年度'!E30=0,'前年度'!E30=0),"",IF('前年度'!E30=0,"皆増",IF('当年度'!E30=0,"皆減",ROUND('増減額'!E30/'前年度'!E30*100,1))))</f>
        <v>98.3</v>
      </c>
      <c r="F30" s="25">
        <f>IF(AND('当年度'!F30=0,'前年度'!F30=0),"",IF('前年度'!F30=0,"皆増",IF('当年度'!F30=0,"皆減",ROUND('増減額'!F30/'前年度'!F30*100,1))))</f>
        <v>36.4</v>
      </c>
      <c r="G30" s="25">
        <f>IF(AND('当年度'!G30=0,'前年度'!G30=0),"",IF('前年度'!G30=0,"皆増",IF('当年度'!G30=0,"皆減",ROUND('増減額'!G30/'前年度'!G30*100,1))))</f>
        <v>-3.9</v>
      </c>
      <c r="H30" s="25">
        <f>IF(AND('当年度'!H30=0,'前年度'!H30=0),"",IF('前年度'!H30=0,"皆増",IF('当年度'!H30=0,"皆減",ROUND('増減額'!H30/'前年度'!H30*100,1))))</f>
        <v>-6.1</v>
      </c>
      <c r="I30" s="25">
        <f>IF(AND('当年度'!I30=0,'前年度'!I30=0),"",IF('前年度'!I30=0,"皆増",IF('当年度'!I30=0,"皆減",ROUND('増減額'!I30/'前年度'!I30*100,1))))</f>
      </c>
      <c r="J30" s="25">
        <f>IF(AND('当年度'!J30=0,'前年度'!J30=0),"",IF('前年度'!J30=0,"皆増",IF('当年度'!J30=0,"皆減",ROUND('増減額'!J30/'前年度'!J30*100,1))))</f>
      </c>
      <c r="K30" s="25">
        <f>IF(AND('当年度'!K30=0,'前年度'!K30=0),"",IF('前年度'!K30=0,"皆増",IF('当年度'!K30=0,"皆減",ROUND('増減額'!K30/'前年度'!K30*100,1))))</f>
        <v>5.1</v>
      </c>
      <c r="L30" s="25">
        <f>IF(AND('当年度'!L30=0,'前年度'!L30=0),"",IF('前年度'!L30=0,"皆増",IF('当年度'!L30=0,"皆減",ROUND('増減額'!L30/'前年度'!L30*100,1))))</f>
      </c>
      <c r="M30" s="25">
        <f>IF(AND('当年度'!M30=0,'前年度'!M30=0),"",IF('前年度'!M30=0,"皆増",IF('当年度'!M30=0,"皆減",ROUND('増減額'!M30/'前年度'!M30*100,1))))</f>
        <v>-0.6</v>
      </c>
      <c r="N30" s="25">
        <f>IF(AND('当年度'!N30=0,'前年度'!N30=0),"",IF('前年度'!N30=0,"皆増",IF('当年度'!N30=0,"皆減",ROUND('増減額'!N30/'前年度'!N30*100,1))))</f>
        <v>0.9</v>
      </c>
      <c r="O30" s="25">
        <f>IF(AND('当年度'!O30=0,'前年度'!O30=0),"",IF('前年度'!O30=0,"皆増",IF('当年度'!O30=0,"皆減",ROUND('増減額'!O30/'前年度'!O30*100,1))))</f>
      </c>
      <c r="P30" s="25">
        <f>IF(AND('当年度'!P30=0,'前年度'!P30=0),"",IF('前年度'!P30=0,"皆増",IF('当年度'!P30=0,"皆減",ROUND('増減額'!P30/'前年度'!P30*100,1))))</f>
        <v>54.7</v>
      </c>
    </row>
    <row r="31" spans="1:16" ht="21.75" customHeight="1">
      <c r="A31" s="114"/>
      <c r="B31" s="109" t="s">
        <v>144</v>
      </c>
      <c r="C31" s="25">
        <f>IF(AND('当年度'!C31=0,'前年度'!C31=0),"",IF('前年度'!C31=0,"皆増",IF('当年度'!C31=0,"皆減",ROUND('増減額'!C31/'前年度'!C31*100,1))))</f>
        <v>-4.5</v>
      </c>
      <c r="D31" s="25">
        <f>IF(AND('当年度'!D31=0,'前年度'!D31=0),"",IF('前年度'!D31=0,"皆増",IF('当年度'!D31=0,"皆減",ROUND('増減額'!D31/'前年度'!D31*100,1))))</f>
        <v>-0.8</v>
      </c>
      <c r="E31" s="25">
        <f>IF(AND('当年度'!E31=0,'前年度'!E31=0),"",IF('前年度'!E31=0,"皆増",IF('当年度'!E31=0,"皆減",ROUND('増減額'!E31/'前年度'!E31*100,1))))</f>
        <v>4</v>
      </c>
      <c r="F31" s="25">
        <f>IF(AND('当年度'!F31=0,'前年度'!F31=0),"",IF('前年度'!F31=0,"皆増",IF('当年度'!F31=0,"皆減",ROUND('増減額'!F31/'前年度'!F31*100,1))))</f>
        <v>-1.7</v>
      </c>
      <c r="G31" s="25">
        <f>IF(AND('当年度'!G31=0,'前年度'!G31=0),"",IF('前年度'!G31=0,"皆増",IF('当年度'!G31=0,"皆減",ROUND('増減額'!G31/'前年度'!G31*100,1))))</f>
        <v>11.1</v>
      </c>
      <c r="H31" s="25">
        <f>IF(AND('当年度'!H31=0,'前年度'!H31=0),"",IF('前年度'!H31=0,"皆増",IF('当年度'!H31=0,"皆減",ROUND('増減額'!H31/'前年度'!H31*100,1))))</f>
        <v>1</v>
      </c>
      <c r="I31" s="25">
        <f>IF(AND('当年度'!I31=0,'前年度'!I31=0),"",IF('前年度'!I31=0,"皆増",IF('当年度'!I31=0,"皆減",ROUND('増減額'!I31/'前年度'!I31*100,1))))</f>
      </c>
      <c r="J31" s="25">
        <f>IF(AND('当年度'!J31=0,'前年度'!J31=0),"",IF('前年度'!J31=0,"皆増",IF('当年度'!J31=0,"皆減",ROUND('増減額'!J31/'前年度'!J31*100,1))))</f>
      </c>
      <c r="K31" s="25">
        <f>IF(AND('当年度'!K31=0,'前年度'!K31=0),"",IF('前年度'!K31=0,"皆増",IF('当年度'!K31=0,"皆減",ROUND('増減額'!K31/'前年度'!K31*100,1))))</f>
        <v>4.9</v>
      </c>
      <c r="L31" s="25">
        <f>IF(AND('当年度'!L31=0,'前年度'!L31=0),"",IF('前年度'!L31=0,"皆増",IF('当年度'!L31=0,"皆減",ROUND('増減額'!L31/'前年度'!L31*100,1))))</f>
      </c>
      <c r="M31" s="25">
        <f>IF(AND('当年度'!M31=0,'前年度'!M31=0),"",IF('前年度'!M31=0,"皆増",IF('当年度'!M31=0,"皆減",ROUND('増減額'!M31/'前年度'!M31*100,1))))</f>
        <v>1</v>
      </c>
      <c r="N31" s="25">
        <f>IF(AND('当年度'!N31=0,'前年度'!N31=0),"",IF('前年度'!N31=0,"皆増",IF('当年度'!N31=0,"皆減",ROUND('増減額'!N31/'前年度'!N31*100,1))))</f>
        <v>0.5</v>
      </c>
      <c r="O31" s="25">
        <f>IF(AND('当年度'!O31=0,'前年度'!O31=0),"",IF('前年度'!O31=0,"皆増",IF('当年度'!O31=0,"皆減",ROUND('増減額'!O31/'前年度'!O31*100,1))))</f>
      </c>
      <c r="P31" s="25">
        <f>IF(AND('当年度'!P31=0,'前年度'!P31=0),"",IF('前年度'!P31=0,"皆増",IF('当年度'!P31=0,"皆減",ROUND('増減額'!P31/'前年度'!P31*100,1))))</f>
        <v>55.2</v>
      </c>
    </row>
    <row r="32" spans="1:16" ht="21.75" customHeight="1">
      <c r="A32" s="114"/>
      <c r="B32" s="109" t="s">
        <v>145</v>
      </c>
      <c r="C32" s="25">
        <f>IF(AND('当年度'!C32=0,'前年度'!C32=0),"",IF('前年度'!C32=0,"皆増",IF('当年度'!C32=0,"皆減",ROUND('増減額'!C32/'前年度'!C32*100,1))))</f>
        <v>-2.4</v>
      </c>
      <c r="D32" s="25">
        <f>IF(AND('当年度'!D32=0,'前年度'!D32=0),"",IF('前年度'!D32=0,"皆増",IF('当年度'!D32=0,"皆減",ROUND('増減額'!D32/'前年度'!D32*100,1))))</f>
        <v>-4.3</v>
      </c>
      <c r="E32" s="25">
        <f>IF(AND('当年度'!E32=0,'前年度'!E32=0),"",IF('前年度'!E32=0,"皆増",IF('当年度'!E32=0,"皆減",ROUND('増減額'!E32/'前年度'!E32*100,1))))</f>
        <v>-5.2</v>
      </c>
      <c r="F32" s="25">
        <f>IF(AND('当年度'!F32=0,'前年度'!F32=0),"",IF('前年度'!F32=0,"皆増",IF('当年度'!F32=0,"皆減",ROUND('増減額'!F32/'前年度'!F32*100,1))))</f>
        <v>1.1</v>
      </c>
      <c r="G32" s="25">
        <f>IF(AND('当年度'!G32=0,'前年度'!G32=0),"",IF('前年度'!G32=0,"皆増",IF('当年度'!G32=0,"皆減",ROUND('増減額'!G32/'前年度'!G32*100,1))))</f>
        <v>-0.7</v>
      </c>
      <c r="H32" s="25">
        <f>IF(AND('当年度'!H32=0,'前年度'!H32=0),"",IF('前年度'!H32=0,"皆増",IF('当年度'!H32=0,"皆減",ROUND('増減額'!H32/'前年度'!H32*100,1))))</f>
        <v>-7.4</v>
      </c>
      <c r="I32" s="25">
        <f>IF(AND('当年度'!I32=0,'前年度'!I32=0),"",IF('前年度'!I32=0,"皆増",IF('当年度'!I32=0,"皆減",ROUND('増減額'!I32/'前年度'!I32*100,1))))</f>
      </c>
      <c r="J32" s="25">
        <f>IF(AND('当年度'!J32=0,'前年度'!J32=0),"",IF('前年度'!J32=0,"皆増",IF('当年度'!J32=0,"皆減",ROUND('増減額'!J32/'前年度'!J32*100,1))))</f>
      </c>
      <c r="K32" s="25">
        <f>IF(AND('当年度'!K32=0,'前年度'!K32=0),"",IF('前年度'!K32=0,"皆増",IF('当年度'!K32=0,"皆減",ROUND('増減額'!K32/'前年度'!K32*100,1))))</f>
        <v>5.3</v>
      </c>
      <c r="L32" s="25">
        <f>IF(AND('当年度'!L32=0,'前年度'!L32=0),"",IF('前年度'!L32=0,"皆増",IF('当年度'!L32=0,"皆減",ROUND('増減額'!L32/'前年度'!L32*100,1))))</f>
      </c>
      <c r="M32" s="25">
        <f>IF(AND('当年度'!M32=0,'前年度'!M32=0),"",IF('前年度'!M32=0,"皆増",IF('当年度'!M32=0,"皆減",ROUND('増減額'!M32/'前年度'!M32*100,1))))</f>
        <v>-2.8</v>
      </c>
      <c r="N32" s="25">
        <f>IF(AND('当年度'!N32=0,'前年度'!N32=0),"",IF('前年度'!N32=0,"皆増",IF('当年度'!N32=0,"皆減",ROUND('増減額'!N32/'前年度'!N32*100,1))))</f>
        <v>-1.7</v>
      </c>
      <c r="O32" s="25">
        <f>IF(AND('当年度'!O32=0,'前年度'!O32=0),"",IF('前年度'!O32=0,"皆増",IF('当年度'!O32=0,"皆減",ROUND('増減額'!O32/'前年度'!O32*100,1))))</f>
      </c>
      <c r="P32" s="25">
        <f>IF(AND('当年度'!P32=0,'前年度'!P32=0),"",IF('前年度'!P32=0,"皆増",IF('当年度'!P32=0,"皆減",ROUND('増減額'!P32/'前年度'!P32*100,1))))</f>
        <v>55.2</v>
      </c>
    </row>
    <row r="33" spans="1:16" ht="21.75" customHeight="1">
      <c r="A33" s="114"/>
      <c r="B33" s="110" t="s">
        <v>82</v>
      </c>
      <c r="C33" s="25">
        <f>IF(AND('当年度'!C33=0,'前年度'!C33=0),"",IF('前年度'!C33=0,"皆増",IF('当年度'!C33=0,"皆減",ROUND('増減額'!C33/'前年度'!C33*100,1))))</f>
        <v>3.6</v>
      </c>
      <c r="D33" s="25">
        <f>IF(AND('当年度'!D33=0,'前年度'!D33=0),"",IF('前年度'!D33=0,"皆増",IF('当年度'!D33=0,"皆減",ROUND('増減額'!D33/'前年度'!D33*100,1))))</f>
        <v>12.4</v>
      </c>
      <c r="E33" s="25">
        <f>IF(AND('当年度'!E33=0,'前年度'!E33=0),"",IF('前年度'!E33=0,"皆増",IF('当年度'!E33=0,"皆減",ROUND('増減額'!E33/'前年度'!E33*100,1))))</f>
        <v>-8.8</v>
      </c>
      <c r="F33" s="25">
        <f>IF(AND('当年度'!F33=0,'前年度'!F33=0),"",IF('前年度'!F33=0,"皆増",IF('当年度'!F33=0,"皆減",ROUND('増減額'!F33/'前年度'!F33*100,1))))</f>
        <v>10.1</v>
      </c>
      <c r="G33" s="25">
        <f>IF(AND('当年度'!G33=0,'前年度'!G33=0),"",IF('前年度'!G33=0,"皆増",IF('当年度'!G33=0,"皆減",ROUND('増減額'!G33/'前年度'!G33*100,1))))</f>
        <v>-21.5</v>
      </c>
      <c r="H33" s="25">
        <f>IF(AND('当年度'!H33=0,'前年度'!H33=0),"",IF('前年度'!H33=0,"皆増",IF('当年度'!H33=0,"皆減",ROUND('増減額'!H33/'前年度'!H33*100,1))))</f>
        <v>-14.5</v>
      </c>
      <c r="I33" s="25">
        <f>IF(AND('当年度'!I33=0,'前年度'!I33=0),"",IF('前年度'!I33=0,"皆増",IF('当年度'!I33=0,"皆減",ROUND('増減額'!I33/'前年度'!I33*100,1))))</f>
      </c>
      <c r="J33" s="25" t="str">
        <f>IF(AND('当年度'!J33=0,'前年度'!J33=0),"",IF('前年度'!J33=0,"皆増",IF('当年度'!J33=0,"皆減",ROUND('増減額'!J33/'前年度'!J33*100,1))))</f>
        <v>皆減</v>
      </c>
      <c r="K33" s="25">
        <f>IF(AND('当年度'!K33=0,'前年度'!K33=0),"",IF('前年度'!K33=0,"皆増",IF('当年度'!K33=0,"皆減",ROUND('増減額'!K33/'前年度'!K33*100,1))))</f>
        <v>-2</v>
      </c>
      <c r="L33" s="25">
        <f>IF(AND('当年度'!L33=0,'前年度'!L33=0),"",IF('前年度'!L33=0,"皆増",IF('当年度'!L33=0,"皆減",ROUND('増減額'!L33/'前年度'!L33*100,1))))</f>
      </c>
      <c r="M33" s="25">
        <f>IF(AND('当年度'!M33=0,'前年度'!M33=0),"",IF('前年度'!M33=0,"皆増",IF('当年度'!M33=0,"皆減",ROUND('増減額'!M33/'前年度'!M33*100,1))))</f>
        <v>-8.6</v>
      </c>
      <c r="N33" s="25">
        <f>IF(AND('当年度'!N33=0,'前年度'!N33=0),"",IF('前年度'!N33=0,"皆増",IF('当年度'!N33=0,"皆減",ROUND('増減額'!N33/'前年度'!N33*100,1))))</f>
        <v>-6.5</v>
      </c>
      <c r="O33" s="25">
        <f>IF(AND('当年度'!O33=0,'前年度'!O33=0),"",IF('前年度'!O33=0,"皆増",IF('当年度'!O33=0,"皆減",ROUND('増減額'!O33/'前年度'!O33*100,1))))</f>
      </c>
      <c r="P33" s="25">
        <f>IF(AND('当年度'!P33=0,'前年度'!P33=0),"",IF('前年度'!P33=0,"皆増",IF('当年度'!P33=0,"皆減",ROUND('増減額'!P33/'前年度'!P33*100,1))))</f>
        <v>55.1</v>
      </c>
    </row>
    <row r="34" spans="1:16" ht="21.75" customHeight="1">
      <c r="A34" s="114"/>
      <c r="B34" s="109" t="s">
        <v>83</v>
      </c>
      <c r="C34" s="25">
        <f>IF(AND('当年度'!C34=0,'前年度'!C34=0),"",IF('前年度'!C34=0,"皆増",IF('当年度'!C34=0,"皆減",ROUND('増減額'!C34/'前年度'!C34*100,1))))</f>
        <v>-2.4</v>
      </c>
      <c r="D34" s="25">
        <f>IF(AND('当年度'!D34=0,'前年度'!D34=0),"",IF('前年度'!D34=0,"皆増",IF('当年度'!D34=0,"皆減",ROUND('増減額'!D34/'前年度'!D34*100,1))))</f>
        <v>5.2</v>
      </c>
      <c r="E34" s="25">
        <f>IF(AND('当年度'!E34=0,'前年度'!E34=0),"",IF('前年度'!E34=0,"皆増",IF('当年度'!E34=0,"皆減",ROUND('増減額'!E34/'前年度'!E34*100,1))))</f>
        <v>13.3</v>
      </c>
      <c r="F34" s="25">
        <f>IF(AND('当年度'!F34=0,'前年度'!F34=0),"",IF('前年度'!F34=0,"皆増",IF('当年度'!F34=0,"皆減",ROUND('増減額'!F34/'前年度'!F34*100,1))))</f>
        <v>14.1</v>
      </c>
      <c r="G34" s="25">
        <f>IF(AND('当年度'!G34=0,'前年度'!G34=0),"",IF('前年度'!G34=0,"皆増",IF('当年度'!G34=0,"皆減",ROUND('増減額'!G34/'前年度'!G34*100,1))))</f>
        <v>12.9</v>
      </c>
      <c r="H34" s="25">
        <f>IF(AND('当年度'!H34=0,'前年度'!H34=0),"",IF('前年度'!H34=0,"皆増",IF('当年度'!H34=0,"皆減",ROUND('増減額'!H34/'前年度'!H34*100,1))))</f>
        <v>-1.6</v>
      </c>
      <c r="I34" s="25">
        <f>IF(AND('当年度'!I34=0,'前年度'!I34=0),"",IF('前年度'!I34=0,"皆増",IF('当年度'!I34=0,"皆減",ROUND('増減額'!I34/'前年度'!I34*100,1))))</f>
      </c>
      <c r="J34" s="25">
        <f>IF(AND('当年度'!J34=0,'前年度'!J34=0),"",IF('前年度'!J34=0,"皆増",IF('当年度'!J34=0,"皆減",ROUND('増減額'!J34/'前年度'!J34*100,1))))</f>
      </c>
      <c r="K34" s="25">
        <f>IF(AND('当年度'!K34=0,'前年度'!K34=0),"",IF('前年度'!K34=0,"皆増",IF('当年度'!K34=0,"皆減",ROUND('増減額'!K34/'前年度'!K34*100,1))))</f>
        <v>-0.8</v>
      </c>
      <c r="L34" s="25">
        <f>IF(AND('当年度'!L34=0,'前年度'!L34=0),"",IF('前年度'!L34=0,"皆増",IF('当年度'!L34=0,"皆減",ROUND('増減額'!L34/'前年度'!L34*100,1))))</f>
      </c>
      <c r="M34" s="25">
        <f>IF(AND('当年度'!M34=0,'前年度'!M34=0),"",IF('前年度'!M34=0,"皆増",IF('当年度'!M34=0,"皆減",ROUND('増減額'!M34/'前年度'!M34*100,1))))</f>
        <v>3.1</v>
      </c>
      <c r="N34" s="25">
        <f>IF(AND('当年度'!N34=0,'前年度'!N34=0),"",IF('前年度'!N34=0,"皆増",IF('当年度'!N34=0,"皆減",ROUND('増減額'!N34/'前年度'!N34*100,1))))</f>
        <v>1.4</v>
      </c>
      <c r="O34" s="25">
        <f>IF(AND('当年度'!O34=0,'前年度'!O34=0),"",IF('前年度'!O34=0,"皆増",IF('当年度'!O34=0,"皆減",ROUND('増減額'!O34/'前年度'!O34*100,1))))</f>
      </c>
      <c r="P34" s="25">
        <f>IF(AND('当年度'!P34=0,'前年度'!P34=0),"",IF('前年度'!P34=0,"皆増",IF('当年度'!P34=0,"皆減",ROUND('増減額'!P34/'前年度'!P34*100,1))))</f>
        <v>55.2</v>
      </c>
    </row>
    <row r="35" spans="1:16" ht="21.75" customHeight="1">
      <c r="A35" s="114"/>
      <c r="B35" s="112" t="s">
        <v>86</v>
      </c>
      <c r="C35" s="28">
        <f>IF(AND('当年度'!C35=0,'前年度'!C35=0),"",IF('前年度'!C35=0,"皆増",IF('当年度'!C35=0,"皆減",ROUND('増減額'!C35/'前年度'!C35*100,1))))</f>
        <v>-1.3</v>
      </c>
      <c r="D35" s="28">
        <f>IF(AND('当年度'!D35=0,'前年度'!D35=0),"",IF('前年度'!D35=0,"皆増",IF('当年度'!D35=0,"皆減",ROUND('増減額'!D35/'前年度'!D35*100,1))))</f>
        <v>2.1</v>
      </c>
      <c r="E35" s="28">
        <f>IF(AND('当年度'!E35=0,'前年度'!E35=0),"",IF('前年度'!E35=0,"皆増",IF('当年度'!E35=0,"皆減",ROUND('増減額'!E35/'前年度'!E35*100,1))))</f>
        <v>-2.8</v>
      </c>
      <c r="F35" s="28">
        <f>IF(AND('当年度'!F35=0,'前年度'!F35=0),"",IF('前年度'!F35=0,"皆増",IF('当年度'!F35=0,"皆減",ROUND('増減額'!F35/'前年度'!F35*100,1))))</f>
        <v>4.6</v>
      </c>
      <c r="G35" s="28">
        <f>IF(AND('当年度'!G35=0,'前年度'!G35=0),"",IF('前年度'!G35=0,"皆増",IF('当年度'!G35=0,"皆減",ROUND('増減額'!G35/'前年度'!G35*100,1))))</f>
        <v>-0.4</v>
      </c>
      <c r="H35" s="28">
        <f>IF(AND('当年度'!H35=0,'前年度'!H35=0),"",IF('前年度'!H35=0,"皆増",IF('当年度'!H35=0,"皆減",ROUND('増減額'!H35/'前年度'!H35*100,1))))</f>
        <v>-1.3</v>
      </c>
      <c r="I35" s="28">
        <f>IF(AND('当年度'!I35=0,'前年度'!I35=0),"",IF('前年度'!I35=0,"皆増",IF('当年度'!I35=0,"皆減",ROUND('増減額'!I35/'前年度'!I35*100,1))))</f>
      </c>
      <c r="J35" s="28">
        <f>IF(AND('当年度'!J35=0,'前年度'!J35=0),"",IF('前年度'!J35=0,"皆増",IF('当年度'!J35=0,"皆減",ROUND('増減額'!J35/'前年度'!J35*100,1))))</f>
        <v>17.1</v>
      </c>
      <c r="K35" s="28">
        <f>IF(AND('当年度'!K35=0,'前年度'!K35=0),"",IF('前年度'!K35=0,"皆増",IF('当年度'!K35=0,"皆減",ROUND('増減額'!K35/'前年度'!K35*100,1))))</f>
        <v>0.5</v>
      </c>
      <c r="L35" s="28">
        <f>IF(AND('当年度'!L35=0,'前年度'!L35=0),"",IF('前年度'!L35=0,"皆増",IF('当年度'!L35=0,"皆減",ROUND('増減額'!L35/'前年度'!L35*100,1))))</f>
      </c>
      <c r="M35" s="28">
        <f>IF(AND('当年度'!M35=0,'前年度'!M35=0),"",IF('前年度'!M35=0,"皆増",IF('当年度'!M35=0,"皆減",ROUND('増減額'!M35/'前年度'!M35*100,1))))</f>
        <v>0</v>
      </c>
      <c r="N35" s="28">
        <f>IF(AND('当年度'!N35=0,'前年度'!N35=0),"",IF('前年度'!N35=0,"皆増",IF('当年度'!N35=0,"皆減",ROUND('増減額'!N35/'前年度'!N35*100,1))))</f>
        <v>-2.4</v>
      </c>
      <c r="O35" s="28" t="str">
        <f>IF(AND('当年度'!O35=0,'前年度'!O35=0),"",IF('前年度'!O35=0,"皆増",IF('当年度'!O35=0,"皆減",ROUND('増減額'!O35/'前年度'!O35*100,1))))</f>
        <v>皆増</v>
      </c>
      <c r="P35" s="28">
        <f>IF(AND('当年度'!P35=0,'前年度'!P35=0),"",IF('前年度'!P35=0,"皆増",IF('当年度'!P35=0,"皆減",ROUND('増減額'!P35/'前年度'!P35*100,1))))</f>
        <v>53.2</v>
      </c>
    </row>
    <row r="36" spans="1:16" ht="21.75" customHeight="1">
      <c r="A36" s="114"/>
      <c r="B36" s="112" t="s">
        <v>87</v>
      </c>
      <c r="C36" s="28">
        <f>IF(AND('当年度'!C36=0,'前年度'!C36=0),"",IF('前年度'!C36=0,"皆増",IF('当年度'!C36=0,"皆減",ROUND('増減額'!C36/'前年度'!C36*100,1))))</f>
        <v>-1.8</v>
      </c>
      <c r="D36" s="28">
        <f>IF(AND('当年度'!D36=0,'前年度'!D36=0),"",IF('前年度'!D36=0,"皆増",IF('当年度'!D36=0,"皆減",ROUND('増減額'!D36/'前年度'!D36*100,1))))</f>
        <v>4.2</v>
      </c>
      <c r="E36" s="28">
        <f>IF(AND('当年度'!E36=0,'前年度'!E36=0),"",IF('前年度'!E36=0,"皆増",IF('当年度'!E36=0,"皆減",ROUND('増減額'!E36/'前年度'!E36*100,1))))</f>
        <v>3.4</v>
      </c>
      <c r="F36" s="28">
        <f>IF(AND('当年度'!F36=0,'前年度'!F36=0),"",IF('前年度'!F36=0,"皆増",IF('当年度'!F36=0,"皆減",ROUND('増減額'!F36/'前年度'!F36*100,1))))</f>
        <v>5.4</v>
      </c>
      <c r="G36" s="28">
        <f>IF(AND('当年度'!G36=0,'前年度'!G36=0),"",IF('前年度'!G36=0,"皆増",IF('当年度'!G36=0,"皆減",ROUND('増減額'!G36/'前年度'!G36*100,1))))</f>
        <v>1.3</v>
      </c>
      <c r="H36" s="28">
        <f>IF(AND('当年度'!H36=0,'前年度'!H36=0),"",IF('前年度'!H36=0,"皆増",IF('当年度'!H36=0,"皆減",ROUND('増減額'!H36/'前年度'!H36*100,1))))</f>
        <v>-4.8</v>
      </c>
      <c r="I36" s="28">
        <f>IF(AND('当年度'!I36=0,'前年度'!I36=0),"",IF('前年度'!I36=0,"皆増",IF('当年度'!I36=0,"皆減",ROUND('増減額'!I36/'前年度'!I36*100,1))))</f>
      </c>
      <c r="J36" s="28">
        <f>IF(AND('当年度'!J36=0,'前年度'!J36=0),"",IF('前年度'!J36=0,"皆増",IF('当年度'!J36=0,"皆減",ROUND('増減額'!J36/'前年度'!J36*100,1))))</f>
        <v>-49.1</v>
      </c>
      <c r="K36" s="28">
        <f>IF(AND('当年度'!K36=0,'前年度'!K36=0),"",IF('前年度'!K36=0,"皆増",IF('当年度'!K36=0,"皆減",ROUND('増減額'!K36/'前年度'!K36*100,1))))</f>
        <v>5.8</v>
      </c>
      <c r="L36" s="28">
        <f>IF(AND('当年度'!L36=0,'前年度'!L36=0),"",IF('前年度'!L36=0,"皆増",IF('当年度'!L36=0,"皆減",ROUND('増減額'!L36/'前年度'!L36*100,1))))</f>
      </c>
      <c r="M36" s="28">
        <f>IF(AND('当年度'!M36=0,'前年度'!M36=0),"",IF('前年度'!M36=0,"皆増",IF('当年度'!M36=0,"皆減",ROUND('増減額'!M36/'前年度'!M36*100,1))))</f>
        <v>0.4</v>
      </c>
      <c r="N36" s="28">
        <f>IF(AND('当年度'!N36=0,'前年度'!N36=0),"",IF('前年度'!N36=0,"皆増",IF('当年度'!N36=0,"皆減",ROUND('増減額'!N36/'前年度'!N36*100,1))))</f>
        <v>-2.9</v>
      </c>
      <c r="O36" s="28">
        <f>IF(AND('当年度'!O36=0,'前年度'!O36=0),"",IF('前年度'!O36=0,"皆増",IF('当年度'!O36=0,"皆減",ROUND('増減額'!O36/'前年度'!O36*100,1))))</f>
      </c>
      <c r="P36" s="28">
        <f>IF(AND('当年度'!P36=0,'前年度'!P36=0),"",IF('前年度'!P36=0,"皆増",IF('当年度'!P36=0,"皆減",ROUND('増減額'!P36/'前年度'!P36*100,1))))</f>
        <v>48.7</v>
      </c>
    </row>
    <row r="37" spans="1:16" ht="21.75" customHeight="1">
      <c r="A37" s="114"/>
      <c r="B37" s="112" t="s">
        <v>88</v>
      </c>
      <c r="C37" s="28">
        <f>IF(AND('当年度'!C37=0,'前年度'!C37=0),"",IF('前年度'!C37=0,"皆増",IF('当年度'!C37=0,"皆減",ROUND('増減額'!C37/'前年度'!C37*100,1))))</f>
        <v>-1.4</v>
      </c>
      <c r="D37" s="28">
        <f>IF(AND('当年度'!D37=0,'前年度'!D37=0),"",IF('前年度'!D37=0,"皆増",IF('当年度'!D37=0,"皆減",ROUND('増減額'!D37/'前年度'!D37*100,1))))</f>
        <v>2.4</v>
      </c>
      <c r="E37" s="28">
        <f>IF(AND('当年度'!E37=0,'前年度'!E37=0),"",IF('前年度'!E37=0,"皆増",IF('当年度'!E37=0,"皆減",ROUND('増減額'!E37/'前年度'!E37*100,1))))</f>
        <v>-2.1</v>
      </c>
      <c r="F37" s="28">
        <f>IF(AND('当年度'!F37=0,'前年度'!F37=0),"",IF('前年度'!F37=0,"皆増",IF('当年度'!F37=0,"皆減",ROUND('増減額'!F37/'前年度'!F37*100,1))))</f>
        <v>4.7</v>
      </c>
      <c r="G37" s="28">
        <f>IF(AND('当年度'!G37=0,'前年度'!G37=0),"",IF('前年度'!G37=0,"皆増",IF('当年度'!G37=0,"皆減",ROUND('増減額'!G37/'前年度'!G37*100,1))))</f>
        <v>0</v>
      </c>
      <c r="H37" s="162">
        <f>IF(AND('当年度'!H37=0,'前年度'!H37=0),"",IF('前年度'!H37=0,"皆増",IF('当年度'!H37=0,"皆減",ROUND('増減額'!H37/'前年度'!H37*100,1))))</f>
        <v>-1.7</v>
      </c>
      <c r="I37" s="28">
        <f>IF(AND('当年度'!I37=0,'前年度'!I37=0),"",IF('前年度'!I37=0,"皆増",IF('当年度'!I37=0,"皆減",ROUND('増減額'!I37/'前年度'!I37*100,1))))</f>
      </c>
      <c r="J37" s="28">
        <f>IF(AND('当年度'!J37=0,'前年度'!J37=0),"",IF('前年度'!J37=0,"皆増",IF('当年度'!J37=0,"皆減",ROUND('増減額'!J37/'前年度'!J37*100,1))))</f>
        <v>2.3</v>
      </c>
      <c r="K37" s="28">
        <f>IF(AND('当年度'!K37=0,'前年度'!K37=0),"",IF('前年度'!K37=0,"皆増",IF('当年度'!K37=0,"皆減",ROUND('増減額'!K37/'前年度'!K37*100,1))))</f>
        <v>1.4</v>
      </c>
      <c r="L37" s="28">
        <f>IF(AND('当年度'!L37=0,'前年度'!L37=0),"",IF('前年度'!L37=0,"皆増",IF('当年度'!L37=0,"皆減",ROUND('増減額'!L37/'前年度'!L37*100,1))))</f>
      </c>
      <c r="M37" s="28">
        <f>IF(AND('当年度'!M37=0,'前年度'!M37=0),"",IF('前年度'!M37=0,"皆増",IF('当年度'!M37=0,"皆減",ROUND('増減額'!M37/'前年度'!M37*100,1))))</f>
        <v>0.1</v>
      </c>
      <c r="N37" s="28">
        <f>IF(AND('当年度'!N37=0,'前年度'!N37=0),"",IF('前年度'!N37=0,"皆増",IF('当年度'!N37=0,"皆減",ROUND('増減額'!N37/'前年度'!N37*100,1))))</f>
        <v>-2.5</v>
      </c>
      <c r="O37" s="28" t="str">
        <f>IF(AND('当年度'!O37=0,'前年度'!O37=0),"",IF('前年度'!O37=0,"皆増",IF('当年度'!O37=0,"皆減",ROUND('増減額'!O37/'前年度'!O37*100,1))))</f>
        <v>皆増</v>
      </c>
      <c r="P37" s="28">
        <f>IF(AND('当年度'!P37=0,'前年度'!P37=0),"",IF('前年度'!P37=0,"皆増",IF('当年度'!P37=0,"皆減",ROUND('増減額'!P37/'前年度'!P37*100,1))))</f>
        <v>52.4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4" r:id="rId1"/>
  <headerFooter alignWithMargins="0">
    <oddHeader>&amp;L&amp;"ＭＳ ゴシック,標準"&amp;24９　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3" customWidth="1"/>
    <col min="2" max="2" width="10.66015625" style="103" customWidth="1"/>
    <col min="3" max="13" width="11.66015625" style="0" customWidth="1"/>
    <col min="14" max="14" width="2.66015625" style="0" customWidth="1"/>
    <col min="15" max="16" width="12.66015625" style="0" customWidth="1"/>
    <col min="17" max="17" width="10.66015625" style="0" customWidth="1"/>
  </cols>
  <sheetData>
    <row r="1" ht="17.25">
      <c r="B1" s="144" t="s">
        <v>100</v>
      </c>
    </row>
    <row r="2" spans="2:17" ht="17.25">
      <c r="B2" s="104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  <c r="O2" s="6"/>
      <c r="P2" s="6" t="s">
        <v>108</v>
      </c>
      <c r="Q2" s="6" t="s">
        <v>89</v>
      </c>
    </row>
    <row r="3" spans="2:17" ht="17.25">
      <c r="B3" s="10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145"/>
      <c r="P3" s="146"/>
      <c r="Q3" s="8"/>
    </row>
    <row r="4" spans="2:17" ht="17.25">
      <c r="B4" s="106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50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168</v>
      </c>
      <c r="Q4" s="9" t="s">
        <v>13</v>
      </c>
    </row>
    <row r="5" spans="2:17" ht="17.25">
      <c r="B5" s="107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4" t="s">
        <v>169</v>
      </c>
      <c r="Q5" s="10" t="s">
        <v>93</v>
      </c>
    </row>
    <row r="6" spans="2:17" ht="17.25">
      <c r="B6" s="108" t="s">
        <v>17</v>
      </c>
      <c r="C6" s="11">
        <f>ROUND('当年度'!C6/'当年度'!$N6*100,1)</f>
        <v>31</v>
      </c>
      <c r="D6" s="11">
        <f>ROUND('当年度'!D6/'当年度'!$N6*100,1)</f>
        <v>17.4</v>
      </c>
      <c r="E6" s="11">
        <f>ROUND('当年度'!E6/'当年度'!$N6*100,1)</f>
        <v>1.3</v>
      </c>
      <c r="F6" s="11">
        <f>ROUND('当年度'!F6/'当年度'!$N6*100,1)</f>
        <v>7.7</v>
      </c>
      <c r="G6" s="11">
        <f>ROUND('当年度'!G6/'当年度'!$N6*100,1)</f>
        <v>4.1</v>
      </c>
      <c r="H6" s="11">
        <f>ROUND('当年度'!H6/'当年度'!$N6*100,1)</f>
        <v>20.1</v>
      </c>
      <c r="I6" s="11">
        <f>ROUND('当年度'!I6/'当年度'!$N6*100,1)</f>
        <v>0</v>
      </c>
      <c r="J6" s="11">
        <f>ROUND('当年度'!J6/'当年度'!$N6*100,1)</f>
        <v>0</v>
      </c>
      <c r="K6" s="11">
        <f>ROUND('当年度'!K6/'当年度'!$N6*100,1)</f>
        <v>16</v>
      </c>
      <c r="L6" s="11">
        <f>ROUND('当年度'!L6/'当年度'!$N6*100,1)</f>
        <v>0</v>
      </c>
      <c r="M6" s="138">
        <f>ROUND('当年度'!M6/'当年度'!$N6*100,1)</f>
        <v>97.6</v>
      </c>
      <c r="O6" s="36">
        <v>64946399</v>
      </c>
      <c r="P6" s="125">
        <v>4199172</v>
      </c>
      <c r="Q6" s="85">
        <f>ROUND('当年度'!N6/'率・当'!O6*100,1)</f>
        <v>93.4</v>
      </c>
    </row>
    <row r="7" spans="2:17" ht="17.25">
      <c r="B7" s="109" t="s">
        <v>18</v>
      </c>
      <c r="C7" s="11">
        <f>ROUND('当年度'!C7/'当年度'!$N7*100,1)</f>
        <v>22.4</v>
      </c>
      <c r="D7" s="11">
        <f>ROUND('当年度'!D7/'当年度'!$N7*100,1)</f>
        <v>15.8</v>
      </c>
      <c r="E7" s="11">
        <f>ROUND('当年度'!E7/'当年度'!$N7*100,1)</f>
        <v>1.7</v>
      </c>
      <c r="F7" s="11">
        <f>ROUND('当年度'!F7/'当年度'!$N7*100,1)</f>
        <v>7.4</v>
      </c>
      <c r="G7" s="11">
        <f>ROUND('当年度'!G7/'当年度'!$N7*100,1)</f>
        <v>14.2</v>
      </c>
      <c r="H7" s="11">
        <f>ROUND('当年度'!H7/'当年度'!$N7*100,1)</f>
        <v>19.5</v>
      </c>
      <c r="I7" s="11">
        <f>ROUND('当年度'!I7/'当年度'!$N7*100,1)</f>
        <v>0</v>
      </c>
      <c r="J7" s="11">
        <f>ROUND('当年度'!J7/'当年度'!$N7*100,1)</f>
        <v>0</v>
      </c>
      <c r="K7" s="11">
        <f>ROUND('当年度'!K7/'当年度'!$N7*100,1)</f>
        <v>7.7</v>
      </c>
      <c r="L7" s="11">
        <f>ROUND('当年度'!L7/'当年度'!$N7*100,1)</f>
        <v>0</v>
      </c>
      <c r="M7" s="11">
        <f>ROUND('当年度'!M7/'当年度'!$N7*100,1)</f>
        <v>88.5</v>
      </c>
      <c r="O7" s="39">
        <v>70323657</v>
      </c>
      <c r="P7" s="37">
        <v>3407933</v>
      </c>
      <c r="Q7" s="85">
        <f>ROUND('当年度'!N7/'率・当'!O7*100,1)</f>
        <v>93.4</v>
      </c>
    </row>
    <row r="8" spans="2:17" ht="17.25">
      <c r="B8" s="109" t="s">
        <v>19</v>
      </c>
      <c r="C8" s="11">
        <f>ROUND('当年度'!C8/'当年度'!$N8*100,1)</f>
        <v>30.8</v>
      </c>
      <c r="D8" s="11">
        <f>ROUND('当年度'!D8/'当年度'!$N8*100,1)</f>
        <v>14.6</v>
      </c>
      <c r="E8" s="11">
        <f>ROUND('当年度'!E8/'当年度'!$N8*100,1)</f>
        <v>0.8</v>
      </c>
      <c r="F8" s="11">
        <f>ROUND('当年度'!F8/'当年度'!$N8*100,1)</f>
        <v>9.1</v>
      </c>
      <c r="G8" s="11">
        <f>ROUND('当年度'!G8/'当年度'!$N8*100,1)</f>
        <v>11.2</v>
      </c>
      <c r="H8" s="11">
        <f>ROUND('当年度'!H8/'当年度'!$N8*100,1)</f>
        <v>19.4</v>
      </c>
      <c r="I8" s="11">
        <f>ROUND('当年度'!I8/'当年度'!$N8*100,1)</f>
        <v>0</v>
      </c>
      <c r="J8" s="11">
        <f>ROUND('当年度'!J8/'当年度'!$N8*100,1)</f>
        <v>0</v>
      </c>
      <c r="K8" s="11">
        <f>ROUND('当年度'!K8/'当年度'!$N8*100,1)</f>
        <v>10.4</v>
      </c>
      <c r="L8" s="11">
        <f>ROUND('当年度'!L8/'当年度'!$N8*100,1)</f>
        <v>0</v>
      </c>
      <c r="M8" s="11">
        <f>ROUND('当年度'!M8/'当年度'!$N8*100,1)</f>
        <v>96.3</v>
      </c>
      <c r="O8" s="39">
        <v>28094374</v>
      </c>
      <c r="P8" s="125">
        <v>1928096</v>
      </c>
      <c r="Q8" s="85">
        <f>ROUND('当年度'!N8/'率・当'!O8*100,1)</f>
        <v>92.7</v>
      </c>
    </row>
    <row r="9" spans="2:17" ht="17.25">
      <c r="B9" s="110" t="s">
        <v>20</v>
      </c>
      <c r="C9" s="11">
        <f>ROUND('当年度'!C9/'当年度'!$N9*100,1)</f>
        <v>27.8</v>
      </c>
      <c r="D9" s="11">
        <f>ROUND('当年度'!D9/'当年度'!$N9*100,1)</f>
        <v>14.2</v>
      </c>
      <c r="E9" s="11">
        <f>ROUND('当年度'!E9/'当年度'!$N9*100,1)</f>
        <v>1.8</v>
      </c>
      <c r="F9" s="11">
        <f>ROUND('当年度'!F9/'当年度'!$N9*100,1)</f>
        <v>9.6</v>
      </c>
      <c r="G9" s="11">
        <f>ROUND('当年度'!G9/'当年度'!$N9*100,1)</f>
        <v>15.7</v>
      </c>
      <c r="H9" s="11">
        <f>ROUND('当年度'!H9/'当年度'!$N9*100,1)</f>
        <v>17.5</v>
      </c>
      <c r="I9" s="11">
        <f>ROUND('当年度'!I9/'当年度'!$N9*100,1)</f>
        <v>0</v>
      </c>
      <c r="J9" s="11">
        <f>ROUND('当年度'!J9/'当年度'!$N9*100,1)</f>
        <v>0.9</v>
      </c>
      <c r="K9" s="11">
        <f>ROUND('当年度'!K9/'当年度'!$N9*100,1)</f>
        <v>10.3</v>
      </c>
      <c r="L9" s="11">
        <f>ROUND('当年度'!L9/'当年度'!$N9*100,1)</f>
        <v>0</v>
      </c>
      <c r="M9" s="11">
        <f>ROUND('当年度'!M9/'当年度'!$N9*100,1)</f>
        <v>97.6</v>
      </c>
      <c r="O9" s="37">
        <v>38417348</v>
      </c>
      <c r="P9" s="126">
        <v>2371489</v>
      </c>
      <c r="Q9" s="85">
        <f>ROUND('当年度'!N9/'率・当'!O9*100,1)</f>
        <v>93.1</v>
      </c>
    </row>
    <row r="10" spans="2:17" ht="17.25">
      <c r="B10" s="110" t="s">
        <v>21</v>
      </c>
      <c r="C10" s="11">
        <f>ROUND('当年度'!C10/'当年度'!$N10*100,1)</f>
        <v>32.6</v>
      </c>
      <c r="D10" s="11">
        <f>ROUND('当年度'!D10/'当年度'!$N10*100,1)</f>
        <v>17.3</v>
      </c>
      <c r="E10" s="11">
        <f>ROUND('当年度'!E10/'当年度'!$N10*100,1)</f>
        <v>1.1</v>
      </c>
      <c r="F10" s="11">
        <f>ROUND('当年度'!F10/'当年度'!$N10*100,1)</f>
        <v>8.4</v>
      </c>
      <c r="G10" s="11">
        <f>ROUND('当年度'!G10/'当年度'!$N10*100,1)</f>
        <v>11.5</v>
      </c>
      <c r="H10" s="11">
        <f>ROUND('当年度'!H10/'当年度'!$N10*100,1)</f>
        <v>16.1</v>
      </c>
      <c r="I10" s="11">
        <f>ROUND('当年度'!I10/'当年度'!$N10*100,1)</f>
        <v>0</v>
      </c>
      <c r="J10" s="11">
        <f>ROUND('当年度'!J10/'当年度'!$N10*100,1)</f>
        <v>0</v>
      </c>
      <c r="K10" s="11">
        <f>ROUND('当年度'!K10/'当年度'!$N10*100,1)</f>
        <v>14.5</v>
      </c>
      <c r="L10" s="11">
        <f>ROUND('当年度'!L10/'当年度'!$N10*100,1)</f>
        <v>0</v>
      </c>
      <c r="M10" s="11">
        <f>ROUND('当年度'!M10/'当年度'!$N10*100,1)</f>
        <v>101.3</v>
      </c>
      <c r="O10" s="37">
        <v>28686761</v>
      </c>
      <c r="P10" s="126">
        <v>1870120</v>
      </c>
      <c r="Q10" s="85">
        <f>ROUND('当年度'!N10/'率・当'!O10*100,1)</f>
        <v>92.8</v>
      </c>
    </row>
    <row r="11" spans="2:17" ht="17.25">
      <c r="B11" s="110" t="s">
        <v>23</v>
      </c>
      <c r="C11" s="11">
        <f>ROUND('当年度'!C11/'当年度'!$N11*100,1)</f>
        <v>33.2</v>
      </c>
      <c r="D11" s="11">
        <f>ROUND('当年度'!D11/'当年度'!$N11*100,1)</f>
        <v>19.1</v>
      </c>
      <c r="E11" s="11">
        <f>ROUND('当年度'!E11/'当年度'!$N11*100,1)</f>
        <v>2.3</v>
      </c>
      <c r="F11" s="11">
        <f>ROUND('当年度'!F11/'当年度'!$N11*100,1)</f>
        <v>11.8</v>
      </c>
      <c r="G11" s="11">
        <f>ROUND('当年度'!G11/'当年度'!$N11*100,1)</f>
        <v>3.8</v>
      </c>
      <c r="H11" s="11">
        <f>ROUND('当年度'!H11/'当年度'!$N11*100,1)</f>
        <v>18.8</v>
      </c>
      <c r="I11" s="11">
        <f>ROUND('当年度'!I11/'当年度'!$N11*100,1)</f>
        <v>0</v>
      </c>
      <c r="J11" s="11">
        <f>ROUND('当年度'!J11/'当年度'!$N11*100,1)</f>
        <v>0</v>
      </c>
      <c r="K11" s="11">
        <f>ROUND('当年度'!K11/'当年度'!$N11*100,1)</f>
        <v>8.5</v>
      </c>
      <c r="L11" s="11">
        <f>ROUND('当年度'!L11/'当年度'!$N11*100,1)</f>
        <v>0</v>
      </c>
      <c r="M11" s="11">
        <f>ROUND('当年度'!M11/'当年度'!$N11*100,1)</f>
        <v>97.5</v>
      </c>
      <c r="O11" s="37">
        <v>36103637</v>
      </c>
      <c r="P11" s="126">
        <v>2144048</v>
      </c>
      <c r="Q11" s="85">
        <f>ROUND('当年度'!N11/'率・当'!O11*100,1)</f>
        <v>88.3</v>
      </c>
    </row>
    <row r="12" spans="2:17" ht="17.25">
      <c r="B12" s="110" t="s">
        <v>24</v>
      </c>
      <c r="C12" s="11">
        <f>ROUND('当年度'!C12/'当年度'!$N12*100,1)</f>
        <v>29.7</v>
      </c>
      <c r="D12" s="11">
        <f>ROUND('当年度'!D12/'当年度'!$N12*100,1)</f>
        <v>13.5</v>
      </c>
      <c r="E12" s="11">
        <f>ROUND('当年度'!E12/'当年度'!$N12*100,1)</f>
        <v>1.6</v>
      </c>
      <c r="F12" s="11">
        <f>ROUND('当年度'!F12/'当年度'!$N12*100,1)</f>
        <v>8.4</v>
      </c>
      <c r="G12" s="11">
        <f>ROUND('当年度'!G12/'当年度'!$N12*100,1)</f>
        <v>17.9</v>
      </c>
      <c r="H12" s="11">
        <f>ROUND('当年度'!H12/'当年度'!$N12*100,1)</f>
        <v>18.9</v>
      </c>
      <c r="I12" s="11">
        <f>ROUND('当年度'!I12/'当年度'!$N12*100,1)</f>
        <v>0</v>
      </c>
      <c r="J12" s="11">
        <f>ROUND('当年度'!J12/'当年度'!$N12*100,1)</f>
        <v>0.1</v>
      </c>
      <c r="K12" s="11">
        <f>ROUND('当年度'!K12/'当年度'!$N12*100,1)</f>
        <v>11.8</v>
      </c>
      <c r="L12" s="11">
        <f>ROUND('当年度'!L12/'当年度'!$N12*100,1)</f>
        <v>0</v>
      </c>
      <c r="M12" s="11">
        <f>ROUND('当年度'!M12/'当年度'!$N12*100,1)</f>
        <v>101.8</v>
      </c>
      <c r="O12" s="37">
        <v>15385082</v>
      </c>
      <c r="P12" s="126">
        <v>985065</v>
      </c>
      <c r="Q12" s="85">
        <f>ROUND('当年度'!N12/'率・当'!O12*100,1)</f>
        <v>91.8</v>
      </c>
    </row>
    <row r="13" spans="2:17" ht="17.25">
      <c r="B13" s="110" t="s">
        <v>25</v>
      </c>
      <c r="C13" s="11">
        <f>ROUND('当年度'!C13/'当年度'!$N13*100,1)</f>
        <v>27.8</v>
      </c>
      <c r="D13" s="11">
        <f>ROUND('当年度'!D13/'当年度'!$N13*100,1)</f>
        <v>16.3</v>
      </c>
      <c r="E13" s="11">
        <f>ROUND('当年度'!E13/'当年度'!$N13*100,1)</f>
        <v>0.9</v>
      </c>
      <c r="F13" s="11">
        <f>ROUND('当年度'!F13/'当年度'!$N13*100,1)</f>
        <v>10.2</v>
      </c>
      <c r="G13" s="11">
        <f>ROUND('当年度'!G13/'当年度'!$N13*100,1)</f>
        <v>17.8</v>
      </c>
      <c r="H13" s="11">
        <f>ROUND('当年度'!H13/'当年度'!$N13*100,1)</f>
        <v>19.1</v>
      </c>
      <c r="I13" s="11">
        <f>ROUND('当年度'!I13/'当年度'!$N13*100,1)</f>
        <v>0</v>
      </c>
      <c r="J13" s="11">
        <f>ROUND('当年度'!J13/'当年度'!$N13*100,1)</f>
        <v>0.1</v>
      </c>
      <c r="K13" s="11">
        <f>ROUND('当年度'!K13/'当年度'!$N13*100,1)</f>
        <v>6.9</v>
      </c>
      <c r="L13" s="11">
        <f>ROUND('当年度'!L13/'当年度'!$N13*100,1)</f>
        <v>0</v>
      </c>
      <c r="M13" s="11">
        <f>ROUND('当年度'!M13/'当年度'!$N13*100,1)</f>
        <v>99</v>
      </c>
      <c r="O13" s="37">
        <v>5741750</v>
      </c>
      <c r="P13" s="126">
        <v>341143</v>
      </c>
      <c r="Q13" s="85">
        <f>ROUND('当年度'!N13/'率・当'!O13*100,1)</f>
        <v>93.4</v>
      </c>
    </row>
    <row r="14" spans="2:17" ht="17.25">
      <c r="B14" s="110" t="s">
        <v>26</v>
      </c>
      <c r="C14" s="11">
        <f>ROUND('当年度'!C14/'当年度'!$N14*100,1)</f>
        <v>24.4</v>
      </c>
      <c r="D14" s="11">
        <f>ROUND('当年度'!D14/'当年度'!$N14*100,1)</f>
        <v>19.5</v>
      </c>
      <c r="E14" s="11">
        <f>ROUND('当年度'!E14/'当年度'!$N14*100,1)</f>
        <v>1.2</v>
      </c>
      <c r="F14" s="11">
        <f>ROUND('当年度'!F14/'当年度'!$N14*100,1)</f>
        <v>4.2</v>
      </c>
      <c r="G14" s="11">
        <f>ROUND('当年度'!G14/'当年度'!$N14*100,1)</f>
        <v>3.6</v>
      </c>
      <c r="H14" s="11">
        <f>ROUND('当年度'!H14/'当年度'!$N14*100,1)</f>
        <v>16.2</v>
      </c>
      <c r="I14" s="11">
        <f>ROUND('当年度'!I14/'当年度'!$N14*100,1)</f>
        <v>0</v>
      </c>
      <c r="J14" s="11">
        <f>ROUND('当年度'!J14/'当年度'!$N14*100,1)</f>
        <v>0</v>
      </c>
      <c r="K14" s="11">
        <f>ROUND('当年度'!K14/'当年度'!$N14*100,1)</f>
        <v>11.1</v>
      </c>
      <c r="L14" s="11">
        <f>ROUND('当年度'!L14/'当年度'!$N14*100,1)</f>
        <v>0</v>
      </c>
      <c r="M14" s="11">
        <f>ROUND('当年度'!M14/'当年度'!$N14*100,1)</f>
        <v>80.2</v>
      </c>
      <c r="O14" s="37">
        <v>15810521</v>
      </c>
      <c r="P14" s="126">
        <v>735832</v>
      </c>
      <c r="Q14" s="85">
        <f>ROUND('当年度'!N14/'率・当'!O14*100,1)</f>
        <v>93.1</v>
      </c>
    </row>
    <row r="15" spans="2:17" ht="17.25">
      <c r="B15" s="110" t="s">
        <v>27</v>
      </c>
      <c r="C15" s="11">
        <f>ROUND('当年度'!C15/'当年度'!$N15*100,1)</f>
        <v>37.8</v>
      </c>
      <c r="D15" s="11">
        <f>ROUND('当年度'!D15/'当年度'!$N15*100,1)</f>
        <v>14.2</v>
      </c>
      <c r="E15" s="11">
        <f>ROUND('当年度'!E15/'当年度'!$N15*100,1)</f>
        <v>0.4</v>
      </c>
      <c r="F15" s="11">
        <f>ROUND('当年度'!F15/'当年度'!$N15*100,1)</f>
        <v>6.3</v>
      </c>
      <c r="G15" s="11">
        <f>ROUND('当年度'!G15/'当年度'!$N15*100,1)</f>
        <v>5.2</v>
      </c>
      <c r="H15" s="11">
        <f>ROUND('当年度'!H15/'当年度'!$N15*100,1)</f>
        <v>19</v>
      </c>
      <c r="I15" s="11">
        <f>ROUND('当年度'!I15/'当年度'!$N15*100,1)</f>
        <v>0</v>
      </c>
      <c r="J15" s="11">
        <f>ROUND('当年度'!J15/'当年度'!$N15*100,1)</f>
        <v>0</v>
      </c>
      <c r="K15" s="11">
        <f>ROUND('当年度'!K15/'当年度'!$N15*100,1)</f>
        <v>7.5</v>
      </c>
      <c r="L15" s="11">
        <f>ROUND('当年度'!L15/'当年度'!$N15*100,1)</f>
        <v>0</v>
      </c>
      <c r="M15" s="11">
        <f>ROUND('当年度'!M15/'当年度'!$N15*100,1)</f>
        <v>90.3</v>
      </c>
      <c r="O15" s="37">
        <v>6154244</v>
      </c>
      <c r="P15" s="126">
        <v>341830</v>
      </c>
      <c r="Q15" s="85">
        <f>ROUND('当年度'!N15/'率・当'!O15*100,1)</f>
        <v>96.3</v>
      </c>
    </row>
    <row r="16" spans="2:17" ht="17.25">
      <c r="B16" s="109" t="s">
        <v>28</v>
      </c>
      <c r="C16" s="11">
        <f>ROUND('当年度'!C16/'当年度'!$N16*100,1)</f>
        <v>35</v>
      </c>
      <c r="D16" s="11">
        <f>ROUND('当年度'!D16/'当年度'!$N16*100,1)</f>
        <v>12</v>
      </c>
      <c r="E16" s="11">
        <f>ROUND('当年度'!E16/'当年度'!$N16*100,1)</f>
        <v>0.7</v>
      </c>
      <c r="F16" s="11">
        <f>ROUND('当年度'!F16/'当年度'!$N16*100,1)</f>
        <v>5.6</v>
      </c>
      <c r="G16" s="11">
        <f>ROUND('当年度'!G16/'当年度'!$N16*100,1)</f>
        <v>5.6</v>
      </c>
      <c r="H16" s="11">
        <f>ROUND('当年度'!H16/'当年度'!$N16*100,1)</f>
        <v>20.8</v>
      </c>
      <c r="I16" s="11">
        <f>ROUND('当年度'!I16/'当年度'!$N16*100,1)</f>
        <v>0</v>
      </c>
      <c r="J16" s="11">
        <f>ROUND('当年度'!J16/'当年度'!$N16*100,1)</f>
        <v>0</v>
      </c>
      <c r="K16" s="11">
        <f>ROUND('当年度'!K16/'当年度'!$N16*100,1)</f>
        <v>11.7</v>
      </c>
      <c r="L16" s="11">
        <f>ROUND('当年度'!L16/'当年度'!$N16*100,1)</f>
        <v>0</v>
      </c>
      <c r="M16" s="11">
        <f>ROUND('当年度'!M16/'当年度'!$N16*100,1)</f>
        <v>91.3</v>
      </c>
      <c r="O16" s="39">
        <v>6713716</v>
      </c>
      <c r="P16" s="125">
        <v>415534</v>
      </c>
      <c r="Q16" s="85">
        <f>ROUND('当年度'!N16/'率・当'!O16*100,1)</f>
        <v>94.4</v>
      </c>
    </row>
    <row r="17" spans="2:17" ht="17.25">
      <c r="B17" s="110" t="s">
        <v>123</v>
      </c>
      <c r="C17" s="30">
        <f>ROUND('当年度'!C17/'当年度'!$N17*100,1)</f>
        <v>23.2</v>
      </c>
      <c r="D17" s="30">
        <f>ROUND('当年度'!D17/'当年度'!$N17*100,1)</f>
        <v>20.8</v>
      </c>
      <c r="E17" s="30">
        <f>ROUND('当年度'!E17/'当年度'!$N17*100,1)</f>
        <v>1</v>
      </c>
      <c r="F17" s="30">
        <f>ROUND('当年度'!F17/'当年度'!$N17*100,1)</f>
        <v>3.6</v>
      </c>
      <c r="G17" s="30">
        <f>ROUND('当年度'!G17/'当年度'!$N17*100,1)</f>
        <v>17.6</v>
      </c>
      <c r="H17" s="30">
        <f>ROUND('当年度'!H17/'当年度'!$N17*100,1)</f>
        <v>18.5</v>
      </c>
      <c r="I17" s="30">
        <f>ROUND('当年度'!I17/'当年度'!$N17*100,1)</f>
        <v>0</v>
      </c>
      <c r="J17" s="30">
        <f>ROUND('当年度'!J17/'当年度'!$N17*100,1)</f>
        <v>0</v>
      </c>
      <c r="K17" s="30">
        <f>ROUND('当年度'!K17/'当年度'!$N17*100,1)</f>
        <v>14.7</v>
      </c>
      <c r="L17" s="30">
        <f>ROUND('当年度'!L17/'当年度'!$N17*100,1)</f>
        <v>0</v>
      </c>
      <c r="M17" s="11">
        <f>ROUND('当年度'!M17/'当年度'!$N17*100,1)</f>
        <v>99.5</v>
      </c>
      <c r="O17" s="37">
        <v>13403980</v>
      </c>
      <c r="P17" s="37">
        <v>939029</v>
      </c>
      <c r="Q17" s="85">
        <f>ROUND('当年度'!N17/'率・当'!O17*100,1)</f>
        <v>87.4</v>
      </c>
    </row>
    <row r="18" spans="2:17" ht="17.25">
      <c r="B18" s="110" t="s">
        <v>124</v>
      </c>
      <c r="C18" s="30">
        <f>ROUND('当年度'!C18/'当年度'!$N18*100,1)</f>
        <v>29.1</v>
      </c>
      <c r="D18" s="30">
        <f>ROUND('当年度'!D18/'当年度'!$N18*100,1)</f>
        <v>10.4</v>
      </c>
      <c r="E18" s="30">
        <f>ROUND('当年度'!E18/'当年度'!$N18*100,1)</f>
        <v>0.9</v>
      </c>
      <c r="F18" s="30">
        <f>ROUND('当年度'!F18/'当年度'!$N18*100,1)</f>
        <v>6.4</v>
      </c>
      <c r="G18" s="30">
        <f>ROUND('当年度'!G18/'当年度'!$N18*100,1)</f>
        <v>17.4</v>
      </c>
      <c r="H18" s="30">
        <f>ROUND('当年度'!H18/'当年度'!$N18*100,1)</f>
        <v>20</v>
      </c>
      <c r="I18" s="30">
        <f>ROUND('当年度'!I18/'当年度'!$N18*100,1)</f>
        <v>0</v>
      </c>
      <c r="J18" s="30">
        <f>ROUND('当年度'!J18/'当年度'!$N18*100,1)</f>
        <v>0</v>
      </c>
      <c r="K18" s="30">
        <f>ROUND('当年度'!K18/'当年度'!$N18*100,1)</f>
        <v>11.4</v>
      </c>
      <c r="L18" s="30">
        <f>ROUND('当年度'!L18/'当年度'!$N18*100,1)</f>
        <v>0</v>
      </c>
      <c r="M18" s="11">
        <f>ROUND('当年度'!M18/'当年度'!$N18*100,1)</f>
        <v>95.7</v>
      </c>
      <c r="O18" s="37">
        <v>15972947</v>
      </c>
      <c r="P18" s="37">
        <v>1158532</v>
      </c>
      <c r="Q18" s="85">
        <f>ROUND('当年度'!N18/'率・当'!O18*100,1)</f>
        <v>92.2</v>
      </c>
    </row>
    <row r="19" spans="2:17" ht="17.25">
      <c r="B19" s="111" t="s">
        <v>125</v>
      </c>
      <c r="C19" s="31">
        <f>ROUND('当年度'!C19/'当年度'!$N19*100,1)</f>
        <v>31.2</v>
      </c>
      <c r="D19" s="31">
        <f>ROUND('当年度'!D19/'当年度'!$N19*100,1)</f>
        <v>17.1</v>
      </c>
      <c r="E19" s="31">
        <f>ROUND('当年度'!E19/'当年度'!$N19*100,1)</f>
        <v>2.3</v>
      </c>
      <c r="F19" s="31">
        <f>ROUND('当年度'!F19/'当年度'!$N19*100,1)</f>
        <v>7.1</v>
      </c>
      <c r="G19" s="31">
        <f>ROUND('当年度'!G19/'当年度'!$N19*100,1)</f>
        <v>8.9</v>
      </c>
      <c r="H19" s="92">
        <f>ROUND('当年度'!H19/'当年度'!$N19*100,1)</f>
        <v>24.3</v>
      </c>
      <c r="I19" s="31">
        <f>ROUND('当年度'!I19/'当年度'!$N19*100,1)</f>
        <v>0</v>
      </c>
      <c r="J19" s="31">
        <f>ROUND('当年度'!J19/'当年度'!$N19*100,1)</f>
        <v>0</v>
      </c>
      <c r="K19" s="31">
        <f>ROUND('当年度'!K19/'当年度'!$N19*100,1)</f>
        <v>9.8</v>
      </c>
      <c r="L19" s="31">
        <f>ROUND('当年度'!L19/'当年度'!$N19*100,1)</f>
        <v>0</v>
      </c>
      <c r="M19" s="92">
        <f>ROUND('当年度'!M19/'当年度'!$N19*100,1)</f>
        <v>100.6</v>
      </c>
      <c r="O19" s="38">
        <v>28052141</v>
      </c>
      <c r="P19" s="38">
        <v>1702729</v>
      </c>
      <c r="Q19" s="34">
        <f>ROUND('当年度'!N19/'率・当'!O19*100,1)</f>
        <v>90.7</v>
      </c>
    </row>
    <row r="20" spans="2:17" ht="17.25">
      <c r="B20" s="110" t="s">
        <v>32</v>
      </c>
      <c r="C20" s="30">
        <f>ROUND('当年度'!C20/'当年度'!$N20*100,1)</f>
        <v>26.5</v>
      </c>
      <c r="D20" s="30">
        <f>ROUND('当年度'!D20/'当年度'!$N20*100,1)</f>
        <v>13.7</v>
      </c>
      <c r="E20" s="30">
        <f>ROUND('当年度'!E20/'当年度'!$N20*100,1)</f>
        <v>0</v>
      </c>
      <c r="F20" s="30">
        <f>ROUND('当年度'!F20/'当年度'!$N20*100,1)</f>
        <v>2.4</v>
      </c>
      <c r="G20" s="30">
        <f>ROUND('当年度'!G20/'当年度'!$N20*100,1)</f>
        <v>15</v>
      </c>
      <c r="H20" s="30">
        <f>ROUND('当年度'!H20/'当年度'!$N20*100,1)</f>
        <v>11.9</v>
      </c>
      <c r="I20" s="30">
        <f>ROUND('当年度'!I20/'当年度'!$N20*100,1)</f>
        <v>0</v>
      </c>
      <c r="J20" s="30">
        <f>ROUND('当年度'!J20/'当年度'!$N20*100,1)</f>
        <v>0</v>
      </c>
      <c r="K20" s="30">
        <f>ROUND('当年度'!K20/'当年度'!$N20*100,1)</f>
        <v>18.5</v>
      </c>
      <c r="L20" s="30">
        <f>ROUND('当年度'!L20/'当年度'!$N20*100,1)</f>
        <v>0</v>
      </c>
      <c r="M20" s="11">
        <f>ROUND('当年度'!M20/'当年度'!$N20*100,1)</f>
        <v>88</v>
      </c>
      <c r="O20" s="37">
        <v>1984610</v>
      </c>
      <c r="P20" s="37">
        <v>188628</v>
      </c>
      <c r="Q20" s="128">
        <f>ROUND('当年度'!N20/'率・当'!O20*100,1)</f>
        <v>89.7</v>
      </c>
    </row>
    <row r="21" spans="2:17" ht="17.25">
      <c r="B21" s="110" t="s">
        <v>36</v>
      </c>
      <c r="C21" s="30">
        <f>ROUND('当年度'!C21/'当年度'!$N21*100,1)</f>
        <v>28.6</v>
      </c>
      <c r="D21" s="30">
        <f>ROUND('当年度'!D21/'当年度'!$N21*100,1)</f>
        <v>16.5</v>
      </c>
      <c r="E21" s="30">
        <f>ROUND('当年度'!E21/'当年度'!$N21*100,1)</f>
        <v>0.9</v>
      </c>
      <c r="F21" s="30">
        <f>ROUND('当年度'!F21/'当年度'!$N21*100,1)</f>
        <v>5.1</v>
      </c>
      <c r="G21" s="30">
        <f>ROUND('当年度'!G21/'当年度'!$N21*100,1)</f>
        <v>18.3</v>
      </c>
      <c r="H21" s="30">
        <f>ROUND('当年度'!H21/'当年度'!$N21*100,1)</f>
        <v>10.9</v>
      </c>
      <c r="I21" s="30">
        <f>ROUND('当年度'!I21/'当年度'!$N21*100,1)</f>
        <v>0</v>
      </c>
      <c r="J21" s="30">
        <f>ROUND('当年度'!J21/'当年度'!$N21*100,1)</f>
        <v>0</v>
      </c>
      <c r="K21" s="30">
        <f>ROUND('当年度'!K21/'当年度'!$N21*100,1)</f>
        <v>7.3</v>
      </c>
      <c r="L21" s="30">
        <f>ROUND('当年度'!L21/'当年度'!$N21*100,1)</f>
        <v>0</v>
      </c>
      <c r="M21" s="11">
        <f>ROUND('当年度'!M21/'当年度'!$N21*100,1)</f>
        <v>87.6</v>
      </c>
      <c r="O21" s="37">
        <v>5196560</v>
      </c>
      <c r="P21" s="37">
        <v>378866</v>
      </c>
      <c r="Q21" s="85">
        <f>ROUND('当年度'!N21/'率・当'!O21*100,1)</f>
        <v>91</v>
      </c>
    </row>
    <row r="22" spans="2:17" ht="17.25">
      <c r="B22" s="110" t="s">
        <v>38</v>
      </c>
      <c r="C22" s="30">
        <f>ROUND('当年度'!C22/'当年度'!$N22*100,1)</f>
        <v>30.8</v>
      </c>
      <c r="D22" s="30">
        <f>ROUND('当年度'!D22/'当年度'!$N22*100,1)</f>
        <v>22.2</v>
      </c>
      <c r="E22" s="30">
        <f>ROUND('当年度'!E22/'当年度'!$N22*100,1)</f>
        <v>2.4</v>
      </c>
      <c r="F22" s="30">
        <f>ROUND('当年度'!F22/'当年度'!$N22*100,1)</f>
        <v>5.7</v>
      </c>
      <c r="G22" s="30">
        <f>ROUND('当年度'!G22/'当年度'!$N22*100,1)</f>
        <v>8.6</v>
      </c>
      <c r="H22" s="30">
        <f>ROUND('当年度'!H22/'当年度'!$N22*100,1)</f>
        <v>10.5</v>
      </c>
      <c r="I22" s="30">
        <f>ROUND('当年度'!I22/'当年度'!$N22*100,1)</f>
        <v>0</v>
      </c>
      <c r="J22" s="30">
        <f>ROUND('当年度'!J22/'当年度'!$N22*100,1)</f>
        <v>0.1</v>
      </c>
      <c r="K22" s="30">
        <f>ROUND('当年度'!K22/'当年度'!$N22*100,1)</f>
        <v>15.9</v>
      </c>
      <c r="L22" s="30">
        <f>ROUND('当年度'!L22/'当年度'!$N22*100,1)</f>
        <v>0</v>
      </c>
      <c r="M22" s="11">
        <f>ROUND('当年度'!M22/'当年度'!$N22*100,1)</f>
        <v>96.3</v>
      </c>
      <c r="O22" s="37">
        <v>7771600</v>
      </c>
      <c r="P22" s="37">
        <v>504827</v>
      </c>
      <c r="Q22" s="85">
        <f>ROUND('当年度'!N22/'率・当'!O22*100,1)</f>
        <v>90.7</v>
      </c>
    </row>
    <row r="23" spans="2:17" ht="17.25">
      <c r="B23" s="110" t="s">
        <v>40</v>
      </c>
      <c r="C23" s="30">
        <f>ROUND('当年度'!C23/'当年度'!$N23*100,1)</f>
        <v>26.3</v>
      </c>
      <c r="D23" s="30">
        <f>ROUND('当年度'!D23/'当年度'!$N23*100,1)</f>
        <v>21.9</v>
      </c>
      <c r="E23" s="30">
        <f>ROUND('当年度'!E23/'当年度'!$N23*100,1)</f>
        <v>0.3</v>
      </c>
      <c r="F23" s="30">
        <f>ROUND('当年度'!F23/'当年度'!$N23*100,1)</f>
        <v>3.3</v>
      </c>
      <c r="G23" s="30">
        <f>ROUND('当年度'!G23/'当年度'!$N23*100,1)</f>
        <v>13.6</v>
      </c>
      <c r="H23" s="30">
        <f>ROUND('当年度'!H23/'当年度'!$N23*100,1)</f>
        <v>12.2</v>
      </c>
      <c r="I23" s="30">
        <f>ROUND('当年度'!I23/'当年度'!$N23*100,1)</f>
        <v>0</v>
      </c>
      <c r="J23" s="30">
        <f>ROUND('当年度'!J23/'当年度'!$N23*100,1)</f>
        <v>0</v>
      </c>
      <c r="K23" s="30">
        <f>ROUND('当年度'!K23/'当年度'!$N23*100,1)</f>
        <v>14.5</v>
      </c>
      <c r="L23" s="30">
        <f>ROUND('当年度'!L23/'当年度'!$N23*100,1)</f>
        <v>0</v>
      </c>
      <c r="M23" s="11">
        <f>ROUND('当年度'!M23/'当年度'!$N23*100,1)</f>
        <v>92.2</v>
      </c>
      <c r="O23" s="37">
        <v>2523636</v>
      </c>
      <c r="P23" s="37">
        <v>190807</v>
      </c>
      <c r="Q23" s="85">
        <f>ROUND('当年度'!N23/'率・当'!O23*100,1)</f>
        <v>87.3</v>
      </c>
    </row>
    <row r="24" spans="2:17" ht="17.25">
      <c r="B24" s="110" t="s">
        <v>41</v>
      </c>
      <c r="C24" s="30">
        <f>ROUND('当年度'!C24/'当年度'!$N24*100,1)</f>
        <v>15.7</v>
      </c>
      <c r="D24" s="30">
        <f>ROUND('当年度'!D24/'当年度'!$N24*100,1)</f>
        <v>14.4</v>
      </c>
      <c r="E24" s="30">
        <f>ROUND('当年度'!E24/'当年度'!$N24*100,1)</f>
        <v>0.2</v>
      </c>
      <c r="F24" s="30">
        <f>ROUND('当年度'!F24/'当年度'!$N24*100,1)</f>
        <v>3.8</v>
      </c>
      <c r="G24" s="30">
        <f>ROUND('当年度'!G24/'当年度'!$N24*100,1)</f>
        <v>12.2</v>
      </c>
      <c r="H24" s="30">
        <f>ROUND('当年度'!H24/'当年度'!$N24*100,1)</f>
        <v>2.7</v>
      </c>
      <c r="I24" s="30">
        <f>ROUND('当年度'!I24/'当年度'!$N24*100,1)</f>
        <v>0</v>
      </c>
      <c r="J24" s="30">
        <f>ROUND('当年度'!J24/'当年度'!$N24*100,1)</f>
        <v>0</v>
      </c>
      <c r="K24" s="30">
        <f>ROUND('当年度'!K24/'当年度'!$N24*100,1)</f>
        <v>20.3</v>
      </c>
      <c r="L24" s="30">
        <f>ROUND('当年度'!L24/'当年度'!$N24*100,1)</f>
        <v>0</v>
      </c>
      <c r="M24" s="11">
        <f>ROUND('当年度'!M24/'当年度'!$N24*100,1)</f>
        <v>69.3</v>
      </c>
      <c r="O24" s="37">
        <v>5257482</v>
      </c>
      <c r="P24" s="37">
        <v>257145</v>
      </c>
      <c r="Q24" s="85">
        <f>ROUND('当年度'!N24/'率・当'!O24*100,1)</f>
        <v>95.3</v>
      </c>
    </row>
    <row r="25" spans="2:17" ht="17.25">
      <c r="B25" s="109" t="s">
        <v>55</v>
      </c>
      <c r="C25" s="30">
        <f>ROUND('当年度'!C25/'当年度'!$N25*100,1)</f>
        <v>24.1</v>
      </c>
      <c r="D25" s="30">
        <f>ROUND('当年度'!D25/'当年度'!$N25*100,1)</f>
        <v>16.3</v>
      </c>
      <c r="E25" s="30">
        <f>ROUND('当年度'!E25/'当年度'!$N25*100,1)</f>
        <v>2</v>
      </c>
      <c r="F25" s="30">
        <f>ROUND('当年度'!F25/'当年度'!$N25*100,1)</f>
        <v>5.2</v>
      </c>
      <c r="G25" s="30">
        <f>ROUND('当年度'!G25/'当年度'!$N25*100,1)</f>
        <v>22.8</v>
      </c>
      <c r="H25" s="30">
        <f>ROUND('当年度'!H25/'当年度'!$N25*100,1)</f>
        <v>15.7</v>
      </c>
      <c r="I25" s="30">
        <f>ROUND('当年度'!I25/'当年度'!$N25*100,1)</f>
        <v>0</v>
      </c>
      <c r="J25" s="30">
        <f>ROUND('当年度'!J25/'当年度'!$N25*100,1)</f>
        <v>0</v>
      </c>
      <c r="K25" s="30">
        <f>ROUND('当年度'!K25/'当年度'!$N25*100,1)</f>
        <v>11.4</v>
      </c>
      <c r="L25" s="30">
        <f>ROUND('当年度'!L25/'当年度'!$N25*100,1)</f>
        <v>0</v>
      </c>
      <c r="M25" s="11">
        <f>ROUND('当年度'!M25/'当年度'!$N25*100,1)</f>
        <v>97.4</v>
      </c>
      <c r="O25" s="39">
        <v>5263763</v>
      </c>
      <c r="P25" s="39">
        <v>381934</v>
      </c>
      <c r="Q25" s="85">
        <f>ROUND('当年度'!N25/'率・当'!O25*100,1)</f>
        <v>88.9</v>
      </c>
    </row>
    <row r="26" spans="2:17" ht="17.25">
      <c r="B26" s="110" t="s">
        <v>56</v>
      </c>
      <c r="C26" s="30">
        <f>ROUND('当年度'!C26/'当年度'!$N26*100,1)</f>
        <v>25.9</v>
      </c>
      <c r="D26" s="30">
        <f>ROUND('当年度'!D26/'当年度'!$N26*100,1)</f>
        <v>9</v>
      </c>
      <c r="E26" s="30">
        <f>ROUND('当年度'!E26/'当年度'!$N26*100,1)</f>
        <v>0.9</v>
      </c>
      <c r="F26" s="30">
        <f>ROUND('当年度'!F26/'当年度'!$N26*100,1)</f>
        <v>7.1</v>
      </c>
      <c r="G26" s="30">
        <f>ROUND('当年度'!G26/'当年度'!$N26*100,1)</f>
        <v>13.1</v>
      </c>
      <c r="H26" s="30">
        <f>ROUND('当年度'!H26/'当年度'!$N26*100,1)</f>
        <v>16.2</v>
      </c>
      <c r="I26" s="30">
        <f>ROUND('当年度'!I26/'当年度'!$N26*100,1)</f>
        <v>0</v>
      </c>
      <c r="J26" s="30">
        <f>ROUND('当年度'!J26/'当年度'!$N26*100,1)</f>
        <v>0.7</v>
      </c>
      <c r="K26" s="30">
        <f>ROUND('当年度'!K26/'当年度'!$N26*100,1)</f>
        <v>11.8</v>
      </c>
      <c r="L26" s="30">
        <f>ROUND('当年度'!L26/'当年度'!$N26*100,1)</f>
        <v>0</v>
      </c>
      <c r="M26" s="11">
        <f>ROUND('当年度'!M26/'当年度'!$N26*100,1)</f>
        <v>84.7</v>
      </c>
      <c r="O26" s="37">
        <v>4951765</v>
      </c>
      <c r="P26" s="37">
        <v>337590</v>
      </c>
      <c r="Q26" s="85">
        <f>ROUND('当年度'!N26/'率・当'!O26*100,1)</f>
        <v>92</v>
      </c>
    </row>
    <row r="27" spans="2:17" ht="17.25">
      <c r="B27" s="109" t="s">
        <v>57</v>
      </c>
      <c r="C27" s="30">
        <f>ROUND('当年度'!C27/'当年度'!$N27*100,1)</f>
        <v>24.2</v>
      </c>
      <c r="D27" s="30">
        <f>ROUND('当年度'!D27/'当年度'!$N27*100,1)</f>
        <v>10.5</v>
      </c>
      <c r="E27" s="30">
        <f>ROUND('当年度'!E27/'当年度'!$N27*100,1)</f>
        <v>0.3</v>
      </c>
      <c r="F27" s="30">
        <f>ROUND('当年度'!F27/'当年度'!$N27*100,1)</f>
        <v>4.6</v>
      </c>
      <c r="G27" s="30">
        <f>ROUND('当年度'!G27/'当年度'!$N27*100,1)</f>
        <v>22.5</v>
      </c>
      <c r="H27" s="30">
        <f>ROUND('当年度'!H27/'当年度'!$N27*100,1)</f>
        <v>23</v>
      </c>
      <c r="I27" s="30">
        <f>ROUND('当年度'!I27/'当年度'!$N27*100,1)</f>
        <v>0</v>
      </c>
      <c r="J27" s="30">
        <f>ROUND('当年度'!J27/'当年度'!$N27*100,1)</f>
        <v>0</v>
      </c>
      <c r="K27" s="30">
        <f>ROUND('当年度'!K27/'当年度'!$N27*100,1)</f>
        <v>11.7</v>
      </c>
      <c r="L27" s="30">
        <f>ROUND('当年度'!L27/'当年度'!$N27*100,1)</f>
        <v>0</v>
      </c>
      <c r="M27" s="11">
        <f>ROUND('当年度'!M27/'当年度'!$N27*100,1)</f>
        <v>96.8</v>
      </c>
      <c r="O27" s="39">
        <v>4576402</v>
      </c>
      <c r="P27" s="39">
        <v>360756</v>
      </c>
      <c r="Q27" s="85">
        <f>ROUND('当年度'!N27/'率・当'!O27*100,1)</f>
        <v>91.7</v>
      </c>
    </row>
    <row r="28" spans="2:17" ht="17.25">
      <c r="B28" s="110" t="s">
        <v>60</v>
      </c>
      <c r="C28" s="30">
        <f>ROUND('当年度'!C28/'当年度'!$N28*100,1)</f>
        <v>26.1</v>
      </c>
      <c r="D28" s="30">
        <f>ROUND('当年度'!D28/'当年度'!$N28*100,1)</f>
        <v>15.3</v>
      </c>
      <c r="E28" s="30">
        <f>ROUND('当年度'!E28/'当年度'!$N28*100,1)</f>
        <v>0.8</v>
      </c>
      <c r="F28" s="30">
        <f>ROUND('当年度'!F28/'当年度'!$N28*100,1)</f>
        <v>4.3</v>
      </c>
      <c r="G28" s="30">
        <f>ROUND('当年度'!G28/'当年度'!$N28*100,1)</f>
        <v>19.1</v>
      </c>
      <c r="H28" s="30">
        <f>ROUND('当年度'!H28/'当年度'!$N28*100,1)</f>
        <v>15.5</v>
      </c>
      <c r="I28" s="30">
        <f>ROUND('当年度'!I28/'当年度'!$N28*100,1)</f>
        <v>0</v>
      </c>
      <c r="J28" s="30">
        <f>ROUND('当年度'!J28/'当年度'!$N28*100,1)</f>
        <v>0</v>
      </c>
      <c r="K28" s="30">
        <f>ROUND('当年度'!K28/'当年度'!$N28*100,1)</f>
        <v>8.1</v>
      </c>
      <c r="L28" s="30">
        <f>ROUND('当年度'!L28/'当年度'!$N28*100,1)</f>
        <v>0</v>
      </c>
      <c r="M28" s="11">
        <f>ROUND('当年度'!M28/'当年度'!$N28*100,1)</f>
        <v>89.3</v>
      </c>
      <c r="O28" s="37">
        <v>3581968</v>
      </c>
      <c r="P28" s="37">
        <v>265317</v>
      </c>
      <c r="Q28" s="85">
        <f>ROUND('当年度'!N28/'率・当'!O28*100,1)</f>
        <v>89.1</v>
      </c>
    </row>
    <row r="29" spans="2:17" ht="17.25">
      <c r="B29" s="110" t="s">
        <v>69</v>
      </c>
      <c r="C29" s="30">
        <f>ROUND('当年度'!C29/'当年度'!$N29*100,1)</f>
        <v>27.6</v>
      </c>
      <c r="D29" s="30">
        <f>ROUND('当年度'!D29/'当年度'!$N29*100,1)</f>
        <v>12.8</v>
      </c>
      <c r="E29" s="30">
        <f>ROUND('当年度'!E29/'当年度'!$N29*100,1)</f>
        <v>2.1</v>
      </c>
      <c r="F29" s="30">
        <f>ROUND('当年度'!F29/'当年度'!$N29*100,1)</f>
        <v>4.2</v>
      </c>
      <c r="G29" s="30">
        <f>ROUND('当年度'!G29/'当年度'!$N29*100,1)</f>
        <v>11.2</v>
      </c>
      <c r="H29" s="30">
        <f>ROUND('当年度'!H29/'当年度'!$N29*100,1)</f>
        <v>16.2</v>
      </c>
      <c r="I29" s="30">
        <f>ROUND('当年度'!I29/'当年度'!$N29*100,1)</f>
        <v>0</v>
      </c>
      <c r="J29" s="30">
        <f>ROUND('当年度'!J29/'当年度'!$N29*100,1)</f>
        <v>0</v>
      </c>
      <c r="K29" s="30">
        <f>ROUND('当年度'!K29/'当年度'!$N29*100,1)</f>
        <v>10.1</v>
      </c>
      <c r="L29" s="30">
        <f>ROUND('当年度'!L29/'当年度'!$N29*100,1)</f>
        <v>0</v>
      </c>
      <c r="M29" s="11">
        <f>ROUND('当年度'!M29/'当年度'!$N29*100,1)</f>
        <v>84</v>
      </c>
      <c r="O29" s="37">
        <v>2549931</v>
      </c>
      <c r="P29" s="37">
        <v>225451</v>
      </c>
      <c r="Q29" s="85">
        <f>ROUND('当年度'!N29/'率・当'!O29*100,1)</f>
        <v>90.4</v>
      </c>
    </row>
    <row r="30" spans="2:17" ht="17.25">
      <c r="B30" s="110" t="s">
        <v>143</v>
      </c>
      <c r="C30" s="30">
        <f>ROUND('当年度'!C30/'当年度'!$N30*100,1)</f>
        <v>29.4</v>
      </c>
      <c r="D30" s="30">
        <f>ROUND('当年度'!D30/'当年度'!$N30*100,1)</f>
        <v>9</v>
      </c>
      <c r="E30" s="30">
        <f>ROUND('当年度'!E30/'当年度'!$N30*100,1)</f>
        <v>1.4</v>
      </c>
      <c r="F30" s="30">
        <f>ROUND('当年度'!F30/'当年度'!$N30*100,1)</f>
        <v>4</v>
      </c>
      <c r="G30" s="30">
        <f>ROUND('当年度'!G30/'当年度'!$N30*100,1)</f>
        <v>16.6</v>
      </c>
      <c r="H30" s="30">
        <f>ROUND('当年度'!H30/'当年度'!$N30*100,1)</f>
        <v>26.8</v>
      </c>
      <c r="I30" s="30">
        <f>ROUND('当年度'!I30/'当年度'!$N30*100,1)</f>
        <v>0</v>
      </c>
      <c r="J30" s="30">
        <f>ROUND('当年度'!J30/'当年度'!$N30*100,1)</f>
        <v>0</v>
      </c>
      <c r="K30" s="30">
        <f>ROUND('当年度'!K30/'当年度'!$N30*100,1)</f>
        <v>10.9</v>
      </c>
      <c r="L30" s="30">
        <f>ROUND('当年度'!L30/'当年度'!$N30*100,1)</f>
        <v>0</v>
      </c>
      <c r="M30" s="11">
        <f>ROUND('当年度'!M30/'当年度'!$N30*100,1)</f>
        <v>98.1</v>
      </c>
      <c r="O30" s="37">
        <v>4888053</v>
      </c>
      <c r="P30" s="37">
        <v>383213</v>
      </c>
      <c r="Q30" s="85">
        <f>ROUND('当年度'!N30/'率・当'!O30*100,1)</f>
        <v>92.2</v>
      </c>
    </row>
    <row r="31" spans="2:17" ht="17.25">
      <c r="B31" s="109" t="s">
        <v>144</v>
      </c>
      <c r="C31" s="30">
        <f>ROUND('当年度'!C31/'当年度'!$N31*100,1)</f>
        <v>30.3</v>
      </c>
      <c r="D31" s="30">
        <f>ROUND('当年度'!D31/'当年度'!$N31*100,1)</f>
        <v>12.6</v>
      </c>
      <c r="E31" s="30">
        <f>ROUND('当年度'!E31/'当年度'!$N31*100,1)</f>
        <v>0.4</v>
      </c>
      <c r="F31" s="30">
        <f>ROUND('当年度'!F31/'当年度'!$N31*100,1)</f>
        <v>3.3</v>
      </c>
      <c r="G31" s="30">
        <f>ROUND('当年度'!G31/'当年度'!$N31*100,1)</f>
        <v>15.6</v>
      </c>
      <c r="H31" s="30">
        <f>ROUND('当年度'!H31/'当年度'!$N31*100,1)</f>
        <v>20.7</v>
      </c>
      <c r="I31" s="30">
        <f>ROUND('当年度'!I31/'当年度'!$N31*100,1)</f>
        <v>0</v>
      </c>
      <c r="J31" s="30">
        <f>ROUND('当年度'!J31/'当年度'!$N31*100,1)</f>
        <v>0</v>
      </c>
      <c r="K31" s="30">
        <f>ROUND('当年度'!K31/'当年度'!$N31*100,1)</f>
        <v>17.2</v>
      </c>
      <c r="L31" s="30">
        <f>ROUND('当年度'!L31/'当年度'!$N31*100,1)</f>
        <v>0</v>
      </c>
      <c r="M31" s="11">
        <f>ROUND('当年度'!M31/'当年度'!$N31*100,1)</f>
        <v>100.1</v>
      </c>
      <c r="O31" s="39">
        <v>5997793</v>
      </c>
      <c r="P31" s="39">
        <v>429830</v>
      </c>
      <c r="Q31" s="85">
        <f>ROUND('当年度'!N31/'率・当'!O31*100,1)</f>
        <v>92.8</v>
      </c>
    </row>
    <row r="32" spans="2:17" ht="17.25">
      <c r="B32" s="109" t="s">
        <v>145</v>
      </c>
      <c r="C32" s="30">
        <f>ROUND('当年度'!C32/'当年度'!$N32*100,1)</f>
        <v>26.5</v>
      </c>
      <c r="D32" s="30">
        <f>ROUND('当年度'!D32/'当年度'!$N32*100,1)</f>
        <v>11</v>
      </c>
      <c r="E32" s="30">
        <f>ROUND('当年度'!E32/'当年度'!$N32*100,1)</f>
        <v>0.7</v>
      </c>
      <c r="F32" s="30">
        <f>ROUND('当年度'!F32/'当年度'!$N32*100,1)</f>
        <v>5</v>
      </c>
      <c r="G32" s="30">
        <f>ROUND('当年度'!G32/'当年度'!$N32*100,1)</f>
        <v>12.5</v>
      </c>
      <c r="H32" s="30">
        <f>ROUND('当年度'!H32/'当年度'!$N32*100,1)</f>
        <v>25.6</v>
      </c>
      <c r="I32" s="30">
        <f>ROUND('当年度'!I32/'当年度'!$N32*100,1)</f>
        <v>0</v>
      </c>
      <c r="J32" s="30">
        <f>ROUND('当年度'!J32/'当年度'!$N32*100,1)</f>
        <v>0</v>
      </c>
      <c r="K32" s="30">
        <f>ROUND('当年度'!K32/'当年度'!$N32*100,1)</f>
        <v>11.9</v>
      </c>
      <c r="L32" s="30">
        <f>ROUND('当年度'!L32/'当年度'!$N32*100,1)</f>
        <v>0</v>
      </c>
      <c r="M32" s="11">
        <f>ROUND('当年度'!M32/'当年度'!$N32*100,1)</f>
        <v>93.3</v>
      </c>
      <c r="O32" s="39">
        <v>6132791</v>
      </c>
      <c r="P32" s="39">
        <v>464367</v>
      </c>
      <c r="Q32" s="85">
        <f>ROUND('当年度'!N32/'率・当'!O32*100,1)</f>
        <v>92.7</v>
      </c>
    </row>
    <row r="33" spans="2:17" ht="17.25">
      <c r="B33" s="110" t="s">
        <v>82</v>
      </c>
      <c r="C33" s="30">
        <f>ROUND('当年度'!C33/'当年度'!$N33*100,1)</f>
        <v>23.3</v>
      </c>
      <c r="D33" s="30">
        <f>ROUND('当年度'!D33/'当年度'!$N33*100,1)</f>
        <v>9.3</v>
      </c>
      <c r="E33" s="30">
        <f>ROUND('当年度'!E33/'当年度'!$N33*100,1)</f>
        <v>1.5</v>
      </c>
      <c r="F33" s="30">
        <f>ROUND('当年度'!F33/'当年度'!$N33*100,1)</f>
        <v>4.4</v>
      </c>
      <c r="G33" s="30">
        <f>ROUND('当年度'!G33/'当年度'!$N33*100,1)</f>
        <v>21.3</v>
      </c>
      <c r="H33" s="30">
        <f>ROUND('当年度'!H33/'当年度'!$N33*100,1)</f>
        <v>19.3</v>
      </c>
      <c r="I33" s="30">
        <f>ROUND('当年度'!I33/'当年度'!$N33*100,1)</f>
        <v>0</v>
      </c>
      <c r="J33" s="30">
        <f>ROUND('当年度'!J33/'当年度'!$N33*100,1)</f>
        <v>0</v>
      </c>
      <c r="K33" s="30">
        <f>ROUND('当年度'!K33/'当年度'!$N33*100,1)</f>
        <v>12.6</v>
      </c>
      <c r="L33" s="30">
        <f>ROUND('当年度'!L33/'当年度'!$N33*100,1)</f>
        <v>0</v>
      </c>
      <c r="M33" s="11">
        <f>ROUND('当年度'!M33/'当年度'!$N33*100,1)</f>
        <v>91.7</v>
      </c>
      <c r="O33" s="37">
        <v>3218380</v>
      </c>
      <c r="P33" s="37">
        <v>224124</v>
      </c>
      <c r="Q33" s="85">
        <f>ROUND('当年度'!N33/'率・当'!O33*100,1)</f>
        <v>92.9</v>
      </c>
    </row>
    <row r="34" spans="2:17" ht="17.25">
      <c r="B34" s="109" t="s">
        <v>83</v>
      </c>
      <c r="C34" s="30">
        <f>ROUND('当年度'!C34/'当年度'!$N34*100,1)</f>
        <v>27.5</v>
      </c>
      <c r="D34" s="30">
        <f>ROUND('当年度'!D34/'当年度'!$N34*100,1)</f>
        <v>16.8</v>
      </c>
      <c r="E34" s="30">
        <f>ROUND('当年度'!E34/'当年度'!$N34*100,1)</f>
        <v>1.1</v>
      </c>
      <c r="F34" s="30">
        <f>ROUND('当年度'!F34/'当年度'!$N34*100,1)</f>
        <v>5</v>
      </c>
      <c r="G34" s="30">
        <f>ROUND('当年度'!G34/'当年度'!$N34*100,1)</f>
        <v>20.9</v>
      </c>
      <c r="H34" s="30">
        <f>ROUND('当年度'!H34/'当年度'!$N34*100,1)</f>
        <v>17.8</v>
      </c>
      <c r="I34" s="30">
        <f>ROUND('当年度'!I34/'当年度'!$N34*100,1)</f>
        <v>0</v>
      </c>
      <c r="J34" s="30">
        <f>ROUND('当年度'!J34/'当年度'!$N34*100,1)</f>
        <v>0</v>
      </c>
      <c r="K34" s="30">
        <f>ROUND('当年度'!K34/'当年度'!$N34*100,1)</f>
        <v>9.2</v>
      </c>
      <c r="L34" s="30">
        <f>ROUND('当年度'!L34/'当年度'!$N34*100,1)</f>
        <v>0</v>
      </c>
      <c r="M34" s="11">
        <f>ROUND('当年度'!M34/'当年度'!$N34*100,1)</f>
        <v>98.3</v>
      </c>
      <c r="O34" s="39">
        <v>3853841</v>
      </c>
      <c r="P34" s="39">
        <v>348273</v>
      </c>
      <c r="Q34" s="85">
        <f>ROUND('当年度'!N34/'率・当'!O34*100,1)</f>
        <v>90.2</v>
      </c>
    </row>
    <row r="35" spans="2:17" ht="17.25">
      <c r="B35" s="112" t="s">
        <v>94</v>
      </c>
      <c r="C35" s="32">
        <f>ROUND('当年度'!C35/'当年度'!$N35*100,1)</f>
        <v>28.8</v>
      </c>
      <c r="D35" s="32">
        <f>ROUND('当年度'!D35/'当年度'!$N35*100,1)</f>
        <v>16.2</v>
      </c>
      <c r="E35" s="32">
        <f>ROUND('当年度'!E35/'当年度'!$N35*100,1)</f>
        <v>1.5</v>
      </c>
      <c r="F35" s="32">
        <f>ROUND('当年度'!F35/'当年度'!$N35*100,1)</f>
        <v>8</v>
      </c>
      <c r="G35" s="32">
        <f>ROUND('当年度'!G35/'当年度'!$N35*100,1)</f>
        <v>10.5</v>
      </c>
      <c r="H35" s="32">
        <f>ROUND('当年度'!H35/'当年度'!$N35*100,1)</f>
        <v>19.2</v>
      </c>
      <c r="I35" s="32">
        <f>ROUND('当年度'!I35/'当年度'!$N35*100,1)</f>
        <v>0</v>
      </c>
      <c r="J35" s="32">
        <f>ROUND('当年度'!J35/'当年度'!$N35*100,1)</f>
        <v>0.1</v>
      </c>
      <c r="K35" s="32">
        <f>ROUND('当年度'!K35/'当年度'!$N35*100,1)</f>
        <v>11.2</v>
      </c>
      <c r="L35" s="32">
        <f>ROUND('当年度'!L35/'当年度'!$N35*100,1)</f>
        <v>0</v>
      </c>
      <c r="M35" s="32">
        <f>ROUND('当年度'!M35/'当年度'!$N35*100,1)</f>
        <v>95.5</v>
      </c>
      <c r="O35" s="15">
        <f>SUM(O6:O19)</f>
        <v>373806557</v>
      </c>
      <c r="P35" s="15">
        <f>SUM(P6:P19)</f>
        <v>22540552</v>
      </c>
      <c r="Q35" s="40">
        <f>ROUND('当年度'!N35/'率・当'!O35*100,1)</f>
        <v>92.3</v>
      </c>
    </row>
    <row r="36" spans="2:17" ht="17.25">
      <c r="B36" s="112" t="s">
        <v>95</v>
      </c>
      <c r="C36" s="32">
        <f>ROUND('当年度'!C36/'当年度'!$N36*100,1)</f>
        <v>26.4</v>
      </c>
      <c r="D36" s="32">
        <f>ROUND('当年度'!D36/'当年度'!$N36*100,1)</f>
        <v>14.2</v>
      </c>
      <c r="E36" s="32">
        <f>ROUND('当年度'!E36/'当年度'!$N36*100,1)</f>
        <v>1.1</v>
      </c>
      <c r="F36" s="32">
        <f>ROUND('当年度'!F36/'当年度'!$N36*100,1)</f>
        <v>4.7</v>
      </c>
      <c r="G36" s="32">
        <f>ROUND('当年度'!G36/'当年度'!$N36*100,1)</f>
        <v>15.9</v>
      </c>
      <c r="H36" s="32">
        <f>ROUND('当年度'!H36/'当年度'!$N36*100,1)</f>
        <v>16.4</v>
      </c>
      <c r="I36" s="32">
        <f>ROUND('当年度'!I36/'当年度'!$N36*100,1)</f>
        <v>0</v>
      </c>
      <c r="J36" s="32">
        <f>ROUND('当年度'!J36/'当年度'!$N36*100,1)</f>
        <v>0.1</v>
      </c>
      <c r="K36" s="32">
        <f>ROUND('当年度'!K36/'当年度'!$N36*100,1)</f>
        <v>12.9</v>
      </c>
      <c r="L36" s="32">
        <f>ROUND('当年度'!L36/'当年度'!$N36*100,1)</f>
        <v>0</v>
      </c>
      <c r="M36" s="32">
        <f>ROUND('当年度'!M36/'当年度'!$N36*100,1)</f>
        <v>91.6</v>
      </c>
      <c r="O36" s="15">
        <f>SUM(O20:O34)</f>
        <v>67748575</v>
      </c>
      <c r="P36" s="15">
        <f>SUM(P20:P34)</f>
        <v>4941128</v>
      </c>
      <c r="Q36" s="40">
        <f>ROUND('当年度'!N36/'率・当'!O36*100,1)</f>
        <v>91.4</v>
      </c>
    </row>
    <row r="37" spans="2:17" ht="17.25">
      <c r="B37" s="112" t="s">
        <v>96</v>
      </c>
      <c r="C37" s="32">
        <f>ROUND('当年度'!C37/'当年度'!$N37*100,1)</f>
        <v>28.4</v>
      </c>
      <c r="D37" s="32">
        <f>ROUND('当年度'!D37/'当年度'!$N37*100,1)</f>
        <v>15.9</v>
      </c>
      <c r="E37" s="32">
        <f>ROUND('当年度'!E37/'当年度'!$N37*100,1)</f>
        <v>1.4</v>
      </c>
      <c r="F37" s="32">
        <f>ROUND('当年度'!F37/'当年度'!$N37*100,1)</f>
        <v>7.5</v>
      </c>
      <c r="G37" s="32">
        <f>ROUND('当年度'!G37/'当年度'!$N37*100,1)</f>
        <v>11.3</v>
      </c>
      <c r="H37" s="32">
        <f>ROUND('当年度'!H37/'当年度'!$N37*100,1)</f>
        <v>18.8</v>
      </c>
      <c r="I37" s="32">
        <f>ROUND('当年度'!I37/'当年度'!$N37*100,1)</f>
        <v>0</v>
      </c>
      <c r="J37" s="32">
        <f>ROUND('当年度'!J37/'当年度'!$N37*100,1)</f>
        <v>0.1</v>
      </c>
      <c r="K37" s="32">
        <f>ROUND('当年度'!K37/'当年度'!$N37*100,1)</f>
        <v>11.4</v>
      </c>
      <c r="L37" s="32">
        <f>ROUND('当年度'!L37/'当年度'!$N37*100,1)</f>
        <v>0</v>
      </c>
      <c r="M37" s="32">
        <f>ROUND('当年度'!M37/'当年度'!$N37*100,1)</f>
        <v>94.9</v>
      </c>
      <c r="O37" s="15">
        <f>SUM(O6:O34)</f>
        <v>441555132</v>
      </c>
      <c r="P37" s="15">
        <f>SUM(P6:P34)</f>
        <v>27481680</v>
      </c>
      <c r="Q37" s="40">
        <f>ROUND('当年度'!N37/'率・当'!O37*100,1)</f>
        <v>92.2</v>
      </c>
    </row>
    <row r="38" spans="3:17" ht="17.25">
      <c r="C38" s="4" t="s">
        <v>103</v>
      </c>
      <c r="J38" s="4"/>
      <c r="M38" s="3"/>
      <c r="N38" s="3"/>
      <c r="Q38" s="4" t="s">
        <v>103</v>
      </c>
    </row>
    <row r="39" spans="2:17" ht="17.25">
      <c r="B39" s="116" t="s">
        <v>106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  <c r="N39" s="3"/>
      <c r="Q39" s="6" t="s">
        <v>89</v>
      </c>
    </row>
    <row r="40" spans="2:17" ht="17.25">
      <c r="B40" s="112" t="s">
        <v>94</v>
      </c>
      <c r="C40" s="32">
        <f>ROUND(AVERAGE(C6:C19),1)</f>
        <v>29.7</v>
      </c>
      <c r="D40" s="32">
        <f aca="true" t="shared" si="0" ref="D40:M40">ROUND(AVERAGE(D6:D19),1)</f>
        <v>15.9</v>
      </c>
      <c r="E40" s="32">
        <f t="shared" si="0"/>
        <v>1.3</v>
      </c>
      <c r="F40" s="32">
        <f t="shared" si="0"/>
        <v>7.6</v>
      </c>
      <c r="G40" s="32">
        <f t="shared" si="0"/>
        <v>11</v>
      </c>
      <c r="H40" s="32">
        <f t="shared" si="0"/>
        <v>19.2</v>
      </c>
      <c r="I40" s="32">
        <f t="shared" si="0"/>
        <v>0</v>
      </c>
      <c r="J40" s="32">
        <f t="shared" si="0"/>
        <v>0.1</v>
      </c>
      <c r="K40" s="32">
        <f t="shared" si="0"/>
        <v>10.9</v>
      </c>
      <c r="L40" s="32">
        <f t="shared" si="0"/>
        <v>0</v>
      </c>
      <c r="M40" s="32">
        <f t="shared" si="0"/>
        <v>95.5</v>
      </c>
      <c r="O40" s="3"/>
      <c r="P40" s="13"/>
      <c r="Q40" s="127">
        <f>ROUND(AVERAGE(Q6:Q19),1)</f>
        <v>92.4</v>
      </c>
    </row>
    <row r="41" spans="2:17" ht="17.25">
      <c r="B41" s="112" t="s">
        <v>95</v>
      </c>
      <c r="C41" s="32">
        <f aca="true" t="shared" si="1" ref="C41:M41">ROUND(AVERAGE(C20:C34),1)</f>
        <v>26.2</v>
      </c>
      <c r="D41" s="32">
        <f t="shared" si="1"/>
        <v>14.1</v>
      </c>
      <c r="E41" s="32">
        <f t="shared" si="1"/>
        <v>1</v>
      </c>
      <c r="F41" s="32">
        <f t="shared" si="1"/>
        <v>4.5</v>
      </c>
      <c r="G41" s="32">
        <f t="shared" si="1"/>
        <v>16.2</v>
      </c>
      <c r="H41" s="32">
        <f t="shared" si="1"/>
        <v>16.3</v>
      </c>
      <c r="I41" s="32">
        <f t="shared" si="1"/>
        <v>0</v>
      </c>
      <c r="J41" s="32">
        <f t="shared" si="1"/>
        <v>0.1</v>
      </c>
      <c r="K41" s="32">
        <f t="shared" si="1"/>
        <v>12.8</v>
      </c>
      <c r="L41" s="32">
        <f t="shared" si="1"/>
        <v>0</v>
      </c>
      <c r="M41" s="32">
        <f t="shared" si="1"/>
        <v>91.1</v>
      </c>
      <c r="O41" s="3"/>
      <c r="P41" s="13"/>
      <c r="Q41" s="127">
        <f>ROUND(AVERAGE(Q20:Q34),1)</f>
        <v>91.1</v>
      </c>
    </row>
    <row r="42" spans="2:17" ht="17.25">
      <c r="B42" s="112" t="s">
        <v>96</v>
      </c>
      <c r="C42" s="32">
        <f aca="true" t="shared" si="2" ref="C42:M42">ROUND(AVERAGE(C6:C34),1)</f>
        <v>27.9</v>
      </c>
      <c r="D42" s="32">
        <f t="shared" si="2"/>
        <v>14.9</v>
      </c>
      <c r="E42" s="32">
        <f t="shared" si="2"/>
        <v>1.1</v>
      </c>
      <c r="F42" s="32">
        <f t="shared" si="2"/>
        <v>6</v>
      </c>
      <c r="G42" s="32">
        <f t="shared" si="2"/>
        <v>13.7</v>
      </c>
      <c r="H42" s="32">
        <f t="shared" si="2"/>
        <v>17.7</v>
      </c>
      <c r="I42" s="32">
        <f t="shared" si="2"/>
        <v>0</v>
      </c>
      <c r="J42" s="32">
        <f t="shared" si="2"/>
        <v>0.1</v>
      </c>
      <c r="K42" s="32">
        <f t="shared" si="2"/>
        <v>11.9</v>
      </c>
      <c r="L42" s="32">
        <f t="shared" si="2"/>
        <v>0</v>
      </c>
      <c r="M42" s="163">
        <f t="shared" si="2"/>
        <v>93.3</v>
      </c>
      <c r="O42" s="3"/>
      <c r="P42" s="13"/>
      <c r="Q42" s="127">
        <f>ROUND(AVERAGE(Q6:Q34),1)</f>
        <v>91.7</v>
      </c>
    </row>
    <row r="43" spans="3:17" ht="17.25">
      <c r="C43" t="s">
        <v>107</v>
      </c>
      <c r="Q43" t="s">
        <v>107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7" r:id="rId1"/>
  <headerFooter alignWithMargins="0">
    <oddHeader>&amp;L&amp;"ＭＳ ゴシック,標準"&amp;18９-２　経常収支比率の状況（２１年度決算）※減収補てん債特例分、臨時財政対策債を含まず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15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3" customWidth="1"/>
    <col min="2" max="2" width="10.66015625" style="103" customWidth="1"/>
    <col min="3" max="13" width="11.66015625" style="0" customWidth="1"/>
  </cols>
  <sheetData>
    <row r="1" ht="17.25">
      <c r="B1" s="144" t="s">
        <v>174</v>
      </c>
    </row>
    <row r="2" spans="2:13" ht="17.25">
      <c r="B2" s="104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</row>
    <row r="3" spans="2:13" ht="17.25">
      <c r="B3" s="105"/>
      <c r="C3" s="8"/>
      <c r="D3" s="8"/>
      <c r="E3" s="8"/>
      <c r="F3" s="8"/>
      <c r="G3" s="8"/>
      <c r="H3" s="8"/>
      <c r="I3" s="8"/>
      <c r="J3" s="151"/>
      <c r="K3" s="8"/>
      <c r="L3" s="8"/>
      <c r="M3" s="8"/>
    </row>
    <row r="4" spans="2:13" ht="17.25">
      <c r="B4" s="106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50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07"/>
      <c r="C5" s="14"/>
      <c r="D5" s="14"/>
      <c r="E5" s="14"/>
      <c r="F5" s="14"/>
      <c r="G5" s="14"/>
      <c r="H5" s="14"/>
      <c r="I5" s="14"/>
      <c r="J5" s="131" t="s">
        <v>180</v>
      </c>
      <c r="K5" s="14"/>
      <c r="L5" s="14"/>
      <c r="M5" s="10" t="s">
        <v>92</v>
      </c>
    </row>
    <row r="6" spans="2:13" ht="17.25">
      <c r="B6" s="108" t="s">
        <v>17</v>
      </c>
      <c r="C6" s="30">
        <f>ROUND('当年度'!C6/('当年度'!$N6+'当年度'!$O6+'当年度'!$P6)*100,1)</f>
        <v>29</v>
      </c>
      <c r="D6" s="30">
        <f>ROUND('当年度'!D6/('当年度'!$N6+'当年度'!$O6+'当年度'!$P6)*100,1)</f>
        <v>16.3</v>
      </c>
      <c r="E6" s="30">
        <f>ROUND('当年度'!E6/('当年度'!$N6+'当年度'!$O6+'当年度'!$P6)*100,1)</f>
        <v>1.2</v>
      </c>
      <c r="F6" s="30">
        <f>ROUND('当年度'!F6/('当年度'!$N6+'当年度'!$O6+'当年度'!$P6)*100,1)</f>
        <v>7.2</v>
      </c>
      <c r="G6" s="30">
        <f>ROUND('当年度'!G6/('当年度'!$N6+'当年度'!$O6+'当年度'!$P6)*100,1)</f>
        <v>3.8</v>
      </c>
      <c r="H6" s="30">
        <f>ROUND('当年度'!H6/('当年度'!$N6+'当年度'!$O6+'当年度'!$P6)*100,1)</f>
        <v>18.8</v>
      </c>
      <c r="I6" s="30">
        <f>ROUND('当年度'!I6/('当年度'!$N6+'当年度'!$O6+'当年度'!$P6)*100,1)</f>
        <v>0</v>
      </c>
      <c r="J6" s="30">
        <f>ROUND('当年度'!J6/('当年度'!$N6+'当年度'!$O6+'当年度'!$P6)*100,1)</f>
        <v>0</v>
      </c>
      <c r="K6" s="30">
        <f>ROUND('当年度'!K6/('当年度'!$N6+'当年度'!$O6+'当年度'!$P6)*100,1)</f>
        <v>15</v>
      </c>
      <c r="L6" s="30">
        <f>ROUND('当年度'!L6/('当年度'!$N6+'当年度'!$O6+'当年度'!$P6)*100,1)</f>
        <v>0</v>
      </c>
      <c r="M6" s="90">
        <f>ROUND('当年度'!M6/('当年度'!$N6+'当年度'!$O6+'当年度'!$P6)*100,1)</f>
        <v>91.3</v>
      </c>
    </row>
    <row r="7" spans="2:13" ht="17.25">
      <c r="B7" s="109" t="s">
        <v>18</v>
      </c>
      <c r="C7" s="30">
        <f>ROUND('当年度'!C7/('当年度'!$N7+'当年度'!$O7+'当年度'!$P7)*100,1)</f>
        <v>20.8</v>
      </c>
      <c r="D7" s="30">
        <f>ROUND('当年度'!D7/('当年度'!$N7+'当年度'!$O7+'当年度'!$P7)*100,1)</f>
        <v>14.6</v>
      </c>
      <c r="E7" s="30">
        <f>ROUND('当年度'!E7/('当年度'!$N7+'当年度'!$O7+'当年度'!$P7)*100,1)</f>
        <v>1.6</v>
      </c>
      <c r="F7" s="30">
        <f>ROUND('当年度'!F7/('当年度'!$N7+'当年度'!$O7+'当年度'!$P7)*100,1)</f>
        <v>6.8</v>
      </c>
      <c r="G7" s="30">
        <f>ROUND('当年度'!G7/('当年度'!$N7+'当年度'!$O7+'当年度'!$P7)*100,1)</f>
        <v>13.1</v>
      </c>
      <c r="H7" s="30">
        <f>ROUND('当年度'!H7/('当年度'!$N7+'当年度'!$O7+'当年度'!$P7)*100,1)</f>
        <v>18</v>
      </c>
      <c r="I7" s="30">
        <f>ROUND('当年度'!I7/('当年度'!$N7+'当年度'!$O7+'当年度'!$P7)*100,1)</f>
        <v>0</v>
      </c>
      <c r="J7" s="30">
        <f>ROUND('当年度'!J7/('当年度'!$N7+'当年度'!$O7+'当年度'!$P7)*100,1)</f>
        <v>0</v>
      </c>
      <c r="K7" s="30">
        <f>ROUND('当年度'!K7/('当年度'!$N7+'当年度'!$O7+'当年度'!$P7)*100,1)</f>
        <v>7.1</v>
      </c>
      <c r="L7" s="30">
        <f>ROUND('当年度'!L7/('当年度'!$N7+'当年度'!$O7+'当年度'!$P7)*100,1)</f>
        <v>0</v>
      </c>
      <c r="M7" s="30">
        <f>ROUND('当年度'!M7/('当年度'!$N7+'当年度'!$O7+'当年度'!$P7)*100,1)</f>
        <v>82.1</v>
      </c>
    </row>
    <row r="8" spans="2:13" ht="17.25">
      <c r="B8" s="109" t="s">
        <v>19</v>
      </c>
      <c r="C8" s="30">
        <f>ROUND('当年度'!C8/('当年度'!$N8+'当年度'!$O8+'当年度'!$P8)*100,1)</f>
        <v>28.7</v>
      </c>
      <c r="D8" s="30">
        <f>ROUND('当年度'!D8/('当年度'!$N8+'当年度'!$O8+'当年度'!$P8)*100,1)</f>
        <v>13.6</v>
      </c>
      <c r="E8" s="30">
        <f>ROUND('当年度'!E8/('当年度'!$N8+'当年度'!$O8+'当年度'!$P8)*100,1)</f>
        <v>0.7</v>
      </c>
      <c r="F8" s="30">
        <f>ROUND('当年度'!F8/('当年度'!$N8+'当年度'!$O8+'当年度'!$P8)*100,1)</f>
        <v>8.5</v>
      </c>
      <c r="G8" s="30">
        <f>ROUND('当年度'!G8/('当年度'!$N8+'当年度'!$O8+'当年度'!$P8)*100,1)</f>
        <v>10.5</v>
      </c>
      <c r="H8" s="30">
        <f>ROUND('当年度'!H8/('当年度'!$N8+'当年度'!$O8+'当年度'!$P8)*100,1)</f>
        <v>18</v>
      </c>
      <c r="I8" s="30">
        <f>ROUND('当年度'!I8/('当年度'!$N8+'当年度'!$O8+'当年度'!$P8)*100,1)</f>
        <v>0</v>
      </c>
      <c r="J8" s="30">
        <f>ROUND('当年度'!J8/('当年度'!$N8+'当年度'!$O8+'当年度'!$P8)*100,1)</f>
        <v>0</v>
      </c>
      <c r="K8" s="30">
        <f>ROUND('当年度'!K8/('当年度'!$N8+'当年度'!$O8+'当年度'!$P8)*100,1)</f>
        <v>9.7</v>
      </c>
      <c r="L8" s="30">
        <f>ROUND('当年度'!L8/('当年度'!$N8+'当年度'!$O8+'当年度'!$P8)*100,1)</f>
        <v>0</v>
      </c>
      <c r="M8" s="30">
        <f>ROUND('当年度'!M8/('当年度'!$N8+'当年度'!$O8+'当年度'!$P8)*100,1)</f>
        <v>89.6</v>
      </c>
    </row>
    <row r="9" spans="2:13" ht="17.25">
      <c r="B9" s="110" t="s">
        <v>20</v>
      </c>
      <c r="C9" s="30">
        <f>ROUND('当年度'!C9/('当年度'!$N9+'当年度'!$O9+'当年度'!$P9)*100,1)</f>
        <v>26</v>
      </c>
      <c r="D9" s="30">
        <f>ROUND('当年度'!D9/('当年度'!$N9+'当年度'!$O9+'当年度'!$P9)*100,1)</f>
        <v>13.3</v>
      </c>
      <c r="E9" s="30">
        <f>ROUND('当年度'!E9/('当年度'!$N9+'当年度'!$O9+'当年度'!$P9)*100,1)</f>
        <v>1.7</v>
      </c>
      <c r="F9" s="30">
        <f>ROUND('当年度'!F9/('当年度'!$N9+'当年度'!$O9+'当年度'!$P9)*100,1)</f>
        <v>9</v>
      </c>
      <c r="G9" s="30">
        <f>ROUND('当年度'!G9/('当年度'!$N9+'当年度'!$O9+'当年度'!$P9)*100,1)</f>
        <v>14.7</v>
      </c>
      <c r="H9" s="30">
        <f>ROUND('当年度'!H9/('当年度'!$N9+'当年度'!$O9+'当年度'!$P9)*100,1)</f>
        <v>16.4</v>
      </c>
      <c r="I9" s="30">
        <f>ROUND('当年度'!I9/('当年度'!$N9+'当年度'!$O9+'当年度'!$P9)*100,1)</f>
        <v>0</v>
      </c>
      <c r="J9" s="30">
        <f>ROUND('当年度'!J9/('当年度'!$N9+'当年度'!$O9+'当年度'!$P9)*100,1)</f>
        <v>0.8</v>
      </c>
      <c r="K9" s="30">
        <f>ROUND('当年度'!K9/('当年度'!$N9+'当年度'!$O9+'当年度'!$P9)*100,1)</f>
        <v>9.7</v>
      </c>
      <c r="L9" s="30">
        <f>ROUND('当年度'!L9/('当年度'!$N9+'当年度'!$O9+'当年度'!$P9)*100,1)</f>
        <v>0</v>
      </c>
      <c r="M9" s="30">
        <f>ROUND('当年度'!M9/('当年度'!$N9+'当年度'!$O9+'当年度'!$P9)*100,1)</f>
        <v>91.5</v>
      </c>
    </row>
    <row r="10" spans="2:13" ht="17.25">
      <c r="B10" s="110" t="s">
        <v>21</v>
      </c>
      <c r="C10" s="30">
        <f>ROUND('当年度'!C10/('当年度'!$N10+'当年度'!$O10+'当年度'!$P10)*100,1)</f>
        <v>30.4</v>
      </c>
      <c r="D10" s="30">
        <f>ROUND('当年度'!D10/('当年度'!$N10+'当年度'!$O10+'当年度'!$P10)*100,1)</f>
        <v>16.2</v>
      </c>
      <c r="E10" s="30">
        <f>ROUND('当年度'!E10/('当年度'!$N10+'当年度'!$O10+'当年度'!$P10)*100,1)</f>
        <v>1</v>
      </c>
      <c r="F10" s="30">
        <f>ROUND('当年度'!F10/('当年度'!$N10+'当年度'!$O10+'当年度'!$P10)*100,1)</f>
        <v>7.8</v>
      </c>
      <c r="G10" s="30">
        <f>ROUND('当年度'!G10/('当年度'!$N10+'当年度'!$O10+'当年度'!$P10)*100,1)</f>
        <v>10.7</v>
      </c>
      <c r="H10" s="30">
        <f>ROUND('当年度'!H10/('当年度'!$N10+'当年度'!$O10+'当年度'!$P10)*100,1)</f>
        <v>15</v>
      </c>
      <c r="I10" s="30">
        <f>ROUND('当年度'!I10/('当年度'!$N10+'当年度'!$O10+'当年度'!$P10)*100,1)</f>
        <v>0</v>
      </c>
      <c r="J10" s="30">
        <f>ROUND('当年度'!J10/('当年度'!$N10+'当年度'!$O10+'当年度'!$P10)*100,1)</f>
        <v>0</v>
      </c>
      <c r="K10" s="30">
        <f>ROUND('当年度'!K10/('当年度'!$N10+'当年度'!$O10+'当年度'!$P10)*100,1)</f>
        <v>13.6</v>
      </c>
      <c r="L10" s="30">
        <f>ROUND('当年度'!L10/('当年度'!$N10+'当年度'!$O10+'当年度'!$P10)*100,1)</f>
        <v>0</v>
      </c>
      <c r="M10" s="30">
        <f>ROUND('当年度'!M10/('当年度'!$N10+'当年度'!$O10+'当年度'!$P10)*100,1)</f>
        <v>94.7</v>
      </c>
    </row>
    <row r="11" spans="2:13" ht="17.25">
      <c r="B11" s="110" t="s">
        <v>23</v>
      </c>
      <c r="C11" s="30">
        <f>ROUND('当年度'!C11/('当年度'!$N11+'当年度'!$O11+'当年度'!$P11)*100,1)</f>
        <v>31.1</v>
      </c>
      <c r="D11" s="30">
        <f>ROUND('当年度'!D11/('当年度'!$N11+'当年度'!$O11+'当年度'!$P11)*100,1)</f>
        <v>17.9</v>
      </c>
      <c r="E11" s="30">
        <f>ROUND('当年度'!E11/('当年度'!$N11+'当年度'!$O11+'当年度'!$P11)*100,1)</f>
        <v>2.2</v>
      </c>
      <c r="F11" s="30">
        <f>ROUND('当年度'!F11/('当年度'!$N11+'当年度'!$O11+'当年度'!$P11)*100,1)</f>
        <v>11</v>
      </c>
      <c r="G11" s="30">
        <f>ROUND('当年度'!G11/('当年度'!$N11+'当年度'!$O11+'当年度'!$P11)*100,1)</f>
        <v>3.6</v>
      </c>
      <c r="H11" s="30">
        <f>ROUND('当年度'!H11/('当年度'!$N11+'当年度'!$O11+'当年度'!$P11)*100,1)</f>
        <v>17.6</v>
      </c>
      <c r="I11" s="30">
        <f>ROUND('当年度'!I11/('当年度'!$N11+'当年度'!$O11+'当年度'!$P11)*100,1)</f>
        <v>0</v>
      </c>
      <c r="J11" s="30">
        <f>ROUND('当年度'!J11/('当年度'!$N11+'当年度'!$O11+'当年度'!$P11)*100,1)</f>
        <v>0</v>
      </c>
      <c r="K11" s="30">
        <f>ROUND('当年度'!K11/('当年度'!$N11+'当年度'!$O11+'当年度'!$P11)*100,1)</f>
        <v>8</v>
      </c>
      <c r="L11" s="30">
        <f>ROUND('当年度'!L11/('当年度'!$N11+'当年度'!$O11+'当年度'!$P11)*100,1)</f>
        <v>0</v>
      </c>
      <c r="M11" s="30">
        <f>ROUND('当年度'!M11/('当年度'!$N11+'当年度'!$O11+'当年度'!$P11)*100,1)</f>
        <v>91.3</v>
      </c>
    </row>
    <row r="12" spans="2:13" ht="17.25">
      <c r="B12" s="110" t="s">
        <v>24</v>
      </c>
      <c r="C12" s="30">
        <f>ROUND('当年度'!C12/('当年度'!$N12+'当年度'!$O12+'当年度'!$P12)*100,1)</f>
        <v>27.1</v>
      </c>
      <c r="D12" s="30">
        <f>ROUND('当年度'!D12/('当年度'!$N12+'当年度'!$O12+'当年度'!$P12)*100,1)</f>
        <v>12.4</v>
      </c>
      <c r="E12" s="30">
        <f>ROUND('当年度'!E12/('当年度'!$N12+'当年度'!$O12+'当年度'!$P12)*100,1)</f>
        <v>1.5</v>
      </c>
      <c r="F12" s="30">
        <f>ROUND('当年度'!F12/('当年度'!$N12+'当年度'!$O12+'当年度'!$P12)*100,1)</f>
        <v>7.6</v>
      </c>
      <c r="G12" s="30">
        <f>ROUND('当年度'!G12/('当年度'!$N12+'当年度'!$O12+'当年度'!$P12)*100,1)</f>
        <v>16.3</v>
      </c>
      <c r="H12" s="30">
        <f>ROUND('当年度'!H12/('当年度'!$N12+'当年度'!$O12+'当年度'!$P12)*100,1)</f>
        <v>17.3</v>
      </c>
      <c r="I12" s="30">
        <f>ROUND('当年度'!I12/('当年度'!$N12+'当年度'!$O12+'当年度'!$P12)*100,1)</f>
        <v>0</v>
      </c>
      <c r="J12" s="30">
        <f>ROUND('当年度'!J12/('当年度'!$N12+'当年度'!$O12+'当年度'!$P12)*100,1)</f>
        <v>0.1</v>
      </c>
      <c r="K12" s="30">
        <f>ROUND('当年度'!K12/('当年度'!$N12+'当年度'!$O12+'当年度'!$P12)*100,1)</f>
        <v>10.8</v>
      </c>
      <c r="L12" s="30">
        <f>ROUND('当年度'!L12/('当年度'!$N12+'当年度'!$O12+'当年度'!$P12)*100,1)</f>
        <v>0</v>
      </c>
      <c r="M12" s="30">
        <f>ROUND('当年度'!M12/('当年度'!$N12+'当年度'!$O12+'当年度'!$P12)*100,1)</f>
        <v>93.1</v>
      </c>
    </row>
    <row r="13" spans="2:13" ht="17.25">
      <c r="B13" s="110" t="s">
        <v>25</v>
      </c>
      <c r="C13" s="30">
        <f>ROUND('当年度'!C13/('当年度'!$N13+'当年度'!$O13+'当年度'!$P13)*100,1)</f>
        <v>26.1</v>
      </c>
      <c r="D13" s="30">
        <f>ROUND('当年度'!D13/('当年度'!$N13+'当年度'!$O13+'当年度'!$P13)*100,1)</f>
        <v>15.3</v>
      </c>
      <c r="E13" s="30">
        <f>ROUND('当年度'!E13/('当年度'!$N13+'当年度'!$O13+'当年度'!$P13)*100,1)</f>
        <v>0.8</v>
      </c>
      <c r="F13" s="30">
        <f>ROUND('当年度'!F13/('当年度'!$N13+'当年度'!$O13+'当年度'!$P13)*100,1)</f>
        <v>9.6</v>
      </c>
      <c r="G13" s="30">
        <f>ROUND('当年度'!G13/('当年度'!$N13+'当年度'!$O13+'当年度'!$P13)*100,1)</f>
        <v>16.7</v>
      </c>
      <c r="H13" s="30">
        <f>ROUND('当年度'!H13/('当年度'!$N13+'当年度'!$O13+'当年度'!$P13)*100,1)</f>
        <v>17.9</v>
      </c>
      <c r="I13" s="30">
        <f>ROUND('当年度'!I13/('当年度'!$N13+'当年度'!$O13+'当年度'!$P13)*100,1)</f>
        <v>0</v>
      </c>
      <c r="J13" s="30">
        <f>ROUND('当年度'!J13/('当年度'!$N13+'当年度'!$O13+'当年度'!$P13)*100,1)</f>
        <v>0.1</v>
      </c>
      <c r="K13" s="30">
        <f>ROUND('当年度'!K13/('当年度'!$N13+'当年度'!$O13+'当年度'!$P13)*100,1)</f>
        <v>6.5</v>
      </c>
      <c r="L13" s="30">
        <f>ROUND('当年度'!L13/('当年度'!$N13+'当年度'!$O13+'当年度'!$P13)*100,1)</f>
        <v>0</v>
      </c>
      <c r="M13" s="30">
        <f>ROUND('当年度'!M13/('当年度'!$N13+'当年度'!$O13+'当年度'!$P13)*100,1)</f>
        <v>93.1</v>
      </c>
    </row>
    <row r="14" spans="2:13" ht="17.25">
      <c r="B14" s="110" t="s">
        <v>26</v>
      </c>
      <c r="C14" s="30">
        <f>ROUND('当年度'!C14/('当年度'!$N14+'当年度'!$O14+'当年度'!$P14)*100,1)</f>
        <v>23.2</v>
      </c>
      <c r="D14" s="30">
        <f>ROUND('当年度'!D14/('当年度'!$N14+'当年度'!$O14+'当年度'!$P14)*100,1)</f>
        <v>18.6</v>
      </c>
      <c r="E14" s="30">
        <f>ROUND('当年度'!E14/('当年度'!$N14+'当年度'!$O14+'当年度'!$P14)*100,1)</f>
        <v>1.2</v>
      </c>
      <c r="F14" s="30">
        <f>ROUND('当年度'!F14/('当年度'!$N14+'当年度'!$O14+'当年度'!$P14)*100,1)</f>
        <v>4</v>
      </c>
      <c r="G14" s="30">
        <f>ROUND('当年度'!G14/('当年度'!$N14+'当年度'!$O14+'当年度'!$P14)*100,1)</f>
        <v>3.4</v>
      </c>
      <c r="H14" s="30">
        <f>ROUND('当年度'!H14/('当年度'!$N14+'当年度'!$O14+'当年度'!$P14)*100,1)</f>
        <v>15.4</v>
      </c>
      <c r="I14" s="30">
        <f>ROUND('当年度'!I14/('当年度'!$N14+'当年度'!$O14+'当年度'!$P14)*100,1)</f>
        <v>0</v>
      </c>
      <c r="J14" s="30">
        <f>ROUND('当年度'!J14/('当年度'!$N14+'当年度'!$O14+'当年度'!$P14)*100,1)</f>
        <v>0</v>
      </c>
      <c r="K14" s="30">
        <f>ROUND('当年度'!K14/('当年度'!$N14+'当年度'!$O14+'当年度'!$P14)*100,1)</f>
        <v>10.6</v>
      </c>
      <c r="L14" s="30">
        <f>ROUND('当年度'!L14/('当年度'!$N14+'当年度'!$O14+'当年度'!$P14)*100,1)</f>
        <v>0</v>
      </c>
      <c r="M14" s="30">
        <f>ROUND('当年度'!M14/('当年度'!$N14+'当年度'!$O14+'当年度'!$P14)*100,1)</f>
        <v>76.4</v>
      </c>
    </row>
    <row r="15" spans="2:13" ht="17.25">
      <c r="B15" s="110" t="s">
        <v>27</v>
      </c>
      <c r="C15" s="30">
        <f>ROUND('当年度'!C15/('当年度'!$N15+'当年度'!$O15+'当年度'!$P15)*100,1)</f>
        <v>35.7</v>
      </c>
      <c r="D15" s="30">
        <f>ROUND('当年度'!D15/('当年度'!$N15+'当年度'!$O15+'当年度'!$P15)*100,1)</f>
        <v>13.4</v>
      </c>
      <c r="E15" s="30">
        <f>ROUND('当年度'!E15/('当年度'!$N15+'当年度'!$O15+'当年度'!$P15)*100,1)</f>
        <v>0.4</v>
      </c>
      <c r="F15" s="30">
        <f>ROUND('当年度'!F15/('当年度'!$N15+'当年度'!$O15+'当年度'!$P15)*100,1)</f>
        <v>6</v>
      </c>
      <c r="G15" s="30">
        <f>ROUND('当年度'!G15/('当年度'!$N15+'当年度'!$O15+'当年度'!$P15)*100,1)</f>
        <v>4.9</v>
      </c>
      <c r="H15" s="30">
        <f>ROUND('当年度'!H15/('当年度'!$N15+'当年度'!$O15+'当年度'!$P15)*100,1)</f>
        <v>17.9</v>
      </c>
      <c r="I15" s="30">
        <f>ROUND('当年度'!I15/('当年度'!$N15+'当年度'!$O15+'当年度'!$P15)*100,1)</f>
        <v>0</v>
      </c>
      <c r="J15" s="30">
        <f>ROUND('当年度'!J15/('当年度'!$N15+'当年度'!$O15+'当年度'!$P15)*100,1)</f>
        <v>0</v>
      </c>
      <c r="K15" s="30">
        <f>ROUND('当年度'!K15/('当年度'!$N15+'当年度'!$O15+'当年度'!$P15)*100,1)</f>
        <v>7.1</v>
      </c>
      <c r="L15" s="30">
        <f>ROUND('当年度'!L15/('当年度'!$N15+'当年度'!$O15+'当年度'!$P15)*100,1)</f>
        <v>0</v>
      </c>
      <c r="M15" s="30">
        <f>ROUND('当年度'!M15/('当年度'!$N15+'当年度'!$O15+'当年度'!$P15)*100,1)</f>
        <v>85.4</v>
      </c>
    </row>
    <row r="16" spans="2:13" ht="17.25">
      <c r="B16" s="109" t="s">
        <v>28</v>
      </c>
      <c r="C16" s="30">
        <f>ROUND('当年度'!C16/('当年度'!$N16+'当年度'!$O16+'当年度'!$P16)*100,1)</f>
        <v>32.8</v>
      </c>
      <c r="D16" s="30">
        <f>ROUND('当年度'!D16/('当年度'!$N16+'当年度'!$O16+'当年度'!$P16)*100,1)</f>
        <v>11.3</v>
      </c>
      <c r="E16" s="30">
        <f>ROUND('当年度'!E16/('当年度'!$N16+'当年度'!$O16+'当年度'!$P16)*100,1)</f>
        <v>0.6</v>
      </c>
      <c r="F16" s="30">
        <f>ROUND('当年度'!F16/('当年度'!$N16+'当年度'!$O16+'当年度'!$P16)*100,1)</f>
        <v>5.2</v>
      </c>
      <c r="G16" s="30">
        <f>ROUND('当年度'!G16/('当年度'!$N16+'当年度'!$O16+'当年度'!$P16)*100,1)</f>
        <v>5.2</v>
      </c>
      <c r="H16" s="30">
        <f>ROUND('当年度'!H16/('当年度'!$N16+'当年度'!$O16+'当年度'!$P16)*100,1)</f>
        <v>19.5</v>
      </c>
      <c r="I16" s="30">
        <f>ROUND('当年度'!I16/('当年度'!$N16+'当年度'!$O16+'当年度'!$P16)*100,1)</f>
        <v>0</v>
      </c>
      <c r="J16" s="30">
        <f>ROUND('当年度'!J16/('当年度'!$N16+'当年度'!$O16+'当年度'!$P16)*100,1)</f>
        <v>0</v>
      </c>
      <c r="K16" s="30">
        <f>ROUND('当年度'!K16/('当年度'!$N16+'当年度'!$O16+'当年度'!$P16)*100,1)</f>
        <v>11</v>
      </c>
      <c r="L16" s="30">
        <f>ROUND('当年度'!L16/('当年度'!$N16+'当年度'!$O16+'当年度'!$P16)*100,1)</f>
        <v>0</v>
      </c>
      <c r="M16" s="30">
        <f>ROUND('当年度'!M16/('当年度'!$N16+'当年度'!$O16+'当年度'!$P16)*100,1)</f>
        <v>85.7</v>
      </c>
    </row>
    <row r="17" spans="2:13" ht="17.25">
      <c r="B17" s="110" t="s">
        <v>123</v>
      </c>
      <c r="C17" s="30">
        <f>ROUND('当年度'!C17/('当年度'!$N17+'当年度'!$O17+'当年度'!$P17)*100,1)</f>
        <v>22</v>
      </c>
      <c r="D17" s="30">
        <f>ROUND('当年度'!D17/('当年度'!$N17+'当年度'!$O17+'当年度'!$P17)*100,1)</f>
        <v>19.8</v>
      </c>
      <c r="E17" s="30">
        <f>ROUND('当年度'!E17/('当年度'!$N17+'当年度'!$O17+'当年度'!$P17)*100,1)</f>
        <v>1</v>
      </c>
      <c r="F17" s="30">
        <f>ROUND('当年度'!F17/('当年度'!$N17+'当年度'!$O17+'当年度'!$P17)*100,1)</f>
        <v>3.5</v>
      </c>
      <c r="G17" s="30">
        <f>ROUND('当年度'!G17/('当年度'!$N17+'当年度'!$O17+'当年度'!$P17)*100,1)</f>
        <v>16.8</v>
      </c>
      <c r="H17" s="30">
        <f>ROUND('当年度'!H17/('当年度'!$N17+'当年度'!$O17+'当年度'!$P17)*100,1)</f>
        <v>17.6</v>
      </c>
      <c r="I17" s="30">
        <f>ROUND('当年度'!I17/('当年度'!$N17+'当年度'!$O17+'当年度'!$P17)*100,1)</f>
        <v>0</v>
      </c>
      <c r="J17" s="30">
        <f>ROUND('当年度'!J17/('当年度'!$N17+'当年度'!$O17+'当年度'!$P17)*100,1)</f>
        <v>0</v>
      </c>
      <c r="K17" s="30">
        <f>ROUND('当年度'!K17/('当年度'!$N17+'当年度'!$O17+'当年度'!$P17)*100,1)</f>
        <v>14</v>
      </c>
      <c r="L17" s="30">
        <f>ROUND('当年度'!L17/('当年度'!$N17+'当年度'!$O17+'当年度'!$P17)*100,1)</f>
        <v>0</v>
      </c>
      <c r="M17" s="30">
        <f>ROUND('当年度'!M17/('当年度'!$N17+'当年度'!$O17+'当年度'!$P17)*100,1)</f>
        <v>94.7</v>
      </c>
    </row>
    <row r="18" spans="2:13" ht="17.25">
      <c r="B18" s="110" t="s">
        <v>124</v>
      </c>
      <c r="C18" s="30">
        <f>ROUND('当年度'!C18/('当年度'!$N18+'当年度'!$O18+'当年度'!$P18)*100,1)</f>
        <v>27</v>
      </c>
      <c r="D18" s="30">
        <f>ROUND('当年度'!D18/('当年度'!$N18+'当年度'!$O18+'当年度'!$P18)*100,1)</f>
        <v>9.7</v>
      </c>
      <c r="E18" s="30">
        <f>ROUND('当年度'!E18/('当年度'!$N18+'当年度'!$O18+'当年度'!$P18)*100,1)</f>
        <v>0.8</v>
      </c>
      <c r="F18" s="30">
        <f>ROUND('当年度'!F18/('当年度'!$N18+'当年度'!$O18+'当年度'!$P18)*100,1)</f>
        <v>5.9</v>
      </c>
      <c r="G18" s="30">
        <f>ROUND('当年度'!G18/('当年度'!$N18+'当年度'!$O18+'当年度'!$P18)*100,1)</f>
        <v>16.1</v>
      </c>
      <c r="H18" s="30">
        <f>ROUND('当年度'!H18/('当年度'!$N18+'当年度'!$O18+'当年度'!$P18)*100,1)</f>
        <v>18.6</v>
      </c>
      <c r="I18" s="30">
        <f>ROUND('当年度'!I18/('当年度'!$N18+'当年度'!$O18+'当年度'!$P18)*100,1)</f>
        <v>0</v>
      </c>
      <c r="J18" s="30">
        <f>ROUND('当年度'!J18/('当年度'!$N18+'当年度'!$O18+'当年度'!$P18)*100,1)</f>
        <v>0</v>
      </c>
      <c r="K18" s="30">
        <f>ROUND('当年度'!K18/('当年度'!$N18+'当年度'!$O18+'当年度'!$P18)*100,1)</f>
        <v>10.5</v>
      </c>
      <c r="L18" s="30">
        <f>ROUND('当年度'!L18/('当年度'!$N18+'当年度'!$O18+'当年度'!$P18)*100,1)</f>
        <v>0</v>
      </c>
      <c r="M18" s="30">
        <f>ROUND('当年度'!M18/('当年度'!$N18+'当年度'!$O18+'当年度'!$P18)*100,1)</f>
        <v>88.7</v>
      </c>
    </row>
    <row r="19" spans="2:13" ht="17.25">
      <c r="B19" s="111" t="s">
        <v>125</v>
      </c>
      <c r="C19" s="31">
        <f>ROUND('当年度'!C19/('当年度'!$N19+'当年度'!$O19+'当年度'!$P19)*100,1)</f>
        <v>29.2</v>
      </c>
      <c r="D19" s="31">
        <f>ROUND('当年度'!D19/('当年度'!$N19+'当年度'!$O19+'当年度'!$P19)*100,1)</f>
        <v>16</v>
      </c>
      <c r="E19" s="31">
        <f>ROUND('当年度'!E19/('当年度'!$N19+'当年度'!$O19+'当年度'!$P19)*100,1)</f>
        <v>2.1</v>
      </c>
      <c r="F19" s="31">
        <f>ROUND('当年度'!F19/('当年度'!$N19+'当年度'!$O19+'当年度'!$P19)*100,1)</f>
        <v>6.7</v>
      </c>
      <c r="G19" s="31">
        <f>ROUND('当年度'!G19/('当年度'!$N19+'当年度'!$O19+'当年度'!$P19)*100,1)</f>
        <v>8.3</v>
      </c>
      <c r="H19" s="31">
        <f>ROUND('当年度'!H19/('当年度'!$N19+'当年度'!$O19+'当年度'!$P19)*100,1)</f>
        <v>22.7</v>
      </c>
      <c r="I19" s="31">
        <f>ROUND('当年度'!I19/('当年度'!$N19+'当年度'!$O19+'当年度'!$P19)*100,1)</f>
        <v>0</v>
      </c>
      <c r="J19" s="31">
        <f>ROUND('当年度'!J19/('当年度'!$N19+'当年度'!$O19+'当年度'!$P19)*100,1)</f>
        <v>0</v>
      </c>
      <c r="K19" s="31">
        <f>ROUND('当年度'!K19/('当年度'!$N19+'当年度'!$O19+'当年度'!$P19)*100,1)</f>
        <v>9.2</v>
      </c>
      <c r="L19" s="31">
        <f>ROUND('当年度'!L19/('当年度'!$N19+'当年度'!$O19+'当年度'!$P19)*100,1)</f>
        <v>0</v>
      </c>
      <c r="M19" s="92">
        <f>ROUND('当年度'!M19/('当年度'!$N19+'当年度'!$O19+'当年度'!$P19)*100,1)</f>
        <v>94.3</v>
      </c>
    </row>
    <row r="20" spans="2:13" ht="17.25">
      <c r="B20" s="110" t="s">
        <v>32</v>
      </c>
      <c r="C20" s="30">
        <f>ROUND('当年度'!C20/('当年度'!$N20+'当年度'!$O20+'当年度'!$P20)*100,1)</f>
        <v>23.9</v>
      </c>
      <c r="D20" s="30">
        <f>ROUND('当年度'!D20/('当年度'!$N20+'当年度'!$O20+'当年度'!$P20)*100,1)</f>
        <v>12.3</v>
      </c>
      <c r="E20" s="30">
        <f>ROUND('当年度'!E20/('当年度'!$N20+'当年度'!$O20+'当年度'!$P20)*100,1)</f>
        <v>0</v>
      </c>
      <c r="F20" s="30">
        <f>ROUND('当年度'!F20/('当年度'!$N20+'当年度'!$O20+'当年度'!$P20)*100,1)</f>
        <v>2.1</v>
      </c>
      <c r="G20" s="30">
        <f>ROUND('当年度'!G20/('当年度'!$N20+'当年度'!$O20+'当年度'!$P20)*100,1)</f>
        <v>13.6</v>
      </c>
      <c r="H20" s="30">
        <f>ROUND('当年度'!H20/('当年度'!$N20+'当年度'!$O20+'当年度'!$P20)*100,1)</f>
        <v>10.8</v>
      </c>
      <c r="I20" s="30">
        <f>ROUND('当年度'!I20/('当年度'!$N20+'当年度'!$O20+'当年度'!$P20)*100,1)</f>
        <v>0</v>
      </c>
      <c r="J20" s="30">
        <f>ROUND('当年度'!J20/('当年度'!$N20+'当年度'!$O20+'当年度'!$P20)*100,1)</f>
        <v>0</v>
      </c>
      <c r="K20" s="30">
        <f>ROUND('当年度'!K20/('当年度'!$N20+'当年度'!$O20+'当年度'!$P20)*100,1)</f>
        <v>16.8</v>
      </c>
      <c r="L20" s="30">
        <f>ROUND('当年度'!L20/('当年度'!$N20+'当年度'!$O20+'当年度'!$P20)*100,1)</f>
        <v>0</v>
      </c>
      <c r="M20" s="30">
        <f>ROUND('当年度'!M20/('当年度'!$N20+'当年度'!$O20+'当年度'!$P20)*100,1)</f>
        <v>79.6</v>
      </c>
    </row>
    <row r="21" spans="2:13" ht="17.25">
      <c r="B21" s="110" t="s">
        <v>36</v>
      </c>
      <c r="C21" s="30">
        <f>ROUND('当年度'!C21/('当年度'!$N21+'当年度'!$O21+'当年度'!$P21)*100,1)</f>
        <v>26.5</v>
      </c>
      <c r="D21" s="30">
        <f>ROUND('当年度'!D21/('当年度'!$N21+'当年度'!$O21+'当年度'!$P21)*100,1)</f>
        <v>15.3</v>
      </c>
      <c r="E21" s="30">
        <f>ROUND('当年度'!E21/('当年度'!$N21+'当年度'!$O21+'当年度'!$P21)*100,1)</f>
        <v>0.8</v>
      </c>
      <c r="F21" s="30">
        <f>ROUND('当年度'!F21/('当年度'!$N21+'当年度'!$O21+'当年度'!$P21)*100,1)</f>
        <v>4.7</v>
      </c>
      <c r="G21" s="30">
        <f>ROUND('当年度'!G21/('当年度'!$N21+'当年度'!$O21+'当年度'!$P21)*100,1)</f>
        <v>17</v>
      </c>
      <c r="H21" s="30">
        <f>ROUND('当年度'!H21/('当年度'!$N21+'当年度'!$O21+'当年度'!$P21)*100,1)</f>
        <v>10.1</v>
      </c>
      <c r="I21" s="30">
        <f>ROUND('当年度'!I21/('当年度'!$N21+'当年度'!$O21+'当年度'!$P21)*100,1)</f>
        <v>0</v>
      </c>
      <c r="J21" s="30">
        <f>ROUND('当年度'!J21/('当年度'!$N21+'当年度'!$O21+'当年度'!$P21)*100,1)</f>
        <v>0</v>
      </c>
      <c r="K21" s="30">
        <f>ROUND('当年度'!K21/('当年度'!$N21+'当年度'!$O21+'当年度'!$P21)*100,1)</f>
        <v>6.8</v>
      </c>
      <c r="L21" s="30">
        <f>ROUND('当年度'!L21/('当年度'!$N21+'当年度'!$O21+'当年度'!$P21)*100,1)</f>
        <v>0</v>
      </c>
      <c r="M21" s="30">
        <f>ROUND('当年度'!M21/('当年度'!$N21+'当年度'!$O21+'当年度'!$P21)*100,1)</f>
        <v>81.1</v>
      </c>
    </row>
    <row r="22" spans="2:13" ht="17.25">
      <c r="B22" s="110" t="s">
        <v>38</v>
      </c>
      <c r="C22" s="30">
        <f>ROUND('当年度'!C22/('当年度'!$N22+'当年度'!$O22+'当年度'!$P22)*100,1)</f>
        <v>29.5</v>
      </c>
      <c r="D22" s="30">
        <f>ROUND('当年度'!D22/('当年度'!$N22+'当年度'!$O22+'当年度'!$P22)*100,1)</f>
        <v>21.3</v>
      </c>
      <c r="E22" s="30">
        <f>ROUND('当年度'!E22/('当年度'!$N22+'当年度'!$O22+'当年度'!$P22)*100,1)</f>
        <v>2.3</v>
      </c>
      <c r="F22" s="30">
        <f>ROUND('当年度'!F22/('当年度'!$N22+'当年度'!$O22+'当年度'!$P22)*100,1)</f>
        <v>5.5</v>
      </c>
      <c r="G22" s="30">
        <f>ROUND('当年度'!G22/('当年度'!$N22+'当年度'!$O22+'当年度'!$P22)*100,1)</f>
        <v>8.3</v>
      </c>
      <c r="H22" s="30">
        <f>ROUND('当年度'!H22/('当年度'!$N22+'当年度'!$O22+'当年度'!$P22)*100,1)</f>
        <v>10.1</v>
      </c>
      <c r="I22" s="30">
        <f>ROUND('当年度'!I22/('当年度'!$N22+'当年度'!$O22+'当年度'!$P22)*100,1)</f>
        <v>0</v>
      </c>
      <c r="J22" s="30">
        <f>ROUND('当年度'!J22/('当年度'!$N22+'当年度'!$O22+'当年度'!$P22)*100,1)</f>
        <v>0.1</v>
      </c>
      <c r="K22" s="30">
        <f>ROUND('当年度'!K22/('当年度'!$N22+'当年度'!$O22+'当年度'!$P22)*100,1)</f>
        <v>15.3</v>
      </c>
      <c r="L22" s="30">
        <f>ROUND('当年度'!L22/('当年度'!$N22+'当年度'!$O22+'当年度'!$P22)*100,1)</f>
        <v>0</v>
      </c>
      <c r="M22" s="30">
        <f>ROUND('当年度'!M22/('当年度'!$N22+'当年度'!$O22+'当年度'!$P22)*100,1)</f>
        <v>92.4</v>
      </c>
    </row>
    <row r="23" spans="2:13" ht="17.25">
      <c r="B23" s="110" t="s">
        <v>40</v>
      </c>
      <c r="C23" s="30">
        <f>ROUND('当年度'!C23/('当年度'!$N23+'当年度'!$O23+'当年度'!$P23)*100,1)</f>
        <v>24.2</v>
      </c>
      <c r="D23" s="30">
        <f>ROUND('当年度'!D23/('当年度'!$N23+'当年度'!$O23+'当年度'!$P23)*100,1)</f>
        <v>20.2</v>
      </c>
      <c r="E23" s="30">
        <f>ROUND('当年度'!E23/('当年度'!$N23+'当年度'!$O23+'当年度'!$P23)*100,1)</f>
        <v>0.3</v>
      </c>
      <c r="F23" s="30">
        <f>ROUND('当年度'!F23/('当年度'!$N23+'当年度'!$O23+'当年度'!$P23)*100,1)</f>
        <v>3.1</v>
      </c>
      <c r="G23" s="30">
        <f>ROUND('当年度'!G23/('当年度'!$N23+'当年度'!$O23+'当年度'!$P23)*100,1)</f>
        <v>12.5</v>
      </c>
      <c r="H23" s="30">
        <f>ROUND('当年度'!H23/('当年度'!$N23+'当年度'!$O23+'当年度'!$P23)*100,1)</f>
        <v>11.2</v>
      </c>
      <c r="I23" s="30">
        <f>ROUND('当年度'!I23/('当年度'!$N23+'当年度'!$O23+'当年度'!$P23)*100,1)</f>
        <v>0</v>
      </c>
      <c r="J23" s="30">
        <f>ROUND('当年度'!J23/('当年度'!$N23+'当年度'!$O23+'当年度'!$P23)*100,1)</f>
        <v>0</v>
      </c>
      <c r="K23" s="30">
        <f>ROUND('当年度'!K23/('当年度'!$N23+'当年度'!$O23+'当年度'!$P23)*100,1)</f>
        <v>13.4</v>
      </c>
      <c r="L23" s="30">
        <f>ROUND('当年度'!L23/('当年度'!$N23+'当年度'!$O23+'当年度'!$P23)*100,1)</f>
        <v>0</v>
      </c>
      <c r="M23" s="30">
        <f>ROUND('当年度'!M23/('当年度'!$N23+'当年度'!$O23+'当年度'!$P23)*100,1)</f>
        <v>84.9</v>
      </c>
    </row>
    <row r="24" spans="2:13" ht="17.25">
      <c r="B24" s="110" t="s">
        <v>41</v>
      </c>
      <c r="C24" s="30">
        <f>ROUND('当年度'!C24/('当年度'!$N24+'当年度'!$O24+'当年度'!$P24)*100,1)</f>
        <v>15.7</v>
      </c>
      <c r="D24" s="30">
        <f>ROUND('当年度'!D24/('当年度'!$N24+'当年度'!$O24+'当年度'!$P24)*100,1)</f>
        <v>14.4</v>
      </c>
      <c r="E24" s="30">
        <f>ROUND('当年度'!E24/('当年度'!$N24+'当年度'!$O24+'当年度'!$P24)*100,1)</f>
        <v>0.2</v>
      </c>
      <c r="F24" s="30">
        <f>ROUND('当年度'!F24/('当年度'!$N24+'当年度'!$O24+'当年度'!$P24)*100,1)</f>
        <v>3.8</v>
      </c>
      <c r="G24" s="30">
        <f>ROUND('当年度'!G24/('当年度'!$N24+'当年度'!$O24+'当年度'!$P24)*100,1)</f>
        <v>12.2</v>
      </c>
      <c r="H24" s="30">
        <f>ROUND('当年度'!H24/('当年度'!$N24+'当年度'!$O24+'当年度'!$P24)*100,1)</f>
        <v>2.7</v>
      </c>
      <c r="I24" s="30">
        <f>ROUND('当年度'!I24/('当年度'!$N24+'当年度'!$O24+'当年度'!$P24)*100,1)</f>
        <v>0</v>
      </c>
      <c r="J24" s="30">
        <f>ROUND('当年度'!J24/('当年度'!$N24+'当年度'!$O24+'当年度'!$P24)*100,1)</f>
        <v>0</v>
      </c>
      <c r="K24" s="30">
        <f>ROUND('当年度'!K24/('当年度'!$N24+'当年度'!$O24+'当年度'!$P24)*100,1)</f>
        <v>20.3</v>
      </c>
      <c r="L24" s="30">
        <f>ROUND('当年度'!L24/('当年度'!$N24+'当年度'!$O24+'当年度'!$P24)*100,1)</f>
        <v>0</v>
      </c>
      <c r="M24" s="30">
        <f>ROUND('当年度'!M24/('当年度'!$N24+'当年度'!$O24+'当年度'!$P24)*100,1)</f>
        <v>69.3</v>
      </c>
    </row>
    <row r="25" spans="2:13" ht="17.25">
      <c r="B25" s="109" t="s">
        <v>55</v>
      </c>
      <c r="C25" s="30">
        <f>ROUND('当年度'!C25/('当年度'!$N25+'当年度'!$O25+'当年度'!$P25)*100,1)</f>
        <v>22.3</v>
      </c>
      <c r="D25" s="30">
        <f>ROUND('当年度'!D25/('当年度'!$N25+'当年度'!$O25+'当年度'!$P25)*100,1)</f>
        <v>15</v>
      </c>
      <c r="E25" s="30">
        <f>ROUND('当年度'!E25/('当年度'!$N25+'当年度'!$O25+'当年度'!$P25)*100,1)</f>
        <v>1.9</v>
      </c>
      <c r="F25" s="30">
        <f>ROUND('当年度'!F25/('当年度'!$N25+'当年度'!$O25+'当年度'!$P25)*100,1)</f>
        <v>4.8</v>
      </c>
      <c r="G25" s="30">
        <f>ROUND('当年度'!G25/('当年度'!$N25+'当年度'!$O25+'当年度'!$P25)*100,1)</f>
        <v>21</v>
      </c>
      <c r="H25" s="30">
        <f>ROUND('当年度'!H25/('当年度'!$N25+'当年度'!$O25+'当年度'!$P25)*100,1)</f>
        <v>14.5</v>
      </c>
      <c r="I25" s="30">
        <f>ROUND('当年度'!I25/('当年度'!$N25+'当年度'!$O25+'当年度'!$P25)*100,1)</f>
        <v>0</v>
      </c>
      <c r="J25" s="30">
        <f>ROUND('当年度'!J25/('当年度'!$N25+'当年度'!$O25+'当年度'!$P25)*100,1)</f>
        <v>0</v>
      </c>
      <c r="K25" s="30">
        <f>ROUND('当年度'!K25/('当年度'!$N25+'当年度'!$O25+'当年度'!$P25)*100,1)</f>
        <v>10.6</v>
      </c>
      <c r="L25" s="30">
        <f>ROUND('当年度'!L25/('当年度'!$N25+'当年度'!$O25+'当年度'!$P25)*100,1)</f>
        <v>0</v>
      </c>
      <c r="M25" s="30">
        <f>ROUND('当年度'!M25/('当年度'!$N25+'当年度'!$O25+'当年度'!$P25)*100,1)</f>
        <v>90</v>
      </c>
    </row>
    <row r="26" spans="2:13" ht="17.25">
      <c r="B26" s="110" t="s">
        <v>56</v>
      </c>
      <c r="C26" s="30">
        <f>ROUND('当年度'!C26/('当年度'!$N26+'当年度'!$O26+'当年度'!$P26)*100,1)</f>
        <v>24.1</v>
      </c>
      <c r="D26" s="30">
        <f>ROUND('当年度'!D26/('当年度'!$N26+'当年度'!$O26+'当年度'!$P26)*100,1)</f>
        <v>8.4</v>
      </c>
      <c r="E26" s="30">
        <f>ROUND('当年度'!E26/('当年度'!$N26+'当年度'!$O26+'当年度'!$P26)*100,1)</f>
        <v>0.9</v>
      </c>
      <c r="F26" s="30">
        <f>ROUND('当年度'!F26/('当年度'!$N26+'当年度'!$O26+'当年度'!$P26)*100,1)</f>
        <v>6.6</v>
      </c>
      <c r="G26" s="30">
        <f>ROUND('当年度'!G26/('当年度'!$N26+'当年度'!$O26+'当年度'!$P26)*100,1)</f>
        <v>12.2</v>
      </c>
      <c r="H26" s="30">
        <f>ROUND('当年度'!H26/('当年度'!$N26+'当年度'!$O26+'当年度'!$P26)*100,1)</f>
        <v>15.1</v>
      </c>
      <c r="I26" s="30">
        <f>ROUND('当年度'!I26/('当年度'!$N26+'当年度'!$O26+'当年度'!$P26)*100,1)</f>
        <v>0</v>
      </c>
      <c r="J26" s="30">
        <f>ROUND('当年度'!J26/('当年度'!$N26+'当年度'!$O26+'当年度'!$P26)*100,1)</f>
        <v>0.6</v>
      </c>
      <c r="K26" s="30">
        <f>ROUND('当年度'!K26/('当年度'!$N26+'当年度'!$O26+'当年度'!$P26)*100,1)</f>
        <v>11</v>
      </c>
      <c r="L26" s="30">
        <f>ROUND('当年度'!L26/('当年度'!$N26+'当年度'!$O26+'当年度'!$P26)*100,1)</f>
        <v>0</v>
      </c>
      <c r="M26" s="30">
        <f>ROUND('当年度'!M26/('当年度'!$N26+'当年度'!$O26+'当年度'!$P26)*100,1)</f>
        <v>78.8</v>
      </c>
    </row>
    <row r="27" spans="2:13" ht="17.25">
      <c r="B27" s="109" t="s">
        <v>57</v>
      </c>
      <c r="C27" s="30">
        <f>ROUND('当年度'!C27/('当年度'!$N27+'当年度'!$O27+'当年度'!$P27)*100,1)</f>
        <v>22.2</v>
      </c>
      <c r="D27" s="30">
        <f>ROUND('当年度'!D27/('当年度'!$N27+'当年度'!$O27+'当年度'!$P27)*100,1)</f>
        <v>9.7</v>
      </c>
      <c r="E27" s="30">
        <f>ROUND('当年度'!E27/('当年度'!$N27+'当年度'!$O27+'当年度'!$P27)*100,1)</f>
        <v>0.2</v>
      </c>
      <c r="F27" s="30">
        <f>ROUND('当年度'!F27/('当年度'!$N27+'当年度'!$O27+'当年度'!$P27)*100,1)</f>
        <v>4.2</v>
      </c>
      <c r="G27" s="30">
        <f>ROUND('当年度'!G27/('当年度'!$N27+'当年度'!$O27+'当年度'!$P27)*100,1)</f>
        <v>20.8</v>
      </c>
      <c r="H27" s="30">
        <f>ROUND('当年度'!H27/('当年度'!$N27+'当年度'!$O27+'当年度'!$P27)*100,1)</f>
        <v>21.1</v>
      </c>
      <c r="I27" s="30">
        <f>ROUND('当年度'!I27/('当年度'!$N27+'当年度'!$O27+'当年度'!$P27)*100,1)</f>
        <v>0</v>
      </c>
      <c r="J27" s="30">
        <f>ROUND('当年度'!J27/('当年度'!$N27+'当年度'!$O27+'当年度'!$P27)*100,1)</f>
        <v>0</v>
      </c>
      <c r="K27" s="30">
        <f>ROUND('当年度'!K27/('当年度'!$N27+'当年度'!$O27+'当年度'!$P27)*100,1)</f>
        <v>10.8</v>
      </c>
      <c r="L27" s="30">
        <f>ROUND('当年度'!L27/('当年度'!$N27+'当年度'!$O27+'当年度'!$P27)*100,1)</f>
        <v>0</v>
      </c>
      <c r="M27" s="30">
        <f>ROUND('当年度'!M27/('当年度'!$N27+'当年度'!$O27+'当年度'!$P27)*100,1)</f>
        <v>89.1</v>
      </c>
    </row>
    <row r="28" spans="2:13" ht="17.25">
      <c r="B28" s="110" t="s">
        <v>60</v>
      </c>
      <c r="C28" s="30">
        <f>ROUND('当年度'!C28/('当年度'!$N28+'当年度'!$O28+'当年度'!$P28)*100,1)</f>
        <v>24.1</v>
      </c>
      <c r="D28" s="30">
        <f>ROUND('当年度'!D28/('当年度'!$N28+'当年度'!$O28+'当年度'!$P28)*100,1)</f>
        <v>14.1</v>
      </c>
      <c r="E28" s="30">
        <f>ROUND('当年度'!E28/('当年度'!$N28+'当年度'!$O28+'当年度'!$P28)*100,1)</f>
        <v>0.7</v>
      </c>
      <c r="F28" s="30">
        <f>ROUND('当年度'!F28/('当年度'!$N28+'当年度'!$O28+'当年度'!$P28)*100,1)</f>
        <v>4</v>
      </c>
      <c r="G28" s="30">
        <f>ROUND('当年度'!G28/('当年度'!$N28+'当年度'!$O28+'当年度'!$P28)*100,1)</f>
        <v>17.7</v>
      </c>
      <c r="H28" s="30">
        <f>ROUND('当年度'!H28/('当年度'!$N28+'当年度'!$O28+'当年度'!$P28)*100,1)</f>
        <v>14.3</v>
      </c>
      <c r="I28" s="30">
        <f>ROUND('当年度'!I28/('当年度'!$N28+'当年度'!$O28+'当年度'!$P28)*100,1)</f>
        <v>0</v>
      </c>
      <c r="J28" s="30">
        <f>ROUND('当年度'!J28/('当年度'!$N28+'当年度'!$O28+'当年度'!$P28)*100,1)</f>
        <v>0</v>
      </c>
      <c r="K28" s="30">
        <f>ROUND('当年度'!K28/('当年度'!$N28+'当年度'!$O28+'当年度'!$P28)*100,1)</f>
        <v>7.5</v>
      </c>
      <c r="L28" s="30">
        <f>ROUND('当年度'!L28/('当年度'!$N28+'当年度'!$O28+'当年度'!$P28)*100,1)</f>
        <v>0</v>
      </c>
      <c r="M28" s="30">
        <f>ROUND('当年度'!M28/('当年度'!$N28+'当年度'!$O28+'当年度'!$P28)*100,1)</f>
        <v>82.4</v>
      </c>
    </row>
    <row r="29" spans="2:13" ht="17.25">
      <c r="B29" s="110" t="s">
        <v>69</v>
      </c>
      <c r="C29" s="30">
        <f>ROUND('当年度'!C29/('当年度'!$N29+'当年度'!$O29+'当年度'!$P29)*100,1)</f>
        <v>25.1</v>
      </c>
      <c r="D29" s="30">
        <f>ROUND('当年度'!D29/('当年度'!$N29+'当年度'!$O29+'当年度'!$P29)*100,1)</f>
        <v>11.6</v>
      </c>
      <c r="E29" s="30">
        <f>ROUND('当年度'!E29/('当年度'!$N29+'当年度'!$O29+'当年度'!$P29)*100,1)</f>
        <v>1.9</v>
      </c>
      <c r="F29" s="30">
        <f>ROUND('当年度'!F29/('当年度'!$N29+'当年度'!$O29+'当年度'!$P29)*100,1)</f>
        <v>3.8</v>
      </c>
      <c r="G29" s="30">
        <f>ROUND('当年度'!G29/('当年度'!$N29+'当年度'!$O29+'当年度'!$P29)*100,1)</f>
        <v>10.2</v>
      </c>
      <c r="H29" s="30">
        <f>ROUND('当年度'!H29/('当年度'!$N29+'当年度'!$O29+'当年度'!$P29)*100,1)</f>
        <v>14.7</v>
      </c>
      <c r="I29" s="30">
        <f>ROUND('当年度'!I29/('当年度'!$N29+'当年度'!$O29+'当年度'!$P29)*100,1)</f>
        <v>0</v>
      </c>
      <c r="J29" s="30">
        <f>ROUND('当年度'!J29/('当年度'!$N29+'当年度'!$O29+'当年度'!$P29)*100,1)</f>
        <v>0</v>
      </c>
      <c r="K29" s="30">
        <f>ROUND('当年度'!K29/('当年度'!$N29+'当年度'!$O29+'当年度'!$P29)*100,1)</f>
        <v>9.2</v>
      </c>
      <c r="L29" s="30">
        <f>ROUND('当年度'!L29/('当年度'!$N29+'当年度'!$O29+'当年度'!$P29)*100,1)</f>
        <v>0</v>
      </c>
      <c r="M29" s="30">
        <f>ROUND('当年度'!M29/('当年度'!$N29+'当年度'!$O29+'当年度'!$P29)*100,1)</f>
        <v>76.6</v>
      </c>
    </row>
    <row r="30" spans="2:13" ht="17.25">
      <c r="B30" s="110" t="s">
        <v>143</v>
      </c>
      <c r="C30" s="30">
        <f>ROUND('当年度'!C30/('当年度'!$N30+'当年度'!$O30+'当年度'!$P30)*100,1)</f>
        <v>27.1</v>
      </c>
      <c r="D30" s="30">
        <f>ROUND('当年度'!D30/('当年度'!$N30+'当年度'!$O30+'当年度'!$P30)*100,1)</f>
        <v>8.3</v>
      </c>
      <c r="E30" s="30">
        <f>ROUND('当年度'!E30/('当年度'!$N30+'当年度'!$O30+'当年度'!$P30)*100,1)</f>
        <v>1.3</v>
      </c>
      <c r="F30" s="30">
        <f>ROUND('当年度'!F30/('当年度'!$N30+'当年度'!$O30+'当年度'!$P30)*100,1)</f>
        <v>3.7</v>
      </c>
      <c r="G30" s="30">
        <f>ROUND('当年度'!G30/('当年度'!$N30+'当年度'!$O30+'当年度'!$P30)*100,1)</f>
        <v>15.3</v>
      </c>
      <c r="H30" s="30">
        <f>ROUND('当年度'!H30/('当年度'!$N30+'当年度'!$O30+'当年度'!$P30)*100,1)</f>
        <v>24.7</v>
      </c>
      <c r="I30" s="30">
        <f>ROUND('当年度'!I30/('当年度'!$N30+'当年度'!$O30+'当年度'!$P30)*100,1)</f>
        <v>0</v>
      </c>
      <c r="J30" s="30">
        <f>ROUND('当年度'!J30/('当年度'!$N30+'当年度'!$O30+'当年度'!$P30)*100,1)</f>
        <v>0</v>
      </c>
      <c r="K30" s="30">
        <f>ROUND('当年度'!K30/('当年度'!$N30+'当年度'!$O30+'当年度'!$P30)*100,1)</f>
        <v>10</v>
      </c>
      <c r="L30" s="30">
        <f>ROUND('当年度'!L30/('当年度'!$N30+'当年度'!$O30+'当年度'!$P30)*100,1)</f>
        <v>0</v>
      </c>
      <c r="M30" s="30">
        <f>ROUND('当年度'!M30/('当年度'!$N30+'当年度'!$O30+'当年度'!$P30)*100,1)</f>
        <v>90.5</v>
      </c>
    </row>
    <row r="31" spans="2:13" ht="17.25">
      <c r="B31" s="109" t="s">
        <v>144</v>
      </c>
      <c r="C31" s="30">
        <f>ROUND('当年度'!C31/('当年度'!$N31+'当年度'!$O31+'当年度'!$P31)*100,1)</f>
        <v>28.1</v>
      </c>
      <c r="D31" s="30">
        <f>ROUND('当年度'!D31/('当年度'!$N31+'当年度'!$O31+'当年度'!$P31)*100,1)</f>
        <v>11.7</v>
      </c>
      <c r="E31" s="30">
        <f>ROUND('当年度'!E31/('当年度'!$N31+'当年度'!$O31+'当年度'!$P31)*100,1)</f>
        <v>0.4</v>
      </c>
      <c r="F31" s="30">
        <f>ROUND('当年度'!F31/('当年度'!$N31+'当年度'!$O31+'当年度'!$P31)*100,1)</f>
        <v>3.1</v>
      </c>
      <c r="G31" s="30">
        <f>ROUND('当年度'!G31/('当年度'!$N31+'当年度'!$O31+'当年度'!$P31)*100,1)</f>
        <v>14.5</v>
      </c>
      <c r="H31" s="30">
        <f>ROUND('当年度'!H31/('当年度'!$N31+'当年度'!$O31+'当年度'!$P31)*100,1)</f>
        <v>19.2</v>
      </c>
      <c r="I31" s="30">
        <f>ROUND('当年度'!I31/('当年度'!$N31+'当年度'!$O31+'当年度'!$P31)*100,1)</f>
        <v>0</v>
      </c>
      <c r="J31" s="30">
        <f>ROUND('当年度'!J31/('当年度'!$N31+'当年度'!$O31+'当年度'!$P31)*100,1)</f>
        <v>0</v>
      </c>
      <c r="K31" s="30">
        <f>ROUND('当年度'!K31/('当年度'!$N31+'当年度'!$O31+'当年度'!$P31)*100,1)</f>
        <v>15.9</v>
      </c>
      <c r="L31" s="30">
        <f>ROUND('当年度'!L31/('当年度'!$N31+'当年度'!$O31+'当年度'!$P31)*100,1)</f>
        <v>0</v>
      </c>
      <c r="M31" s="30">
        <f>ROUND('当年度'!M31/('当年度'!$N31+'当年度'!$O31+'当年度'!$P31)*100,1)</f>
        <v>92.9</v>
      </c>
    </row>
    <row r="32" spans="2:13" ht="17.25">
      <c r="B32" s="109" t="s">
        <v>145</v>
      </c>
      <c r="C32" s="30">
        <f>ROUND('当年度'!C32/('当年度'!$N32+'当年度'!$O32+'当年度'!$P32)*100,1)</f>
        <v>24.5</v>
      </c>
      <c r="D32" s="30">
        <f>ROUND('当年度'!D32/('当年度'!$N32+'当年度'!$O32+'当年度'!$P32)*100,1)</f>
        <v>10.2</v>
      </c>
      <c r="E32" s="30">
        <f>ROUND('当年度'!E32/('当年度'!$N32+'当年度'!$O32+'当年度'!$P32)*100,1)</f>
        <v>0.6</v>
      </c>
      <c r="F32" s="30">
        <f>ROUND('当年度'!F32/('当年度'!$N32+'当年度'!$O32+'当年度'!$P32)*100,1)</f>
        <v>4.7</v>
      </c>
      <c r="G32" s="30">
        <f>ROUND('当年度'!G32/('当年度'!$N32+'当年度'!$O32+'当年度'!$P32)*100,1)</f>
        <v>11.6</v>
      </c>
      <c r="H32" s="30">
        <f>ROUND('当年度'!H32/('当年度'!$N32+'当年度'!$O32+'当年度'!$P32)*100,1)</f>
        <v>23.7</v>
      </c>
      <c r="I32" s="30">
        <f>ROUND('当年度'!I32/('当年度'!$N32+'当年度'!$O32+'当年度'!$P32)*100,1)</f>
        <v>0</v>
      </c>
      <c r="J32" s="30">
        <f>ROUND('当年度'!J32/('当年度'!$N32+'当年度'!$O32+'当年度'!$P32)*100,1)</f>
        <v>0</v>
      </c>
      <c r="K32" s="30">
        <f>ROUND('当年度'!K32/('当年度'!$N32+'当年度'!$O32+'当年度'!$P32)*100,1)</f>
        <v>11</v>
      </c>
      <c r="L32" s="30">
        <f>ROUND('当年度'!L32/('当年度'!$N32+'当年度'!$O32+'当年度'!$P32)*100,1)</f>
        <v>0</v>
      </c>
      <c r="M32" s="30">
        <f>ROUND('当年度'!M32/('当年度'!$N32+'当年度'!$O32+'当年度'!$P32)*100,1)</f>
        <v>86.2</v>
      </c>
    </row>
    <row r="33" spans="2:13" ht="17.25">
      <c r="B33" s="110" t="s">
        <v>82</v>
      </c>
      <c r="C33" s="30">
        <f>ROUND('当年度'!C33/('当年度'!$N33+'当年度'!$O33+'当年度'!$P33)*100,1)</f>
        <v>21.7</v>
      </c>
      <c r="D33" s="30">
        <f>ROUND('当年度'!D33/('当年度'!$N33+'当年度'!$O33+'当年度'!$P33)*100,1)</f>
        <v>8.6</v>
      </c>
      <c r="E33" s="30">
        <f>ROUND('当年度'!E33/('当年度'!$N33+'当年度'!$O33+'当年度'!$P33)*100,1)</f>
        <v>1.4</v>
      </c>
      <c r="F33" s="30">
        <f>ROUND('当年度'!F33/('当年度'!$N33+'当年度'!$O33+'当年度'!$P33)*100,1)</f>
        <v>4.1</v>
      </c>
      <c r="G33" s="30">
        <f>ROUND('当年度'!G33/('当年度'!$N33+'当年度'!$O33+'当年度'!$P33)*100,1)</f>
        <v>19.8</v>
      </c>
      <c r="H33" s="30">
        <f>ROUND('当年度'!H33/('当年度'!$N33+'当年度'!$O33+'当年度'!$P33)*100,1)</f>
        <v>18</v>
      </c>
      <c r="I33" s="30">
        <f>ROUND('当年度'!I33/('当年度'!$N33+'当年度'!$O33+'当年度'!$P33)*100,1)</f>
        <v>0</v>
      </c>
      <c r="J33" s="30">
        <f>ROUND('当年度'!J33/('当年度'!$N33+'当年度'!$O33+'当年度'!$P33)*100,1)</f>
        <v>0</v>
      </c>
      <c r="K33" s="30">
        <f>ROUND('当年度'!K33/('当年度'!$N33+'当年度'!$O33+'当年度'!$P33)*100,1)</f>
        <v>11.7</v>
      </c>
      <c r="L33" s="30">
        <f>ROUND('当年度'!L33/('当年度'!$N33+'当年度'!$O33+'当年度'!$P33)*100,1)</f>
        <v>0</v>
      </c>
      <c r="M33" s="30">
        <f>ROUND('当年度'!M33/('当年度'!$N33+'当年度'!$O33+'当年度'!$P33)*100,1)</f>
        <v>85.3</v>
      </c>
    </row>
    <row r="34" spans="2:13" ht="17.25">
      <c r="B34" s="109" t="s">
        <v>83</v>
      </c>
      <c r="C34" s="30">
        <f>ROUND('当年度'!C34/('当年度'!$N34+'当年度'!$O34+'当年度'!$P34)*100,1)</f>
        <v>25</v>
      </c>
      <c r="D34" s="30">
        <f>ROUND('当年度'!D34/('当年度'!$N34+'当年度'!$O34+'当年度'!$P34)*100,1)</f>
        <v>15.3</v>
      </c>
      <c r="E34" s="30">
        <f>ROUND('当年度'!E34/('当年度'!$N34+'当年度'!$O34+'当年度'!$P34)*100,1)</f>
        <v>1</v>
      </c>
      <c r="F34" s="30">
        <f>ROUND('当年度'!F34/('当年度'!$N34+'当年度'!$O34+'当年度'!$P34)*100,1)</f>
        <v>4.6</v>
      </c>
      <c r="G34" s="30">
        <f>ROUND('当年度'!G34/('当年度'!$N34+'当年度'!$O34+'当年度'!$P34)*100,1)</f>
        <v>19</v>
      </c>
      <c r="H34" s="30">
        <f>ROUND('当年度'!H34/('当年度'!$N34+'当年度'!$O34+'当年度'!$P34)*100,1)</f>
        <v>16.2</v>
      </c>
      <c r="I34" s="30">
        <f>ROUND('当年度'!I34/('当年度'!$N34+'当年度'!$O34+'当年度'!$P34)*100,1)</f>
        <v>0</v>
      </c>
      <c r="J34" s="30">
        <f>ROUND('当年度'!J34/('当年度'!$N34+'当年度'!$O34+'当年度'!$P34)*100,1)</f>
        <v>0</v>
      </c>
      <c r="K34" s="30">
        <f>ROUND('当年度'!K34/('当年度'!$N34+'当年度'!$O34+'当年度'!$P34)*100,1)</f>
        <v>8.3</v>
      </c>
      <c r="L34" s="30">
        <f>ROUND('当年度'!L34/('当年度'!$N34+'当年度'!$O34+'当年度'!$P34)*100,1)</f>
        <v>0</v>
      </c>
      <c r="M34" s="30">
        <f>ROUND('当年度'!M34/('当年度'!$N34+'当年度'!$O34+'当年度'!$P34)*100,1)</f>
        <v>89.4</v>
      </c>
    </row>
    <row r="35" spans="2:13" ht="17.25">
      <c r="B35" s="112" t="s">
        <v>94</v>
      </c>
      <c r="C35" s="32">
        <f>ROUND('当年度'!C35/('当年度'!$N35+'当年度'!$O35+'当年度'!$P35)*100,1)</f>
        <v>26.9</v>
      </c>
      <c r="D35" s="32">
        <f>ROUND('当年度'!D35/('当年度'!$N35+'当年度'!$O35+'当年度'!$P35)*100,1)</f>
        <v>15.2</v>
      </c>
      <c r="E35" s="32">
        <f>ROUND('当年度'!E35/('当年度'!$N35+'当年度'!$O35+'当年度'!$P35)*100,1)</f>
        <v>1.4</v>
      </c>
      <c r="F35" s="32">
        <f>ROUND('当年度'!F35/('当年度'!$N35+'当年度'!$O35+'当年度'!$P35)*100,1)</f>
        <v>7.5</v>
      </c>
      <c r="G35" s="32">
        <f>ROUND('当年度'!G35/('当年度'!$N35+'当年度'!$O35+'当年度'!$P35)*100,1)</f>
        <v>9.8</v>
      </c>
      <c r="H35" s="32">
        <f>ROUND('当年度'!H35/('当年度'!$N35+'当年度'!$O35+'当年度'!$P35)*100,1)</f>
        <v>18</v>
      </c>
      <c r="I35" s="32">
        <f>ROUND('当年度'!I35/('当年度'!$N35+'当年度'!$O35+'当年度'!$P35)*100,1)</f>
        <v>0</v>
      </c>
      <c r="J35" s="32">
        <f>ROUND('当年度'!J35/('当年度'!$N35+'当年度'!$O35+'当年度'!$P35)*100,1)</f>
        <v>0.1</v>
      </c>
      <c r="K35" s="32">
        <f>ROUND('当年度'!K35/('当年度'!$N35+'当年度'!$O35+'当年度'!$P35)*100,1)</f>
        <v>10.4</v>
      </c>
      <c r="L35" s="32">
        <f>ROUND('当年度'!L35/('当年度'!$N35+'当年度'!$O35+'当年度'!$P35)*100,1)</f>
        <v>0</v>
      </c>
      <c r="M35" s="29">
        <f>ROUND('当年度'!M35/('当年度'!$N35+'当年度'!$O35+'当年度'!$P35)*100,1)</f>
        <v>89.2</v>
      </c>
    </row>
    <row r="36" spans="2:13" ht="17.25">
      <c r="B36" s="112" t="s">
        <v>95</v>
      </c>
      <c r="C36" s="32">
        <f>ROUND('当年度'!C36/('当年度'!$N36+'当年度'!$O36+'当年度'!$P36)*100,1)</f>
        <v>24.6</v>
      </c>
      <c r="D36" s="32">
        <f>ROUND('当年度'!D36/('当年度'!$N36+'当年度'!$O36+'当年度'!$P36)*100,1)</f>
        <v>13.2</v>
      </c>
      <c r="E36" s="32">
        <f>ROUND('当年度'!E36/('当年度'!$N36+'当年度'!$O36+'当年度'!$P36)*100,1)</f>
        <v>1</v>
      </c>
      <c r="F36" s="32">
        <f>ROUND('当年度'!F36/('当年度'!$N36+'当年度'!$O36+'当年度'!$P36)*100,1)</f>
        <v>4.4</v>
      </c>
      <c r="G36" s="32">
        <f>ROUND('当年度'!G36/('当年度'!$N36+'当年度'!$O36+'当年度'!$P36)*100,1)</f>
        <v>14.8</v>
      </c>
      <c r="H36" s="32">
        <f>ROUND('当年度'!H36/('当年度'!$N36+'当年度'!$O36+'当年度'!$P36)*100,1)</f>
        <v>15.3</v>
      </c>
      <c r="I36" s="32">
        <f>ROUND('当年度'!I36/('当年度'!$N36+'当年度'!$O36+'当年度'!$P36)*100,1)</f>
        <v>0</v>
      </c>
      <c r="J36" s="32">
        <f>ROUND('当年度'!J36/('当年度'!$N36+'当年度'!$O36+'当年度'!$P36)*100,1)</f>
        <v>0.1</v>
      </c>
      <c r="K36" s="32">
        <f>ROUND('当年度'!K36/('当年度'!$N36+'当年度'!$O36+'当年度'!$P36)*100,1)</f>
        <v>12.1</v>
      </c>
      <c r="L36" s="32">
        <f>ROUND('当年度'!L36/('当年度'!$N36+'当年度'!$O36+'当年度'!$P36)*100,1)</f>
        <v>0</v>
      </c>
      <c r="M36" s="29">
        <f>ROUND('当年度'!M36/('当年度'!$N36+'当年度'!$O36+'当年度'!$P36)*100,1)</f>
        <v>85.4</v>
      </c>
    </row>
    <row r="37" spans="2:13" ht="17.25">
      <c r="B37" s="112" t="s">
        <v>96</v>
      </c>
      <c r="C37" s="32">
        <f>ROUND('当年度'!C37/('当年度'!$N37+'当年度'!$O37+'当年度'!$P37)*100,1)</f>
        <v>26.6</v>
      </c>
      <c r="D37" s="32">
        <f>ROUND('当年度'!D37/('当年度'!$N37+'当年度'!$O37+'当年度'!$P37)*100,1)</f>
        <v>14.9</v>
      </c>
      <c r="E37" s="32">
        <f>ROUND('当年度'!E37/('当年度'!$N37+'当年度'!$O37+'当年度'!$P37)*100,1)</f>
        <v>1.3</v>
      </c>
      <c r="F37" s="32">
        <f>ROUND('当年度'!F37/('当年度'!$N37+'当年度'!$O37+'当年度'!$P37)*100,1)</f>
        <v>7</v>
      </c>
      <c r="G37" s="32">
        <f>ROUND('当年度'!G37/('当年度'!$N37+'当年度'!$O37+'当年度'!$P37)*100,1)</f>
        <v>10.5</v>
      </c>
      <c r="H37" s="32">
        <f>ROUND('当年度'!H37/('当年度'!$N37+'当年度'!$O37+'当年度'!$P37)*100,1)</f>
        <v>17.6</v>
      </c>
      <c r="I37" s="32">
        <f>ROUND('当年度'!I37/('当年度'!$N37+'当年度'!$O37+'当年度'!$P37)*100,1)</f>
        <v>0</v>
      </c>
      <c r="J37" s="32">
        <f>ROUND('当年度'!J37/('当年度'!$N37+'当年度'!$O37+'当年度'!$P37)*100,1)</f>
        <v>0.1</v>
      </c>
      <c r="K37" s="32">
        <f>ROUND('当年度'!K37/('当年度'!$N37+'当年度'!$O37+'当年度'!$P37)*100,1)</f>
        <v>10.7</v>
      </c>
      <c r="L37" s="32">
        <f>ROUND('当年度'!L37/('当年度'!$N37+'当年度'!$O37+'当年度'!$P37)*100,1)</f>
        <v>0</v>
      </c>
      <c r="M37" s="32">
        <f>ROUND('当年度'!M37/('当年度'!$N37+'当年度'!$O37+'当年度'!$P37)*100,1)</f>
        <v>88.6</v>
      </c>
    </row>
    <row r="38" spans="3:10" ht="17.25">
      <c r="C38" s="4" t="s">
        <v>103</v>
      </c>
      <c r="J38" s="4"/>
    </row>
    <row r="39" spans="2:13" ht="17.25">
      <c r="B39" s="116" t="s">
        <v>106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</row>
    <row r="40" spans="2:13" ht="17.25">
      <c r="B40" s="112" t="s">
        <v>94</v>
      </c>
      <c r="C40" s="32">
        <f aca="true" t="shared" si="0" ref="C40:M40">ROUND(AVERAGE(C6:C19),1)</f>
        <v>27.8</v>
      </c>
      <c r="D40" s="32">
        <f t="shared" si="0"/>
        <v>14.9</v>
      </c>
      <c r="E40" s="32">
        <f t="shared" si="0"/>
        <v>1.2</v>
      </c>
      <c r="F40" s="32">
        <f t="shared" si="0"/>
        <v>7.1</v>
      </c>
      <c r="G40" s="32">
        <f t="shared" si="0"/>
        <v>10.3</v>
      </c>
      <c r="H40" s="32">
        <f t="shared" si="0"/>
        <v>17.9</v>
      </c>
      <c r="I40" s="32">
        <f t="shared" si="0"/>
        <v>0</v>
      </c>
      <c r="J40" s="32">
        <f t="shared" si="0"/>
        <v>0.1</v>
      </c>
      <c r="K40" s="32">
        <f t="shared" si="0"/>
        <v>10.2</v>
      </c>
      <c r="L40" s="32">
        <f t="shared" si="0"/>
        <v>0</v>
      </c>
      <c r="M40" s="32">
        <f t="shared" si="0"/>
        <v>89.4</v>
      </c>
    </row>
    <row r="41" spans="2:13" ht="17.25">
      <c r="B41" s="112" t="s">
        <v>95</v>
      </c>
      <c r="C41" s="32">
        <f aca="true" t="shared" si="1" ref="C41:M41">ROUND(AVERAGE(C20:C34),1)</f>
        <v>24.3</v>
      </c>
      <c r="D41" s="32">
        <f t="shared" si="1"/>
        <v>13.1</v>
      </c>
      <c r="E41" s="32">
        <f t="shared" si="1"/>
        <v>0.9</v>
      </c>
      <c r="F41" s="32">
        <f t="shared" si="1"/>
        <v>4.2</v>
      </c>
      <c r="G41" s="32">
        <f t="shared" si="1"/>
        <v>15</v>
      </c>
      <c r="H41" s="32">
        <f t="shared" si="1"/>
        <v>15.1</v>
      </c>
      <c r="I41" s="32">
        <f t="shared" si="1"/>
        <v>0</v>
      </c>
      <c r="J41" s="32">
        <f t="shared" si="1"/>
        <v>0</v>
      </c>
      <c r="K41" s="32">
        <f t="shared" si="1"/>
        <v>11.9</v>
      </c>
      <c r="L41" s="32">
        <f t="shared" si="1"/>
        <v>0</v>
      </c>
      <c r="M41" s="32">
        <f t="shared" si="1"/>
        <v>84.6</v>
      </c>
    </row>
    <row r="42" spans="2:13" ht="17.25">
      <c r="B42" s="112" t="s">
        <v>96</v>
      </c>
      <c r="C42" s="32">
        <f aca="true" t="shared" si="2" ref="C42:M42">ROUND(AVERAGE(C6:C34),1)</f>
        <v>26</v>
      </c>
      <c r="D42" s="32">
        <f t="shared" si="2"/>
        <v>14</v>
      </c>
      <c r="E42" s="32">
        <f t="shared" si="2"/>
        <v>1.1</v>
      </c>
      <c r="F42" s="32">
        <f t="shared" si="2"/>
        <v>5.6</v>
      </c>
      <c r="G42" s="32">
        <f t="shared" si="2"/>
        <v>12.8</v>
      </c>
      <c r="H42" s="32">
        <f t="shared" si="2"/>
        <v>16.5</v>
      </c>
      <c r="I42" s="32">
        <f t="shared" si="2"/>
        <v>0</v>
      </c>
      <c r="J42" s="32">
        <f t="shared" si="2"/>
        <v>0.1</v>
      </c>
      <c r="K42" s="32">
        <f t="shared" si="2"/>
        <v>11.1</v>
      </c>
      <c r="L42" s="32">
        <f t="shared" si="2"/>
        <v>0</v>
      </c>
      <c r="M42" s="32">
        <f t="shared" si="2"/>
        <v>86.9</v>
      </c>
    </row>
    <row r="43" ht="17.25">
      <c r="C43" t="s">
        <v>105</v>
      </c>
    </row>
    <row r="46" ht="17.25">
      <c r="C46" s="81"/>
    </row>
    <row r="47" ht="17.25">
      <c r="C47" s="81"/>
    </row>
    <row r="48" ht="17.25">
      <c r="C48" s="81"/>
    </row>
    <row r="49" ht="17.25">
      <c r="C49" s="81"/>
    </row>
    <row r="50" ht="17.25">
      <c r="C50" s="81"/>
    </row>
    <row r="51" ht="17.25">
      <c r="C51" s="81"/>
    </row>
    <row r="52" ht="17.25">
      <c r="C52" s="81"/>
    </row>
    <row r="53" ht="17.25">
      <c r="C53" s="81"/>
    </row>
    <row r="54" ht="17.25">
      <c r="C54" s="81"/>
    </row>
    <row r="55" ht="17.25">
      <c r="C55" s="81"/>
    </row>
    <row r="56" ht="17.25">
      <c r="C56" s="81"/>
    </row>
    <row r="57" ht="17.25">
      <c r="C57" s="81"/>
    </row>
    <row r="58" ht="17.25">
      <c r="C58" s="81"/>
    </row>
    <row r="59" ht="17.25">
      <c r="C59" s="81"/>
    </row>
    <row r="60" ht="17.25">
      <c r="C60" s="81"/>
    </row>
    <row r="61" ht="17.25">
      <c r="C61" s="81"/>
    </row>
    <row r="62" ht="17.25">
      <c r="C62" s="81"/>
    </row>
    <row r="63" ht="17.25">
      <c r="C63" s="81"/>
    </row>
    <row r="64" ht="17.25">
      <c r="C64" s="81"/>
    </row>
    <row r="65" ht="17.25">
      <c r="C65" s="81"/>
    </row>
    <row r="66" ht="17.25">
      <c r="C66" s="81"/>
    </row>
    <row r="67" ht="17.25">
      <c r="C67" s="81"/>
    </row>
    <row r="68" ht="17.25">
      <c r="C68" s="81"/>
    </row>
    <row r="69" ht="17.25">
      <c r="C69" s="81"/>
    </row>
    <row r="70" ht="17.25">
      <c r="C70" s="81"/>
    </row>
    <row r="71" ht="17.25">
      <c r="C71" s="81"/>
    </row>
    <row r="72" ht="17.25">
      <c r="C72" s="81"/>
    </row>
    <row r="73" ht="17.25">
      <c r="C73" s="81"/>
    </row>
    <row r="74" ht="17.25">
      <c r="C74" s="81"/>
    </row>
    <row r="75" ht="17.25">
      <c r="C75" s="81"/>
    </row>
    <row r="76" ht="17.25">
      <c r="C76" s="81"/>
    </row>
    <row r="77" ht="17.25">
      <c r="C77" s="81"/>
    </row>
    <row r="78" ht="17.25">
      <c r="C78" s="81"/>
    </row>
    <row r="79" ht="17.25">
      <c r="C79" s="81"/>
    </row>
    <row r="80" ht="17.25">
      <c r="C80" s="81"/>
    </row>
    <row r="81" ht="17.25">
      <c r="C81" s="81"/>
    </row>
    <row r="82" ht="17.25">
      <c r="C82" s="81"/>
    </row>
    <row r="83" ht="17.25">
      <c r="C83" s="81"/>
    </row>
    <row r="84" ht="17.25">
      <c r="C84" s="81"/>
    </row>
    <row r="85" ht="17.25">
      <c r="C85" s="81"/>
    </row>
    <row r="86" ht="17.25">
      <c r="C86" s="81"/>
    </row>
    <row r="87" ht="17.25">
      <c r="C87" s="81"/>
    </row>
    <row r="88" ht="17.25">
      <c r="C88" s="81"/>
    </row>
    <row r="89" ht="17.25">
      <c r="C89" s="81"/>
    </row>
    <row r="90" ht="17.25">
      <c r="C90" s="81"/>
    </row>
    <row r="91" ht="17.25">
      <c r="C91" s="81"/>
    </row>
    <row r="92" ht="17.25">
      <c r="C92" s="81"/>
    </row>
    <row r="93" ht="17.25">
      <c r="C93" s="81"/>
    </row>
    <row r="94" ht="17.25">
      <c r="C94" s="81"/>
    </row>
    <row r="95" ht="17.25">
      <c r="C95" s="81"/>
    </row>
    <row r="96" ht="17.25">
      <c r="C96" s="81"/>
    </row>
    <row r="97" ht="17.25">
      <c r="C97" s="81"/>
    </row>
    <row r="98" ht="17.25">
      <c r="C98" s="81"/>
    </row>
    <row r="99" ht="17.25">
      <c r="C99" s="81"/>
    </row>
    <row r="100" ht="17.25">
      <c r="C100" s="81"/>
    </row>
    <row r="101" ht="17.25">
      <c r="C101" s="81"/>
    </row>
    <row r="102" ht="17.25">
      <c r="C102" s="81"/>
    </row>
    <row r="103" ht="17.25">
      <c r="C103" s="81"/>
    </row>
    <row r="104" ht="17.25">
      <c r="C104" s="81"/>
    </row>
    <row r="105" ht="17.25">
      <c r="C105" s="81"/>
    </row>
    <row r="106" ht="17.25">
      <c r="C106" s="81"/>
    </row>
    <row r="107" ht="17.25">
      <c r="C107" s="81"/>
    </row>
    <row r="108" ht="17.25">
      <c r="C108" s="81"/>
    </row>
    <row r="109" ht="17.25">
      <c r="C109" s="81"/>
    </row>
    <row r="110" ht="17.25">
      <c r="C110" s="81"/>
    </row>
    <row r="111" ht="17.25">
      <c r="C111" s="81"/>
    </row>
    <row r="112" ht="17.25">
      <c r="C112" s="81"/>
    </row>
    <row r="113" ht="17.25">
      <c r="C113" s="81"/>
    </row>
    <row r="114" ht="17.25">
      <c r="C114" s="81"/>
    </row>
    <row r="115" ht="17.25">
      <c r="C115" s="81"/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73" r:id="rId1"/>
  <headerFooter alignWithMargins="0">
    <oddHeader>&amp;L&amp;"ＭＳ ゴシック,標準"&amp;18９-３　経常収支比率（２１年度決算）※減収補てん債特例分、臨時財政対策債を含む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view="pageBreakPreview" zoomScale="75" zoomScaleNormal="50" zoomScaleSheetLayoutView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3" customWidth="1"/>
    <col min="2" max="2" width="10.66015625" style="103" customWidth="1"/>
    <col min="3" max="13" width="11.66015625" style="0" customWidth="1"/>
    <col min="14" max="14" width="2.66015625" style="0" customWidth="1"/>
    <col min="15" max="16" width="12.66015625" style="0" customWidth="1"/>
    <col min="17" max="17" width="10.66015625" style="0" customWidth="1"/>
  </cols>
  <sheetData>
    <row r="1" ht="17.25">
      <c r="B1" s="144" t="s">
        <v>101</v>
      </c>
    </row>
    <row r="2" spans="2:17" ht="17.25">
      <c r="B2" s="104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  <c r="O2" s="6" t="s">
        <v>108</v>
      </c>
      <c r="P2" s="6"/>
      <c r="Q2" s="6" t="s">
        <v>89</v>
      </c>
    </row>
    <row r="3" spans="2:17" ht="17.25">
      <c r="B3" s="10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145"/>
      <c r="P3" s="146"/>
      <c r="Q3" s="8"/>
    </row>
    <row r="4" spans="2:17" ht="17.25">
      <c r="B4" s="106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168</v>
      </c>
      <c r="Q4" s="9" t="s">
        <v>13</v>
      </c>
    </row>
    <row r="5" spans="2:17" ht="17.25">
      <c r="B5" s="107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4" t="s">
        <v>169</v>
      </c>
      <c r="Q5" s="10" t="s">
        <v>93</v>
      </c>
    </row>
    <row r="6" spans="2:17" ht="17.25">
      <c r="B6" s="108" t="s">
        <v>17</v>
      </c>
      <c r="C6" s="29">
        <f>ROUND('前年度'!C6/'前年度'!$N6*100,1)</f>
        <v>31.6</v>
      </c>
      <c r="D6" s="29">
        <f>ROUND('前年度'!D6/'前年度'!$N6*100,1)</f>
        <v>16.9</v>
      </c>
      <c r="E6" s="29">
        <f>ROUND('前年度'!E6/'前年度'!$N6*100,1)</f>
        <v>1.1</v>
      </c>
      <c r="F6" s="29">
        <f>ROUND('前年度'!F6/'前年度'!$N6*100,1)</f>
        <v>7.3</v>
      </c>
      <c r="G6" s="29">
        <f>ROUND('前年度'!G6/'前年度'!$N6*100,1)</f>
        <v>3.8</v>
      </c>
      <c r="H6" s="29">
        <f>ROUND('前年度'!H6/'前年度'!$N6*100,1)</f>
        <v>20.4</v>
      </c>
      <c r="I6" s="29">
        <f>ROUND('前年度'!I6/'前年度'!$N6*100,1)</f>
        <v>0</v>
      </c>
      <c r="J6" s="29">
        <f>ROUND('前年度'!J6/'前年度'!$N6*100,1)</f>
        <v>0</v>
      </c>
      <c r="K6" s="29">
        <f>ROUND('前年度'!K6/'前年度'!$N6*100,1)</f>
        <v>15.9</v>
      </c>
      <c r="L6" s="29">
        <f>ROUND('前年度'!L6/'前年度'!$N6*100,1)</f>
        <v>0</v>
      </c>
      <c r="M6" s="129">
        <f>ROUND('前年度'!M6/('前年度'!$N6)*100,1)</f>
        <v>97.1</v>
      </c>
      <c r="O6" s="36">
        <v>63816570</v>
      </c>
      <c r="P6" s="36">
        <v>2705614</v>
      </c>
      <c r="Q6" s="130">
        <f>ROUND('前年度'!N6/O6*100,1)</f>
        <v>95.6</v>
      </c>
    </row>
    <row r="7" spans="2:17" ht="17.25">
      <c r="B7" s="109" t="s">
        <v>18</v>
      </c>
      <c r="C7" s="11">
        <f>ROUND('前年度'!C7/'前年度'!$N7*100,1)</f>
        <v>21.8</v>
      </c>
      <c r="D7" s="11">
        <f>ROUND('前年度'!D7/'前年度'!$N7*100,1)</f>
        <v>14.1</v>
      </c>
      <c r="E7" s="11">
        <f>ROUND('前年度'!E7/'前年度'!$N7*100,1)</f>
        <v>1.8</v>
      </c>
      <c r="F7" s="11">
        <f>ROUND('前年度'!F7/'前年度'!$N7*100,1)</f>
        <v>7.8</v>
      </c>
      <c r="G7" s="11">
        <f>ROUND('前年度'!G7/'前年度'!$N7*100,1)</f>
        <v>14.6</v>
      </c>
      <c r="H7" s="11">
        <f>ROUND('前年度'!H7/'前年度'!$N7*100,1)</f>
        <v>19.7</v>
      </c>
      <c r="I7" s="11">
        <f>ROUND('前年度'!I7/'前年度'!$N7*100,1)</f>
        <v>0</v>
      </c>
      <c r="J7" s="11">
        <f>ROUND('前年度'!J7/'前年度'!$N7*100,1)</f>
        <v>0</v>
      </c>
      <c r="K7" s="11">
        <f>ROUND('前年度'!K7/'前年度'!$N7*100,1)</f>
        <v>7.4</v>
      </c>
      <c r="L7" s="11">
        <f>ROUND('前年度'!L7/'前年度'!$N7*100,1)</f>
        <v>0</v>
      </c>
      <c r="M7" s="30">
        <f>ROUND('前年度'!M7/('前年度'!$N7)*100,1)</f>
        <v>87.3</v>
      </c>
      <c r="O7" s="39">
        <v>70476511</v>
      </c>
      <c r="P7" s="39">
        <v>2195796</v>
      </c>
      <c r="Q7" s="33">
        <f>ROUND('前年度'!N7/O7*100,1)</f>
        <v>96</v>
      </c>
    </row>
    <row r="8" spans="2:17" ht="17.25">
      <c r="B8" s="109" t="s">
        <v>19</v>
      </c>
      <c r="C8" s="30">
        <f>ROUND('前年度'!C8/'前年度'!$N8*100,1)</f>
        <v>33</v>
      </c>
      <c r="D8" s="30">
        <f>ROUND('前年度'!D8/'前年度'!$N8*100,1)</f>
        <v>13.8</v>
      </c>
      <c r="E8" s="30">
        <f>ROUND('前年度'!E8/'前年度'!$N8*100,1)</f>
        <v>0.8</v>
      </c>
      <c r="F8" s="30">
        <f>ROUND('前年度'!F8/'前年度'!$N8*100,1)</f>
        <v>8.5</v>
      </c>
      <c r="G8" s="30">
        <f>ROUND('前年度'!G8/'前年度'!$N8*100,1)</f>
        <v>11.7</v>
      </c>
      <c r="H8" s="30">
        <f>ROUND('前年度'!H8/'前年度'!$N8*100,1)</f>
        <v>19.8</v>
      </c>
      <c r="I8" s="30">
        <f>ROUND('前年度'!I8/'前年度'!$N8*100,1)</f>
        <v>0</v>
      </c>
      <c r="J8" s="30">
        <f>ROUND('前年度'!J8/'前年度'!$N8*100,1)</f>
        <v>0</v>
      </c>
      <c r="K8" s="30">
        <f>ROUND('前年度'!K8/'前年度'!$N8*100,1)</f>
        <v>10.4</v>
      </c>
      <c r="L8" s="30">
        <f>ROUND('前年度'!L8/'前年度'!$N8*100,1)</f>
        <v>0</v>
      </c>
      <c r="M8" s="30">
        <f>ROUND('前年度'!M8/('前年度'!$N8)*100,1)</f>
        <v>98</v>
      </c>
      <c r="O8" s="37">
        <v>27295342</v>
      </c>
      <c r="P8" s="37">
        <v>1242331</v>
      </c>
      <c r="Q8" s="33">
        <f>ROUND('前年度'!N8/O8*100,1)</f>
        <v>94.2</v>
      </c>
    </row>
    <row r="9" spans="2:17" ht="17.25">
      <c r="B9" s="110" t="s">
        <v>20</v>
      </c>
      <c r="C9" s="11">
        <f>ROUND('前年度'!C9/'前年度'!$N9*100,1)</f>
        <v>27.3</v>
      </c>
      <c r="D9" s="11">
        <f>ROUND('前年度'!D9/'前年度'!$N9*100,1)</f>
        <v>13.9</v>
      </c>
      <c r="E9" s="11">
        <f>ROUND('前年度'!E9/'前年度'!$N9*100,1)</f>
        <v>1.9</v>
      </c>
      <c r="F9" s="11">
        <f>ROUND('前年度'!F9/'前年度'!$N9*100,1)</f>
        <v>8.4</v>
      </c>
      <c r="G9" s="11">
        <f>ROUND('前年度'!G9/'前年度'!$N9*100,1)</f>
        <v>16.1</v>
      </c>
      <c r="H9" s="11">
        <f>ROUND('前年度'!H9/'前年度'!$N9*100,1)</f>
        <v>17.6</v>
      </c>
      <c r="I9" s="11">
        <f>ROUND('前年度'!I9/'前年度'!$N9*100,1)</f>
        <v>0</v>
      </c>
      <c r="J9" s="11">
        <f>ROUND('前年度'!J9/'前年度'!$N9*100,1)</f>
        <v>0.7</v>
      </c>
      <c r="K9" s="11">
        <f>ROUND('前年度'!K9/'前年度'!$N9*100,1)</f>
        <v>9.7</v>
      </c>
      <c r="L9" s="11">
        <f>ROUND('前年度'!L9/'前年度'!$N9*100,1)</f>
        <v>0</v>
      </c>
      <c r="M9" s="30">
        <f>ROUND('前年度'!M9/('前年度'!$N9)*100,1)</f>
        <v>95.7</v>
      </c>
      <c r="O9" s="37">
        <v>37540146</v>
      </c>
      <c r="P9" s="39">
        <v>1527994</v>
      </c>
      <c r="Q9" s="33">
        <f>ROUND('前年度'!N9/O9*100,1)</f>
        <v>95.6</v>
      </c>
    </row>
    <row r="10" spans="2:17" ht="17.25">
      <c r="B10" s="110" t="s">
        <v>21</v>
      </c>
      <c r="C10" s="11">
        <f>ROUND('前年度'!C10/'前年度'!$N10*100,1)</f>
        <v>31.4</v>
      </c>
      <c r="D10" s="11">
        <f>ROUND('前年度'!D10/'前年度'!$N10*100,1)</f>
        <v>17.4</v>
      </c>
      <c r="E10" s="11">
        <f>ROUND('前年度'!E10/'前年度'!$N10*100,1)</f>
        <v>1.2</v>
      </c>
      <c r="F10" s="11">
        <f>ROUND('前年度'!F10/'前年度'!$N10*100,1)</f>
        <v>7.6</v>
      </c>
      <c r="G10" s="11">
        <f>ROUND('前年度'!G10/'前年度'!$N10*100,1)</f>
        <v>11.7</v>
      </c>
      <c r="H10" s="11">
        <f>ROUND('前年度'!H10/'前年度'!$N10*100,1)</f>
        <v>15.6</v>
      </c>
      <c r="I10" s="11">
        <f>ROUND('前年度'!I10/'前年度'!$N10*100,1)</f>
        <v>0</v>
      </c>
      <c r="J10" s="11">
        <f>ROUND('前年度'!J10/'前年度'!$N10*100,1)</f>
        <v>0</v>
      </c>
      <c r="K10" s="11">
        <f>ROUND('前年度'!K10/'前年度'!$N10*100,1)</f>
        <v>14.2</v>
      </c>
      <c r="L10" s="11">
        <f>ROUND('前年度'!L10/'前年度'!$N10*100,1)</f>
        <v>0</v>
      </c>
      <c r="M10" s="30">
        <f>ROUND('前年度'!M10/('前年度'!$N10)*100,1)</f>
        <v>99.1</v>
      </c>
      <c r="O10" s="37">
        <v>27813487</v>
      </c>
      <c r="P10" s="39">
        <v>1204958</v>
      </c>
      <c r="Q10" s="33">
        <f>ROUND('前年度'!N10/O10*100,1)</f>
        <v>95.6</v>
      </c>
    </row>
    <row r="11" spans="2:17" ht="17.25">
      <c r="B11" s="110" t="s">
        <v>23</v>
      </c>
      <c r="C11" s="11">
        <f>ROUND('前年度'!C11/'前年度'!$N11*100,1)</f>
        <v>29.2</v>
      </c>
      <c r="D11" s="11">
        <f>ROUND('前年度'!D11/'前年度'!$N11*100,1)</f>
        <v>17.4</v>
      </c>
      <c r="E11" s="11">
        <f>ROUND('前年度'!E11/'前年度'!$N11*100,1)</f>
        <v>2.5</v>
      </c>
      <c r="F11" s="11">
        <f>ROUND('前年度'!F11/'前年度'!$N11*100,1)</f>
        <v>9.8</v>
      </c>
      <c r="G11" s="11">
        <f>ROUND('前年度'!G11/'前年度'!$N11*100,1)</f>
        <v>3.5</v>
      </c>
      <c r="H11" s="11">
        <f>ROUND('前年度'!H11/'前年度'!$N11*100,1)</f>
        <v>17.2</v>
      </c>
      <c r="I11" s="11">
        <f>ROUND('前年度'!I11/'前年度'!$N11*100,1)</f>
        <v>0</v>
      </c>
      <c r="J11" s="11">
        <f>ROUND('前年度'!J11/'前年度'!$N11*100,1)</f>
        <v>0</v>
      </c>
      <c r="K11" s="11">
        <f>ROUND('前年度'!K11/'前年度'!$N11*100,1)</f>
        <v>7.8</v>
      </c>
      <c r="L11" s="11">
        <f>ROUND('前年度'!L11/'前年度'!$N11*100,1)</f>
        <v>0</v>
      </c>
      <c r="M11" s="30">
        <f>ROUND('前年度'!M11/('前年度'!$N11)*100,1)</f>
        <v>87.4</v>
      </c>
      <c r="O11" s="37">
        <v>38146499</v>
      </c>
      <c r="P11" s="39">
        <v>1381446</v>
      </c>
      <c r="Q11" s="33">
        <f>ROUND('前年度'!N11/O11*100,1)</f>
        <v>93.5</v>
      </c>
    </row>
    <row r="12" spans="2:17" ht="17.25">
      <c r="B12" s="110" t="s">
        <v>24</v>
      </c>
      <c r="C12" s="11">
        <f>ROUND('前年度'!C12/'前年度'!$N12*100,1)</f>
        <v>29.9</v>
      </c>
      <c r="D12" s="11">
        <f>ROUND('前年度'!D12/'前年度'!$N12*100,1)</f>
        <v>12.8</v>
      </c>
      <c r="E12" s="11">
        <f>ROUND('前年度'!E12/'前年度'!$N12*100,1)</f>
        <v>1.6</v>
      </c>
      <c r="F12" s="11">
        <f>ROUND('前年度'!F12/'前年度'!$N12*100,1)</f>
        <v>7.8</v>
      </c>
      <c r="G12" s="11">
        <f>ROUND('前年度'!G12/'前年度'!$N12*100,1)</f>
        <v>17.2</v>
      </c>
      <c r="H12" s="11">
        <f>ROUND('前年度'!H12/'前年度'!$N12*100,1)</f>
        <v>18.7</v>
      </c>
      <c r="I12" s="11">
        <f>ROUND('前年度'!I12/'前年度'!$N12*100,1)</f>
        <v>0</v>
      </c>
      <c r="J12" s="11">
        <f>ROUND('前年度'!J12/'前年度'!$N12*100,1)</f>
        <v>0.1</v>
      </c>
      <c r="K12" s="11">
        <f>ROUND('前年度'!K12/'前年度'!$N12*100,1)</f>
        <v>11.8</v>
      </c>
      <c r="L12" s="11">
        <f>ROUND('前年度'!L12/'前年度'!$N12*100,1)</f>
        <v>0</v>
      </c>
      <c r="M12" s="30">
        <f>ROUND('前年度'!M12/('前年度'!$N12)*100,1)</f>
        <v>100</v>
      </c>
      <c r="O12" s="37">
        <v>15145835</v>
      </c>
      <c r="P12" s="39">
        <v>634698</v>
      </c>
      <c r="Q12" s="33">
        <f>ROUND('前年度'!N12/O12*100,1)</f>
        <v>95.1</v>
      </c>
    </row>
    <row r="13" spans="2:17" ht="17.25">
      <c r="B13" s="110" t="s">
        <v>25</v>
      </c>
      <c r="C13" s="11">
        <f>ROUND('前年度'!C13/'前年度'!$N13*100,1)</f>
        <v>28.1</v>
      </c>
      <c r="D13" s="11">
        <f>ROUND('前年度'!D13/'前年度'!$N13*100,1)</f>
        <v>15.6</v>
      </c>
      <c r="E13" s="11">
        <f>ROUND('前年度'!E13/'前年度'!$N13*100,1)</f>
        <v>1</v>
      </c>
      <c r="F13" s="11">
        <f>ROUND('前年度'!F13/'前年度'!$N13*100,1)</f>
        <v>9.7</v>
      </c>
      <c r="G13" s="11">
        <f>ROUND('前年度'!G13/'前年度'!$N13*100,1)</f>
        <v>18.3</v>
      </c>
      <c r="H13" s="11">
        <f>ROUND('前年度'!H13/'前年度'!$N13*100,1)</f>
        <v>17.6</v>
      </c>
      <c r="I13" s="11">
        <f>ROUND('前年度'!I13/'前年度'!$N13*100,1)</f>
        <v>0</v>
      </c>
      <c r="J13" s="11">
        <f>ROUND('前年度'!J13/'前年度'!$N13*100,1)</f>
        <v>0.2</v>
      </c>
      <c r="K13" s="11">
        <f>ROUND('前年度'!K13/'前年度'!$N13*100,1)</f>
        <v>7.2</v>
      </c>
      <c r="L13" s="11">
        <f>ROUND('前年度'!L13/'前年度'!$N13*100,1)</f>
        <v>0</v>
      </c>
      <c r="M13" s="30">
        <f>ROUND('前年度'!M13/('前年度'!$N13)*100,1)</f>
        <v>97.6</v>
      </c>
      <c r="O13" s="37">
        <v>5552030</v>
      </c>
      <c r="P13" s="39">
        <v>219808</v>
      </c>
      <c r="Q13" s="33">
        <f>ROUND('前年度'!N13/O13*100,1)</f>
        <v>96.5</v>
      </c>
    </row>
    <row r="14" spans="2:17" ht="17.25">
      <c r="B14" s="110" t="s">
        <v>26</v>
      </c>
      <c r="C14" s="11">
        <f>ROUND('前年度'!C14/'前年度'!$N14*100,1)</f>
        <v>22.5</v>
      </c>
      <c r="D14" s="11">
        <f>ROUND('前年度'!D14/'前年度'!$N14*100,1)</f>
        <v>17</v>
      </c>
      <c r="E14" s="11">
        <f>ROUND('前年度'!E14/'前年度'!$N14*100,1)</f>
        <v>1.3</v>
      </c>
      <c r="F14" s="11">
        <f>ROUND('前年度'!F14/'前年度'!$N14*100,1)</f>
        <v>3.4</v>
      </c>
      <c r="G14" s="11">
        <f>ROUND('前年度'!G14/'前年度'!$N14*100,1)</f>
        <v>3.3</v>
      </c>
      <c r="H14" s="11">
        <f>ROUND('前年度'!H14/'前年度'!$N14*100,1)</f>
        <v>15.1</v>
      </c>
      <c r="I14" s="11">
        <f>ROUND('前年度'!I14/'前年度'!$N14*100,1)</f>
        <v>0</v>
      </c>
      <c r="J14" s="11">
        <f>ROUND('前年度'!J14/'前年度'!$N14*100,1)</f>
        <v>0</v>
      </c>
      <c r="K14" s="11">
        <f>ROUND('前年度'!K14/'前年度'!$N14*100,1)</f>
        <v>9.4</v>
      </c>
      <c r="L14" s="11">
        <f>ROUND('前年度'!L14/'前年度'!$N14*100,1)</f>
        <v>0</v>
      </c>
      <c r="M14" s="30">
        <f>ROUND('前年度'!M14/('前年度'!$N14)*100,1)</f>
        <v>72</v>
      </c>
      <c r="O14" s="37">
        <v>16382626</v>
      </c>
      <c r="P14" s="39">
        <v>474106</v>
      </c>
      <c r="Q14" s="33">
        <f>ROUND('前年度'!N14/O14*100,1)</f>
        <v>93.9</v>
      </c>
    </row>
    <row r="15" spans="2:17" ht="17.25">
      <c r="B15" s="110" t="s">
        <v>27</v>
      </c>
      <c r="C15" s="11">
        <f>ROUND('前年度'!C15/'前年度'!$N15*100,1)</f>
        <v>37.4</v>
      </c>
      <c r="D15" s="11">
        <f>ROUND('前年度'!D15/'前年度'!$N15*100,1)</f>
        <v>14.6</v>
      </c>
      <c r="E15" s="11">
        <f>ROUND('前年度'!E15/'前年度'!$N15*100,1)</f>
        <v>0.4</v>
      </c>
      <c r="F15" s="11">
        <f>ROUND('前年度'!F15/'前年度'!$N15*100,1)</f>
        <v>5.6</v>
      </c>
      <c r="G15" s="11">
        <f>ROUND('前年度'!G15/'前年度'!$N15*100,1)</f>
        <v>5.7</v>
      </c>
      <c r="H15" s="11">
        <f>ROUND('前年度'!H15/'前年度'!$N15*100,1)</f>
        <v>19.6</v>
      </c>
      <c r="I15" s="11">
        <f>ROUND('前年度'!I15/'前年度'!$N15*100,1)</f>
        <v>0</v>
      </c>
      <c r="J15" s="11">
        <f>ROUND('前年度'!J15/'前年度'!$N15*100,1)</f>
        <v>0</v>
      </c>
      <c r="K15" s="11">
        <f>ROUND('前年度'!K15/'前年度'!$N15*100,1)</f>
        <v>6.6</v>
      </c>
      <c r="L15" s="11">
        <f>ROUND('前年度'!L15/'前年度'!$N15*100,1)</f>
        <v>0</v>
      </c>
      <c r="M15" s="30">
        <f>ROUND('前年度'!M15/('前年度'!$N15)*100,1)</f>
        <v>89.9</v>
      </c>
      <c r="O15" s="37">
        <v>5968644</v>
      </c>
      <c r="P15" s="39">
        <v>220250</v>
      </c>
      <c r="Q15" s="33">
        <f>ROUND('前年度'!N15/O15*100,1)</f>
        <v>99.2</v>
      </c>
    </row>
    <row r="16" spans="2:17" ht="17.25">
      <c r="B16" s="109" t="s">
        <v>28</v>
      </c>
      <c r="C16" s="30">
        <f>ROUND('前年度'!C16/'前年度'!$N16*100,1)</f>
        <v>35.3</v>
      </c>
      <c r="D16" s="30">
        <f>ROUND('前年度'!D16/'前年度'!$N16*100,1)</f>
        <v>12.6</v>
      </c>
      <c r="E16" s="30">
        <f>ROUND('前年度'!E16/'前年度'!$N16*100,1)</f>
        <v>0.6</v>
      </c>
      <c r="F16" s="30">
        <f>ROUND('前年度'!F16/'前年度'!$N16*100,1)</f>
        <v>4.9</v>
      </c>
      <c r="G16" s="30">
        <f>ROUND('前年度'!G16/'前年度'!$N16*100,1)</f>
        <v>2.7</v>
      </c>
      <c r="H16" s="30">
        <f>ROUND('前年度'!H16/'前年度'!$N16*100,1)</f>
        <v>21.2</v>
      </c>
      <c r="I16" s="30">
        <f>ROUND('前年度'!I16/'前年度'!$N16*100,1)</f>
        <v>0</v>
      </c>
      <c r="J16" s="30">
        <f>ROUND('前年度'!J16/'前年度'!$N16*100,1)</f>
        <v>0</v>
      </c>
      <c r="K16" s="30">
        <f>ROUND('前年度'!K16/'前年度'!$N16*100,1)</f>
        <v>11</v>
      </c>
      <c r="L16" s="30">
        <f>ROUND('前年度'!L16/'前年度'!$N16*100,1)</f>
        <v>0</v>
      </c>
      <c r="M16" s="30">
        <f>ROUND('前年度'!M16/('前年度'!$N16)*100,1)</f>
        <v>88.4</v>
      </c>
      <c r="O16" s="37">
        <v>6481344</v>
      </c>
      <c r="P16" s="37">
        <v>267740</v>
      </c>
      <c r="Q16" s="33">
        <f>ROUND('前年度'!N16/O16*100,1)</f>
        <v>97</v>
      </c>
    </row>
    <row r="17" spans="2:17" ht="17.25">
      <c r="B17" s="110" t="s">
        <v>123</v>
      </c>
      <c r="C17" s="30">
        <f>ROUND('前年度'!C17/'前年度'!$N17*100,1)</f>
        <v>23.9</v>
      </c>
      <c r="D17" s="30">
        <f>ROUND('前年度'!D17/'前年度'!$N17*100,1)</f>
        <v>22.1</v>
      </c>
      <c r="E17" s="30">
        <f>ROUND('前年度'!E17/'前年度'!$N17*100,1)</f>
        <v>0.6</v>
      </c>
      <c r="F17" s="30">
        <f>ROUND('前年度'!F17/'前年度'!$N17*100,1)</f>
        <v>3.4</v>
      </c>
      <c r="G17" s="30">
        <f>ROUND('前年度'!G17/'前年度'!$N17*100,1)</f>
        <v>14.7</v>
      </c>
      <c r="H17" s="30">
        <f>ROUND('前年度'!H17/'前年度'!$N17*100,1)</f>
        <v>17.1</v>
      </c>
      <c r="I17" s="30">
        <f>ROUND('前年度'!I17/'前年度'!$N17*100,1)</f>
        <v>0</v>
      </c>
      <c r="J17" s="30">
        <f>ROUND('前年度'!J17/'前年度'!$N17*100,1)</f>
        <v>0</v>
      </c>
      <c r="K17" s="30">
        <f>ROUND('前年度'!K17/'前年度'!$N17*100,1)</f>
        <v>15.3</v>
      </c>
      <c r="L17" s="30">
        <f>ROUND('前年度'!L17/'前年度'!$N17*100,1)</f>
        <v>0</v>
      </c>
      <c r="M17" s="30">
        <f>ROUND('前年度'!M17/('前年度'!$N17)*100,1)</f>
        <v>97.1</v>
      </c>
      <c r="O17" s="37">
        <v>13436344</v>
      </c>
      <c r="P17" s="39">
        <v>605026</v>
      </c>
      <c r="Q17" s="33">
        <f>ROUND('前年度'!N17/O17*100,1)</f>
        <v>94.4</v>
      </c>
    </row>
    <row r="18" spans="2:17" ht="17.25">
      <c r="B18" s="110" t="s">
        <v>124</v>
      </c>
      <c r="C18" s="30">
        <f>ROUND('前年度'!C18/'前年度'!$N18*100,1)</f>
        <v>31.4</v>
      </c>
      <c r="D18" s="30">
        <f>ROUND('前年度'!D18/'前年度'!$N18*100,1)</f>
        <v>9.3</v>
      </c>
      <c r="E18" s="30">
        <f>ROUND('前年度'!E18/'前年度'!$N18*100,1)</f>
        <v>0.9</v>
      </c>
      <c r="F18" s="30">
        <f>ROUND('前年度'!F18/'前年度'!$N18*100,1)</f>
        <v>5.9</v>
      </c>
      <c r="G18" s="30">
        <f>ROUND('前年度'!G18/'前年度'!$N18*100,1)</f>
        <v>17.2</v>
      </c>
      <c r="H18" s="30">
        <f>ROUND('前年度'!H18/'前年度'!$N18*100,1)</f>
        <v>20.3</v>
      </c>
      <c r="I18" s="30">
        <f>ROUND('前年度'!I18/'前年度'!$N18*100,1)</f>
        <v>0</v>
      </c>
      <c r="J18" s="30">
        <f>ROUND('前年度'!J18/'前年度'!$N18*100,1)</f>
        <v>0</v>
      </c>
      <c r="K18" s="30">
        <f>ROUND('前年度'!K18/'前年度'!$N18*100,1)</f>
        <v>11.1</v>
      </c>
      <c r="L18" s="30">
        <f>ROUND('前年度'!L18/'前年度'!$N18*100,1)</f>
        <v>0</v>
      </c>
      <c r="M18" s="30">
        <f>ROUND('前年度'!M18/('前年度'!$N18)*100,1)</f>
        <v>96.2</v>
      </c>
      <c r="O18" s="37">
        <v>15458474</v>
      </c>
      <c r="P18" s="39">
        <v>746474</v>
      </c>
      <c r="Q18" s="33">
        <f>ROUND('前年度'!N18/O18*100,1)</f>
        <v>95.8</v>
      </c>
    </row>
    <row r="19" spans="2:17" ht="17.25">
      <c r="B19" s="111" t="s">
        <v>125</v>
      </c>
      <c r="C19" s="31">
        <f>ROUND('前年度'!C19/'前年度'!$N19*100,1)</f>
        <v>31.4</v>
      </c>
      <c r="D19" s="31">
        <f>ROUND('前年度'!D19/'前年度'!$N19*100,1)</f>
        <v>17</v>
      </c>
      <c r="E19" s="31">
        <f>ROUND('前年度'!E19/'前年度'!$N19*100,1)</f>
        <v>2.3</v>
      </c>
      <c r="F19" s="31">
        <f>ROUND('前年度'!F19/'前年度'!$N19*100,1)</f>
        <v>6.6</v>
      </c>
      <c r="G19" s="31">
        <f>ROUND('前年度'!G19/'前年度'!$N19*100,1)</f>
        <v>7.7</v>
      </c>
      <c r="H19" s="31">
        <f>ROUND('前年度'!H19/'前年度'!$N19*100,1)</f>
        <v>23.2</v>
      </c>
      <c r="I19" s="31">
        <f>ROUND('前年度'!I19/'前年度'!$N19*100,1)</f>
        <v>0</v>
      </c>
      <c r="J19" s="31">
        <f>ROUND('前年度'!J19/'前年度'!$N19*100,1)</f>
        <v>0</v>
      </c>
      <c r="K19" s="31">
        <f>ROUND('前年度'!K19/'前年度'!$N19*100,1)</f>
        <v>10</v>
      </c>
      <c r="L19" s="31">
        <f>ROUND('前年度'!L19/'前年度'!$N19*100,1)</f>
        <v>0</v>
      </c>
      <c r="M19" s="135">
        <f>ROUND('前年度'!M19/('前年度'!$N19)*100,1)</f>
        <v>98.2</v>
      </c>
      <c r="O19" s="38">
        <v>27163062</v>
      </c>
      <c r="P19" s="38">
        <v>1097094</v>
      </c>
      <c r="Q19" s="34">
        <f>ROUND('前年度'!N19/O19*100,1)</f>
        <v>96.5</v>
      </c>
    </row>
    <row r="20" spans="2:17" ht="17.25">
      <c r="B20" s="110" t="s">
        <v>32</v>
      </c>
      <c r="C20" s="30">
        <f>ROUND('前年度'!C20/'前年度'!$N20*100,1)</f>
        <v>27.7</v>
      </c>
      <c r="D20" s="30">
        <f>ROUND('前年度'!D20/'前年度'!$N20*100,1)</f>
        <v>13.6</v>
      </c>
      <c r="E20" s="30">
        <f>ROUND('前年度'!E20/'前年度'!$N20*100,1)</f>
        <v>0</v>
      </c>
      <c r="F20" s="30">
        <f>ROUND('前年度'!F20/'前年度'!$N20*100,1)</f>
        <v>2.3</v>
      </c>
      <c r="G20" s="30">
        <f>ROUND('前年度'!G20/'前年度'!$N20*100,1)</f>
        <v>15.1</v>
      </c>
      <c r="H20" s="30">
        <f>ROUND('前年度'!H20/'前年度'!$N20*100,1)</f>
        <v>11.9</v>
      </c>
      <c r="I20" s="30">
        <f>ROUND('前年度'!I20/'前年度'!$N20*100,1)</f>
        <v>0</v>
      </c>
      <c r="J20" s="30">
        <f>ROUND('前年度'!J20/'前年度'!$N20*100,1)</f>
        <v>0</v>
      </c>
      <c r="K20" s="30">
        <f>ROUND('前年度'!K20/'前年度'!$N20*100,1)</f>
        <v>15</v>
      </c>
      <c r="L20" s="30">
        <f>ROUND('前年度'!L20/'前年度'!$N20*100,1)</f>
        <v>0</v>
      </c>
      <c r="M20" s="129">
        <f>ROUND('前年度'!M20/('前年度'!$N20)*100,1)</f>
        <v>85.6</v>
      </c>
      <c r="O20" s="37">
        <v>1951780</v>
      </c>
      <c r="P20" s="39">
        <v>121534</v>
      </c>
      <c r="Q20" s="35">
        <f>ROUND('前年度'!N20/O20*100,1)</f>
        <v>92</v>
      </c>
    </row>
    <row r="21" spans="2:17" ht="17.25">
      <c r="B21" s="110" t="s">
        <v>36</v>
      </c>
      <c r="C21" s="30">
        <f>ROUND('前年度'!C21/'前年度'!$N21*100,1)</f>
        <v>27.5</v>
      </c>
      <c r="D21" s="30">
        <f>ROUND('前年度'!D21/'前年度'!$N21*100,1)</f>
        <v>15.3</v>
      </c>
      <c r="E21" s="30">
        <f>ROUND('前年度'!E21/'前年度'!$N21*100,1)</f>
        <v>0.6</v>
      </c>
      <c r="F21" s="30">
        <f>ROUND('前年度'!F21/'前年度'!$N21*100,1)</f>
        <v>4.5</v>
      </c>
      <c r="G21" s="30">
        <f>ROUND('前年度'!G21/'前年度'!$N21*100,1)</f>
        <v>17.6</v>
      </c>
      <c r="H21" s="30">
        <f>ROUND('前年度'!H21/'前年度'!$N21*100,1)</f>
        <v>10.7</v>
      </c>
      <c r="I21" s="30">
        <f>ROUND('前年度'!I21/'前年度'!$N21*100,1)</f>
        <v>0</v>
      </c>
      <c r="J21" s="30">
        <f>ROUND('前年度'!J21/'前年度'!$N21*100,1)</f>
        <v>0</v>
      </c>
      <c r="K21" s="30">
        <f>ROUND('前年度'!K21/'前年度'!$N21*100,1)</f>
        <v>6.8</v>
      </c>
      <c r="L21" s="30">
        <f>ROUND('前年度'!L21/'前年度'!$N21*100,1)</f>
        <v>0</v>
      </c>
      <c r="M21" s="30">
        <f>ROUND('前年度'!M21/('前年度'!$N21)*100,1)</f>
        <v>83</v>
      </c>
      <c r="O21" s="37">
        <v>5125430</v>
      </c>
      <c r="P21" s="39">
        <v>244113</v>
      </c>
      <c r="Q21" s="33">
        <f>ROUND('前年度'!N21/O21*100,1)</f>
        <v>96.8</v>
      </c>
    </row>
    <row r="22" spans="2:17" ht="17.25">
      <c r="B22" s="110" t="s">
        <v>38</v>
      </c>
      <c r="C22" s="30">
        <f>ROUND('前年度'!C22/'前年度'!$N22*100,1)</f>
        <v>29.5</v>
      </c>
      <c r="D22" s="30">
        <f>ROUND('前年度'!D22/'前年度'!$N22*100,1)</f>
        <v>20.4</v>
      </c>
      <c r="E22" s="30">
        <f>ROUND('前年度'!E22/'前年度'!$N22*100,1)</f>
        <v>2.6</v>
      </c>
      <c r="F22" s="30">
        <f>ROUND('前年度'!F22/'前年度'!$N22*100,1)</f>
        <v>4.9</v>
      </c>
      <c r="G22" s="30">
        <f>ROUND('前年度'!G22/'前年度'!$N22*100,1)</f>
        <v>8.7</v>
      </c>
      <c r="H22" s="30">
        <f>ROUND('前年度'!H22/'前年度'!$N22*100,1)</f>
        <v>9.8</v>
      </c>
      <c r="I22" s="30">
        <f>ROUND('前年度'!I22/'前年度'!$N22*100,1)</f>
        <v>0</v>
      </c>
      <c r="J22" s="30">
        <f>ROUND('前年度'!J22/'前年度'!$N22*100,1)</f>
        <v>0</v>
      </c>
      <c r="K22" s="30">
        <f>ROUND('前年度'!K22/'前年度'!$N22*100,1)</f>
        <v>10.4</v>
      </c>
      <c r="L22" s="30">
        <f>ROUND('前年度'!L22/'前年度'!$N22*100,1)</f>
        <v>0</v>
      </c>
      <c r="M22" s="30">
        <f>ROUND('前年度'!M22/('前年度'!$N22)*100,1)</f>
        <v>86.2</v>
      </c>
      <c r="O22" s="37">
        <v>7609451</v>
      </c>
      <c r="P22" s="39">
        <v>325270</v>
      </c>
      <c r="Q22" s="33">
        <f>ROUND('前年度'!N22/O22*100,1)</f>
        <v>96.5</v>
      </c>
    </row>
    <row r="23" spans="2:17" ht="17.25">
      <c r="B23" s="110" t="s">
        <v>40</v>
      </c>
      <c r="C23" s="30">
        <f>ROUND('前年度'!C23/'前年度'!$N23*100,1)</f>
        <v>24</v>
      </c>
      <c r="D23" s="30">
        <f>ROUND('前年度'!D23/'前年度'!$N23*100,1)</f>
        <v>17.8</v>
      </c>
      <c r="E23" s="30">
        <f>ROUND('前年度'!E23/'前年度'!$N23*100,1)</f>
        <v>0.7</v>
      </c>
      <c r="F23" s="30">
        <f>ROUND('前年度'!F23/'前年度'!$N23*100,1)</f>
        <v>2.2</v>
      </c>
      <c r="G23" s="30">
        <f>ROUND('前年度'!G23/'前年度'!$N23*100,1)</f>
        <v>14.1</v>
      </c>
      <c r="H23" s="30">
        <f>ROUND('前年度'!H23/'前年度'!$N23*100,1)</f>
        <v>11.8</v>
      </c>
      <c r="I23" s="30">
        <f>ROUND('前年度'!I23/'前年度'!$N23*100,1)</f>
        <v>0</v>
      </c>
      <c r="J23" s="30">
        <f>ROUND('前年度'!J23/'前年度'!$N23*100,1)</f>
        <v>0</v>
      </c>
      <c r="K23" s="30">
        <f>ROUND('前年度'!K23/'前年度'!$N23*100,1)</f>
        <v>8.8</v>
      </c>
      <c r="L23" s="30">
        <f>ROUND('前年度'!L23/'前年度'!$N23*100,1)</f>
        <v>0</v>
      </c>
      <c r="M23" s="30">
        <f>ROUND('前年度'!M23/('前年度'!$N23)*100,1)</f>
        <v>79.5</v>
      </c>
      <c r="O23" s="37">
        <v>2397256</v>
      </c>
      <c r="P23" s="39">
        <v>122937</v>
      </c>
      <c r="Q23" s="33">
        <f>ROUND('前年度'!N23/O23*100,1)</f>
        <v>96.5</v>
      </c>
    </row>
    <row r="24" spans="2:17" ht="17.25">
      <c r="B24" s="110" t="s">
        <v>41</v>
      </c>
      <c r="C24" s="30">
        <f>ROUND('前年度'!C24/'前年度'!$N24*100,1)</f>
        <v>15.2</v>
      </c>
      <c r="D24" s="30">
        <f>ROUND('前年度'!D24/'前年度'!$N24*100,1)</f>
        <v>13.7</v>
      </c>
      <c r="E24" s="30">
        <f>ROUND('前年度'!E24/'前年度'!$N24*100,1)</f>
        <v>0.1</v>
      </c>
      <c r="F24" s="30">
        <f>ROUND('前年度'!F24/'前年度'!$N24*100,1)</f>
        <v>3.1</v>
      </c>
      <c r="G24" s="30">
        <f>ROUND('前年度'!G24/'前年度'!$N24*100,1)</f>
        <v>12.5</v>
      </c>
      <c r="H24" s="30">
        <f>ROUND('前年度'!H24/'前年度'!$N24*100,1)</f>
        <v>2.5</v>
      </c>
      <c r="I24" s="30">
        <f>ROUND('前年度'!I24/'前年度'!$N24*100,1)</f>
        <v>0</v>
      </c>
      <c r="J24" s="30">
        <f>ROUND('前年度'!J24/'前年度'!$N24*100,1)</f>
        <v>0</v>
      </c>
      <c r="K24" s="30">
        <f>ROUND('前年度'!K24/'前年度'!$N24*100,1)</f>
        <v>21.2</v>
      </c>
      <c r="L24" s="30">
        <f>ROUND('前年度'!L24/'前年度'!$N24*100,1)</f>
        <v>0</v>
      </c>
      <c r="M24" s="30">
        <f>ROUND('前年度'!M24/('前年度'!$N24)*100,1)</f>
        <v>68.4</v>
      </c>
      <c r="O24" s="37">
        <v>5497055</v>
      </c>
      <c r="P24" s="39">
        <v>165685</v>
      </c>
      <c r="Q24" s="33">
        <f>ROUND('前年度'!N24/O24*100,1)</f>
        <v>97.9</v>
      </c>
    </row>
    <row r="25" spans="2:17" ht="17.25">
      <c r="B25" s="109" t="s">
        <v>55</v>
      </c>
      <c r="C25" s="30">
        <f>ROUND('前年度'!C25/'前年度'!$N25*100,1)</f>
        <v>21.1</v>
      </c>
      <c r="D25" s="30">
        <f>ROUND('前年度'!D25/'前年度'!$N25*100,1)</f>
        <v>13.8</v>
      </c>
      <c r="E25" s="30">
        <f>ROUND('前年度'!E25/'前年度'!$N25*100,1)</f>
        <v>1.9</v>
      </c>
      <c r="F25" s="30">
        <f>ROUND('前年度'!F25/'前年度'!$N25*100,1)</f>
        <v>5</v>
      </c>
      <c r="G25" s="30">
        <f>ROUND('前年度'!G25/'前年度'!$N25*100,1)</f>
        <v>15.3</v>
      </c>
      <c r="H25" s="30">
        <f>ROUND('前年度'!H25/'前年度'!$N25*100,1)</f>
        <v>13.5</v>
      </c>
      <c r="I25" s="30">
        <f>ROUND('前年度'!I25/'前年度'!$N25*100,1)</f>
        <v>0</v>
      </c>
      <c r="J25" s="30">
        <f>ROUND('前年度'!J25/'前年度'!$N25*100,1)</f>
        <v>0</v>
      </c>
      <c r="K25" s="30">
        <f>ROUND('前年度'!K25/'前年度'!$N25*100,1)</f>
        <v>12</v>
      </c>
      <c r="L25" s="30">
        <f>ROUND('前年度'!L25/'前年度'!$N25*100,1)</f>
        <v>0</v>
      </c>
      <c r="M25" s="30">
        <f>ROUND('前年度'!M25/('前年度'!$N25)*100,1)</f>
        <v>82.5</v>
      </c>
      <c r="O25" s="37">
        <v>4999259</v>
      </c>
      <c r="P25" s="37">
        <v>246088</v>
      </c>
      <c r="Q25" s="33">
        <f>ROUND('前年度'!N25/O25*100,1)</f>
        <v>106.1</v>
      </c>
    </row>
    <row r="26" spans="2:17" ht="17.25">
      <c r="B26" s="110" t="s">
        <v>56</v>
      </c>
      <c r="C26" s="30">
        <f>ROUND('前年度'!C26/'前年度'!$N26*100,1)</f>
        <v>26.8</v>
      </c>
      <c r="D26" s="30">
        <f>ROUND('前年度'!D26/'前年度'!$N26*100,1)</f>
        <v>9</v>
      </c>
      <c r="E26" s="30">
        <f>ROUND('前年度'!E26/'前年度'!$N26*100,1)</f>
        <v>0.9</v>
      </c>
      <c r="F26" s="30">
        <f>ROUND('前年度'!F26/'前年度'!$N26*100,1)</f>
        <v>7</v>
      </c>
      <c r="G26" s="30">
        <f>ROUND('前年度'!G26/'前年度'!$N26*100,1)</f>
        <v>13.8</v>
      </c>
      <c r="H26" s="30">
        <f>ROUND('前年度'!H26/'前年度'!$N26*100,1)</f>
        <v>17.6</v>
      </c>
      <c r="I26" s="30">
        <f>ROUND('前年度'!I26/'前年度'!$N26*100,1)</f>
        <v>0</v>
      </c>
      <c r="J26" s="30">
        <f>ROUND('前年度'!J26/'前年度'!$N26*100,1)</f>
        <v>0.9</v>
      </c>
      <c r="K26" s="30">
        <f>ROUND('前年度'!K26/'前年度'!$N26*100,1)</f>
        <v>11.4</v>
      </c>
      <c r="L26" s="30">
        <f>ROUND('前年度'!L26/'前年度'!$N26*100,1)</f>
        <v>0</v>
      </c>
      <c r="M26" s="30">
        <f>ROUND('前年度'!M26/('前年度'!$N26)*100,1)</f>
        <v>87.4</v>
      </c>
      <c r="O26" s="37">
        <v>4857461</v>
      </c>
      <c r="P26" s="39">
        <v>217513</v>
      </c>
      <c r="Q26" s="33">
        <f>ROUND('前年度'!N26/O26*100,1)</f>
        <v>95.6</v>
      </c>
    </row>
    <row r="27" spans="2:17" ht="17.25">
      <c r="B27" s="109" t="s">
        <v>57</v>
      </c>
      <c r="C27" s="30">
        <f>ROUND('前年度'!C27/'前年度'!$N27*100,1)</f>
        <v>23</v>
      </c>
      <c r="D27" s="30">
        <f>ROUND('前年度'!D27/'前年度'!$N27*100,1)</f>
        <v>9.2</v>
      </c>
      <c r="E27" s="30">
        <f>ROUND('前年度'!E27/'前年度'!$N27*100,1)</f>
        <v>0.4</v>
      </c>
      <c r="F27" s="30">
        <f>ROUND('前年度'!F27/'前年度'!$N27*100,1)</f>
        <v>4.9</v>
      </c>
      <c r="G27" s="30">
        <f>ROUND('前年度'!G27/'前年度'!$N27*100,1)</f>
        <v>19.4</v>
      </c>
      <c r="H27" s="30">
        <f>ROUND('前年度'!H27/'前年度'!$N27*100,1)</f>
        <v>25.4</v>
      </c>
      <c r="I27" s="30">
        <f>ROUND('前年度'!I27/'前年度'!$N27*100,1)</f>
        <v>0</v>
      </c>
      <c r="J27" s="30">
        <f>ROUND('前年度'!J27/'前年度'!$N27*100,1)</f>
        <v>0</v>
      </c>
      <c r="K27" s="30">
        <f>ROUND('前年度'!K27/'前年度'!$N27*100,1)</f>
        <v>12.1</v>
      </c>
      <c r="L27" s="30">
        <f>ROUND('前年度'!L27/'前年度'!$N27*100,1)</f>
        <v>0</v>
      </c>
      <c r="M27" s="30">
        <f>ROUND('前年度'!M27/('前年度'!$N27)*100,1)</f>
        <v>94.4</v>
      </c>
      <c r="O27" s="37">
        <v>4462773</v>
      </c>
      <c r="P27" s="37">
        <v>232441</v>
      </c>
      <c r="Q27" s="33">
        <f>ROUND('前年度'!N27/O27*100,1)</f>
        <v>94.8</v>
      </c>
    </row>
    <row r="28" spans="2:17" ht="17.25">
      <c r="B28" s="110" t="s">
        <v>60</v>
      </c>
      <c r="C28" s="30">
        <f>ROUND('前年度'!C28/'前年度'!$N28*100,1)</f>
        <v>28</v>
      </c>
      <c r="D28" s="30">
        <f>ROUND('前年度'!D28/'前年度'!$N28*100,1)</f>
        <v>15</v>
      </c>
      <c r="E28" s="30">
        <f>ROUND('前年度'!E28/'前年度'!$N28*100,1)</f>
        <v>0.9</v>
      </c>
      <c r="F28" s="30">
        <f>ROUND('前年度'!F28/'前年度'!$N28*100,1)</f>
        <v>4.4</v>
      </c>
      <c r="G28" s="30">
        <f>ROUND('前年度'!G28/'前年度'!$N28*100,1)</f>
        <v>21</v>
      </c>
      <c r="H28" s="30">
        <f>ROUND('前年度'!H28/'前年度'!$N28*100,1)</f>
        <v>17.9</v>
      </c>
      <c r="I28" s="30">
        <f>ROUND('前年度'!I28/'前年度'!$N28*100,1)</f>
        <v>0</v>
      </c>
      <c r="J28" s="30">
        <f>ROUND('前年度'!J28/'前年度'!$N28*100,1)</f>
        <v>0</v>
      </c>
      <c r="K28" s="30">
        <f>ROUND('前年度'!K28/'前年度'!$N28*100,1)</f>
        <v>8</v>
      </c>
      <c r="L28" s="30">
        <f>ROUND('前年度'!L28/'前年度'!$N28*100,1)</f>
        <v>0</v>
      </c>
      <c r="M28" s="30">
        <f>ROUND('前年度'!M28/('前年度'!$N28)*100,1)</f>
        <v>95.1</v>
      </c>
      <c r="O28" s="37">
        <v>3635931</v>
      </c>
      <c r="P28" s="39">
        <v>170953</v>
      </c>
      <c r="Q28" s="33">
        <f>ROUND('前年度'!N28/O28*100,1)</f>
        <v>83.9</v>
      </c>
    </row>
    <row r="29" spans="2:17" ht="17.25">
      <c r="B29" s="110" t="s">
        <v>69</v>
      </c>
      <c r="C29" s="30">
        <f>ROUND('前年度'!C29/'前年度'!$N29*100,1)</f>
        <v>28.1</v>
      </c>
      <c r="D29" s="30">
        <f>ROUND('前年度'!D29/'前年度'!$N29*100,1)</f>
        <v>12.3</v>
      </c>
      <c r="E29" s="30">
        <f>ROUND('前年度'!E29/'前年度'!$N29*100,1)</f>
        <v>1.5</v>
      </c>
      <c r="F29" s="30">
        <f>ROUND('前年度'!F29/'前年度'!$N29*100,1)</f>
        <v>4</v>
      </c>
      <c r="G29" s="30">
        <f>ROUND('前年度'!G29/'前年度'!$N29*100,1)</f>
        <v>11.8</v>
      </c>
      <c r="H29" s="30">
        <f>ROUND('前年度'!H29/'前年度'!$N29*100,1)</f>
        <v>16.2</v>
      </c>
      <c r="I29" s="30">
        <f>ROUND('前年度'!I29/'前年度'!$N29*100,1)</f>
        <v>0</v>
      </c>
      <c r="J29" s="30">
        <f>ROUND('前年度'!J29/'前年度'!$N29*100,1)</f>
        <v>0</v>
      </c>
      <c r="K29" s="30">
        <f>ROUND('前年度'!K29/'前年度'!$N29*100,1)</f>
        <v>9.1</v>
      </c>
      <c r="L29" s="30">
        <f>ROUND('前年度'!L29/'前年度'!$N29*100,1)</f>
        <v>0</v>
      </c>
      <c r="M29" s="30">
        <f>ROUND('前年度'!M29/('前年度'!$N29)*100,1)</f>
        <v>83</v>
      </c>
      <c r="O29" s="37">
        <v>2454161</v>
      </c>
      <c r="P29" s="39">
        <v>145260</v>
      </c>
      <c r="Q29" s="33">
        <f>ROUND('前年度'!N29/O29*100,1)</f>
        <v>94.1</v>
      </c>
    </row>
    <row r="30" spans="2:17" ht="17.25">
      <c r="B30" s="110" t="s">
        <v>143</v>
      </c>
      <c r="C30" s="30">
        <f>ROUND('前年度'!C30/'前年度'!$N30*100,1)</f>
        <v>31.7</v>
      </c>
      <c r="D30" s="30">
        <f>ROUND('前年度'!D30/'前年度'!$N30*100,1)</f>
        <v>7.6</v>
      </c>
      <c r="E30" s="30">
        <f>ROUND('前年度'!E30/'前年度'!$N30*100,1)</f>
        <v>0.7</v>
      </c>
      <c r="F30" s="30">
        <f>ROUND('前年度'!F30/'前年度'!$N30*100,1)</f>
        <v>2.9</v>
      </c>
      <c r="G30" s="30">
        <f>ROUND('前年度'!G30/'前年度'!$N30*100,1)</f>
        <v>17.5</v>
      </c>
      <c r="H30" s="30">
        <f>ROUND('前年度'!H30/'前年度'!$N30*100,1)</f>
        <v>28.8</v>
      </c>
      <c r="I30" s="30">
        <f>ROUND('前年度'!I30/'前年度'!$N30*100,1)</f>
        <v>0</v>
      </c>
      <c r="J30" s="30">
        <f>ROUND('前年度'!J30/'前年度'!$N30*100,1)</f>
        <v>0</v>
      </c>
      <c r="K30" s="30">
        <f>ROUND('前年度'!K30/'前年度'!$N30*100,1)</f>
        <v>10.4</v>
      </c>
      <c r="L30" s="30">
        <f>ROUND('前年度'!L30/'前年度'!$N30*100,1)</f>
        <v>0</v>
      </c>
      <c r="M30" s="30">
        <f>ROUND('前年度'!M30/('前年度'!$N30)*100,1)</f>
        <v>99.7</v>
      </c>
      <c r="O30" s="37">
        <v>4715393</v>
      </c>
      <c r="P30" s="39">
        <v>246912</v>
      </c>
      <c r="Q30" s="33">
        <f>ROUND('前年度'!N30/O30*100,1)</f>
        <v>94.7</v>
      </c>
    </row>
    <row r="31" spans="2:17" ht="17.25">
      <c r="B31" s="109" t="s">
        <v>144</v>
      </c>
      <c r="C31" s="30">
        <f>ROUND('前年度'!C31/'前年度'!$N31*100,1)</f>
        <v>31.9</v>
      </c>
      <c r="D31" s="30">
        <f>ROUND('前年度'!D31/'前年度'!$N31*100,1)</f>
        <v>12.8</v>
      </c>
      <c r="E31" s="30">
        <f>ROUND('前年度'!E31/'前年度'!$N31*100,1)</f>
        <v>0.4</v>
      </c>
      <c r="F31" s="30">
        <f>ROUND('前年度'!F31/'前年度'!$N31*100,1)</f>
        <v>3.4</v>
      </c>
      <c r="G31" s="30">
        <f>ROUND('前年度'!G31/'前年度'!$N31*100,1)</f>
        <v>14.1</v>
      </c>
      <c r="H31" s="30">
        <f>ROUND('前年度'!H31/'前年度'!$N31*100,1)</f>
        <v>20.6</v>
      </c>
      <c r="I31" s="30">
        <f>ROUND('前年度'!I31/'前年度'!$N31*100,1)</f>
        <v>0</v>
      </c>
      <c r="J31" s="30">
        <f>ROUND('前年度'!J31/'前年度'!$N31*100,1)</f>
        <v>0</v>
      </c>
      <c r="K31" s="30">
        <f>ROUND('前年度'!K31/'前年度'!$N31*100,1)</f>
        <v>16.4</v>
      </c>
      <c r="L31" s="30">
        <f>ROUND('前年度'!L31/'前年度'!$N31*100,1)</f>
        <v>0</v>
      </c>
      <c r="M31" s="30">
        <f>ROUND('前年度'!M31/('前年度'!$N31)*100,1)</f>
        <v>99.6</v>
      </c>
      <c r="O31" s="37">
        <v>5765124</v>
      </c>
      <c r="P31" s="37">
        <v>276942</v>
      </c>
      <c r="Q31" s="33">
        <f>ROUND('前年度'!N31/O31*100,1)</f>
        <v>96</v>
      </c>
    </row>
    <row r="32" spans="2:17" ht="17.25">
      <c r="B32" s="109" t="s">
        <v>145</v>
      </c>
      <c r="C32" s="30">
        <f>ROUND('前年度'!C32/'前年度'!$N32*100,1)</f>
        <v>26.7</v>
      </c>
      <c r="D32" s="30">
        <f>ROUND('前年度'!D32/'前年度'!$N32*100,1)</f>
        <v>11.3</v>
      </c>
      <c r="E32" s="30">
        <f>ROUND('前年度'!E32/'前年度'!$N32*100,1)</f>
        <v>0.7</v>
      </c>
      <c r="F32" s="30">
        <f>ROUND('前年度'!F32/'前年度'!$N32*100,1)</f>
        <v>4.9</v>
      </c>
      <c r="G32" s="30">
        <f>ROUND('前年度'!G32/'前年度'!$N32*100,1)</f>
        <v>12.4</v>
      </c>
      <c r="H32" s="30">
        <f>ROUND('前年度'!H32/'前年度'!$N32*100,1)</f>
        <v>27.2</v>
      </c>
      <c r="I32" s="30">
        <f>ROUND('前年度'!I32/'前年度'!$N32*100,1)</f>
        <v>0</v>
      </c>
      <c r="J32" s="30">
        <f>ROUND('前年度'!J32/'前年度'!$N32*100,1)</f>
        <v>0</v>
      </c>
      <c r="K32" s="30">
        <f>ROUND('前年度'!K32/'前年度'!$N32*100,1)</f>
        <v>11.1</v>
      </c>
      <c r="L32" s="30">
        <f>ROUND('前年度'!L32/'前年度'!$N32*100,1)</f>
        <v>0</v>
      </c>
      <c r="M32" s="30">
        <f>ROUND('前年度'!M32/('前年度'!$N32)*100,1)</f>
        <v>94.3</v>
      </c>
      <c r="O32" s="37">
        <v>6066342</v>
      </c>
      <c r="P32" s="37">
        <v>299204</v>
      </c>
      <c r="Q32" s="33">
        <f>ROUND('前年度'!N32/O32*100,1)</f>
        <v>95.3</v>
      </c>
    </row>
    <row r="33" spans="2:17" ht="17.25">
      <c r="B33" s="110" t="s">
        <v>82</v>
      </c>
      <c r="C33" s="30">
        <f>ROUND('前年度'!C33/'前年度'!$N33*100,1)</f>
        <v>21</v>
      </c>
      <c r="D33" s="30">
        <f>ROUND('前年度'!D33/'前年度'!$N33*100,1)</f>
        <v>7.7</v>
      </c>
      <c r="E33" s="30">
        <f>ROUND('前年度'!E33/'前年度'!$N33*100,1)</f>
        <v>1.5</v>
      </c>
      <c r="F33" s="30">
        <f>ROUND('前年度'!F33/'前年度'!$N33*100,1)</f>
        <v>3.8</v>
      </c>
      <c r="G33" s="30">
        <f>ROUND('前年度'!G33/'前年度'!$N33*100,1)</f>
        <v>25.4</v>
      </c>
      <c r="H33" s="30">
        <f>ROUND('前年度'!H33/'前年度'!$N33*100,1)</f>
        <v>21.1</v>
      </c>
      <c r="I33" s="30">
        <f>ROUND('前年度'!I33/'前年度'!$N33*100,1)</f>
        <v>0</v>
      </c>
      <c r="J33" s="30">
        <f>ROUND('前年度'!J33/'前年度'!$N33*100,1)</f>
        <v>1.2</v>
      </c>
      <c r="K33" s="30">
        <f>ROUND('前年度'!K33/'前年度'!$N33*100,1)</f>
        <v>12</v>
      </c>
      <c r="L33" s="30">
        <f>ROUND('前年度'!L33/'前年度'!$N33*100,1)</f>
        <v>0</v>
      </c>
      <c r="M33" s="30">
        <f>ROUND('前年度'!M33/('前年度'!$N33)*100,1)</f>
        <v>93.8</v>
      </c>
      <c r="O33" s="37">
        <v>3329800</v>
      </c>
      <c r="P33" s="39">
        <v>144406</v>
      </c>
      <c r="Q33" s="33">
        <f>ROUND('前年度'!N33/O33*100,1)</f>
        <v>96.1</v>
      </c>
    </row>
    <row r="34" spans="2:17" ht="17.25">
      <c r="B34" s="109" t="s">
        <v>83</v>
      </c>
      <c r="C34" s="31">
        <f>ROUND('前年度'!C34/'前年度'!$N34*100,1)</f>
        <v>28.6</v>
      </c>
      <c r="D34" s="31">
        <f>ROUND('前年度'!D34/'前年度'!$N34*100,1)</f>
        <v>16.2</v>
      </c>
      <c r="E34" s="31">
        <f>ROUND('前年度'!E34/'前年度'!$N34*100,1)</f>
        <v>1</v>
      </c>
      <c r="F34" s="31">
        <f>ROUND('前年度'!F34/'前年度'!$N34*100,1)</f>
        <v>4.5</v>
      </c>
      <c r="G34" s="31">
        <f>ROUND('前年度'!G34/'前年度'!$N34*100,1)</f>
        <v>18.8</v>
      </c>
      <c r="H34" s="31">
        <f>ROUND('前年度'!H34/'前年度'!$N34*100,1)</f>
        <v>18.3</v>
      </c>
      <c r="I34" s="31">
        <f>ROUND('前年度'!I34/'前年度'!$N34*100,1)</f>
        <v>0</v>
      </c>
      <c r="J34" s="31">
        <f>ROUND('前年度'!J34/'前年度'!$N34*100,1)</f>
        <v>0</v>
      </c>
      <c r="K34" s="31">
        <f>ROUND('前年度'!K34/'前年度'!$N34*100,1)</f>
        <v>9.4</v>
      </c>
      <c r="L34" s="31">
        <f>ROUND('前年度'!L34/'前年度'!$N34*100,1)</f>
        <v>0</v>
      </c>
      <c r="M34" s="135">
        <f>ROUND('前年度'!M34/('前年度'!$N34)*100,1)</f>
        <v>96.7</v>
      </c>
      <c r="O34" s="38">
        <v>3561445</v>
      </c>
      <c r="P34" s="38">
        <v>224397</v>
      </c>
      <c r="Q34" s="128">
        <f>ROUND('前年度'!N34/O34*100,1)</f>
        <v>96.3</v>
      </c>
    </row>
    <row r="35" spans="2:17" ht="17.25">
      <c r="B35" s="112" t="s">
        <v>94</v>
      </c>
      <c r="C35" s="32">
        <f>ROUND('前年度'!C35/'前年度'!$N35*100,1)</f>
        <v>28.5</v>
      </c>
      <c r="D35" s="32">
        <f>ROUND('前年度'!D35/'前年度'!$N35*100,1)</f>
        <v>15.5</v>
      </c>
      <c r="E35" s="32">
        <f>ROUND('前年度'!E35/'前年度'!$N35*100,1)</f>
        <v>1.5</v>
      </c>
      <c r="F35" s="32">
        <f>ROUND('前年度'!F35/'前年度'!$N35*100,1)</f>
        <v>7.4</v>
      </c>
      <c r="G35" s="32">
        <f>ROUND('前年度'!G35/'前年度'!$N35*100,1)</f>
        <v>10.3</v>
      </c>
      <c r="H35" s="32">
        <f>ROUND('前年度'!H35/'前年度'!$N35*100,1)</f>
        <v>19</v>
      </c>
      <c r="I35" s="32">
        <f>ROUND('前年度'!I35/'前年度'!$N35*100,1)</f>
        <v>0</v>
      </c>
      <c r="J35" s="32">
        <f>ROUND('前年度'!J35/'前年度'!$N35*100,1)</f>
        <v>0.1</v>
      </c>
      <c r="K35" s="32">
        <f>ROUND('前年度'!K35/'前年度'!$N35*100,1)</f>
        <v>10.8</v>
      </c>
      <c r="L35" s="32">
        <f>ROUND('前年度'!L35/'前年度'!$N35*100,1)</f>
        <v>0</v>
      </c>
      <c r="M35" s="129">
        <f>ROUND('前年度'!M35/('前年度'!$N35)*100,1)</f>
        <v>93.1</v>
      </c>
      <c r="O35" s="15">
        <f>SUM(O6:O19)</f>
        <v>370676914</v>
      </c>
      <c r="P35" s="15">
        <f>SUM(P6:P19)</f>
        <v>14523335</v>
      </c>
      <c r="Q35" s="40">
        <f>ROUND('前年度'!N35/O35*100,1)</f>
        <v>95.4</v>
      </c>
    </row>
    <row r="36" spans="2:17" ht="17.25">
      <c r="B36" s="112" t="s">
        <v>95</v>
      </c>
      <c r="C36" s="32">
        <f>ROUND('前年度'!C36/'前年度'!$N36*100,1)</f>
        <v>26.1</v>
      </c>
      <c r="D36" s="32">
        <f>ROUND('前年度'!D36/'前年度'!$N36*100,1)</f>
        <v>13.2</v>
      </c>
      <c r="E36" s="32">
        <f>ROUND('前年度'!E36/'前年度'!$N36*100,1)</f>
        <v>1</v>
      </c>
      <c r="F36" s="32">
        <f>ROUND('前年度'!F36/'前年度'!$N36*100,1)</f>
        <v>4.3</v>
      </c>
      <c r="G36" s="32">
        <f>ROUND('前年度'!G36/'前年度'!$N36*100,1)</f>
        <v>15.2</v>
      </c>
      <c r="H36" s="32">
        <f>ROUND('前年度'!H36/'前年度'!$N36*100,1)</f>
        <v>16.8</v>
      </c>
      <c r="I36" s="32">
        <f>ROUND('前年度'!I36/'前年度'!$N36*100,1)</f>
        <v>0</v>
      </c>
      <c r="J36" s="32">
        <f>ROUND('前年度'!J36/'前年度'!$N36*100,1)</f>
        <v>0.1</v>
      </c>
      <c r="K36" s="32">
        <f>ROUND('前年度'!K36/'前年度'!$N36*100,1)</f>
        <v>11.9</v>
      </c>
      <c r="L36" s="32">
        <f>ROUND('前年度'!L36/'前年度'!$N36*100,1)</f>
        <v>0</v>
      </c>
      <c r="M36" s="32">
        <f>ROUND('前年度'!M36/('前年度'!$N36)*100,1)</f>
        <v>88.6</v>
      </c>
      <c r="O36" s="15">
        <f>SUM(O20:O34)</f>
        <v>66428661</v>
      </c>
      <c r="P36" s="15">
        <f>SUM(P20:P34)</f>
        <v>3183655</v>
      </c>
      <c r="Q36" s="40">
        <f>ROUND('前年度'!N36/O36*100,1)</f>
        <v>96</v>
      </c>
    </row>
    <row r="37" spans="2:17" ht="17.25">
      <c r="B37" s="112" t="s">
        <v>96</v>
      </c>
      <c r="C37" s="32">
        <f>ROUND('前年度'!C37/'前年度'!$N37*100,1)</f>
        <v>28.1</v>
      </c>
      <c r="D37" s="32">
        <f>ROUND('前年度'!D37/'前年度'!$N37*100,1)</f>
        <v>15.2</v>
      </c>
      <c r="E37" s="32">
        <f>ROUND('前年度'!E37/'前年度'!$N37*100,1)</f>
        <v>1.4</v>
      </c>
      <c r="F37" s="32">
        <f>ROUND('前年度'!F37/'前年度'!$N37*100,1)</f>
        <v>7</v>
      </c>
      <c r="G37" s="32">
        <f>ROUND('前年度'!G37/'前年度'!$N37*100,1)</f>
        <v>11</v>
      </c>
      <c r="H37" s="32">
        <f>ROUND('前年度'!H37/'前年度'!$N37*100,1)</f>
        <v>18.7</v>
      </c>
      <c r="I37" s="32">
        <f>ROUND('前年度'!I37/'前年度'!$N37*100,1)</f>
        <v>0</v>
      </c>
      <c r="J37" s="32">
        <f>ROUND('前年度'!J37/'前年度'!$N37*100,1)</f>
        <v>0.1</v>
      </c>
      <c r="K37" s="32">
        <f>ROUND('前年度'!K37/'前年度'!$N37*100,1)</f>
        <v>11</v>
      </c>
      <c r="L37" s="32">
        <f>ROUND('前年度'!L37/'前年度'!$N37*100,1)</f>
        <v>0</v>
      </c>
      <c r="M37" s="32">
        <f>ROUND('前年度'!M37/('前年度'!$N37)*100,1)</f>
        <v>92.4</v>
      </c>
      <c r="O37" s="15">
        <f>SUM(O6:O34)</f>
        <v>437105575</v>
      </c>
      <c r="P37" s="15">
        <f>SUM(P6:P34)</f>
        <v>17706990</v>
      </c>
      <c r="Q37" s="40">
        <f>ROUND('前年度'!N37/O37*100,1)</f>
        <v>95.5</v>
      </c>
    </row>
    <row r="38" spans="3:17" ht="17.25">
      <c r="C38" s="4" t="s">
        <v>103</v>
      </c>
      <c r="J38" s="4"/>
      <c r="M38" s="3"/>
      <c r="N38" s="3"/>
      <c r="Q38" s="4" t="s">
        <v>103</v>
      </c>
    </row>
    <row r="39" spans="2:17" ht="17.25">
      <c r="B39" s="116" t="s">
        <v>106</v>
      </c>
      <c r="C39" s="2"/>
      <c r="D39" s="2"/>
      <c r="E39" s="2"/>
      <c r="F39" s="2"/>
      <c r="G39" s="2"/>
      <c r="H39" s="2"/>
      <c r="I39" s="6"/>
      <c r="J39" s="2"/>
      <c r="L39" s="2"/>
      <c r="M39" s="6" t="s">
        <v>89</v>
      </c>
      <c r="N39" s="3"/>
      <c r="Q39" s="6" t="s">
        <v>89</v>
      </c>
    </row>
    <row r="40" spans="2:17" ht="17.25">
      <c r="B40" s="112" t="s">
        <v>94</v>
      </c>
      <c r="C40" s="32">
        <f>ROUND(AVERAGE(C6:C19),1)</f>
        <v>29.6</v>
      </c>
      <c r="D40" s="32">
        <f aca="true" t="shared" si="0" ref="D40:M40">ROUND(AVERAGE(D6:D19),1)</f>
        <v>15.3</v>
      </c>
      <c r="E40" s="32">
        <f t="shared" si="0"/>
        <v>1.3</v>
      </c>
      <c r="F40" s="32">
        <f t="shared" si="0"/>
        <v>6.9</v>
      </c>
      <c r="G40" s="32">
        <f t="shared" si="0"/>
        <v>10.6</v>
      </c>
      <c r="H40" s="32">
        <f t="shared" si="0"/>
        <v>18.8</v>
      </c>
      <c r="I40" s="32">
        <f t="shared" si="0"/>
        <v>0</v>
      </c>
      <c r="J40" s="32">
        <f t="shared" si="0"/>
        <v>0.1</v>
      </c>
      <c r="K40" s="32">
        <f t="shared" si="0"/>
        <v>10.6</v>
      </c>
      <c r="L40" s="32">
        <f t="shared" si="0"/>
        <v>0</v>
      </c>
      <c r="M40" s="32">
        <f t="shared" si="0"/>
        <v>93.1</v>
      </c>
      <c r="O40" s="3"/>
      <c r="P40" s="13"/>
      <c r="Q40" s="32">
        <f>ROUND(AVERAGE(Q6:Q19),1)</f>
        <v>95.6</v>
      </c>
    </row>
    <row r="41" spans="2:17" ht="17.25">
      <c r="B41" s="112" t="s">
        <v>95</v>
      </c>
      <c r="C41" s="32">
        <f aca="true" t="shared" si="1" ref="C41:M41">ROUND(AVERAGE(C20:C34),1)</f>
        <v>26.1</v>
      </c>
      <c r="D41" s="32">
        <f t="shared" si="1"/>
        <v>13</v>
      </c>
      <c r="E41" s="32">
        <f t="shared" si="1"/>
        <v>0.9</v>
      </c>
      <c r="F41" s="32">
        <f t="shared" si="1"/>
        <v>4.1</v>
      </c>
      <c r="G41" s="32">
        <f t="shared" si="1"/>
        <v>15.8</v>
      </c>
      <c r="H41" s="32">
        <f t="shared" si="1"/>
        <v>16.9</v>
      </c>
      <c r="I41" s="32">
        <f t="shared" si="1"/>
        <v>0</v>
      </c>
      <c r="J41" s="32">
        <f t="shared" si="1"/>
        <v>0.1</v>
      </c>
      <c r="K41" s="32">
        <f t="shared" si="1"/>
        <v>11.6</v>
      </c>
      <c r="L41" s="32">
        <f t="shared" si="1"/>
        <v>0</v>
      </c>
      <c r="M41" s="32">
        <f t="shared" si="1"/>
        <v>88.6</v>
      </c>
      <c r="O41" s="3"/>
      <c r="P41" s="13"/>
      <c r="Q41" s="32">
        <f>ROUND(AVERAGE(Q20:Q34),1)</f>
        <v>95.5</v>
      </c>
    </row>
    <row r="42" spans="2:17" ht="17.25">
      <c r="B42" s="112" t="s">
        <v>96</v>
      </c>
      <c r="C42" s="32">
        <f aca="true" t="shared" si="2" ref="C42:M42">ROUND(AVERAGE(C6:C34),1)</f>
        <v>27.8</v>
      </c>
      <c r="D42" s="32">
        <f t="shared" si="2"/>
        <v>14.1</v>
      </c>
      <c r="E42" s="32">
        <f t="shared" si="2"/>
        <v>1.1</v>
      </c>
      <c r="F42" s="32">
        <f t="shared" si="2"/>
        <v>5.5</v>
      </c>
      <c r="G42" s="32">
        <f t="shared" si="2"/>
        <v>13.3</v>
      </c>
      <c r="H42" s="32">
        <f t="shared" si="2"/>
        <v>17.8</v>
      </c>
      <c r="I42" s="32">
        <f t="shared" si="2"/>
        <v>0</v>
      </c>
      <c r="J42" s="32">
        <f t="shared" si="2"/>
        <v>0.1</v>
      </c>
      <c r="K42" s="32">
        <f t="shared" si="2"/>
        <v>11.1</v>
      </c>
      <c r="L42" s="32">
        <f t="shared" si="2"/>
        <v>0</v>
      </c>
      <c r="M42" s="32">
        <f t="shared" si="2"/>
        <v>90.8</v>
      </c>
      <c r="O42" s="3"/>
      <c r="P42" s="13"/>
      <c r="Q42" s="32">
        <f>ROUND(AVERAGE(Q6:Q34),1)</f>
        <v>95.6</v>
      </c>
    </row>
    <row r="43" spans="3:17" ht="17.25">
      <c r="C43" t="s">
        <v>107</v>
      </c>
      <c r="Q43" t="s">
        <v>107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7" r:id="rId1"/>
  <headerFooter alignWithMargins="0">
    <oddHeader>&amp;L&amp;"ＭＳ ゴシック,標準"&amp;18９-２　経常収支比率の状況（２０年度決算）※減収補てん債特例分、臨時財政対策債を含まず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5"/>
  <sheetViews>
    <sheetView view="pageBreakPreview" zoomScale="75" zoomScaleNormal="50" zoomScaleSheetLayoutView="75" workbookViewId="0" topLeftCell="A1">
      <pane xSplit="2" ySplit="5" topLeftCell="G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M12" sqref="M12"/>
    </sheetView>
  </sheetViews>
  <sheetFormatPr defaultColWidth="8.66015625" defaultRowHeight="18"/>
  <cols>
    <col min="1" max="1" width="8.83203125" style="103" customWidth="1"/>
    <col min="2" max="2" width="10.66015625" style="103" customWidth="1"/>
    <col min="3" max="13" width="11.66015625" style="0" customWidth="1"/>
  </cols>
  <sheetData>
    <row r="1" ht="17.25">
      <c r="B1" s="144" t="s">
        <v>178</v>
      </c>
    </row>
    <row r="2" spans="2:13" ht="17.25">
      <c r="B2" s="104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</row>
    <row r="3" spans="2:13" ht="17.25">
      <c r="B3" s="105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7.25">
      <c r="B4" s="106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50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07"/>
      <c r="C5" s="14"/>
      <c r="D5" s="14"/>
      <c r="E5" s="14"/>
      <c r="F5" s="14"/>
      <c r="G5" s="14"/>
      <c r="H5" s="14"/>
      <c r="I5" s="14"/>
      <c r="J5" s="131" t="s">
        <v>180</v>
      </c>
      <c r="K5" s="14"/>
      <c r="L5" s="14"/>
      <c r="M5" s="10" t="s">
        <v>92</v>
      </c>
    </row>
    <row r="6" spans="2:13" ht="17.25">
      <c r="B6" s="108" t="s">
        <v>17</v>
      </c>
      <c r="C6" s="29">
        <f>ROUND('前年度'!C6/('前年度'!$N6+'前年度'!$O6+'前年度'!$P6)*100,1)</f>
        <v>30.3</v>
      </c>
      <c r="D6" s="29">
        <f>ROUND('前年度'!D6/('前年度'!$N6+'前年度'!$O6+'前年度'!$P6)*100,1)</f>
        <v>16.2</v>
      </c>
      <c r="E6" s="29">
        <f>ROUND('前年度'!E6/('前年度'!$N6+'前年度'!$O6+'前年度'!$P6)*100,1)</f>
        <v>1.1</v>
      </c>
      <c r="F6" s="29">
        <f>ROUND('前年度'!F6/('前年度'!$N6+'前年度'!$O6+'前年度'!$P6)*100,1)</f>
        <v>7</v>
      </c>
      <c r="G6" s="29">
        <f>ROUND('前年度'!G6/('前年度'!$N6+'前年度'!$O6+'前年度'!$P6)*100,1)</f>
        <v>3.7</v>
      </c>
      <c r="H6" s="29">
        <f>ROUND('前年度'!H6/('前年度'!$N6+'前年度'!$O6+'前年度'!$P6)*100,1)</f>
        <v>19.5</v>
      </c>
      <c r="I6" s="29">
        <f>ROUND('前年度'!I6/('前年度'!$N6+'前年度'!$O6+'前年度'!$P6)*100,1)</f>
        <v>0</v>
      </c>
      <c r="J6" s="29">
        <f>ROUND('前年度'!J6/('前年度'!$N6+'前年度'!$O6+'前年度'!$P6)*100,1)</f>
        <v>0</v>
      </c>
      <c r="K6" s="29">
        <f>ROUND('前年度'!K6/('前年度'!$N6+'前年度'!$O6+'前年度'!$P6)*100,1)</f>
        <v>15.2</v>
      </c>
      <c r="L6" s="29">
        <f>ROUND('前年度'!L6/('前年度'!$N6+'前年度'!$O6+'前年度'!$P6)*100,1)</f>
        <v>0</v>
      </c>
      <c r="M6" s="29">
        <f>ROUND('前年度'!M6/('前年度'!$N6+'前年度'!$O6+'前年度'!$P6)*100,1)</f>
        <v>93</v>
      </c>
    </row>
    <row r="7" spans="2:13" ht="17.25">
      <c r="B7" s="109" t="s">
        <v>18</v>
      </c>
      <c r="C7" s="30">
        <f>ROUND('前年度'!C7/('前年度'!$N7+'前年度'!$O7+'前年度'!$P7)*100,1)</f>
        <v>21.1</v>
      </c>
      <c r="D7" s="30">
        <f>ROUND('前年度'!D7/('前年度'!$N7+'前年度'!$O7+'前年度'!$P7)*100,1)</f>
        <v>13.7</v>
      </c>
      <c r="E7" s="30">
        <f>ROUND('前年度'!E7/('前年度'!$N7+'前年度'!$O7+'前年度'!$P7)*100,1)</f>
        <v>1.7</v>
      </c>
      <c r="F7" s="30">
        <f>ROUND('前年度'!F7/('前年度'!$N7+'前年度'!$O7+'前年度'!$P7)*100,1)</f>
        <v>7.6</v>
      </c>
      <c r="G7" s="30">
        <f>ROUND('前年度'!G7/('前年度'!$N7+'前年度'!$O7+'前年度'!$P7)*100,1)</f>
        <v>14.2</v>
      </c>
      <c r="H7" s="30">
        <f>ROUND('前年度'!H7/('前年度'!$N7+'前年度'!$O7+'前年度'!$P7)*100,1)</f>
        <v>19.1</v>
      </c>
      <c r="I7" s="30">
        <f>ROUND('前年度'!I7/('前年度'!$N7+'前年度'!$O7+'前年度'!$P7)*100,1)</f>
        <v>0</v>
      </c>
      <c r="J7" s="30">
        <f>ROUND('前年度'!J7/('前年度'!$N7+'前年度'!$O7+'前年度'!$P7)*100,1)</f>
        <v>0</v>
      </c>
      <c r="K7" s="30">
        <f>ROUND('前年度'!K7/('前年度'!$N7+'前年度'!$O7+'前年度'!$P7)*100,1)</f>
        <v>7.2</v>
      </c>
      <c r="L7" s="30">
        <f>ROUND('前年度'!L7/('前年度'!$N7+'前年度'!$O7+'前年度'!$P7)*100,1)</f>
        <v>0</v>
      </c>
      <c r="M7" s="30">
        <f>ROUND('前年度'!M7/('前年度'!$N7+'前年度'!$O7+'前年度'!$P7)*100,1)</f>
        <v>84.5</v>
      </c>
    </row>
    <row r="8" spans="2:13" ht="17.25">
      <c r="B8" s="109" t="s">
        <v>19</v>
      </c>
      <c r="C8" s="30">
        <f>ROUND('前年度'!C8/('前年度'!$N8+'前年度'!$O8+'前年度'!$P8)*100,1)</f>
        <v>31.5</v>
      </c>
      <c r="D8" s="30">
        <f>ROUND('前年度'!D8/('前年度'!$N8+'前年度'!$O8+'前年度'!$P8)*100,1)</f>
        <v>13.1</v>
      </c>
      <c r="E8" s="30">
        <f>ROUND('前年度'!E8/('前年度'!$N8+'前年度'!$O8+'前年度'!$P8)*100,1)</f>
        <v>0.7</v>
      </c>
      <c r="F8" s="30">
        <f>ROUND('前年度'!F8/('前年度'!$N8+'前年度'!$O8+'前年度'!$P8)*100,1)</f>
        <v>8.2</v>
      </c>
      <c r="G8" s="30">
        <f>ROUND('前年度'!G8/('前年度'!$N8+'前年度'!$O8+'前年度'!$P8)*100,1)</f>
        <v>11.1</v>
      </c>
      <c r="H8" s="30">
        <f>ROUND('前年度'!H8/('前年度'!$N8+'前年度'!$O8+'前年度'!$P8)*100,1)</f>
        <v>18.9</v>
      </c>
      <c r="I8" s="30">
        <f>ROUND('前年度'!I8/('前年度'!$N8+'前年度'!$O8+'前年度'!$P8)*100,1)</f>
        <v>0</v>
      </c>
      <c r="J8" s="30">
        <f>ROUND('前年度'!J8/('前年度'!$N8+'前年度'!$O8+'前年度'!$P8)*100,1)</f>
        <v>0</v>
      </c>
      <c r="K8" s="30">
        <f>ROUND('前年度'!K8/('前年度'!$N8+'前年度'!$O8+'前年度'!$P8)*100,1)</f>
        <v>10</v>
      </c>
      <c r="L8" s="30">
        <f>ROUND('前年度'!L8/('前年度'!$N8+'前年度'!$O8+'前年度'!$P8)*100,1)</f>
        <v>0</v>
      </c>
      <c r="M8" s="30">
        <f>ROUND('前年度'!M8/('前年度'!$N8+'前年度'!$O8+'前年度'!$P8)*100,1)</f>
        <v>93.4</v>
      </c>
    </row>
    <row r="9" spans="2:13" ht="17.25">
      <c r="B9" s="110" t="s">
        <v>20</v>
      </c>
      <c r="C9" s="30">
        <f>ROUND('前年度'!C9/('前年度'!$N9+'前年度'!$O9+'前年度'!$P9)*100,1)</f>
        <v>26.2</v>
      </c>
      <c r="D9" s="30">
        <f>ROUND('前年度'!D9/('前年度'!$N9+'前年度'!$O9+'前年度'!$P9)*100,1)</f>
        <v>13.4</v>
      </c>
      <c r="E9" s="30">
        <f>ROUND('前年度'!E9/('前年度'!$N9+'前年度'!$O9+'前年度'!$P9)*100,1)</f>
        <v>1.8</v>
      </c>
      <c r="F9" s="30">
        <f>ROUND('前年度'!F9/('前年度'!$N9+'前年度'!$O9+'前年度'!$P9)*100,1)</f>
        <v>8.1</v>
      </c>
      <c r="G9" s="30">
        <f>ROUND('前年度'!G9/('前年度'!$N9+'前年度'!$O9+'前年度'!$P9)*100,1)</f>
        <v>15.4</v>
      </c>
      <c r="H9" s="30">
        <f>ROUND('前年度'!H9/('前年度'!$N9+'前年度'!$O9+'前年度'!$P9)*100,1)</f>
        <v>16.9</v>
      </c>
      <c r="I9" s="30">
        <f>ROUND('前年度'!I9/('前年度'!$N9+'前年度'!$O9+'前年度'!$P9)*100,1)</f>
        <v>0</v>
      </c>
      <c r="J9" s="30">
        <f>ROUND('前年度'!J9/('前年度'!$N9+'前年度'!$O9+'前年度'!$P9)*100,1)</f>
        <v>0.7</v>
      </c>
      <c r="K9" s="30">
        <f>ROUND('前年度'!K9/('前年度'!$N9+'前年度'!$O9+'前年度'!$P9)*100,1)</f>
        <v>9.3</v>
      </c>
      <c r="L9" s="30">
        <f>ROUND('前年度'!L9/('前年度'!$N9+'前年度'!$O9+'前年度'!$P9)*100,1)</f>
        <v>0</v>
      </c>
      <c r="M9" s="30">
        <f>ROUND('前年度'!M9/('前年度'!$N9+'前年度'!$O9+'前年度'!$P9)*100,1)</f>
        <v>91.8</v>
      </c>
    </row>
    <row r="10" spans="2:13" ht="17.25">
      <c r="B10" s="110" t="s">
        <v>21</v>
      </c>
      <c r="C10" s="30">
        <f>ROUND('前年度'!C10/('前年度'!$N10+'前年度'!$O10+'前年度'!$P10)*100,1)</f>
        <v>30</v>
      </c>
      <c r="D10" s="30">
        <f>ROUND('前年度'!D10/('前年度'!$N10+'前年度'!$O10+'前年度'!$P10)*100,1)</f>
        <v>16.6</v>
      </c>
      <c r="E10" s="30">
        <f>ROUND('前年度'!E10/('前年度'!$N10+'前年度'!$O10+'前年度'!$P10)*100,1)</f>
        <v>1.2</v>
      </c>
      <c r="F10" s="30">
        <f>ROUND('前年度'!F10/('前年度'!$N10+'前年度'!$O10+'前年度'!$P10)*100,1)</f>
        <v>7.2</v>
      </c>
      <c r="G10" s="30">
        <f>ROUND('前年度'!G10/('前年度'!$N10+'前年度'!$O10+'前年度'!$P10)*100,1)</f>
        <v>11.2</v>
      </c>
      <c r="H10" s="30">
        <f>ROUND('前年度'!H10/('前年度'!$N10+'前年度'!$O10+'前年度'!$P10)*100,1)</f>
        <v>15</v>
      </c>
      <c r="I10" s="30">
        <f>ROUND('前年度'!I10/('前年度'!$N10+'前年度'!$O10+'前年度'!$P10)*100,1)</f>
        <v>0</v>
      </c>
      <c r="J10" s="30">
        <f>ROUND('前年度'!J10/('前年度'!$N10+'前年度'!$O10+'前年度'!$P10)*100,1)</f>
        <v>0</v>
      </c>
      <c r="K10" s="30">
        <f>ROUND('前年度'!K10/('前年度'!$N10+'前年度'!$O10+'前年度'!$P10)*100,1)</f>
        <v>13.6</v>
      </c>
      <c r="L10" s="30">
        <f>ROUND('前年度'!L10/('前年度'!$N10+'前年度'!$O10+'前年度'!$P10)*100,1)</f>
        <v>0</v>
      </c>
      <c r="M10" s="30">
        <f>ROUND('前年度'!M10/('前年度'!$N10+'前年度'!$O10+'前年度'!$P10)*100,1)</f>
        <v>94.8</v>
      </c>
    </row>
    <row r="11" spans="2:13" ht="17.25">
      <c r="B11" s="110" t="s">
        <v>23</v>
      </c>
      <c r="C11" s="30">
        <f>ROUND('前年度'!C11/('前年度'!$N11+'前年度'!$O11+'前年度'!$P11)*100,1)</f>
        <v>28.1</v>
      </c>
      <c r="D11" s="30">
        <f>ROUND('前年度'!D11/('前年度'!$N11+'前年度'!$O11+'前年度'!$P11)*100,1)</f>
        <v>16.8</v>
      </c>
      <c r="E11" s="30">
        <f>ROUND('前年度'!E11/('前年度'!$N11+'前年度'!$O11+'前年度'!$P11)*100,1)</f>
        <v>2.4</v>
      </c>
      <c r="F11" s="30">
        <f>ROUND('前年度'!F11/('前年度'!$N11+'前年度'!$O11+'前年度'!$P11)*100,1)</f>
        <v>9.5</v>
      </c>
      <c r="G11" s="30">
        <f>ROUND('前年度'!G11/('前年度'!$N11+'前年度'!$O11+'前年度'!$P11)*100,1)</f>
        <v>3.4</v>
      </c>
      <c r="H11" s="30">
        <f>ROUND('前年度'!H11/('前年度'!$N11+'前年度'!$O11+'前年度'!$P11)*100,1)</f>
        <v>16.5</v>
      </c>
      <c r="I11" s="30">
        <f>ROUND('前年度'!I11/('前年度'!$N11+'前年度'!$O11+'前年度'!$P11)*100,1)</f>
        <v>0</v>
      </c>
      <c r="J11" s="30">
        <f>ROUND('前年度'!J11/('前年度'!$N11+'前年度'!$O11+'前年度'!$P11)*100,1)</f>
        <v>0</v>
      </c>
      <c r="K11" s="30">
        <f>ROUND('前年度'!K11/('前年度'!$N11+'前年度'!$O11+'前年度'!$P11)*100,1)</f>
        <v>7.6</v>
      </c>
      <c r="L11" s="30">
        <f>ROUND('前年度'!L11/('前年度'!$N11+'前年度'!$O11+'前年度'!$P11)*100,1)</f>
        <v>0</v>
      </c>
      <c r="M11" s="30">
        <f>ROUND('前年度'!M11/('前年度'!$N11+'前年度'!$O11+'前年度'!$P11)*100,1)</f>
        <v>84.1</v>
      </c>
    </row>
    <row r="12" spans="2:13" ht="17.25">
      <c r="B12" s="110" t="s">
        <v>24</v>
      </c>
      <c r="C12" s="30">
        <f>ROUND('前年度'!C12/('前年度'!$N12+'前年度'!$O12+'前年度'!$P12)*100,1)</f>
        <v>28.7</v>
      </c>
      <c r="D12" s="30">
        <f>ROUND('前年度'!D12/('前年度'!$N12+'前年度'!$O12+'前年度'!$P12)*100,1)</f>
        <v>12.3</v>
      </c>
      <c r="E12" s="30">
        <f>ROUND('前年度'!E12/('前年度'!$N12+'前年度'!$O12+'前年度'!$P12)*100,1)</f>
        <v>1.5</v>
      </c>
      <c r="F12" s="30">
        <f>ROUND('前年度'!F12/('前年度'!$N12+'前年度'!$O12+'前年度'!$P12)*100,1)</f>
        <v>7.5</v>
      </c>
      <c r="G12" s="30">
        <f>ROUND('前年度'!G12/('前年度'!$N12+'前年度'!$O12+'前年度'!$P12)*100,1)</f>
        <v>16.5</v>
      </c>
      <c r="H12" s="30">
        <f>ROUND('前年度'!H12/('前年度'!$N12+'前年度'!$O12+'前年度'!$P12)*100,1)</f>
        <v>17.9</v>
      </c>
      <c r="I12" s="30">
        <f>ROUND('前年度'!I12/('前年度'!$N12+'前年度'!$O12+'前年度'!$P12)*100,1)</f>
        <v>0</v>
      </c>
      <c r="J12" s="30">
        <f>ROUND('前年度'!J12/('前年度'!$N12+'前年度'!$O12+'前年度'!$P12)*100,1)</f>
        <v>0.1</v>
      </c>
      <c r="K12" s="30">
        <f>ROUND('前年度'!K12/('前年度'!$N12+'前年度'!$O12+'前年度'!$P12)*100,1)</f>
        <v>11.3</v>
      </c>
      <c r="L12" s="30">
        <f>ROUND('前年度'!L12/('前年度'!$N12+'前年度'!$O12+'前年度'!$P12)*100,1)</f>
        <v>0</v>
      </c>
      <c r="M12" s="30">
        <f>ROUND('前年度'!M12/('前年度'!$N12+'前年度'!$O12+'前年度'!$P12)*100,1)</f>
        <v>95.8</v>
      </c>
    </row>
    <row r="13" spans="2:13" ht="17.25">
      <c r="B13" s="110" t="s">
        <v>25</v>
      </c>
      <c r="C13" s="30">
        <f>ROUND('前年度'!C13/('前年度'!$N13+'前年度'!$O13+'前年度'!$P13)*100,1)</f>
        <v>27</v>
      </c>
      <c r="D13" s="30">
        <f>ROUND('前年度'!D13/('前年度'!$N13+'前年度'!$O13+'前年度'!$P13)*100,1)</f>
        <v>15</v>
      </c>
      <c r="E13" s="30">
        <f>ROUND('前年度'!E13/('前年度'!$N13+'前年度'!$O13+'前年度'!$P13)*100,1)</f>
        <v>1</v>
      </c>
      <c r="F13" s="30">
        <f>ROUND('前年度'!F13/('前年度'!$N13+'前年度'!$O13+'前年度'!$P13)*100,1)</f>
        <v>9.3</v>
      </c>
      <c r="G13" s="30">
        <f>ROUND('前年度'!G13/('前年度'!$N13+'前年度'!$O13+'前年度'!$P13)*100,1)</f>
        <v>17.6</v>
      </c>
      <c r="H13" s="30">
        <f>ROUND('前年度'!H13/('前年度'!$N13+'前年度'!$O13+'前年度'!$P13)*100,1)</f>
        <v>16.9</v>
      </c>
      <c r="I13" s="30">
        <f>ROUND('前年度'!I13/('前年度'!$N13+'前年度'!$O13+'前年度'!$P13)*100,1)</f>
        <v>0</v>
      </c>
      <c r="J13" s="30">
        <f>ROUND('前年度'!J13/('前年度'!$N13+'前年度'!$O13+'前年度'!$P13)*100,1)</f>
        <v>0.2</v>
      </c>
      <c r="K13" s="30">
        <f>ROUND('前年度'!K13/('前年度'!$N13+'前年度'!$O13+'前年度'!$P13)*100,1)</f>
        <v>6.9</v>
      </c>
      <c r="L13" s="30">
        <f>ROUND('前年度'!L13/('前年度'!$N13+'前年度'!$O13+'前年度'!$P13)*100,1)</f>
        <v>0</v>
      </c>
      <c r="M13" s="30">
        <f>ROUND('前年度'!M13/('前年度'!$N13+'前年度'!$O13+'前年度'!$P13)*100,1)</f>
        <v>93.8</v>
      </c>
    </row>
    <row r="14" spans="2:13" ht="17.25">
      <c r="B14" s="110" t="s">
        <v>26</v>
      </c>
      <c r="C14" s="30">
        <f>ROUND('前年度'!C14/('前年度'!$N14+'前年度'!$O14+'前年度'!$P14)*100,1)</f>
        <v>21.8</v>
      </c>
      <c r="D14" s="30">
        <f>ROUND('前年度'!D14/('前年度'!$N14+'前年度'!$O14+'前年度'!$P14)*100,1)</f>
        <v>16.5</v>
      </c>
      <c r="E14" s="30">
        <f>ROUND('前年度'!E14/('前年度'!$N14+'前年度'!$O14+'前年度'!$P14)*100,1)</f>
        <v>1.2</v>
      </c>
      <c r="F14" s="30">
        <f>ROUND('前年度'!F14/('前年度'!$N14+'前年度'!$O14+'前年度'!$P14)*100,1)</f>
        <v>3.3</v>
      </c>
      <c r="G14" s="30">
        <f>ROUND('前年度'!G14/('前年度'!$N14+'前年度'!$O14+'前年度'!$P14)*100,1)</f>
        <v>3.2</v>
      </c>
      <c r="H14" s="30">
        <f>ROUND('前年度'!H14/('前年度'!$N14+'前年度'!$O14+'前年度'!$P14)*100,1)</f>
        <v>14.6</v>
      </c>
      <c r="I14" s="30">
        <f>ROUND('前年度'!I14/('前年度'!$N14+'前年度'!$O14+'前年度'!$P14)*100,1)</f>
        <v>0</v>
      </c>
      <c r="J14" s="30">
        <f>ROUND('前年度'!J14/('前年度'!$N14+'前年度'!$O14+'前年度'!$P14)*100,1)</f>
        <v>0</v>
      </c>
      <c r="K14" s="30">
        <f>ROUND('前年度'!K14/('前年度'!$N14+'前年度'!$O14+'前年度'!$P14)*100,1)</f>
        <v>9.2</v>
      </c>
      <c r="L14" s="30">
        <f>ROUND('前年度'!L14/('前年度'!$N14+'前年度'!$O14+'前年度'!$P14)*100,1)</f>
        <v>0</v>
      </c>
      <c r="M14" s="30">
        <f>ROUND('前年度'!M14/('前年度'!$N14+'前年度'!$O14+'前年度'!$P14)*100,1)</f>
        <v>69.8</v>
      </c>
    </row>
    <row r="15" spans="2:13" ht="17.25">
      <c r="B15" s="110" t="s">
        <v>27</v>
      </c>
      <c r="C15" s="30">
        <f>ROUND('前年度'!C15/('前年度'!$N15+'前年度'!$O15+'前年度'!$P15)*100,1)</f>
        <v>36</v>
      </c>
      <c r="D15" s="30">
        <f>ROUND('前年度'!D15/('前年度'!$N15+'前年度'!$O15+'前年度'!$P15)*100,1)</f>
        <v>14</v>
      </c>
      <c r="E15" s="30">
        <f>ROUND('前年度'!E15/('前年度'!$N15+'前年度'!$O15+'前年度'!$P15)*100,1)</f>
        <v>0.4</v>
      </c>
      <c r="F15" s="30">
        <f>ROUND('前年度'!F15/('前年度'!$N15+'前年度'!$O15+'前年度'!$P15)*100,1)</f>
        <v>5.4</v>
      </c>
      <c r="G15" s="30">
        <f>ROUND('前年度'!G15/('前年度'!$N15+'前年度'!$O15+'前年度'!$P15)*100,1)</f>
        <v>5.5</v>
      </c>
      <c r="H15" s="30">
        <f>ROUND('前年度'!H15/('前年度'!$N15+'前年度'!$O15+'前年度'!$P15)*100,1)</f>
        <v>18.9</v>
      </c>
      <c r="I15" s="30">
        <f>ROUND('前年度'!I15/('前年度'!$N15+'前年度'!$O15+'前年度'!$P15)*100,1)</f>
        <v>0</v>
      </c>
      <c r="J15" s="30">
        <f>ROUND('前年度'!J15/('前年度'!$N15+'前年度'!$O15+'前年度'!$P15)*100,1)</f>
        <v>0</v>
      </c>
      <c r="K15" s="30">
        <f>ROUND('前年度'!K15/('前年度'!$N15+'前年度'!$O15+'前年度'!$P15)*100,1)</f>
        <v>6.4</v>
      </c>
      <c r="L15" s="30">
        <f>ROUND('前年度'!L15/('前年度'!$N15+'前年度'!$O15+'前年度'!$P15)*100,1)</f>
        <v>0</v>
      </c>
      <c r="M15" s="30">
        <f>ROUND('前年度'!M15/('前年度'!$N15+'前年度'!$O15+'前年度'!$P15)*100,1)</f>
        <v>86.7</v>
      </c>
    </row>
    <row r="16" spans="2:13" ht="17.25">
      <c r="B16" s="109" t="s">
        <v>28</v>
      </c>
      <c r="C16" s="30">
        <f>ROUND('前年度'!C16/('前年度'!$N16+'前年度'!$O16+'前年度'!$P16)*100,1)</f>
        <v>33.9</v>
      </c>
      <c r="D16" s="30">
        <f>ROUND('前年度'!D16/('前年度'!$N16+'前年度'!$O16+'前年度'!$P16)*100,1)</f>
        <v>12.1</v>
      </c>
      <c r="E16" s="30">
        <f>ROUND('前年度'!E16/('前年度'!$N16+'前年度'!$O16+'前年度'!$P16)*100,1)</f>
        <v>0.6</v>
      </c>
      <c r="F16" s="30">
        <f>ROUND('前年度'!F16/('前年度'!$N16+'前年度'!$O16+'前年度'!$P16)*100,1)</f>
        <v>4.7</v>
      </c>
      <c r="G16" s="30">
        <f>ROUND('前年度'!G16/('前年度'!$N16+'前年度'!$O16+'前年度'!$P16)*100,1)</f>
        <v>2.6</v>
      </c>
      <c r="H16" s="30">
        <f>ROUND('前年度'!H16/('前年度'!$N16+'前年度'!$O16+'前年度'!$P16)*100,1)</f>
        <v>20.3</v>
      </c>
      <c r="I16" s="30">
        <f>ROUND('前年度'!I16/('前年度'!$N16+'前年度'!$O16+'前年度'!$P16)*100,1)</f>
        <v>0</v>
      </c>
      <c r="J16" s="30">
        <f>ROUND('前年度'!J16/('前年度'!$N16+'前年度'!$O16+'前年度'!$P16)*100,1)</f>
        <v>0</v>
      </c>
      <c r="K16" s="30">
        <f>ROUND('前年度'!K16/('前年度'!$N16+'前年度'!$O16+'前年度'!$P16)*100,1)</f>
        <v>10.5</v>
      </c>
      <c r="L16" s="30">
        <f>ROUND('前年度'!L16/('前年度'!$N16+'前年度'!$O16+'前年度'!$P16)*100,1)</f>
        <v>0</v>
      </c>
      <c r="M16" s="30">
        <f>ROUND('前年度'!M16/('前年度'!$N16+'前年度'!$O16+'前年度'!$P16)*100,1)</f>
        <v>84.8</v>
      </c>
    </row>
    <row r="17" spans="2:16" ht="17.25">
      <c r="B17" s="110" t="s">
        <v>123</v>
      </c>
      <c r="C17" s="30">
        <f>ROUND('前年度'!C17/('前年度'!$N17+'前年度'!$O17+'前年度'!$P17)*100,1)</f>
        <v>22.9</v>
      </c>
      <c r="D17" s="30">
        <f>ROUND('前年度'!D17/('前年度'!$N17+'前年度'!$O17+'前年度'!$P17)*100,1)</f>
        <v>21.1</v>
      </c>
      <c r="E17" s="30">
        <f>ROUND('前年度'!E17/('前年度'!$N17+'前年度'!$O17+'前年度'!$P17)*100,1)</f>
        <v>0.5</v>
      </c>
      <c r="F17" s="30">
        <f>ROUND('前年度'!F17/('前年度'!$N17+'前年度'!$O17+'前年度'!$P17)*100,1)</f>
        <v>3.2</v>
      </c>
      <c r="G17" s="30">
        <f>ROUND('前年度'!G17/('前年度'!$N17+'前年度'!$O17+'前年度'!$P17)*100,1)</f>
        <v>14</v>
      </c>
      <c r="H17" s="30">
        <f>ROUND('前年度'!H17/('前年度'!$N17+'前年度'!$O17+'前年度'!$P17)*100,1)</f>
        <v>16.4</v>
      </c>
      <c r="I17" s="30">
        <f>ROUND('前年度'!I17/('前年度'!$N17+'前年度'!$O17+'前年度'!$P17)*100,1)</f>
        <v>0</v>
      </c>
      <c r="J17" s="30">
        <f>ROUND('前年度'!J17/('前年度'!$N17+'前年度'!$O17+'前年度'!$P17)*100,1)</f>
        <v>0</v>
      </c>
      <c r="K17" s="30">
        <f>ROUND('前年度'!K17/('前年度'!$N17+'前年度'!$O17+'前年度'!$P17)*100,1)</f>
        <v>14.6</v>
      </c>
      <c r="L17" s="30">
        <f>ROUND('前年度'!L17/('前年度'!$N17+'前年度'!$O17+'前年度'!$P17)*100,1)</f>
        <v>0</v>
      </c>
      <c r="M17" s="30">
        <f>ROUND('前年度'!M17/('前年度'!$N17+'前年度'!$O17+'前年度'!$P17)*100,1)</f>
        <v>92.8</v>
      </c>
      <c r="O17" s="3"/>
      <c r="P17" s="3"/>
    </row>
    <row r="18" spans="2:16" ht="17.25">
      <c r="B18" s="110" t="s">
        <v>124</v>
      </c>
      <c r="C18" s="30">
        <f>ROUND('前年度'!C18/('前年度'!$N18+'前年度'!$O18+'前年度'!$P18)*100,1)</f>
        <v>29.9</v>
      </c>
      <c r="D18" s="30">
        <f>ROUND('前年度'!D18/('前年度'!$N18+'前年度'!$O18+'前年度'!$P18)*100,1)</f>
        <v>8.9</v>
      </c>
      <c r="E18" s="30">
        <f>ROUND('前年度'!E18/('前年度'!$N18+'前年度'!$O18+'前年度'!$P18)*100,1)</f>
        <v>0.8</v>
      </c>
      <c r="F18" s="30">
        <f>ROUND('前年度'!F18/('前年度'!$N18+'前年度'!$O18+'前年度'!$P18)*100,1)</f>
        <v>5.6</v>
      </c>
      <c r="G18" s="30">
        <f>ROUND('前年度'!G18/('前年度'!$N18+'前年度'!$O18+'前年度'!$P18)*100,1)</f>
        <v>16.4</v>
      </c>
      <c r="H18" s="30">
        <f>ROUND('前年度'!H18/('前年度'!$N18+'前年度'!$O18+'前年度'!$P18)*100,1)</f>
        <v>19.3</v>
      </c>
      <c r="I18" s="30">
        <f>ROUND('前年度'!I18/('前年度'!$N18+'前年度'!$O18+'前年度'!$P18)*100,1)</f>
        <v>0</v>
      </c>
      <c r="J18" s="30">
        <f>ROUND('前年度'!J18/('前年度'!$N18+'前年度'!$O18+'前年度'!$P18)*100,1)</f>
        <v>0</v>
      </c>
      <c r="K18" s="30">
        <f>ROUND('前年度'!K18/('前年度'!$N18+'前年度'!$O18+'前年度'!$P18)*100,1)</f>
        <v>10.6</v>
      </c>
      <c r="L18" s="30">
        <f>ROUND('前年度'!L18/('前年度'!$N18+'前年度'!$O18+'前年度'!$P18)*100,1)</f>
        <v>0</v>
      </c>
      <c r="M18" s="30">
        <f>ROUND('前年度'!M18/('前年度'!$N18+'前年度'!$O18+'前年度'!$P18)*100,1)</f>
        <v>91.6</v>
      </c>
      <c r="O18" s="3"/>
      <c r="P18" s="3"/>
    </row>
    <row r="19" spans="2:16" ht="17.25">
      <c r="B19" s="111" t="s">
        <v>125</v>
      </c>
      <c r="C19" s="31">
        <f>ROUND('前年度'!C19/('前年度'!$N19+'前年度'!$O19+'前年度'!$P19)*100,1)</f>
        <v>30.1</v>
      </c>
      <c r="D19" s="31">
        <f>ROUND('前年度'!D19/('前年度'!$N19+'前年度'!$O19+'前年度'!$P19)*100,1)</f>
        <v>16.3</v>
      </c>
      <c r="E19" s="31">
        <f>ROUND('前年度'!E19/('前年度'!$N19+'前年度'!$O19+'前年度'!$P19)*100,1)</f>
        <v>2.2</v>
      </c>
      <c r="F19" s="31">
        <f>ROUND('前年度'!F19/('前年度'!$N19+'前年度'!$O19+'前年度'!$P19)*100,1)</f>
        <v>6.3</v>
      </c>
      <c r="G19" s="31">
        <f>ROUND('前年度'!G19/('前年度'!$N19+'前年度'!$O19+'前年度'!$P19)*100,1)</f>
        <v>7.4</v>
      </c>
      <c r="H19" s="31">
        <f>ROUND('前年度'!H19/('前年度'!$N19+'前年度'!$O19+'前年度'!$P19)*100,1)</f>
        <v>22.2</v>
      </c>
      <c r="I19" s="31">
        <f>ROUND('前年度'!I19/('前年度'!$N19+'前年度'!$O19+'前年度'!$P19)*100,1)</f>
        <v>0</v>
      </c>
      <c r="J19" s="31">
        <f>ROUND('前年度'!J19/('前年度'!$N19+'前年度'!$O19+'前年度'!$P19)*100,1)</f>
        <v>0</v>
      </c>
      <c r="K19" s="31">
        <f>ROUND('前年度'!K19/('前年度'!$N19+'前年度'!$O19+'前年度'!$P19)*100,1)</f>
        <v>9.6</v>
      </c>
      <c r="L19" s="31">
        <f>ROUND('前年度'!L19/('前年度'!$N19+'前年度'!$O19+'前年度'!$P19)*100,1)</f>
        <v>0</v>
      </c>
      <c r="M19" s="31">
        <f>ROUND('前年度'!M19/('前年度'!$N19+'前年度'!$O19+'前年度'!$P19)*100,1)</f>
        <v>94.2</v>
      </c>
      <c r="O19" s="3"/>
      <c r="P19" s="3"/>
    </row>
    <row r="20" spans="2:13" ht="17.25">
      <c r="B20" s="110" t="s">
        <v>32</v>
      </c>
      <c r="C20" s="30">
        <f>ROUND('前年度'!C20/('前年度'!$N20+'前年度'!$O20+'前年度'!$P20)*100,1)</f>
        <v>26</v>
      </c>
      <c r="D20" s="30">
        <f>ROUND('前年度'!D20/('前年度'!$N20+'前年度'!$O20+'前年度'!$P20)*100,1)</f>
        <v>12.8</v>
      </c>
      <c r="E20" s="30">
        <f>ROUND('前年度'!E20/('前年度'!$N20+'前年度'!$O20+'前年度'!$P20)*100,1)</f>
        <v>0</v>
      </c>
      <c r="F20" s="30">
        <f>ROUND('前年度'!F20/('前年度'!$N20+'前年度'!$O20+'前年度'!$P20)*100,1)</f>
        <v>2.2</v>
      </c>
      <c r="G20" s="30">
        <f>ROUND('前年度'!G20/('前年度'!$N20+'前年度'!$O20+'前年度'!$P20)*100,1)</f>
        <v>14.1</v>
      </c>
      <c r="H20" s="30">
        <f>ROUND('前年度'!H20/('前年度'!$N20+'前年度'!$O20+'前年度'!$P20)*100,1)</f>
        <v>11.1</v>
      </c>
      <c r="I20" s="30">
        <f>ROUND('前年度'!I20/('前年度'!$N20+'前年度'!$O20+'前年度'!$P20)*100,1)</f>
        <v>0</v>
      </c>
      <c r="J20" s="30">
        <f>ROUND('前年度'!J20/('前年度'!$N20+'前年度'!$O20+'前年度'!$P20)*100,1)</f>
        <v>0</v>
      </c>
      <c r="K20" s="30">
        <f>ROUND('前年度'!K20/('前年度'!$N20+'前年度'!$O20+'前年度'!$P20)*100,1)</f>
        <v>14</v>
      </c>
      <c r="L20" s="30">
        <f>ROUND('前年度'!L20/('前年度'!$N20+'前年度'!$O20+'前年度'!$P20)*100,1)</f>
        <v>0</v>
      </c>
      <c r="M20" s="30">
        <f>ROUND('前年度'!M20/('前年度'!$N20+'前年度'!$O20+'前年度'!$P20)*100,1)</f>
        <v>80.2</v>
      </c>
    </row>
    <row r="21" spans="2:13" ht="17.25">
      <c r="B21" s="110" t="s">
        <v>36</v>
      </c>
      <c r="C21" s="30">
        <f>ROUND('前年度'!C21/('前年度'!$N21+'前年度'!$O21+'前年度'!$P21)*100,1)</f>
        <v>26.2</v>
      </c>
      <c r="D21" s="30">
        <f>ROUND('前年度'!D21/('前年度'!$N21+'前年度'!$O21+'前年度'!$P21)*100,1)</f>
        <v>14.6</v>
      </c>
      <c r="E21" s="30">
        <f>ROUND('前年度'!E21/('前年度'!$N21+'前年度'!$O21+'前年度'!$P21)*100,1)</f>
        <v>0.6</v>
      </c>
      <c r="F21" s="30">
        <f>ROUND('前年度'!F21/('前年度'!$N21+'前年度'!$O21+'前年度'!$P21)*100,1)</f>
        <v>4.3</v>
      </c>
      <c r="G21" s="30">
        <f>ROUND('前年度'!G21/('前年度'!$N21+'前年度'!$O21+'前年度'!$P21)*100,1)</f>
        <v>16.7</v>
      </c>
      <c r="H21" s="30">
        <f>ROUND('前年度'!H21/('前年度'!$N21+'前年度'!$O21+'前年度'!$P21)*100,1)</f>
        <v>10.2</v>
      </c>
      <c r="I21" s="30">
        <f>ROUND('前年度'!I21/('前年度'!$N21+'前年度'!$O21+'前年度'!$P21)*100,1)</f>
        <v>0</v>
      </c>
      <c r="J21" s="30">
        <f>ROUND('前年度'!J21/('前年度'!$N21+'前年度'!$O21+'前年度'!$P21)*100,1)</f>
        <v>0</v>
      </c>
      <c r="K21" s="30">
        <f>ROUND('前年度'!K21/('前年度'!$N21+'前年度'!$O21+'前年度'!$P21)*100,1)</f>
        <v>6.5</v>
      </c>
      <c r="L21" s="30">
        <f>ROUND('前年度'!L21/('前年度'!$N21+'前年度'!$O21+'前年度'!$P21)*100,1)</f>
        <v>0</v>
      </c>
      <c r="M21" s="30">
        <f>ROUND('前年度'!M21/('前年度'!$N21+'前年度'!$O21+'前年度'!$P21)*100,1)</f>
        <v>79.1</v>
      </c>
    </row>
    <row r="22" spans="2:13" ht="17.25">
      <c r="B22" s="110" t="s">
        <v>38</v>
      </c>
      <c r="C22" s="30">
        <f>ROUND('前年度'!C22/('前年度'!$N22+'前年度'!$O22+'前年度'!$P22)*100,1)</f>
        <v>28.3</v>
      </c>
      <c r="D22" s="30">
        <f>ROUND('前年度'!D22/('前年度'!$N22+'前年度'!$O22+'前年度'!$P22)*100,1)</f>
        <v>19.5</v>
      </c>
      <c r="E22" s="30">
        <f>ROUND('前年度'!E22/('前年度'!$N22+'前年度'!$O22+'前年度'!$P22)*100,1)</f>
        <v>2.4</v>
      </c>
      <c r="F22" s="30">
        <f>ROUND('前年度'!F22/('前年度'!$N22+'前年度'!$O22+'前年度'!$P22)*100,1)</f>
        <v>4.7</v>
      </c>
      <c r="G22" s="30">
        <f>ROUND('前年度'!G22/('前年度'!$N22+'前年度'!$O22+'前年度'!$P22)*100,1)</f>
        <v>8.3</v>
      </c>
      <c r="H22" s="30">
        <f>ROUND('前年度'!H22/('前年度'!$N22+'前年度'!$O22+'前年度'!$P22)*100,1)</f>
        <v>9.4</v>
      </c>
      <c r="I22" s="30">
        <f>ROUND('前年度'!I22/('前年度'!$N22+'前年度'!$O22+'前年度'!$P22)*100,1)</f>
        <v>0</v>
      </c>
      <c r="J22" s="30">
        <f>ROUND('前年度'!J22/('前年度'!$N22+'前年度'!$O22+'前年度'!$P22)*100,1)</f>
        <v>0</v>
      </c>
      <c r="K22" s="30">
        <f>ROUND('前年度'!K22/('前年度'!$N22+'前年度'!$O22+'前年度'!$P22)*100,1)</f>
        <v>10</v>
      </c>
      <c r="L22" s="30">
        <f>ROUND('前年度'!L22/('前年度'!$N22+'前年度'!$O22+'前年度'!$P22)*100,1)</f>
        <v>0</v>
      </c>
      <c r="M22" s="30">
        <f>ROUND('前年度'!M22/('前年度'!$N22+'前年度'!$O22+'前年度'!$P22)*100,1)</f>
        <v>82.6</v>
      </c>
    </row>
    <row r="23" spans="2:13" ht="17.25">
      <c r="B23" s="110" t="s">
        <v>40</v>
      </c>
      <c r="C23" s="30">
        <f>ROUND('前年度'!C23/('前年度'!$N23+'前年度'!$O23+'前年度'!$P23)*100,1)</f>
        <v>22.8</v>
      </c>
      <c r="D23" s="30">
        <f>ROUND('前年度'!D23/('前年度'!$N23+'前年度'!$O23+'前年度'!$P23)*100,1)</f>
        <v>16.9</v>
      </c>
      <c r="E23" s="30">
        <f>ROUND('前年度'!E23/('前年度'!$N23+'前年度'!$O23+'前年度'!$P23)*100,1)</f>
        <v>0.7</v>
      </c>
      <c r="F23" s="30">
        <f>ROUND('前年度'!F23/('前年度'!$N23+'前年度'!$O23+'前年度'!$P23)*100,1)</f>
        <v>2.1</v>
      </c>
      <c r="G23" s="30">
        <f>ROUND('前年度'!G23/('前年度'!$N23+'前年度'!$O23+'前年度'!$P23)*100,1)</f>
        <v>13.4</v>
      </c>
      <c r="H23" s="30">
        <f>ROUND('前年度'!H23/('前年度'!$N23+'前年度'!$O23+'前年度'!$P23)*100,1)</f>
        <v>11.2</v>
      </c>
      <c r="I23" s="30">
        <f>ROUND('前年度'!I23/('前年度'!$N23+'前年度'!$O23+'前年度'!$P23)*100,1)</f>
        <v>0</v>
      </c>
      <c r="J23" s="30">
        <f>ROUND('前年度'!J23/('前年度'!$N23+'前年度'!$O23+'前年度'!$P23)*100,1)</f>
        <v>0</v>
      </c>
      <c r="K23" s="30">
        <f>ROUND('前年度'!K23/('前年度'!$N23+'前年度'!$O23+'前年度'!$P23)*100,1)</f>
        <v>8.3</v>
      </c>
      <c r="L23" s="30">
        <f>ROUND('前年度'!L23/('前年度'!$N23+'前年度'!$O23+'前年度'!$P23)*100,1)</f>
        <v>0</v>
      </c>
      <c r="M23" s="30">
        <f>ROUND('前年度'!M23/('前年度'!$N23+'前年度'!$O23+'前年度'!$P23)*100,1)</f>
        <v>75.5</v>
      </c>
    </row>
    <row r="24" spans="2:13" ht="17.25">
      <c r="B24" s="110" t="s">
        <v>41</v>
      </c>
      <c r="C24" s="30">
        <f>ROUND('前年度'!C24/('前年度'!$N24+'前年度'!$O24+'前年度'!$P24)*100,1)</f>
        <v>15.2</v>
      </c>
      <c r="D24" s="30">
        <f>ROUND('前年度'!D24/('前年度'!$N24+'前年度'!$O24+'前年度'!$P24)*100,1)</f>
        <v>13.7</v>
      </c>
      <c r="E24" s="30">
        <f>ROUND('前年度'!E24/('前年度'!$N24+'前年度'!$O24+'前年度'!$P24)*100,1)</f>
        <v>0.1</v>
      </c>
      <c r="F24" s="30">
        <f>ROUND('前年度'!F24/('前年度'!$N24+'前年度'!$O24+'前年度'!$P24)*100,1)</f>
        <v>3.1</v>
      </c>
      <c r="G24" s="30">
        <f>ROUND('前年度'!G24/('前年度'!$N24+'前年度'!$O24+'前年度'!$P24)*100,1)</f>
        <v>12.5</v>
      </c>
      <c r="H24" s="30">
        <f>ROUND('前年度'!H24/('前年度'!$N24+'前年度'!$O24+'前年度'!$P24)*100,1)</f>
        <v>2.5</v>
      </c>
      <c r="I24" s="30">
        <f>ROUND('前年度'!I24/('前年度'!$N24+'前年度'!$O24+'前年度'!$P24)*100,1)</f>
        <v>0</v>
      </c>
      <c r="J24" s="30">
        <f>ROUND('前年度'!J24/('前年度'!$N24+'前年度'!$O24+'前年度'!$P24)*100,1)</f>
        <v>0</v>
      </c>
      <c r="K24" s="30">
        <f>ROUND('前年度'!K24/('前年度'!$N24+'前年度'!$O24+'前年度'!$P24)*100,1)</f>
        <v>21.2</v>
      </c>
      <c r="L24" s="30">
        <f>ROUND('前年度'!L24/('前年度'!$N24+'前年度'!$O24+'前年度'!$P24)*100,1)</f>
        <v>0</v>
      </c>
      <c r="M24" s="30">
        <f>ROUND('前年度'!M24/('前年度'!$N24+'前年度'!$O24+'前年度'!$P24)*100,1)</f>
        <v>68.4</v>
      </c>
    </row>
    <row r="25" spans="2:13" ht="17.25">
      <c r="B25" s="109" t="s">
        <v>55</v>
      </c>
      <c r="C25" s="30">
        <f>ROUND('前年度'!C25/('前年度'!$N25+'前年度'!$O25+'前年度'!$P25)*100,1)</f>
        <v>20.1</v>
      </c>
      <c r="D25" s="30">
        <f>ROUND('前年度'!D25/('前年度'!$N25+'前年度'!$O25+'前年度'!$P25)*100,1)</f>
        <v>13.2</v>
      </c>
      <c r="E25" s="30">
        <f>ROUND('前年度'!E25/('前年度'!$N25+'前年度'!$O25+'前年度'!$P25)*100,1)</f>
        <v>1.8</v>
      </c>
      <c r="F25" s="30">
        <f>ROUND('前年度'!F25/('前年度'!$N25+'前年度'!$O25+'前年度'!$P25)*100,1)</f>
        <v>4.8</v>
      </c>
      <c r="G25" s="30">
        <f>ROUND('前年度'!G25/('前年度'!$N25+'前年度'!$O25+'前年度'!$P25)*100,1)</f>
        <v>14.6</v>
      </c>
      <c r="H25" s="30">
        <f>ROUND('前年度'!H25/('前年度'!$N25+'前年度'!$O25+'前年度'!$P25)*100,1)</f>
        <v>12.9</v>
      </c>
      <c r="I25" s="30">
        <f>ROUND('前年度'!I25/('前年度'!$N25+'前年度'!$O25+'前年度'!$P25)*100,1)</f>
        <v>0</v>
      </c>
      <c r="J25" s="30">
        <f>ROUND('前年度'!J25/('前年度'!$N25+'前年度'!$O25+'前年度'!$P25)*100,1)</f>
        <v>0</v>
      </c>
      <c r="K25" s="30">
        <f>ROUND('前年度'!K25/('前年度'!$N25+'前年度'!$O25+'前年度'!$P25)*100,1)</f>
        <v>11.5</v>
      </c>
      <c r="L25" s="30">
        <f>ROUND('前年度'!L25/('前年度'!$N25+'前年度'!$O25+'前年度'!$P25)*100,1)</f>
        <v>0</v>
      </c>
      <c r="M25" s="30">
        <f>ROUND('前年度'!M25/('前年度'!$N25+'前年度'!$O25+'前年度'!$P25)*100,1)</f>
        <v>78.8</v>
      </c>
    </row>
    <row r="26" spans="2:13" ht="17.25">
      <c r="B26" s="110" t="s">
        <v>56</v>
      </c>
      <c r="C26" s="30">
        <f>ROUND('前年度'!C26/('前年度'!$N26+'前年度'!$O26+'前年度'!$P26)*100,1)</f>
        <v>25.6</v>
      </c>
      <c r="D26" s="30">
        <f>ROUND('前年度'!D26/('前年度'!$N26+'前年度'!$O26+'前年度'!$P26)*100,1)</f>
        <v>8.6</v>
      </c>
      <c r="E26" s="30">
        <f>ROUND('前年度'!E26/('前年度'!$N26+'前年度'!$O26+'前年度'!$P26)*100,1)</f>
        <v>0.9</v>
      </c>
      <c r="F26" s="30">
        <f>ROUND('前年度'!F26/('前年度'!$N26+'前年度'!$O26+'前年度'!$P26)*100,1)</f>
        <v>6.7</v>
      </c>
      <c r="G26" s="30">
        <f>ROUND('前年度'!G26/('前年度'!$N26+'前年度'!$O26+'前年度'!$P26)*100,1)</f>
        <v>13.1</v>
      </c>
      <c r="H26" s="30">
        <f>ROUND('前年度'!H26/('前年度'!$N26+'前年度'!$O26+'前年度'!$P26)*100,1)</f>
        <v>16.8</v>
      </c>
      <c r="I26" s="30">
        <f>ROUND('前年度'!I26/('前年度'!$N26+'前年度'!$O26+'前年度'!$P26)*100,1)</f>
        <v>0</v>
      </c>
      <c r="J26" s="30">
        <f>ROUND('前年度'!J26/('前年度'!$N26+'前年度'!$O26+'前年度'!$P26)*100,1)</f>
        <v>0.9</v>
      </c>
      <c r="K26" s="30">
        <f>ROUND('前年度'!K26/('前年度'!$N26+'前年度'!$O26+'前年度'!$P26)*100,1)</f>
        <v>10.9</v>
      </c>
      <c r="L26" s="30">
        <f>ROUND('前年度'!L26/('前年度'!$N26+'前年度'!$O26+'前年度'!$P26)*100,1)</f>
        <v>0</v>
      </c>
      <c r="M26" s="30">
        <f>ROUND('前年度'!M26/('前年度'!$N26+'前年度'!$O26+'前年度'!$P26)*100,1)</f>
        <v>83.5</v>
      </c>
    </row>
    <row r="27" spans="2:13" ht="17.25">
      <c r="B27" s="109" t="s">
        <v>57</v>
      </c>
      <c r="C27" s="30">
        <f>ROUND('前年度'!C27/('前年度'!$N27+'前年度'!$O27+'前年度'!$P27)*100,1)</f>
        <v>21.8</v>
      </c>
      <c r="D27" s="30">
        <f>ROUND('前年度'!D27/('前年度'!$N27+'前年度'!$O27+'前年度'!$P27)*100,1)</f>
        <v>8.7</v>
      </c>
      <c r="E27" s="30">
        <f>ROUND('前年度'!E27/('前年度'!$N27+'前年度'!$O27+'前年度'!$P27)*100,1)</f>
        <v>0.4</v>
      </c>
      <c r="F27" s="30">
        <f>ROUND('前年度'!F27/('前年度'!$N27+'前年度'!$O27+'前年度'!$P27)*100,1)</f>
        <v>4.7</v>
      </c>
      <c r="G27" s="30">
        <f>ROUND('前年度'!G27/('前年度'!$N27+'前年度'!$O27+'前年度'!$P27)*100,1)</f>
        <v>18.4</v>
      </c>
      <c r="H27" s="30">
        <f>ROUND('前年度'!H27/('前年度'!$N27+'前年度'!$O27+'前年度'!$P27)*100,1)</f>
        <v>24</v>
      </c>
      <c r="I27" s="30">
        <f>ROUND('前年度'!I27/('前年度'!$N27+'前年度'!$O27+'前年度'!$P27)*100,1)</f>
        <v>0</v>
      </c>
      <c r="J27" s="30">
        <f>ROUND('前年度'!J27/('前年度'!$N27+'前年度'!$O27+'前年度'!$P27)*100,1)</f>
        <v>0</v>
      </c>
      <c r="K27" s="30">
        <f>ROUND('前年度'!K27/('前年度'!$N27+'前年度'!$O27+'前年度'!$P27)*100,1)</f>
        <v>11.5</v>
      </c>
      <c r="L27" s="30">
        <f>ROUND('前年度'!L27/('前年度'!$N27+'前年度'!$O27+'前年度'!$P27)*100,1)</f>
        <v>0</v>
      </c>
      <c r="M27" s="30">
        <f>ROUND('前年度'!M27/('前年度'!$N27+'前年度'!$O27+'前年度'!$P27)*100,1)</f>
        <v>89.4</v>
      </c>
    </row>
    <row r="28" spans="2:13" ht="17.25">
      <c r="B28" s="110" t="s">
        <v>60</v>
      </c>
      <c r="C28" s="30">
        <f>ROUND('前年度'!C28/('前年度'!$N28+'前年度'!$O28+'前年度'!$P28)*100,1)</f>
        <v>26.5</v>
      </c>
      <c r="D28" s="30">
        <f>ROUND('前年度'!D28/('前年度'!$N28+'前年度'!$O28+'前年度'!$P28)*100,1)</f>
        <v>14.2</v>
      </c>
      <c r="E28" s="30">
        <f>ROUND('前年度'!E28/('前年度'!$N28+'前年度'!$O28+'前年度'!$P28)*100,1)</f>
        <v>0.9</v>
      </c>
      <c r="F28" s="30">
        <f>ROUND('前年度'!F28/('前年度'!$N28+'前年度'!$O28+'前年度'!$P28)*100,1)</f>
        <v>4.1</v>
      </c>
      <c r="G28" s="30">
        <f>ROUND('前年度'!G28/('前年度'!$N28+'前年度'!$O28+'前年度'!$P28)*100,1)</f>
        <v>19.9</v>
      </c>
      <c r="H28" s="30">
        <f>ROUND('前年度'!H28/('前年度'!$N28+'前年度'!$O28+'前年度'!$P28)*100,1)</f>
        <v>16.9</v>
      </c>
      <c r="I28" s="30">
        <f>ROUND('前年度'!I28/('前年度'!$N28+'前年度'!$O28+'前年度'!$P28)*100,1)</f>
        <v>0</v>
      </c>
      <c r="J28" s="30">
        <f>ROUND('前年度'!J28/('前年度'!$N28+'前年度'!$O28+'前年度'!$P28)*100,1)</f>
        <v>0</v>
      </c>
      <c r="K28" s="30">
        <f>ROUND('前年度'!K28/('前年度'!$N28+'前年度'!$O28+'前年度'!$P28)*100,1)</f>
        <v>7.6</v>
      </c>
      <c r="L28" s="30">
        <f>ROUND('前年度'!L28/('前年度'!$N28+'前年度'!$O28+'前年度'!$P28)*100,1)</f>
        <v>0</v>
      </c>
      <c r="M28" s="30">
        <f>ROUND('前年度'!M28/('前年度'!$N28+'前年度'!$O28+'前年度'!$P28)*100,1)</f>
        <v>90</v>
      </c>
    </row>
    <row r="29" spans="2:13" ht="17.25">
      <c r="B29" s="110" t="s">
        <v>69</v>
      </c>
      <c r="C29" s="30">
        <f>ROUND('前年度'!C29/('前年度'!$N29+'前年度'!$O29+'前年度'!$P29)*100,1)</f>
        <v>26.4</v>
      </c>
      <c r="D29" s="30">
        <f>ROUND('前年度'!D29/('前年度'!$N29+'前年度'!$O29+'前年度'!$P29)*100,1)</f>
        <v>11.6</v>
      </c>
      <c r="E29" s="30">
        <f>ROUND('前年度'!E29/('前年度'!$N29+'前年度'!$O29+'前年度'!$P29)*100,1)</f>
        <v>1.4</v>
      </c>
      <c r="F29" s="30">
        <f>ROUND('前年度'!F29/('前年度'!$N29+'前年度'!$O29+'前年度'!$P29)*100,1)</f>
        <v>3.8</v>
      </c>
      <c r="G29" s="30">
        <f>ROUND('前年度'!G29/('前年度'!$N29+'前年度'!$O29+'前年度'!$P29)*100,1)</f>
        <v>11.1</v>
      </c>
      <c r="H29" s="30">
        <f>ROUND('前年度'!H29/('前年度'!$N29+'前年度'!$O29+'前年度'!$P29)*100,1)</f>
        <v>15.2</v>
      </c>
      <c r="I29" s="30">
        <f>ROUND('前年度'!I29/('前年度'!$N29+'前年度'!$O29+'前年度'!$P29)*100,1)</f>
        <v>0</v>
      </c>
      <c r="J29" s="30">
        <f>ROUND('前年度'!J29/('前年度'!$N29+'前年度'!$O29+'前年度'!$P29)*100,1)</f>
        <v>0</v>
      </c>
      <c r="K29" s="30">
        <f>ROUND('前年度'!K29/('前年度'!$N29+'前年度'!$O29+'前年度'!$P29)*100,1)</f>
        <v>8.5</v>
      </c>
      <c r="L29" s="30">
        <f>ROUND('前年度'!L29/('前年度'!$N29+'前年度'!$O29+'前年度'!$P29)*100,1)</f>
        <v>0</v>
      </c>
      <c r="M29" s="30">
        <f>ROUND('前年度'!M29/('前年度'!$N29+'前年度'!$O29+'前年度'!$P29)*100,1)</f>
        <v>78.1</v>
      </c>
    </row>
    <row r="30" spans="2:13" ht="17.25">
      <c r="B30" s="110" t="s">
        <v>143</v>
      </c>
      <c r="C30" s="30">
        <f>ROUND('前年度'!C30/('前年度'!$N30+'前年度'!$O30+'前年度'!$P30)*100,1)</f>
        <v>30</v>
      </c>
      <c r="D30" s="30">
        <f>ROUND('前年度'!D30/('前年度'!$N30+'前年度'!$O30+'前年度'!$P30)*100,1)</f>
        <v>7.2</v>
      </c>
      <c r="E30" s="30">
        <f>ROUND('前年度'!E30/('前年度'!$N30+'前年度'!$O30+'前年度'!$P30)*100,1)</f>
        <v>0.7</v>
      </c>
      <c r="F30" s="30">
        <f>ROUND('前年度'!F30/('前年度'!$N30+'前年度'!$O30+'前年度'!$P30)*100,1)</f>
        <v>2.8</v>
      </c>
      <c r="G30" s="30">
        <f>ROUND('前年度'!G30/('前年度'!$N30+'前年度'!$O30+'前年度'!$P30)*100,1)</f>
        <v>16.5</v>
      </c>
      <c r="H30" s="30">
        <f>ROUND('前年度'!H30/('前年度'!$N30+'前年度'!$O30+'前年度'!$P30)*100,1)</f>
        <v>27.3</v>
      </c>
      <c r="I30" s="30">
        <f>ROUND('前年度'!I30/('前年度'!$N30+'前年度'!$O30+'前年度'!$P30)*100,1)</f>
        <v>0</v>
      </c>
      <c r="J30" s="30">
        <f>ROUND('前年度'!J30/('前年度'!$N30+'前年度'!$O30+'前年度'!$P30)*100,1)</f>
        <v>0</v>
      </c>
      <c r="K30" s="30">
        <f>ROUND('前年度'!K30/('前年度'!$N30+'前年度'!$O30+'前年度'!$P30)*100,1)</f>
        <v>9.9</v>
      </c>
      <c r="L30" s="30">
        <f>ROUND('前年度'!L30/('前年度'!$N30+'前年度'!$O30+'前年度'!$P30)*100,1)</f>
        <v>0</v>
      </c>
      <c r="M30" s="30">
        <f>ROUND('前年度'!M30/('前年度'!$N30+'前年度'!$O30+'前年度'!$P30)*100,1)</f>
        <v>94.5</v>
      </c>
    </row>
    <row r="31" spans="2:13" ht="17.25">
      <c r="B31" s="109" t="s">
        <v>144</v>
      </c>
      <c r="C31" s="30">
        <f>ROUND('前年度'!C31/('前年度'!$N31+'前年度'!$O31+'前年度'!$P31)*100,1)</f>
        <v>30.4</v>
      </c>
      <c r="D31" s="30">
        <f>ROUND('前年度'!D31/('前年度'!$N31+'前年度'!$O31+'前年度'!$P31)*100,1)</f>
        <v>12.2</v>
      </c>
      <c r="E31" s="30">
        <f>ROUND('前年度'!E31/('前年度'!$N31+'前年度'!$O31+'前年度'!$P31)*100,1)</f>
        <v>0.4</v>
      </c>
      <c r="F31" s="30">
        <f>ROUND('前年度'!F31/('前年度'!$N31+'前年度'!$O31+'前年度'!$P31)*100,1)</f>
        <v>3.2</v>
      </c>
      <c r="G31" s="30">
        <f>ROUND('前年度'!G31/('前年度'!$N31+'前年度'!$O31+'前年度'!$P31)*100,1)</f>
        <v>13.4</v>
      </c>
      <c r="H31" s="30">
        <f>ROUND('前年度'!H31/('前年度'!$N31+'前年度'!$O31+'前年度'!$P31)*100,1)</f>
        <v>19.6</v>
      </c>
      <c r="I31" s="30">
        <f>ROUND('前年度'!I31/('前年度'!$N31+'前年度'!$O31+'前年度'!$P31)*100,1)</f>
        <v>0</v>
      </c>
      <c r="J31" s="30">
        <f>ROUND('前年度'!J31/('前年度'!$N31+'前年度'!$O31+'前年度'!$P31)*100,1)</f>
        <v>0</v>
      </c>
      <c r="K31" s="30">
        <f>ROUND('前年度'!K31/('前年度'!$N31+'前年度'!$O31+'前年度'!$P31)*100,1)</f>
        <v>15.6</v>
      </c>
      <c r="L31" s="30">
        <f>ROUND('前年度'!L31/('前年度'!$N31+'前年度'!$O31+'前年度'!$P31)*100,1)</f>
        <v>0</v>
      </c>
      <c r="M31" s="30">
        <f>ROUND('前年度'!M31/('前年度'!$N31+'前年度'!$O31+'前年度'!$P31)*100,1)</f>
        <v>94.8</v>
      </c>
    </row>
    <row r="32" spans="2:13" ht="17.25">
      <c r="B32" s="109" t="s">
        <v>145</v>
      </c>
      <c r="C32" s="30">
        <f>ROUND('前年度'!C32/('前年度'!$N32+'前年度'!$O32+'前年度'!$P32)*100,1)</f>
        <v>25.4</v>
      </c>
      <c r="D32" s="30">
        <f>ROUND('前年度'!D32/('前年度'!$N32+'前年度'!$O32+'前年度'!$P32)*100,1)</f>
        <v>10.8</v>
      </c>
      <c r="E32" s="30">
        <f>ROUND('前年度'!E32/('前年度'!$N32+'前年度'!$O32+'前年度'!$P32)*100,1)</f>
        <v>0.7</v>
      </c>
      <c r="F32" s="30">
        <f>ROUND('前年度'!F32/('前年度'!$N32+'前年度'!$O32+'前年度'!$P32)*100,1)</f>
        <v>4.7</v>
      </c>
      <c r="G32" s="30">
        <f>ROUND('前年度'!G32/('前年度'!$N32+'前年度'!$O32+'前年度'!$P32)*100,1)</f>
        <v>11.8</v>
      </c>
      <c r="H32" s="30">
        <f>ROUND('前年度'!H32/('前年度'!$N32+'前年度'!$O32+'前年度'!$P32)*100,1)</f>
        <v>25.8</v>
      </c>
      <c r="I32" s="30">
        <f>ROUND('前年度'!I32/('前年度'!$N32+'前年度'!$O32+'前年度'!$P32)*100,1)</f>
        <v>0</v>
      </c>
      <c r="J32" s="30">
        <f>ROUND('前年度'!J32/('前年度'!$N32+'前年度'!$O32+'前年度'!$P32)*100,1)</f>
        <v>0</v>
      </c>
      <c r="K32" s="30">
        <f>ROUND('前年度'!K32/('前年度'!$N32+'前年度'!$O32+'前年度'!$P32)*100,1)</f>
        <v>10.6</v>
      </c>
      <c r="L32" s="30">
        <f>ROUND('前年度'!L32/('前年度'!$N32+'前年度'!$O32+'前年度'!$P32)*100,1)</f>
        <v>0</v>
      </c>
      <c r="M32" s="30">
        <f>ROUND('前年度'!M32/('前年度'!$N32+'前年度'!$O32+'前年度'!$P32)*100,1)</f>
        <v>89.7</v>
      </c>
    </row>
    <row r="33" spans="2:13" ht="17.25">
      <c r="B33" s="110" t="s">
        <v>82</v>
      </c>
      <c r="C33" s="30">
        <f>ROUND('前年度'!C33/('前年度'!$N33+'前年度'!$O33+'前年度'!$P33)*100,1)</f>
        <v>20.1</v>
      </c>
      <c r="D33" s="30">
        <f>ROUND('前年度'!D33/('前年度'!$N33+'前年度'!$O33+'前年度'!$P33)*100,1)</f>
        <v>7.4</v>
      </c>
      <c r="E33" s="30">
        <f>ROUND('前年度'!E33/('前年度'!$N33+'前年度'!$O33+'前年度'!$P33)*100,1)</f>
        <v>1.5</v>
      </c>
      <c r="F33" s="30">
        <f>ROUND('前年度'!F33/('前年度'!$N33+'前年度'!$O33+'前年度'!$P33)*100,1)</f>
        <v>3.6</v>
      </c>
      <c r="G33" s="30">
        <f>ROUND('前年度'!G33/('前年度'!$N33+'前年度'!$O33+'前年度'!$P33)*100,1)</f>
        <v>24.3</v>
      </c>
      <c r="H33" s="30">
        <f>ROUND('前年度'!H33/('前年度'!$N33+'前年度'!$O33+'前年度'!$P33)*100,1)</f>
        <v>20.2</v>
      </c>
      <c r="I33" s="30">
        <f>ROUND('前年度'!I33/('前年度'!$N33+'前年度'!$O33+'前年度'!$P33)*100,1)</f>
        <v>0</v>
      </c>
      <c r="J33" s="30">
        <f>ROUND('前年度'!J33/('前年度'!$N33+'前年度'!$O33+'前年度'!$P33)*100,1)</f>
        <v>1.2</v>
      </c>
      <c r="K33" s="30">
        <f>ROUND('前年度'!K33/('前年度'!$N33+'前年度'!$O33+'前年度'!$P33)*100,1)</f>
        <v>11.5</v>
      </c>
      <c r="L33" s="30">
        <f>ROUND('前年度'!L33/('前年度'!$N33+'前年度'!$O33+'前年度'!$P33)*100,1)</f>
        <v>0</v>
      </c>
      <c r="M33" s="30">
        <f>ROUND('前年度'!M33/('前年度'!$N33+'前年度'!$O33+'前年度'!$P33)*100,1)</f>
        <v>89.7</v>
      </c>
    </row>
    <row r="34" spans="2:13" ht="17.25">
      <c r="B34" s="109" t="s">
        <v>83</v>
      </c>
      <c r="C34" s="31">
        <f>ROUND('前年度'!C34/('前年度'!$N34+'前年度'!$O34+'前年度'!$P34)*100,1)</f>
        <v>26.9</v>
      </c>
      <c r="D34" s="31">
        <f>ROUND('前年度'!D34/('前年度'!$N34+'前年度'!$O34+'前年度'!$P34)*100,1)</f>
        <v>15.2</v>
      </c>
      <c r="E34" s="31">
        <f>ROUND('前年度'!E34/('前年度'!$N34+'前年度'!$O34+'前年度'!$P34)*100,1)</f>
        <v>0.9</v>
      </c>
      <c r="F34" s="31">
        <f>ROUND('前年度'!F34/('前年度'!$N34+'前年度'!$O34+'前年度'!$P34)*100,1)</f>
        <v>4.2</v>
      </c>
      <c r="G34" s="31">
        <f>ROUND('前年度'!G34/('前年度'!$N34+'前年度'!$O34+'前年度'!$P34)*100,1)</f>
        <v>17.6</v>
      </c>
      <c r="H34" s="31">
        <f>ROUND('前年度'!H34/('前年度'!$N34+'前年度'!$O34+'前年度'!$P34)*100,1)</f>
        <v>17.2</v>
      </c>
      <c r="I34" s="31">
        <f>ROUND('前年度'!I34/('前年度'!$N34+'前年度'!$O34+'前年度'!$P34)*100,1)</f>
        <v>0</v>
      </c>
      <c r="J34" s="31">
        <f>ROUND('前年度'!J34/('前年度'!$N34+'前年度'!$O34+'前年度'!$P34)*100,1)</f>
        <v>0</v>
      </c>
      <c r="K34" s="31">
        <f>ROUND('前年度'!K34/('前年度'!$N34+'前年度'!$O34+'前年度'!$P34)*100,1)</f>
        <v>8.8</v>
      </c>
      <c r="L34" s="31">
        <f>ROUND('前年度'!L34/('前年度'!$N34+'前年度'!$O34+'前年度'!$P34)*100,1)</f>
        <v>0</v>
      </c>
      <c r="M34" s="31">
        <f>ROUND('前年度'!M34/('前年度'!$N34+'前年度'!$O34+'前年度'!$P34)*100,1)</f>
        <v>90.8</v>
      </c>
    </row>
    <row r="35" spans="2:13" ht="17.25">
      <c r="B35" s="112" t="s">
        <v>94</v>
      </c>
      <c r="C35" s="32">
        <f>ROUND('前年度'!C35/('前年度'!$N35+'前年度'!$O35+'前年度'!$P35)*100,1)</f>
        <v>27.4</v>
      </c>
      <c r="D35" s="32">
        <f>ROUND('前年度'!D35/('前年度'!$N35+'前年度'!$O35+'前年度'!$P35)*100,1)</f>
        <v>14.9</v>
      </c>
      <c r="E35" s="32">
        <f>ROUND('前年度'!E35/('前年度'!$N35+'前年度'!$O35+'前年度'!$P35)*100,1)</f>
        <v>1.4</v>
      </c>
      <c r="F35" s="32">
        <f>ROUND('前年度'!F35/('前年度'!$N35+'前年度'!$O35+'前年度'!$P35)*100,1)</f>
        <v>7.2</v>
      </c>
      <c r="G35" s="32">
        <f>ROUND('前年度'!G35/('前年度'!$N35+'前年度'!$O35+'前年度'!$P35)*100,1)</f>
        <v>9.9</v>
      </c>
      <c r="H35" s="32">
        <f>ROUND('前年度'!H35/('前年度'!$N35+'前年度'!$O35+'前年度'!$P35)*100,1)</f>
        <v>18.3</v>
      </c>
      <c r="I35" s="32">
        <f>ROUND('前年度'!I35/('前年度'!$N35+'前年度'!$O35+'前年度'!$P35)*100,1)</f>
        <v>0</v>
      </c>
      <c r="J35" s="32">
        <f>ROUND('前年度'!J35/('前年度'!$N35+'前年度'!$O35+'前年度'!$P35)*100,1)</f>
        <v>0.1</v>
      </c>
      <c r="K35" s="32">
        <f>ROUND('前年度'!K35/('前年度'!$N35+'前年度'!$O35+'前年度'!$P35)*100,1)</f>
        <v>10.4</v>
      </c>
      <c r="L35" s="32">
        <f>ROUND('前年度'!L35/('前年度'!$N35+'前年度'!$O35+'前年度'!$P35)*100,1)</f>
        <v>0</v>
      </c>
      <c r="M35" s="29">
        <f>ROUND('前年度'!M35/('前年度'!$N35+'前年度'!$O35+'前年度'!$P35)*100,1)</f>
        <v>89.4</v>
      </c>
    </row>
    <row r="36" spans="2:13" ht="17.25">
      <c r="B36" s="112" t="s">
        <v>95</v>
      </c>
      <c r="C36" s="32">
        <f>ROUND('前年度'!C36/('前年度'!$N36+'前年度'!$O36+'前年度'!$P36)*100,1)</f>
        <v>24.9</v>
      </c>
      <c r="D36" s="32">
        <f>ROUND('前年度'!D36/('前年度'!$N36+'前年度'!$O36+'前年度'!$P36)*100,1)</f>
        <v>12.6</v>
      </c>
      <c r="E36" s="32">
        <f>ROUND('前年度'!E36/('前年度'!$N36+'前年度'!$O36+'前年度'!$P36)*100,1)</f>
        <v>1</v>
      </c>
      <c r="F36" s="32">
        <f>ROUND('前年度'!F36/('前年度'!$N36+'前年度'!$O36+'前年度'!$P36)*100,1)</f>
        <v>4.1</v>
      </c>
      <c r="G36" s="32">
        <f>ROUND('前年度'!G36/('前年度'!$N36+'前年度'!$O36+'前年度'!$P36)*100,1)</f>
        <v>14.5</v>
      </c>
      <c r="H36" s="32">
        <f>ROUND('前年度'!H36/('前年度'!$N36+'前年度'!$O36+'前年度'!$P36)*100,1)</f>
        <v>16</v>
      </c>
      <c r="I36" s="32">
        <f>ROUND('前年度'!I36/('前年度'!$N36+'前年度'!$O36+'前年度'!$P36)*100,1)</f>
        <v>0</v>
      </c>
      <c r="J36" s="32">
        <f>ROUND('前年度'!J36/('前年度'!$N36+'前年度'!$O36+'前年度'!$P36)*100,1)</f>
        <v>0.1</v>
      </c>
      <c r="K36" s="32">
        <f>ROUND('前年度'!K36/('前年度'!$N36+'前年度'!$O36+'前年度'!$P36)*100,1)</f>
        <v>11.3</v>
      </c>
      <c r="L36" s="32">
        <f>ROUND('前年度'!L36/('前年度'!$N36+'前年度'!$O36+'前年度'!$P36)*100,1)</f>
        <v>0</v>
      </c>
      <c r="M36" s="29">
        <f>ROUND('前年度'!M36/('前年度'!$N36+'前年度'!$O36+'前年度'!$P36)*100,1)</f>
        <v>84.6</v>
      </c>
    </row>
    <row r="37" spans="2:13" ht="17.25">
      <c r="B37" s="112" t="s">
        <v>96</v>
      </c>
      <c r="C37" s="32">
        <f>ROUND('前年度'!C37/('前年度'!$N37+'前年度'!$O37+'前年度'!$P37)*100,1)</f>
        <v>27</v>
      </c>
      <c r="D37" s="32">
        <f>ROUND('前年度'!D37/('前年度'!$N37+'前年度'!$O37+'前年度'!$P37)*100,1)</f>
        <v>14.6</v>
      </c>
      <c r="E37" s="32">
        <f>ROUND('前年度'!E37/('前年度'!$N37+'前年度'!$O37+'前年度'!$P37)*100,1)</f>
        <v>1.4</v>
      </c>
      <c r="F37" s="32">
        <f>ROUND('前年度'!F37/('前年度'!$N37+'前年度'!$O37+'前年度'!$P37)*100,1)</f>
        <v>6.7</v>
      </c>
      <c r="G37" s="32">
        <f>ROUND('前年度'!G37/('前年度'!$N37+'前年度'!$O37+'前年度'!$P37)*100,1)</f>
        <v>10.6</v>
      </c>
      <c r="H37" s="32">
        <f>ROUND('前年度'!H37/('前年度'!$N37+'前年度'!$O37+'前年度'!$P37)*100,1)</f>
        <v>17.9</v>
      </c>
      <c r="I37" s="32">
        <f>ROUND('前年度'!I37/('前年度'!$N37+'前年度'!$O37+'前年度'!$P37)*100,1)</f>
        <v>0</v>
      </c>
      <c r="J37" s="32">
        <f>ROUND('前年度'!J37/('前年度'!$N37+'前年度'!$O37+'前年度'!$P37)*100,1)</f>
        <v>0.1</v>
      </c>
      <c r="K37" s="32">
        <f>ROUND('前年度'!K37/('前年度'!$N37+'前年度'!$O37+'前年度'!$P37)*100,1)</f>
        <v>10.5</v>
      </c>
      <c r="L37" s="32">
        <f>ROUND('前年度'!L37/('前年度'!$N37+'前年度'!$O37+'前年度'!$P37)*100,1)</f>
        <v>0</v>
      </c>
      <c r="M37" s="32">
        <f>ROUND('前年度'!M37/('前年度'!$N37+'前年度'!$O37+'前年度'!$P37)*100,1)</f>
        <v>88.7</v>
      </c>
    </row>
    <row r="38" spans="3:14" ht="17.25">
      <c r="C38" s="4" t="s">
        <v>103</v>
      </c>
      <c r="J38" s="4"/>
      <c r="N38" s="3"/>
    </row>
    <row r="39" spans="2:14" ht="17.25">
      <c r="B39" s="116" t="s">
        <v>106</v>
      </c>
      <c r="C39" s="2"/>
      <c r="D39" s="2"/>
      <c r="E39" s="2"/>
      <c r="F39" s="2"/>
      <c r="G39" s="2"/>
      <c r="H39" s="2"/>
      <c r="I39" s="6"/>
      <c r="K39" s="2"/>
      <c r="L39" s="2"/>
      <c r="M39" s="6" t="s">
        <v>89</v>
      </c>
      <c r="N39" s="3"/>
    </row>
    <row r="40" spans="2:13" ht="17.25">
      <c r="B40" s="112" t="s">
        <v>94</v>
      </c>
      <c r="C40" s="32">
        <f aca="true" t="shared" si="0" ref="C40:M40">ROUND(AVERAGE(C6:C19),1)</f>
        <v>28.4</v>
      </c>
      <c r="D40" s="32">
        <f t="shared" si="0"/>
        <v>14.7</v>
      </c>
      <c r="E40" s="32">
        <f t="shared" si="0"/>
        <v>1.2</v>
      </c>
      <c r="F40" s="32">
        <f t="shared" si="0"/>
        <v>6.6</v>
      </c>
      <c r="G40" s="32">
        <f t="shared" si="0"/>
        <v>10.2</v>
      </c>
      <c r="H40" s="32">
        <f t="shared" si="0"/>
        <v>18</v>
      </c>
      <c r="I40" s="32">
        <f t="shared" si="0"/>
        <v>0</v>
      </c>
      <c r="J40" s="32">
        <f t="shared" si="0"/>
        <v>0.1</v>
      </c>
      <c r="K40" s="32">
        <f t="shared" si="0"/>
        <v>10.1</v>
      </c>
      <c r="L40" s="32">
        <f t="shared" si="0"/>
        <v>0</v>
      </c>
      <c r="M40" s="32">
        <f t="shared" si="0"/>
        <v>89.4</v>
      </c>
    </row>
    <row r="41" spans="2:13" ht="17.25">
      <c r="B41" s="112" t="s">
        <v>95</v>
      </c>
      <c r="C41" s="32">
        <f aca="true" t="shared" si="1" ref="C41:M41">ROUND(AVERAGE(C20:C34),1)</f>
        <v>24.8</v>
      </c>
      <c r="D41" s="32">
        <f t="shared" si="1"/>
        <v>12.4</v>
      </c>
      <c r="E41" s="32">
        <f t="shared" si="1"/>
        <v>0.9</v>
      </c>
      <c r="F41" s="32">
        <f t="shared" si="1"/>
        <v>3.9</v>
      </c>
      <c r="G41" s="32">
        <f t="shared" si="1"/>
        <v>15</v>
      </c>
      <c r="H41" s="32">
        <f t="shared" si="1"/>
        <v>16</v>
      </c>
      <c r="I41" s="32">
        <f t="shared" si="1"/>
        <v>0</v>
      </c>
      <c r="J41" s="32">
        <f t="shared" si="1"/>
        <v>0.1</v>
      </c>
      <c r="K41" s="32">
        <f t="shared" si="1"/>
        <v>11.1</v>
      </c>
      <c r="L41" s="32">
        <f t="shared" si="1"/>
        <v>0</v>
      </c>
      <c r="M41" s="32">
        <f t="shared" si="1"/>
        <v>84.3</v>
      </c>
    </row>
    <row r="42" spans="2:13" ht="17.25">
      <c r="B42" s="112" t="s">
        <v>96</v>
      </c>
      <c r="C42" s="32">
        <f aca="true" t="shared" si="2" ref="C42:M42">ROUND(AVERAGE(C6:C34),1)</f>
        <v>26.5</v>
      </c>
      <c r="D42" s="32">
        <f t="shared" si="2"/>
        <v>13.5</v>
      </c>
      <c r="E42" s="32">
        <f t="shared" si="2"/>
        <v>1.1</v>
      </c>
      <c r="F42" s="32">
        <f t="shared" si="2"/>
        <v>5.2</v>
      </c>
      <c r="G42" s="32">
        <f t="shared" si="2"/>
        <v>12.7</v>
      </c>
      <c r="H42" s="32">
        <f t="shared" si="2"/>
        <v>17</v>
      </c>
      <c r="I42" s="32">
        <f t="shared" si="2"/>
        <v>0</v>
      </c>
      <c r="J42" s="32">
        <f t="shared" si="2"/>
        <v>0.1</v>
      </c>
      <c r="K42" s="32">
        <f t="shared" si="2"/>
        <v>10.6</v>
      </c>
      <c r="L42" s="32">
        <f t="shared" si="2"/>
        <v>0</v>
      </c>
      <c r="M42" s="32">
        <f t="shared" si="2"/>
        <v>86.8</v>
      </c>
    </row>
    <row r="43" ht="17.25">
      <c r="C43" t="s">
        <v>105</v>
      </c>
    </row>
    <row r="46" ht="17.25">
      <c r="C46" s="81">
        <v>34.6</v>
      </c>
    </row>
    <row r="47" ht="17.25">
      <c r="C47" s="81">
        <v>29</v>
      </c>
    </row>
    <row r="48" ht="17.25">
      <c r="C48" s="81">
        <v>37.4</v>
      </c>
    </row>
    <row r="49" ht="17.25">
      <c r="C49" s="81">
        <v>30.1</v>
      </c>
    </row>
    <row r="50" ht="17.25">
      <c r="C50" s="81">
        <v>31.8</v>
      </c>
    </row>
    <row r="51" ht="17.25">
      <c r="C51" s="81">
        <v>29.6</v>
      </c>
    </row>
    <row r="52" ht="17.25">
      <c r="C52" s="81">
        <v>27.1</v>
      </c>
    </row>
    <row r="53" ht="17.25">
      <c r="C53" s="81">
        <v>25.5</v>
      </c>
    </row>
    <row r="54" ht="17.25">
      <c r="C54" s="81">
        <v>35.7</v>
      </c>
    </row>
    <row r="55" ht="17.25">
      <c r="C55" s="81">
        <v>36.7</v>
      </c>
    </row>
    <row r="56" ht="17.25">
      <c r="C56" s="81">
        <v>50.5</v>
      </c>
    </row>
    <row r="57" ht="17.25">
      <c r="C57" s="81">
        <v>37.4</v>
      </c>
    </row>
    <row r="58" ht="17.25">
      <c r="C58" s="81">
        <v>31.5</v>
      </c>
    </row>
    <row r="59" ht="17.25">
      <c r="C59" s="81">
        <v>26.9</v>
      </c>
    </row>
    <row r="60" ht="17.25">
      <c r="C60" s="81">
        <v>28.2</v>
      </c>
    </row>
    <row r="61" ht="17.25">
      <c r="C61" s="81">
        <v>25.7</v>
      </c>
    </row>
    <row r="62" ht="17.25">
      <c r="C62" s="81">
        <v>23.2</v>
      </c>
    </row>
    <row r="63" ht="17.25">
      <c r="C63" s="81">
        <v>32.4</v>
      </c>
    </row>
    <row r="64" ht="17.25">
      <c r="C64" s="81">
        <v>23</v>
      </c>
    </row>
    <row r="65" ht="17.25">
      <c r="C65" s="81">
        <v>25.1</v>
      </c>
    </row>
    <row r="66" ht="17.25">
      <c r="C66" s="81">
        <v>25.2</v>
      </c>
    </row>
    <row r="67" ht="17.25">
      <c r="C67" s="81">
        <v>29.5</v>
      </c>
    </row>
    <row r="68" ht="17.25">
      <c r="C68" s="81">
        <v>28.9</v>
      </c>
    </row>
    <row r="69" ht="17.25">
      <c r="C69" s="81">
        <v>33.4</v>
      </c>
    </row>
    <row r="70" ht="17.25">
      <c r="C70" s="81">
        <v>12.5</v>
      </c>
    </row>
    <row r="71" ht="17.25">
      <c r="C71" s="81">
        <v>41.5</v>
      </c>
    </row>
    <row r="72" ht="17.25">
      <c r="C72" s="81">
        <v>29.7</v>
      </c>
    </row>
    <row r="73" ht="17.25">
      <c r="C73" s="81">
        <v>25.8</v>
      </c>
    </row>
    <row r="74" ht="17.25">
      <c r="C74" s="81">
        <v>33.2</v>
      </c>
    </row>
    <row r="75" ht="17.25">
      <c r="C75" s="81">
        <v>25.3</v>
      </c>
    </row>
    <row r="76" ht="17.25">
      <c r="C76" s="81">
        <v>30.3</v>
      </c>
    </row>
    <row r="77" ht="17.25">
      <c r="C77" s="81">
        <v>27.6</v>
      </c>
    </row>
    <row r="78" ht="17.25">
      <c r="C78" s="81">
        <v>30.5</v>
      </c>
    </row>
    <row r="79" ht="17.25">
      <c r="C79" s="81">
        <v>28.8</v>
      </c>
    </row>
    <row r="80" ht="17.25">
      <c r="C80" s="81">
        <v>34.7</v>
      </c>
    </row>
    <row r="81" ht="17.25">
      <c r="C81" s="81">
        <v>29.7</v>
      </c>
    </row>
    <row r="82" ht="17.25">
      <c r="C82" s="81">
        <v>30.6</v>
      </c>
    </row>
    <row r="83" ht="17.25">
      <c r="C83" s="81">
        <v>31.3</v>
      </c>
    </row>
    <row r="84" ht="17.25">
      <c r="C84" s="81">
        <v>28</v>
      </c>
    </row>
    <row r="85" ht="17.25">
      <c r="C85" s="81">
        <v>29.1</v>
      </c>
    </row>
    <row r="86" ht="17.25">
      <c r="C86" s="81">
        <v>34.5</v>
      </c>
    </row>
    <row r="87" ht="17.25">
      <c r="C87" s="81">
        <v>35.4</v>
      </c>
    </row>
    <row r="88" ht="17.25">
      <c r="C88" s="81">
        <v>25.4</v>
      </c>
    </row>
    <row r="89" ht="17.25">
      <c r="C89" s="81">
        <v>29.6</v>
      </c>
    </row>
    <row r="90" ht="17.25">
      <c r="C90" s="81">
        <v>36.3</v>
      </c>
    </row>
    <row r="91" ht="17.25">
      <c r="C91" s="81">
        <v>20.8</v>
      </c>
    </row>
    <row r="92" ht="17.25">
      <c r="C92" s="81">
        <v>37.9</v>
      </c>
    </row>
    <row r="93" ht="17.25">
      <c r="C93" s="81">
        <v>37.6</v>
      </c>
    </row>
    <row r="94" ht="17.25">
      <c r="C94" s="81">
        <v>35.7</v>
      </c>
    </row>
    <row r="95" ht="17.25">
      <c r="C95" s="81">
        <v>36</v>
      </c>
    </row>
    <row r="96" ht="17.25">
      <c r="C96" s="81">
        <v>30.8</v>
      </c>
    </row>
    <row r="97" ht="17.25">
      <c r="C97" s="81">
        <v>39.2</v>
      </c>
    </row>
    <row r="98" ht="17.25">
      <c r="C98" s="81">
        <v>30.8</v>
      </c>
    </row>
    <row r="99" ht="17.25">
      <c r="C99" s="81">
        <v>27.1</v>
      </c>
    </row>
    <row r="100" ht="17.25">
      <c r="C100" s="81">
        <v>29.8</v>
      </c>
    </row>
    <row r="101" ht="17.25">
      <c r="C101" s="81">
        <v>39</v>
      </c>
    </row>
    <row r="102" ht="17.25">
      <c r="C102" s="81">
        <v>30</v>
      </c>
    </row>
    <row r="103" ht="17.25">
      <c r="C103" s="81">
        <v>30.8</v>
      </c>
    </row>
    <row r="104" ht="17.25">
      <c r="C104" s="81">
        <v>40.2</v>
      </c>
    </row>
    <row r="105" ht="17.25">
      <c r="C105" s="81">
        <v>36.3</v>
      </c>
    </row>
    <row r="106" ht="17.25">
      <c r="C106" s="81">
        <v>37.2</v>
      </c>
    </row>
    <row r="107" ht="17.25">
      <c r="C107" s="81">
        <v>34.8</v>
      </c>
    </row>
    <row r="108" ht="17.25">
      <c r="C108" s="81">
        <v>33.6</v>
      </c>
    </row>
    <row r="109" ht="17.25">
      <c r="C109" s="81">
        <v>31.9</v>
      </c>
    </row>
    <row r="110" ht="17.25">
      <c r="C110" s="81">
        <v>31.3</v>
      </c>
    </row>
    <row r="111" ht="17.25">
      <c r="C111" s="81">
        <v>29.9</v>
      </c>
    </row>
    <row r="112" ht="17.25">
      <c r="C112" s="81">
        <v>35.7</v>
      </c>
    </row>
    <row r="113" ht="17.25">
      <c r="C113" s="81">
        <v>32</v>
      </c>
    </row>
    <row r="114" ht="17.25">
      <c r="C114" s="81">
        <v>35.8</v>
      </c>
    </row>
    <row r="115" ht="17.25">
      <c r="C115" s="81">
        <f>SUM(C46:C114)/69</f>
        <v>31.484057971014487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73" r:id="rId1"/>
  <headerFooter alignWithMargins="0">
    <oddHeader>&amp;L&amp;"ＭＳ ゴシック,標準"&amp;18９-３　経常収支比率の状況（２０年度決算）※減収補てん債特例分、臨時財政対策債を含む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view="pageBreakPreview" zoomScale="75" zoomScaleNormal="50" zoomScaleSheetLayoutView="75" workbookViewId="0" topLeftCell="A1">
      <pane xSplit="2" ySplit="5" topLeftCell="I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M6" sqref="M6"/>
    </sheetView>
  </sheetViews>
  <sheetFormatPr defaultColWidth="8.66015625" defaultRowHeight="18"/>
  <cols>
    <col min="1" max="1" width="8.83203125" style="103" customWidth="1"/>
    <col min="2" max="2" width="10.66015625" style="103" customWidth="1"/>
    <col min="3" max="13" width="11.66015625" style="0" customWidth="1"/>
    <col min="14" max="14" width="4.66015625" style="0" customWidth="1"/>
    <col min="15" max="16" width="14.08203125" style="0" customWidth="1"/>
    <col min="17" max="17" width="10.66015625" style="0" customWidth="1"/>
  </cols>
  <sheetData>
    <row r="1" ht="17.25">
      <c r="B1" s="144" t="s">
        <v>102</v>
      </c>
    </row>
    <row r="2" spans="2:17" ht="17.25">
      <c r="B2" s="104"/>
      <c r="C2" s="2"/>
      <c r="D2" s="2"/>
      <c r="E2" s="2"/>
      <c r="F2" s="2"/>
      <c r="G2" s="2"/>
      <c r="H2" s="2"/>
      <c r="I2" s="6"/>
      <c r="J2" s="6"/>
      <c r="L2" s="2"/>
      <c r="M2" s="6" t="s">
        <v>89</v>
      </c>
      <c r="O2" s="68"/>
      <c r="P2" s="68" t="s">
        <v>104</v>
      </c>
      <c r="Q2" s="6" t="s">
        <v>89</v>
      </c>
    </row>
    <row r="3" spans="2:17" ht="17.25">
      <c r="B3" s="10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145"/>
      <c r="P3" s="146"/>
      <c r="Q3" s="8"/>
    </row>
    <row r="4" spans="2:17" ht="17.25">
      <c r="B4" s="106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168</v>
      </c>
      <c r="Q4" s="9" t="s">
        <v>13</v>
      </c>
    </row>
    <row r="5" spans="2:17" ht="17.25">
      <c r="B5" s="107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31" t="s">
        <v>169</v>
      </c>
      <c r="Q5" s="10" t="s">
        <v>93</v>
      </c>
    </row>
    <row r="6" spans="2:17" ht="17.25">
      <c r="B6" s="108" t="s">
        <v>17</v>
      </c>
      <c r="C6" s="27">
        <f>+'率・当'!C6-'率・前'!C6</f>
        <v>-0.6000000000000014</v>
      </c>
      <c r="D6" s="27">
        <f>+'率・当'!D6-'率・前'!D6</f>
        <v>0.5</v>
      </c>
      <c r="E6" s="27">
        <f>+'率・当'!E6-'率・前'!E6</f>
        <v>0.19999999999999996</v>
      </c>
      <c r="F6" s="27">
        <f>+'率・当'!F6-'率・前'!F6</f>
        <v>0.40000000000000036</v>
      </c>
      <c r="G6" s="27">
        <f>+'率・当'!G6-'率・前'!G6</f>
        <v>0.2999999999999998</v>
      </c>
      <c r="H6" s="27">
        <f>+'率・当'!H6-'率・前'!H6</f>
        <v>-0.29999999999999716</v>
      </c>
      <c r="I6" s="27">
        <f>+'率・当'!I6-'率・前'!I6</f>
        <v>0</v>
      </c>
      <c r="J6" s="27">
        <f>+'率・当'!J6-'率・前'!J6</f>
        <v>0</v>
      </c>
      <c r="K6" s="27">
        <f>+'率・当'!K6-'率・前'!K6</f>
        <v>0.09999999999999964</v>
      </c>
      <c r="L6" s="27">
        <f>+'率・当'!L6-'率・前'!L6</f>
        <v>0</v>
      </c>
      <c r="M6" s="160">
        <f>+'率・当'!M6-'率・前'!M6</f>
        <v>0.5</v>
      </c>
      <c r="O6" s="86">
        <f>+'率・当'!O6-'率・前'!O6</f>
        <v>1129829</v>
      </c>
      <c r="P6" s="86">
        <f>+'率・当'!P6-'率・前'!P6</f>
        <v>1493558</v>
      </c>
      <c r="Q6" s="27">
        <f>+'率・当'!Q6-'率・前'!Q6</f>
        <v>-2.1999999999999886</v>
      </c>
    </row>
    <row r="7" spans="2:17" ht="17.25">
      <c r="B7" s="109" t="s">
        <v>18</v>
      </c>
      <c r="C7" s="27">
        <f>+'率・当'!C7-'率・前'!C7</f>
        <v>0.5999999999999979</v>
      </c>
      <c r="D7" s="27">
        <f>+'率・当'!D7-'率・前'!D7</f>
        <v>1.700000000000001</v>
      </c>
      <c r="E7" s="27">
        <f>+'率・当'!E7-'率・前'!E7</f>
        <v>-0.10000000000000009</v>
      </c>
      <c r="F7" s="27">
        <f>+'率・当'!F7-'率・前'!F7</f>
        <v>-0.39999999999999947</v>
      </c>
      <c r="G7" s="27">
        <f>+'率・当'!G7-'率・前'!G7</f>
        <v>-0.40000000000000036</v>
      </c>
      <c r="H7" s="27">
        <f>+'率・当'!H7-'率・前'!H7</f>
        <v>-0.1999999999999993</v>
      </c>
      <c r="I7" s="27">
        <f>+'率・当'!I7-'率・前'!I7</f>
        <v>0</v>
      </c>
      <c r="J7" s="27">
        <f>+'率・当'!J7-'率・前'!J7</f>
        <v>0</v>
      </c>
      <c r="K7" s="27">
        <f>+'率・当'!K7-'率・前'!K7</f>
        <v>0.2999999999999998</v>
      </c>
      <c r="L7" s="27">
        <f>+'率・当'!L7-'率・前'!L7</f>
        <v>0</v>
      </c>
      <c r="M7" s="27">
        <f>+'率・当'!M7-'率・前'!M7</f>
        <v>1.2000000000000028</v>
      </c>
      <c r="O7" s="86">
        <f>+'率・当'!O7-'率・前'!O7</f>
        <v>-152854</v>
      </c>
      <c r="P7" s="86">
        <f>+'率・当'!P7-'率・前'!P7</f>
        <v>1212137</v>
      </c>
      <c r="Q7" s="27">
        <f>+'率・当'!Q7-'率・前'!Q7</f>
        <v>-2.5999999999999943</v>
      </c>
    </row>
    <row r="8" spans="2:17" ht="17.25">
      <c r="B8" s="109" t="s">
        <v>19</v>
      </c>
      <c r="C8" s="27">
        <f>+'率・当'!C8-'率・前'!C8</f>
        <v>-2.1999999999999993</v>
      </c>
      <c r="D8" s="27">
        <f>+'率・当'!D8-'率・前'!D8</f>
        <v>0.7999999999999989</v>
      </c>
      <c r="E8" s="27">
        <f>+'率・当'!E8-'率・前'!E8</f>
        <v>0</v>
      </c>
      <c r="F8" s="27">
        <f>+'率・当'!F8-'率・前'!F8</f>
        <v>0.5999999999999996</v>
      </c>
      <c r="G8" s="27">
        <f>+'率・当'!G8-'率・前'!G8</f>
        <v>-0.5</v>
      </c>
      <c r="H8" s="27">
        <f>+'率・当'!H8-'率・前'!H8</f>
        <v>-0.40000000000000213</v>
      </c>
      <c r="I8" s="27">
        <f>+'率・当'!I8-'率・前'!I8</f>
        <v>0</v>
      </c>
      <c r="J8" s="27">
        <f>+'率・当'!J8-'率・前'!J8</f>
        <v>0</v>
      </c>
      <c r="K8" s="27">
        <f>+'率・当'!K8-'率・前'!K8</f>
        <v>0</v>
      </c>
      <c r="L8" s="27">
        <f>+'率・当'!L8-'率・前'!L8</f>
        <v>0</v>
      </c>
      <c r="M8" s="27">
        <f>+'率・当'!M8-'率・前'!M8</f>
        <v>-1.7000000000000028</v>
      </c>
      <c r="O8" s="86">
        <f>+'率・当'!O8-'率・前'!O8</f>
        <v>799032</v>
      </c>
      <c r="P8" s="86">
        <f>+'率・当'!P8-'率・前'!P8</f>
        <v>685765</v>
      </c>
      <c r="Q8" s="27">
        <f>+'率・当'!Q8-'率・前'!Q8</f>
        <v>-1.5</v>
      </c>
    </row>
    <row r="9" spans="2:17" ht="17.25">
      <c r="B9" s="110" t="s">
        <v>20</v>
      </c>
      <c r="C9" s="25">
        <f>+'率・当'!C9-'率・前'!C9</f>
        <v>0.5</v>
      </c>
      <c r="D9" s="25">
        <f>+'率・当'!D9-'率・前'!D9</f>
        <v>0.29999999999999893</v>
      </c>
      <c r="E9" s="25">
        <f>+'率・当'!E9-'率・前'!E9</f>
        <v>-0.09999999999999987</v>
      </c>
      <c r="F9" s="25">
        <f>+'率・当'!F9-'率・前'!F9</f>
        <v>1.1999999999999993</v>
      </c>
      <c r="G9" s="25">
        <f>+'率・当'!G9-'率・前'!G9</f>
        <v>-0.40000000000000213</v>
      </c>
      <c r="H9" s="25">
        <f>+'率・当'!H9-'率・前'!H9</f>
        <v>-0.10000000000000142</v>
      </c>
      <c r="I9" s="25">
        <f>+'率・当'!I9-'率・前'!I9</f>
        <v>0</v>
      </c>
      <c r="J9" s="25">
        <f>+'率・当'!J9-'率・前'!J9</f>
        <v>0.20000000000000007</v>
      </c>
      <c r="K9" s="25">
        <f>+'率・当'!K9-'率・前'!K9</f>
        <v>0.6000000000000014</v>
      </c>
      <c r="L9" s="25">
        <f>+'率・当'!L9-'率・前'!L9</f>
        <v>0</v>
      </c>
      <c r="M9" s="25">
        <f>+'率・当'!M9-'率・前'!M9</f>
        <v>1.8999999999999915</v>
      </c>
      <c r="O9" s="41">
        <f>+'率・当'!O9-'率・前'!O9</f>
        <v>877202</v>
      </c>
      <c r="P9" s="86">
        <f>+'率・当'!P9-'率・前'!P9</f>
        <v>843495</v>
      </c>
      <c r="Q9" s="25">
        <f>+'率・当'!Q9-'率・前'!Q9</f>
        <v>-2.5</v>
      </c>
    </row>
    <row r="10" spans="2:17" ht="17.25">
      <c r="B10" s="110" t="s">
        <v>21</v>
      </c>
      <c r="C10" s="25">
        <f>+'率・当'!C10-'率・前'!C10</f>
        <v>1.2000000000000028</v>
      </c>
      <c r="D10" s="25">
        <f>+'率・当'!D10-'率・前'!D10</f>
        <v>-0.09999999999999787</v>
      </c>
      <c r="E10" s="25">
        <f>+'率・当'!E10-'率・前'!E10</f>
        <v>-0.09999999999999987</v>
      </c>
      <c r="F10" s="25">
        <f>+'率・当'!F10-'率・前'!F10</f>
        <v>0.8000000000000007</v>
      </c>
      <c r="G10" s="25">
        <f>+'率・当'!G10-'率・前'!G10</f>
        <v>-0.1999999999999993</v>
      </c>
      <c r="H10" s="25">
        <f>+'率・当'!H10-'率・前'!H10</f>
        <v>0.5000000000000018</v>
      </c>
      <c r="I10" s="25">
        <f>+'率・当'!I10-'率・前'!I10</f>
        <v>0</v>
      </c>
      <c r="J10" s="25">
        <f>+'率・当'!J10-'率・前'!J10</f>
        <v>0</v>
      </c>
      <c r="K10" s="25">
        <f>+'率・当'!K10-'率・前'!K10</f>
        <v>0.3000000000000007</v>
      </c>
      <c r="L10" s="25">
        <f>+'率・当'!L10-'率・前'!L10</f>
        <v>0</v>
      </c>
      <c r="M10" s="25">
        <f>+'率・当'!M10-'率・前'!M10</f>
        <v>2.200000000000003</v>
      </c>
      <c r="O10" s="41">
        <f>+'率・当'!O10-'率・前'!O10</f>
        <v>873274</v>
      </c>
      <c r="P10" s="86">
        <f>+'率・当'!P10-'率・前'!P10</f>
        <v>665162</v>
      </c>
      <c r="Q10" s="25">
        <f>+'率・当'!Q10-'率・前'!Q10</f>
        <v>-2.799999999999997</v>
      </c>
    </row>
    <row r="11" spans="2:17" ht="17.25">
      <c r="B11" s="110" t="s">
        <v>23</v>
      </c>
      <c r="C11" s="25">
        <f>+'率・当'!C11-'率・前'!C11</f>
        <v>4.0000000000000036</v>
      </c>
      <c r="D11" s="25">
        <f>+'率・当'!D11-'率・前'!D11</f>
        <v>1.7000000000000028</v>
      </c>
      <c r="E11" s="25">
        <f>+'率・当'!E11-'率・前'!E11</f>
        <v>-0.20000000000000018</v>
      </c>
      <c r="F11" s="25">
        <f>+'率・当'!F11-'率・前'!F11</f>
        <v>2</v>
      </c>
      <c r="G11" s="25">
        <f>+'率・当'!G11-'率・前'!G11</f>
        <v>0.2999999999999998</v>
      </c>
      <c r="H11" s="25">
        <f>+'率・当'!H11-'率・前'!H11</f>
        <v>1.6000000000000014</v>
      </c>
      <c r="I11" s="25">
        <f>+'率・当'!I11-'率・前'!I11</f>
        <v>0</v>
      </c>
      <c r="J11" s="25">
        <f>+'率・当'!J11-'率・前'!J11</f>
        <v>0</v>
      </c>
      <c r="K11" s="25">
        <f>+'率・当'!K11-'率・前'!K11</f>
        <v>0.7000000000000002</v>
      </c>
      <c r="L11" s="25">
        <f>+'率・当'!L11-'率・前'!L11</f>
        <v>0</v>
      </c>
      <c r="M11" s="25">
        <f>+'率・当'!M11-'率・前'!M11</f>
        <v>10.099999999999994</v>
      </c>
      <c r="O11" s="41">
        <f>+'率・当'!O11-'率・前'!O11</f>
        <v>-2042862</v>
      </c>
      <c r="P11" s="86">
        <f>+'率・当'!P11-'率・前'!P11</f>
        <v>762602</v>
      </c>
      <c r="Q11" s="25">
        <f>+'率・当'!Q11-'率・前'!Q11</f>
        <v>-5.200000000000003</v>
      </c>
    </row>
    <row r="12" spans="2:17" ht="17.25">
      <c r="B12" s="110" t="s">
        <v>24</v>
      </c>
      <c r="C12" s="25">
        <f>+'率・当'!C12-'率・前'!C12</f>
        <v>-0.1999999999999993</v>
      </c>
      <c r="D12" s="25">
        <f>+'率・当'!D12-'率・前'!D12</f>
        <v>0.6999999999999993</v>
      </c>
      <c r="E12" s="25">
        <f>+'率・当'!E12-'率・前'!E12</f>
        <v>0</v>
      </c>
      <c r="F12" s="25">
        <f>+'率・当'!F12-'率・前'!F12</f>
        <v>0.6000000000000005</v>
      </c>
      <c r="G12" s="25">
        <f>+'率・当'!G12-'率・前'!G12</f>
        <v>0.6999999999999993</v>
      </c>
      <c r="H12" s="25">
        <f>+'率・当'!H12-'率・前'!H12</f>
        <v>0.1999999999999993</v>
      </c>
      <c r="I12" s="25">
        <f>+'率・当'!I12-'率・前'!I12</f>
        <v>0</v>
      </c>
      <c r="J12" s="25">
        <f>+'率・当'!J12-'率・前'!J12</f>
        <v>0</v>
      </c>
      <c r="K12" s="25">
        <f>+'率・当'!K12-'率・前'!K12</f>
        <v>0</v>
      </c>
      <c r="L12" s="25">
        <f>+'率・当'!L12-'率・前'!L12</f>
        <v>0</v>
      </c>
      <c r="M12" s="25">
        <f>+'率・当'!M12-'率・前'!M12</f>
        <v>1.7999999999999972</v>
      </c>
      <c r="O12" s="41">
        <f>+'率・当'!O12-'率・前'!O12</f>
        <v>239247</v>
      </c>
      <c r="P12" s="86">
        <f>+'率・当'!P12-'率・前'!P12</f>
        <v>350367</v>
      </c>
      <c r="Q12" s="25">
        <f>+'率・当'!Q12-'率・前'!Q12</f>
        <v>-3.299999999999997</v>
      </c>
    </row>
    <row r="13" spans="2:17" ht="17.25">
      <c r="B13" s="110" t="s">
        <v>25</v>
      </c>
      <c r="C13" s="25">
        <f>+'率・当'!C13-'率・前'!C13</f>
        <v>-0.3000000000000007</v>
      </c>
      <c r="D13" s="25">
        <f>+'率・当'!D13-'率・前'!D13</f>
        <v>0.7000000000000011</v>
      </c>
      <c r="E13" s="25">
        <f>+'率・当'!E13-'率・前'!E13</f>
        <v>-0.09999999999999998</v>
      </c>
      <c r="F13" s="25">
        <f>+'率・当'!F13-'率・前'!F13</f>
        <v>0.5</v>
      </c>
      <c r="G13" s="25">
        <f>+'率・当'!G13-'率・前'!G13</f>
        <v>-0.5</v>
      </c>
      <c r="H13" s="25">
        <f>+'率・当'!H13-'率・前'!H13</f>
        <v>1.5</v>
      </c>
      <c r="I13" s="25">
        <f>+'率・当'!I13-'率・前'!I13</f>
        <v>0</v>
      </c>
      <c r="J13" s="25">
        <f>+'率・当'!J13-'率・前'!J13</f>
        <v>-0.1</v>
      </c>
      <c r="K13" s="25">
        <f>+'率・当'!K13-'率・前'!K13</f>
        <v>-0.2999999999999998</v>
      </c>
      <c r="L13" s="25">
        <f>+'率・当'!L13-'率・前'!L13</f>
        <v>0</v>
      </c>
      <c r="M13" s="25">
        <f>+'率・当'!M13-'率・前'!M13</f>
        <v>1.4000000000000057</v>
      </c>
      <c r="O13" s="41">
        <f>+'率・当'!O13-'率・前'!O13</f>
        <v>189720</v>
      </c>
      <c r="P13" s="86">
        <f>+'率・当'!P13-'率・前'!P13</f>
        <v>121335</v>
      </c>
      <c r="Q13" s="25">
        <f>+'率・当'!Q13-'率・前'!Q13</f>
        <v>-3.0999999999999943</v>
      </c>
    </row>
    <row r="14" spans="2:17" ht="17.25">
      <c r="B14" s="110" t="s">
        <v>26</v>
      </c>
      <c r="C14" s="25">
        <f>+'率・当'!C14-'率・前'!C14</f>
        <v>1.8999999999999986</v>
      </c>
      <c r="D14" s="25">
        <f>+'率・当'!D14-'率・前'!D14</f>
        <v>2.5</v>
      </c>
      <c r="E14" s="25">
        <f>+'率・当'!E14-'率・前'!E14</f>
        <v>-0.10000000000000009</v>
      </c>
      <c r="F14" s="25">
        <f>+'率・当'!F14-'率・前'!F14</f>
        <v>0.8000000000000003</v>
      </c>
      <c r="G14" s="25">
        <f>+'率・当'!G14-'率・前'!G14</f>
        <v>0.30000000000000027</v>
      </c>
      <c r="H14" s="25">
        <f>+'率・当'!H14-'率・前'!H14</f>
        <v>1.0999999999999996</v>
      </c>
      <c r="I14" s="25">
        <f>+'率・当'!I14-'率・前'!I14</f>
        <v>0</v>
      </c>
      <c r="J14" s="25">
        <f>+'率・当'!J14-'率・前'!J14</f>
        <v>0</v>
      </c>
      <c r="K14" s="25">
        <f>+'率・当'!K14-'率・前'!K14</f>
        <v>1.6999999999999993</v>
      </c>
      <c r="L14" s="25">
        <f>+'率・当'!L14-'率・前'!L14</f>
        <v>0</v>
      </c>
      <c r="M14" s="25">
        <f>+'率・当'!M14-'率・前'!M14</f>
        <v>8.200000000000003</v>
      </c>
      <c r="O14" s="41">
        <f>+'率・当'!O14-'率・前'!O14</f>
        <v>-572105</v>
      </c>
      <c r="P14" s="86">
        <f>+'率・当'!P14-'率・前'!P14</f>
        <v>261726</v>
      </c>
      <c r="Q14" s="25">
        <f>+'率・当'!Q14-'率・前'!Q14</f>
        <v>-0.8000000000000114</v>
      </c>
    </row>
    <row r="15" spans="2:17" ht="17.25">
      <c r="B15" s="110" t="s">
        <v>27</v>
      </c>
      <c r="C15" s="25">
        <f>+'率・当'!C15-'率・前'!C15</f>
        <v>0.3999999999999986</v>
      </c>
      <c r="D15" s="25">
        <f>+'率・当'!D15-'率・前'!D15</f>
        <v>-0.40000000000000036</v>
      </c>
      <c r="E15" s="25">
        <f>+'率・当'!E15-'率・前'!E15</f>
        <v>0</v>
      </c>
      <c r="F15" s="25">
        <f>+'率・当'!F15-'率・前'!F15</f>
        <v>0.7000000000000002</v>
      </c>
      <c r="G15" s="25">
        <f>+'率・当'!G15-'率・前'!G15</f>
        <v>-0.5</v>
      </c>
      <c r="H15" s="25">
        <f>+'率・当'!H15-'率・前'!H15</f>
        <v>-0.6000000000000014</v>
      </c>
      <c r="I15" s="25">
        <f>+'率・当'!I15-'率・前'!I15</f>
        <v>0</v>
      </c>
      <c r="J15" s="25">
        <f>+'率・当'!J15-'率・前'!J15</f>
        <v>0</v>
      </c>
      <c r="K15" s="25">
        <f>+'率・当'!K15-'率・前'!K15</f>
        <v>0.9000000000000004</v>
      </c>
      <c r="L15" s="25">
        <f>+'率・当'!L15-'率・前'!L15</f>
        <v>0</v>
      </c>
      <c r="M15" s="25">
        <f>+'率・当'!M15-'率・前'!M15</f>
        <v>0.3999999999999915</v>
      </c>
      <c r="O15" s="41">
        <f>+'率・当'!O15-'率・前'!O15</f>
        <v>185600</v>
      </c>
      <c r="P15" s="86">
        <f>+'率・当'!P15-'率・前'!P15</f>
        <v>121580</v>
      </c>
      <c r="Q15" s="25">
        <f>+'率・当'!Q15-'率・前'!Q15</f>
        <v>-2.9000000000000057</v>
      </c>
    </row>
    <row r="16" spans="2:17" ht="17.25">
      <c r="B16" s="109" t="s">
        <v>28</v>
      </c>
      <c r="C16" s="25">
        <f>+'率・当'!C16-'率・前'!C16</f>
        <v>-0.29999999999999716</v>
      </c>
      <c r="D16" s="25">
        <f>+'率・当'!D16-'率・前'!D16</f>
        <v>-0.5999999999999996</v>
      </c>
      <c r="E16" s="25">
        <f>+'率・当'!E16-'率・前'!E16</f>
        <v>0.09999999999999998</v>
      </c>
      <c r="F16" s="25">
        <f>+'率・当'!F16-'率・前'!F16</f>
        <v>0.6999999999999993</v>
      </c>
      <c r="G16" s="25">
        <f>+'率・当'!G16-'率・前'!G16</f>
        <v>2.8999999999999995</v>
      </c>
      <c r="H16" s="25">
        <f>+'率・当'!H16-'率・前'!H16</f>
        <v>-0.3999999999999986</v>
      </c>
      <c r="I16" s="25">
        <f>+'率・当'!I16-'率・前'!I16</f>
        <v>0</v>
      </c>
      <c r="J16" s="25">
        <f>+'率・当'!J16-'率・前'!J16</f>
        <v>0</v>
      </c>
      <c r="K16" s="25">
        <f>+'率・当'!K16-'率・前'!K16</f>
        <v>0.6999999999999993</v>
      </c>
      <c r="L16" s="25">
        <f>+'率・当'!L16-'率・前'!L16</f>
        <v>0</v>
      </c>
      <c r="M16" s="25">
        <f>+'率・当'!M16-'率・前'!M16</f>
        <v>2.8999999999999915</v>
      </c>
      <c r="O16" s="41">
        <f>+'率・当'!O16-'率・前'!O16</f>
        <v>232372</v>
      </c>
      <c r="P16" s="86">
        <f>+'率・当'!P16-'率・前'!P16</f>
        <v>147794</v>
      </c>
      <c r="Q16" s="25">
        <f>+'率・当'!Q16-'率・前'!Q16</f>
        <v>-2.5999999999999943</v>
      </c>
    </row>
    <row r="17" spans="2:17" ht="17.25">
      <c r="B17" s="110" t="s">
        <v>123</v>
      </c>
      <c r="C17" s="25">
        <f>+'率・当'!C17-'率・前'!C17</f>
        <v>-0.6999999999999993</v>
      </c>
      <c r="D17" s="25">
        <f>+'率・当'!D17-'率・前'!D17</f>
        <v>-1.3000000000000007</v>
      </c>
      <c r="E17" s="25">
        <f>+'率・当'!E17-'率・前'!E17</f>
        <v>0.4</v>
      </c>
      <c r="F17" s="25">
        <f>+'率・当'!F17-'率・前'!F17</f>
        <v>0.20000000000000018</v>
      </c>
      <c r="G17" s="25">
        <f>+'率・当'!G17-'率・前'!G17</f>
        <v>2.900000000000002</v>
      </c>
      <c r="H17" s="25">
        <f>+'率・当'!H17-'率・前'!H17</f>
        <v>1.3999999999999986</v>
      </c>
      <c r="I17" s="25">
        <f>+'率・当'!I17-'率・前'!I17</f>
        <v>0</v>
      </c>
      <c r="J17" s="25">
        <f>+'率・当'!J17-'率・前'!J17</f>
        <v>0</v>
      </c>
      <c r="K17" s="25">
        <f>+'率・当'!K17-'率・前'!K17</f>
        <v>-0.6000000000000014</v>
      </c>
      <c r="L17" s="25">
        <f>+'率・当'!L17-'率・前'!L17</f>
        <v>0</v>
      </c>
      <c r="M17" s="93">
        <f>+'率・当'!M17-'率・前'!M17</f>
        <v>2.4000000000000057</v>
      </c>
      <c r="N17" s="16"/>
      <c r="O17" s="94">
        <f>+'率・当'!O17-'率・前'!O17</f>
        <v>-32364</v>
      </c>
      <c r="P17" s="86">
        <f>+'率・当'!P17-'率・前'!P17</f>
        <v>334003</v>
      </c>
      <c r="Q17" s="25">
        <f>+'率・当'!Q17-'率・前'!Q17</f>
        <v>-7</v>
      </c>
    </row>
    <row r="18" spans="2:17" ht="17.25">
      <c r="B18" s="110" t="s">
        <v>124</v>
      </c>
      <c r="C18" s="25">
        <f>+'率・当'!C18-'率・前'!C18</f>
        <v>-2.299999999999997</v>
      </c>
      <c r="D18" s="25">
        <f>+'率・当'!D18-'率・前'!D18</f>
        <v>1.0999999999999996</v>
      </c>
      <c r="E18" s="25">
        <f>+'率・当'!E18-'率・前'!E18</f>
        <v>0</v>
      </c>
      <c r="F18" s="25">
        <f>+'率・当'!F18-'率・前'!F18</f>
        <v>0.5</v>
      </c>
      <c r="G18" s="25">
        <f>+'率・当'!G18-'率・前'!G18</f>
        <v>0.1999999999999993</v>
      </c>
      <c r="H18" s="25">
        <f>+'率・当'!H18-'率・前'!H18</f>
        <v>-0.3000000000000007</v>
      </c>
      <c r="I18" s="25">
        <f>+'率・当'!I18-'率・前'!I18</f>
        <v>0</v>
      </c>
      <c r="J18" s="25">
        <f>+'率・当'!J18-'率・前'!J18</f>
        <v>0</v>
      </c>
      <c r="K18" s="25">
        <f>+'率・当'!K18-'率・前'!K18</f>
        <v>0.3000000000000007</v>
      </c>
      <c r="L18" s="25">
        <f>+'率・当'!L18-'率・前'!L18</f>
        <v>0</v>
      </c>
      <c r="M18" s="93">
        <f>+'率・当'!M18-'率・前'!M18</f>
        <v>-0.5</v>
      </c>
      <c r="N18" s="16"/>
      <c r="O18" s="94">
        <f>+'率・当'!O18-'率・前'!O18</f>
        <v>514473</v>
      </c>
      <c r="P18" s="86">
        <f>+'率・当'!P18-'率・前'!P18</f>
        <v>412058</v>
      </c>
      <c r="Q18" s="25">
        <f>+'率・当'!Q18-'率・前'!Q18</f>
        <v>-3.5999999999999943</v>
      </c>
    </row>
    <row r="19" spans="2:17" ht="17.25">
      <c r="B19" s="111" t="s">
        <v>125</v>
      </c>
      <c r="C19" s="26">
        <f>+'率・当'!C19-'率・前'!C19</f>
        <v>-0.1999999999999993</v>
      </c>
      <c r="D19" s="26">
        <f>+'率・当'!D19-'率・前'!D19</f>
        <v>0.10000000000000142</v>
      </c>
      <c r="E19" s="26">
        <f>+'率・当'!E19-'率・前'!E19</f>
        <v>0</v>
      </c>
      <c r="F19" s="26">
        <f>+'率・当'!F19-'率・前'!F19</f>
        <v>0.5</v>
      </c>
      <c r="G19" s="26">
        <f>+'率・当'!G19-'率・前'!G19</f>
        <v>1.2000000000000002</v>
      </c>
      <c r="H19" s="161">
        <f>+'率・当'!H19-'率・前'!H19</f>
        <v>1.1000000000000014</v>
      </c>
      <c r="I19" s="26">
        <f>+'率・当'!I19-'率・前'!I19</f>
        <v>0</v>
      </c>
      <c r="J19" s="26">
        <f>+'率・当'!J19-'率・前'!J19</f>
        <v>0</v>
      </c>
      <c r="K19" s="26">
        <f>+'率・当'!K19-'率・前'!K19</f>
        <v>-0.1999999999999993</v>
      </c>
      <c r="L19" s="26">
        <f>+'率・当'!L19-'率・前'!L19</f>
        <v>0</v>
      </c>
      <c r="M19" s="164">
        <f>+'率・当'!M19-'率・前'!M19</f>
        <v>2.3999999999999915</v>
      </c>
      <c r="N19" s="16"/>
      <c r="O19" s="95">
        <f>+'率・当'!O19-'率・前'!O19</f>
        <v>889079</v>
      </c>
      <c r="P19" s="132">
        <f>+'率・当'!P19-'率・前'!P19</f>
        <v>605635</v>
      </c>
      <c r="Q19" s="26">
        <f>+'率・当'!Q19-'率・前'!Q19</f>
        <v>-5.799999999999997</v>
      </c>
    </row>
    <row r="20" spans="2:17" ht="17.25">
      <c r="B20" s="110" t="s">
        <v>32</v>
      </c>
      <c r="C20" s="25">
        <f>+'率・当'!C20-'率・前'!C20</f>
        <v>-1.1999999999999993</v>
      </c>
      <c r="D20" s="25">
        <f>+'率・当'!D20-'率・前'!D20</f>
        <v>0.09999999999999964</v>
      </c>
      <c r="E20" s="25">
        <f>+'率・当'!E20-'率・前'!E20</f>
        <v>0</v>
      </c>
      <c r="F20" s="25">
        <f>+'率・当'!F20-'率・前'!F20</f>
        <v>0.10000000000000009</v>
      </c>
      <c r="G20" s="25">
        <f>+'率・当'!G20-'率・前'!G20</f>
        <v>-0.09999999999999964</v>
      </c>
      <c r="H20" s="25">
        <f>+'率・当'!H20-'率・前'!H20</f>
        <v>0</v>
      </c>
      <c r="I20" s="25">
        <f>+'率・当'!I20-'率・前'!I20</f>
        <v>0</v>
      </c>
      <c r="J20" s="25">
        <f>+'率・当'!J20-'率・前'!J20</f>
        <v>0</v>
      </c>
      <c r="K20" s="25">
        <f>+'率・当'!K20-'率・前'!K20</f>
        <v>3.5</v>
      </c>
      <c r="L20" s="25">
        <f>+'率・当'!L20-'率・前'!L20</f>
        <v>0</v>
      </c>
      <c r="M20" s="25">
        <f>+'率・当'!M20-'率・前'!M20</f>
        <v>2.4000000000000057</v>
      </c>
      <c r="O20" s="41">
        <f>+'率・当'!O20-'率・前'!O20</f>
        <v>32830</v>
      </c>
      <c r="P20" s="86">
        <f>+'率・当'!P20-'率・前'!P20</f>
        <v>67094</v>
      </c>
      <c r="Q20" s="25">
        <f>+'率・当'!Q20-'率・前'!Q20</f>
        <v>-2.299999999999997</v>
      </c>
    </row>
    <row r="21" spans="2:17" ht="17.25">
      <c r="B21" s="110" t="s">
        <v>36</v>
      </c>
      <c r="C21" s="25">
        <f>+'率・当'!C21-'率・前'!C21</f>
        <v>1.1000000000000014</v>
      </c>
      <c r="D21" s="25">
        <f>+'率・当'!D21-'率・前'!D21</f>
        <v>1.1999999999999993</v>
      </c>
      <c r="E21" s="25">
        <f>+'率・当'!E21-'率・前'!E21</f>
        <v>0.30000000000000004</v>
      </c>
      <c r="F21" s="25">
        <f>+'率・当'!F21-'率・前'!F21</f>
        <v>0.5999999999999996</v>
      </c>
      <c r="G21" s="25">
        <f>+'率・当'!G21-'率・前'!G21</f>
        <v>0.6999999999999993</v>
      </c>
      <c r="H21" s="25">
        <f>+'率・当'!H21-'率・前'!H21</f>
        <v>0.20000000000000107</v>
      </c>
      <c r="I21" s="25">
        <f>+'率・当'!I21-'率・前'!I21</f>
        <v>0</v>
      </c>
      <c r="J21" s="25">
        <f>+'率・当'!J21-'率・前'!J21</f>
        <v>0</v>
      </c>
      <c r="K21" s="25">
        <f>+'率・当'!K21-'率・前'!K21</f>
        <v>0.5</v>
      </c>
      <c r="L21" s="25">
        <f>+'率・当'!L21-'率・前'!L21</f>
        <v>0</v>
      </c>
      <c r="M21" s="25">
        <f>+'率・当'!M21-'率・前'!M21</f>
        <v>4.599999999999994</v>
      </c>
      <c r="O21" s="41">
        <f>+'率・当'!O21-'率・前'!O21</f>
        <v>71130</v>
      </c>
      <c r="P21" s="86">
        <f>+'率・当'!P21-'率・前'!P21</f>
        <v>134753</v>
      </c>
      <c r="Q21" s="25">
        <f>+'率・当'!Q21-'率・前'!Q21</f>
        <v>-5.799999999999997</v>
      </c>
    </row>
    <row r="22" spans="2:17" ht="17.25">
      <c r="B22" s="110" t="s">
        <v>38</v>
      </c>
      <c r="C22" s="25">
        <f>+'率・当'!C22-'率・前'!C22</f>
        <v>1.3000000000000007</v>
      </c>
      <c r="D22" s="25">
        <f>+'率・当'!D22-'率・前'!D22</f>
        <v>1.8000000000000007</v>
      </c>
      <c r="E22" s="25">
        <f>+'率・当'!E22-'率・前'!E22</f>
        <v>-0.20000000000000018</v>
      </c>
      <c r="F22" s="25">
        <f>+'率・当'!F22-'率・前'!F22</f>
        <v>0.7999999999999998</v>
      </c>
      <c r="G22" s="25">
        <f>+'率・当'!G22-'率・前'!G22</f>
        <v>-0.09999999999999964</v>
      </c>
      <c r="H22" s="25">
        <f>+'率・当'!H22-'率・前'!H22</f>
        <v>0.6999999999999993</v>
      </c>
      <c r="I22" s="25">
        <f>+'率・当'!I22-'率・前'!I22</f>
        <v>0</v>
      </c>
      <c r="J22" s="25">
        <f>+'率・当'!J22-'率・前'!J22</f>
        <v>0.1</v>
      </c>
      <c r="K22" s="25">
        <f>+'率・当'!K22-'率・前'!K22</f>
        <v>5.5</v>
      </c>
      <c r="L22" s="25">
        <f>+'率・当'!L22-'率・前'!L22</f>
        <v>0</v>
      </c>
      <c r="M22" s="25">
        <f>+'率・当'!M22-'率・前'!M22</f>
        <v>10.099999999999994</v>
      </c>
      <c r="O22" s="41">
        <f>+'率・当'!O22-'率・前'!O22</f>
        <v>162149</v>
      </c>
      <c r="P22" s="86">
        <f>+'率・当'!P22-'率・前'!P22</f>
        <v>179557</v>
      </c>
      <c r="Q22" s="25">
        <f>+'率・当'!Q22-'率・前'!Q22</f>
        <v>-5.799999999999997</v>
      </c>
    </row>
    <row r="23" spans="2:17" ht="17.25">
      <c r="B23" s="110" t="s">
        <v>40</v>
      </c>
      <c r="C23" s="25">
        <f>+'率・当'!C23-'率・前'!C23</f>
        <v>2.3000000000000007</v>
      </c>
      <c r="D23" s="25">
        <f>+'率・当'!D23-'率・前'!D23</f>
        <v>4.099999999999998</v>
      </c>
      <c r="E23" s="25">
        <f>+'率・当'!E23-'率・前'!E23</f>
        <v>-0.39999999999999997</v>
      </c>
      <c r="F23" s="25">
        <f>+'率・当'!F23-'率・前'!F23</f>
        <v>1.0999999999999996</v>
      </c>
      <c r="G23" s="25">
        <f>+'率・当'!G23-'率・前'!G23</f>
        <v>-0.5</v>
      </c>
      <c r="H23" s="25">
        <f>+'率・当'!H23-'率・前'!H23</f>
        <v>0.3999999999999986</v>
      </c>
      <c r="I23" s="25">
        <f>+'率・当'!I23-'率・前'!I23</f>
        <v>0</v>
      </c>
      <c r="J23" s="25">
        <f>+'率・当'!J23-'率・前'!J23</f>
        <v>0</v>
      </c>
      <c r="K23" s="25">
        <f>+'率・当'!K23-'率・前'!K23</f>
        <v>5.699999999999999</v>
      </c>
      <c r="L23" s="25">
        <f>+'率・当'!L23-'率・前'!L23</f>
        <v>0</v>
      </c>
      <c r="M23" s="25">
        <f>+'率・当'!M23-'率・前'!M23</f>
        <v>12.700000000000003</v>
      </c>
      <c r="O23" s="41">
        <f>+'率・当'!O23-'率・前'!O23</f>
        <v>126380</v>
      </c>
      <c r="P23" s="86">
        <f>+'率・当'!P23-'率・前'!P23</f>
        <v>67870</v>
      </c>
      <c r="Q23" s="25">
        <f>+'率・当'!Q23-'率・前'!Q23</f>
        <v>-9.200000000000003</v>
      </c>
    </row>
    <row r="24" spans="2:17" ht="17.25">
      <c r="B24" s="110" t="s">
        <v>41</v>
      </c>
      <c r="C24" s="25">
        <f>+'率・当'!C24-'率・前'!C24</f>
        <v>0.5</v>
      </c>
      <c r="D24" s="25">
        <f>+'率・当'!D24-'率・前'!D24</f>
        <v>0.7000000000000011</v>
      </c>
      <c r="E24" s="25">
        <f>+'率・当'!E24-'率・前'!E24</f>
        <v>0.1</v>
      </c>
      <c r="F24" s="25">
        <f>+'率・当'!F24-'率・前'!F24</f>
        <v>0.6999999999999997</v>
      </c>
      <c r="G24" s="25">
        <f>+'率・当'!G24-'率・前'!G24</f>
        <v>-0.3000000000000007</v>
      </c>
      <c r="H24" s="25">
        <f>+'率・当'!H24-'率・前'!H24</f>
        <v>0.20000000000000018</v>
      </c>
      <c r="I24" s="25">
        <f>+'率・当'!I24-'率・前'!I24</f>
        <v>0</v>
      </c>
      <c r="J24" s="25">
        <f>+'率・当'!J24-'率・前'!J24</f>
        <v>0</v>
      </c>
      <c r="K24" s="25">
        <f>+'率・当'!K24-'率・前'!K24</f>
        <v>-0.8999999999999986</v>
      </c>
      <c r="L24" s="25">
        <f>+'率・当'!L24-'率・前'!L24</f>
        <v>0</v>
      </c>
      <c r="M24" s="25">
        <f>+'率・当'!M24-'率・前'!M24</f>
        <v>0.8999999999999915</v>
      </c>
      <c r="O24" s="41">
        <f>+'率・当'!O24-'率・前'!O24</f>
        <v>-239573</v>
      </c>
      <c r="P24" s="86">
        <f>+'率・当'!P24-'率・前'!P24</f>
        <v>91460</v>
      </c>
      <c r="Q24" s="25">
        <f>+'率・当'!Q24-'率・前'!Q24</f>
        <v>-2.6000000000000085</v>
      </c>
    </row>
    <row r="25" spans="2:17" ht="17.25">
      <c r="B25" s="109" t="s">
        <v>55</v>
      </c>
      <c r="C25" s="25">
        <f>+'率・当'!C25-'率・前'!C25</f>
        <v>3</v>
      </c>
      <c r="D25" s="25">
        <f>+'率・当'!D25-'率・前'!D25</f>
        <v>2.5</v>
      </c>
      <c r="E25" s="25">
        <f>+'率・当'!E25-'率・前'!E25</f>
        <v>0.10000000000000009</v>
      </c>
      <c r="F25" s="25">
        <f>+'率・当'!F25-'率・前'!F25</f>
        <v>0.20000000000000018</v>
      </c>
      <c r="G25" s="25">
        <f>+'率・当'!G25-'率・前'!G25</f>
        <v>7.5</v>
      </c>
      <c r="H25" s="25">
        <f>+'率・当'!H25-'率・前'!H25</f>
        <v>2.1999999999999993</v>
      </c>
      <c r="I25" s="25">
        <f>+'率・当'!I25-'率・前'!I25</f>
        <v>0</v>
      </c>
      <c r="J25" s="25">
        <f>+'率・当'!J25-'率・前'!J25</f>
        <v>0</v>
      </c>
      <c r="K25" s="25">
        <f>+'率・当'!K25-'率・前'!K25</f>
        <v>-0.5999999999999996</v>
      </c>
      <c r="L25" s="25">
        <f>+'率・当'!L25-'率・前'!L25</f>
        <v>0</v>
      </c>
      <c r="M25" s="25">
        <f>+'率・当'!M25-'率・前'!M25</f>
        <v>14.900000000000006</v>
      </c>
      <c r="O25" s="41">
        <f>+'率・当'!O25-'率・前'!O25</f>
        <v>264504</v>
      </c>
      <c r="P25" s="86">
        <f>+'率・当'!P25-'率・前'!P25</f>
        <v>135846</v>
      </c>
      <c r="Q25" s="25">
        <f>+'率・当'!Q25-'率・前'!Q25</f>
        <v>-17.19999999999999</v>
      </c>
    </row>
    <row r="26" spans="2:17" ht="17.25">
      <c r="B26" s="110" t="s">
        <v>56</v>
      </c>
      <c r="C26" s="25">
        <f>+'率・当'!C26-'率・前'!C26</f>
        <v>-0.9000000000000021</v>
      </c>
      <c r="D26" s="25">
        <f>+'率・当'!D26-'率・前'!D26</f>
        <v>0</v>
      </c>
      <c r="E26" s="25">
        <f>+'率・当'!E26-'率・前'!E26</f>
        <v>0</v>
      </c>
      <c r="F26" s="25">
        <f>+'率・当'!F26-'率・前'!F26</f>
        <v>0.09999999999999964</v>
      </c>
      <c r="G26" s="25">
        <f>+'率・当'!G26-'率・前'!G26</f>
        <v>-0.7000000000000011</v>
      </c>
      <c r="H26" s="25">
        <f>+'率・当'!H26-'率・前'!H26</f>
        <v>-1.4000000000000021</v>
      </c>
      <c r="I26" s="25">
        <f>+'率・当'!I26-'率・前'!I26</f>
        <v>0</v>
      </c>
      <c r="J26" s="25">
        <f>+'率・当'!J26-'率・前'!J26</f>
        <v>-0.20000000000000007</v>
      </c>
      <c r="K26" s="25">
        <f>+'率・当'!K26-'率・前'!K26</f>
        <v>0.40000000000000036</v>
      </c>
      <c r="L26" s="25">
        <f>+'率・当'!L26-'率・前'!L26</f>
        <v>0</v>
      </c>
      <c r="M26" s="25">
        <f>+'率・当'!M26-'率・前'!M26</f>
        <v>-2.700000000000003</v>
      </c>
      <c r="O26" s="41">
        <f>+'率・当'!O26-'率・前'!O26</f>
        <v>94304</v>
      </c>
      <c r="P26" s="86">
        <f>+'率・当'!P26-'率・前'!P26</f>
        <v>120077</v>
      </c>
      <c r="Q26" s="25">
        <f>+'率・当'!Q26-'率・前'!Q26</f>
        <v>-3.5999999999999943</v>
      </c>
    </row>
    <row r="27" spans="2:17" ht="17.25">
      <c r="B27" s="109" t="s">
        <v>57</v>
      </c>
      <c r="C27" s="25">
        <f>+'率・当'!C27-'率・前'!C27</f>
        <v>1.1999999999999993</v>
      </c>
      <c r="D27" s="25">
        <f>+'率・当'!D27-'率・前'!D27</f>
        <v>1.3000000000000007</v>
      </c>
      <c r="E27" s="25">
        <f>+'率・当'!E27-'率・前'!E27</f>
        <v>-0.10000000000000003</v>
      </c>
      <c r="F27" s="25">
        <f>+'率・当'!F27-'率・前'!F27</f>
        <v>-0.3000000000000007</v>
      </c>
      <c r="G27" s="25">
        <f>+'率・当'!G27-'率・前'!G27</f>
        <v>3.1000000000000014</v>
      </c>
      <c r="H27" s="25">
        <f>+'率・当'!H27-'率・前'!H27</f>
        <v>-2.3999999999999986</v>
      </c>
      <c r="I27" s="25">
        <f>+'率・当'!I27-'率・前'!I27</f>
        <v>0</v>
      </c>
      <c r="J27" s="25">
        <f>+'率・当'!J27-'率・前'!J27</f>
        <v>0</v>
      </c>
      <c r="K27" s="25">
        <f>+'率・当'!K27-'率・前'!K27</f>
        <v>-0.40000000000000036</v>
      </c>
      <c r="L27" s="25">
        <f>+'率・当'!L27-'率・前'!L27</f>
        <v>0</v>
      </c>
      <c r="M27" s="25">
        <f>+'率・当'!M27-'率・前'!M27</f>
        <v>2.3999999999999915</v>
      </c>
      <c r="O27" s="41">
        <f>+'率・当'!O27-'率・前'!O27</f>
        <v>113629</v>
      </c>
      <c r="P27" s="86">
        <f>+'率・当'!P27-'率・前'!P27</f>
        <v>128315</v>
      </c>
      <c r="Q27" s="25">
        <f>+'率・当'!Q27-'率・前'!Q27</f>
        <v>-3.0999999999999943</v>
      </c>
    </row>
    <row r="28" spans="2:17" ht="17.25">
      <c r="B28" s="110" t="s">
        <v>60</v>
      </c>
      <c r="C28" s="25">
        <f>+'率・当'!C28-'率・前'!C28</f>
        <v>-1.8999999999999986</v>
      </c>
      <c r="D28" s="25">
        <f>+'率・当'!D28-'率・前'!D28</f>
        <v>0.3000000000000007</v>
      </c>
      <c r="E28" s="25">
        <f>+'率・当'!E28-'率・前'!E28</f>
        <v>-0.09999999999999998</v>
      </c>
      <c r="F28" s="25">
        <f>+'率・当'!F28-'率・前'!F28</f>
        <v>-0.10000000000000053</v>
      </c>
      <c r="G28" s="25">
        <f>+'率・当'!G28-'率・前'!G28</f>
        <v>-1.8999999999999986</v>
      </c>
      <c r="H28" s="25">
        <f>+'率・当'!H28-'率・前'!H28</f>
        <v>-2.3999999999999986</v>
      </c>
      <c r="I28" s="25">
        <f>+'率・当'!I28-'率・前'!I28</f>
        <v>0</v>
      </c>
      <c r="J28" s="25">
        <f>+'率・当'!J28-'率・前'!J28</f>
        <v>0</v>
      </c>
      <c r="K28" s="25">
        <f>+'率・当'!K28-'率・前'!K28</f>
        <v>0.09999999999999964</v>
      </c>
      <c r="L28" s="25">
        <f>+'率・当'!L28-'率・前'!L28</f>
        <v>0</v>
      </c>
      <c r="M28" s="25">
        <f>+'率・当'!M28-'率・前'!M28</f>
        <v>-5.799999999999997</v>
      </c>
      <c r="O28" s="41">
        <f>+'率・当'!O28-'率・前'!O28</f>
        <v>-53963</v>
      </c>
      <c r="P28" s="86">
        <f>+'率・当'!P28-'率・前'!P28</f>
        <v>94364</v>
      </c>
      <c r="Q28" s="25">
        <f>+'率・当'!Q28-'率・前'!Q28</f>
        <v>5.199999999999989</v>
      </c>
    </row>
    <row r="29" spans="2:17" ht="17.25">
      <c r="B29" s="110" t="s">
        <v>69</v>
      </c>
      <c r="C29" s="25">
        <f>+'率・当'!C29-'率・前'!C29</f>
        <v>-0.5</v>
      </c>
      <c r="D29" s="25">
        <f>+'率・当'!D29-'率・前'!D29</f>
        <v>0.5</v>
      </c>
      <c r="E29" s="25">
        <f>+'率・当'!E29-'率・前'!E29</f>
        <v>0.6000000000000001</v>
      </c>
      <c r="F29" s="25">
        <f>+'率・当'!F29-'率・前'!F29</f>
        <v>0.20000000000000018</v>
      </c>
      <c r="G29" s="25">
        <f>+'率・当'!G29-'率・前'!G29</f>
        <v>-0.6000000000000014</v>
      </c>
      <c r="H29" s="25">
        <f>+'率・当'!H29-'率・前'!H29</f>
        <v>0</v>
      </c>
      <c r="I29" s="25">
        <f>+'率・当'!I29-'率・前'!I29</f>
        <v>0</v>
      </c>
      <c r="J29" s="25">
        <f>+'率・当'!J29-'率・前'!J29</f>
        <v>0</v>
      </c>
      <c r="K29" s="25">
        <f>+'率・当'!K29-'率・前'!K29</f>
        <v>1</v>
      </c>
      <c r="L29" s="25">
        <f>+'率・当'!L29-'率・前'!L29</f>
        <v>0</v>
      </c>
      <c r="M29" s="25">
        <f>+'率・当'!M29-'率・前'!M29</f>
        <v>1</v>
      </c>
      <c r="O29" s="41">
        <f>+'率・当'!O29-'率・前'!O29</f>
        <v>95770</v>
      </c>
      <c r="P29" s="86">
        <f>+'率・当'!P29-'率・前'!P29</f>
        <v>80191</v>
      </c>
      <c r="Q29" s="25">
        <f>+'率・当'!Q29-'率・前'!Q29</f>
        <v>-3.6999999999999886</v>
      </c>
    </row>
    <row r="30" spans="2:17" ht="17.25">
      <c r="B30" s="110" t="s">
        <v>143</v>
      </c>
      <c r="C30" s="25">
        <f>+'率・当'!C30-'率・前'!C30</f>
        <v>-2.3000000000000007</v>
      </c>
      <c r="D30" s="25">
        <f>+'率・当'!D30-'率・前'!D30</f>
        <v>1.4000000000000004</v>
      </c>
      <c r="E30" s="25">
        <f>+'率・当'!E30-'率・前'!E30</f>
        <v>0.7</v>
      </c>
      <c r="F30" s="25">
        <f>+'率・当'!F30-'率・前'!F30</f>
        <v>1.1</v>
      </c>
      <c r="G30" s="25">
        <f>+'率・当'!G30-'率・前'!G30</f>
        <v>-0.8999999999999986</v>
      </c>
      <c r="H30" s="25">
        <f>+'率・当'!H30-'率・前'!H30</f>
        <v>-2</v>
      </c>
      <c r="I30" s="25">
        <f>+'率・当'!I30-'率・前'!I30</f>
        <v>0</v>
      </c>
      <c r="J30" s="25">
        <f>+'率・当'!J30-'率・前'!J30</f>
        <v>0</v>
      </c>
      <c r="K30" s="25">
        <f>+'率・当'!K30-'率・前'!K30</f>
        <v>0.5</v>
      </c>
      <c r="L30" s="25">
        <f>+'率・当'!L30-'率・前'!L30</f>
        <v>0</v>
      </c>
      <c r="M30" s="25">
        <f>+'率・当'!M30-'率・前'!M30</f>
        <v>-1.6000000000000085</v>
      </c>
      <c r="O30" s="41">
        <f>+'率・当'!O30-'率・前'!O30</f>
        <v>172660</v>
      </c>
      <c r="P30" s="86">
        <f>+'率・当'!P30-'率・前'!P30</f>
        <v>136301</v>
      </c>
      <c r="Q30" s="25">
        <f>+'率・当'!Q30-'率・前'!Q30</f>
        <v>-2.5</v>
      </c>
    </row>
    <row r="31" spans="2:17" ht="17.25">
      <c r="B31" s="109" t="s">
        <v>144</v>
      </c>
      <c r="C31" s="25">
        <f>+'率・当'!C31-'率・前'!C31</f>
        <v>-1.5999999999999979</v>
      </c>
      <c r="D31" s="25">
        <f>+'率・当'!D31-'率・前'!D31</f>
        <v>-0.20000000000000107</v>
      </c>
      <c r="E31" s="25">
        <f>+'率・当'!E31-'率・前'!E31</f>
        <v>0</v>
      </c>
      <c r="F31" s="25">
        <f>+'率・当'!F31-'率・前'!F31</f>
        <v>-0.10000000000000009</v>
      </c>
      <c r="G31" s="25">
        <f>+'率・当'!G31-'率・前'!G31</f>
        <v>1.5</v>
      </c>
      <c r="H31" s="25">
        <f>+'率・当'!H31-'率・前'!H31</f>
        <v>0.09999999999999787</v>
      </c>
      <c r="I31" s="25">
        <f>+'率・当'!I31-'率・前'!I31</f>
        <v>0</v>
      </c>
      <c r="J31" s="25">
        <f>+'率・当'!J31-'率・前'!J31</f>
        <v>0</v>
      </c>
      <c r="K31" s="25">
        <f>+'率・当'!K31-'率・前'!K31</f>
        <v>0.8000000000000007</v>
      </c>
      <c r="L31" s="25">
        <f>+'率・当'!L31-'率・前'!L31</f>
        <v>0</v>
      </c>
      <c r="M31" s="25">
        <f>+'率・当'!M31-'率・前'!M31</f>
        <v>0.5</v>
      </c>
      <c r="O31" s="41">
        <f>+'率・当'!O31-'率・前'!O31</f>
        <v>232669</v>
      </c>
      <c r="P31" s="86">
        <f>+'率・当'!P31-'率・前'!P31</f>
        <v>152888</v>
      </c>
      <c r="Q31" s="25">
        <f>+'率・当'!Q31-'率・前'!Q31</f>
        <v>-3.200000000000003</v>
      </c>
    </row>
    <row r="32" spans="2:17" ht="17.25">
      <c r="B32" s="109" t="s">
        <v>145</v>
      </c>
      <c r="C32" s="25">
        <f>+'率・当'!C32-'率・前'!C32</f>
        <v>-0.1999999999999993</v>
      </c>
      <c r="D32" s="25">
        <f>+'率・当'!D32-'率・前'!D32</f>
        <v>-0.3000000000000007</v>
      </c>
      <c r="E32" s="25">
        <f>+'率・当'!E32-'率・前'!E32</f>
        <v>0</v>
      </c>
      <c r="F32" s="25">
        <f>+'率・当'!F32-'率・前'!F32</f>
        <v>0.09999999999999964</v>
      </c>
      <c r="G32" s="25">
        <f>+'率・当'!G32-'率・前'!G32</f>
        <v>0.09999999999999964</v>
      </c>
      <c r="H32" s="25">
        <f>+'率・当'!H32-'率・前'!H32</f>
        <v>-1.5999999999999979</v>
      </c>
      <c r="I32" s="25">
        <f>+'率・当'!I32-'率・前'!I32</f>
        <v>0</v>
      </c>
      <c r="J32" s="25">
        <f>+'率・当'!J32-'率・前'!J32</f>
        <v>0</v>
      </c>
      <c r="K32" s="25">
        <f>+'率・当'!K32-'率・前'!K32</f>
        <v>0.8000000000000007</v>
      </c>
      <c r="L32" s="25">
        <f>+'率・当'!L32-'率・前'!L32</f>
        <v>0</v>
      </c>
      <c r="M32" s="25">
        <f>+'率・当'!M32-'率・前'!M32</f>
        <v>-1</v>
      </c>
      <c r="O32" s="41">
        <f>+'率・当'!O32-'率・前'!O32</f>
        <v>66449</v>
      </c>
      <c r="P32" s="86">
        <f>+'率・当'!P32-'率・前'!P32</f>
        <v>165163</v>
      </c>
      <c r="Q32" s="25">
        <f>+'率・当'!Q32-'率・前'!Q32</f>
        <v>-2.5999999999999943</v>
      </c>
    </row>
    <row r="33" spans="2:17" ht="17.25">
      <c r="B33" s="110" t="s">
        <v>82</v>
      </c>
      <c r="C33" s="25">
        <f>+'率・当'!C33-'率・前'!C33</f>
        <v>2.3000000000000007</v>
      </c>
      <c r="D33" s="25">
        <f>+'率・当'!D33-'率・前'!D33</f>
        <v>1.6000000000000005</v>
      </c>
      <c r="E33" s="25">
        <f>+'率・当'!E33-'率・前'!E33</f>
        <v>0</v>
      </c>
      <c r="F33" s="25">
        <f>+'率・当'!F33-'率・前'!F33</f>
        <v>0.6000000000000005</v>
      </c>
      <c r="G33" s="25">
        <f>+'率・当'!G33-'率・前'!G33</f>
        <v>-4.099999999999998</v>
      </c>
      <c r="H33" s="25">
        <f>+'率・当'!H33-'率・前'!H33</f>
        <v>-1.8000000000000007</v>
      </c>
      <c r="I33" s="25">
        <f>+'率・当'!I33-'率・前'!I33</f>
        <v>0</v>
      </c>
      <c r="J33" s="25">
        <f>+'率・当'!J33-'率・前'!J33</f>
        <v>-1.2</v>
      </c>
      <c r="K33" s="25">
        <f>+'率・当'!K33-'率・前'!K33</f>
        <v>0.5999999999999996</v>
      </c>
      <c r="L33" s="25">
        <f>+'率・当'!L33-'率・前'!L33</f>
        <v>0</v>
      </c>
      <c r="M33" s="25">
        <f>+'率・当'!M33-'率・前'!M33</f>
        <v>-2.0999999999999943</v>
      </c>
      <c r="O33" s="41">
        <f>+'率・当'!O33-'率・前'!O33</f>
        <v>-111420</v>
      </c>
      <c r="P33" s="86">
        <f>+'率・当'!P33-'率・前'!P33</f>
        <v>79718</v>
      </c>
      <c r="Q33" s="25">
        <f>+'率・当'!Q33-'率・前'!Q33</f>
        <v>-3.1999999999999886</v>
      </c>
    </row>
    <row r="34" spans="2:17" ht="17.25">
      <c r="B34" s="109" t="s">
        <v>83</v>
      </c>
      <c r="C34" s="25">
        <f>+'率・当'!C34-'率・前'!C34</f>
        <v>-1.1000000000000014</v>
      </c>
      <c r="D34" s="25">
        <f>+'率・当'!D34-'率・前'!D34</f>
        <v>0.6000000000000014</v>
      </c>
      <c r="E34" s="25">
        <f>+'率・当'!E34-'率・前'!E34</f>
        <v>0.10000000000000009</v>
      </c>
      <c r="F34" s="25">
        <f>+'率・当'!F34-'率・前'!F34</f>
        <v>0.5</v>
      </c>
      <c r="G34" s="25">
        <f>+'率・当'!G34-'率・前'!G34</f>
        <v>2.099999999999998</v>
      </c>
      <c r="H34" s="25">
        <f>+'率・当'!H34-'率・前'!H34</f>
        <v>-0.5</v>
      </c>
      <c r="I34" s="25">
        <f>+'率・当'!I34-'率・前'!I34</f>
        <v>0</v>
      </c>
      <c r="J34" s="25">
        <f>+'率・当'!J34-'率・前'!J34</f>
        <v>0</v>
      </c>
      <c r="K34" s="25">
        <f>+'率・当'!K34-'率・前'!K34</f>
        <v>-0.20000000000000107</v>
      </c>
      <c r="L34" s="25">
        <f>+'率・当'!L34-'率・前'!L34</f>
        <v>0</v>
      </c>
      <c r="M34" s="25">
        <f>+'率・当'!M34-'率・前'!M34</f>
        <v>1.5999999999999943</v>
      </c>
      <c r="O34" s="41">
        <f>+'率・当'!O34-'率・前'!O34</f>
        <v>292396</v>
      </c>
      <c r="P34" s="86">
        <f>+'率・当'!P34-'率・前'!P34</f>
        <v>123876</v>
      </c>
      <c r="Q34" s="25">
        <f>+'率・当'!Q34-'率・前'!Q34</f>
        <v>-6.099999999999994</v>
      </c>
    </row>
    <row r="35" spans="2:17" ht="17.25">
      <c r="B35" s="112" t="s">
        <v>94</v>
      </c>
      <c r="C35" s="28">
        <f>+'率・当'!C35-'率・前'!C35</f>
        <v>0.3000000000000007</v>
      </c>
      <c r="D35" s="28">
        <f>+'率・当'!D35-'率・前'!D35</f>
        <v>0.6999999999999993</v>
      </c>
      <c r="E35" s="28">
        <f>+'率・当'!E35-'率・前'!E35</f>
        <v>0</v>
      </c>
      <c r="F35" s="28">
        <f>+'率・当'!F35-'率・前'!F35</f>
        <v>0.5999999999999996</v>
      </c>
      <c r="G35" s="28">
        <f>+'率・当'!G35-'率・前'!G35</f>
        <v>0.1999999999999993</v>
      </c>
      <c r="H35" s="28">
        <f>+'率・当'!H35-'率・前'!H35</f>
        <v>0.1999999999999993</v>
      </c>
      <c r="I35" s="28">
        <f>+'率・当'!I35-'率・前'!I35</f>
        <v>0</v>
      </c>
      <c r="J35" s="28">
        <f>+'率・当'!J35-'率・前'!J35</f>
        <v>0</v>
      </c>
      <c r="K35" s="28">
        <f>+'率・当'!K35-'率・前'!K35</f>
        <v>0.3999999999999986</v>
      </c>
      <c r="L35" s="28">
        <f>+'率・当'!L35-'率・前'!L35</f>
        <v>0</v>
      </c>
      <c r="M35" s="28">
        <f>+'率・当'!M35-'率・前'!M35</f>
        <v>2.4000000000000057</v>
      </c>
      <c r="O35" s="24">
        <f>+'率・当'!O35-'率・前'!O35</f>
        <v>3129643</v>
      </c>
      <c r="P35" s="24">
        <f>+'率・当'!P35-'率・前'!P35</f>
        <v>8017217</v>
      </c>
      <c r="Q35" s="28">
        <f>+'率・当'!Q35-'率・前'!Q35</f>
        <v>-3.1000000000000085</v>
      </c>
    </row>
    <row r="36" spans="2:17" ht="17.25">
      <c r="B36" s="112" t="s">
        <v>95</v>
      </c>
      <c r="C36" s="28">
        <f>+'率・当'!C36-'率・前'!C36</f>
        <v>0.29999999999999716</v>
      </c>
      <c r="D36" s="28">
        <f>+'率・当'!D36-'率・前'!D36</f>
        <v>1</v>
      </c>
      <c r="E36" s="28">
        <f>+'率・当'!E36-'率・前'!E36</f>
        <v>0.10000000000000009</v>
      </c>
      <c r="F36" s="28">
        <f>+'率・当'!F36-'率・前'!F36</f>
        <v>0.40000000000000036</v>
      </c>
      <c r="G36" s="28">
        <f>+'率・当'!G36-'率・前'!G36</f>
        <v>0.7000000000000011</v>
      </c>
      <c r="H36" s="28">
        <f>+'率・当'!H36-'率・前'!H36</f>
        <v>-0.40000000000000213</v>
      </c>
      <c r="I36" s="28">
        <f>+'率・当'!I36-'率・前'!I36</f>
        <v>0</v>
      </c>
      <c r="J36" s="28">
        <f>+'率・当'!J36-'率・前'!J36</f>
        <v>0</v>
      </c>
      <c r="K36" s="28">
        <f>+'率・当'!K36-'率・前'!K36</f>
        <v>1</v>
      </c>
      <c r="L36" s="28">
        <f>+'率・当'!L36-'率・前'!L36</f>
        <v>0</v>
      </c>
      <c r="M36" s="28">
        <f>+'率・当'!M36-'率・前'!M36</f>
        <v>3</v>
      </c>
      <c r="O36" s="24">
        <f>+'率・当'!O36-'率・前'!O36</f>
        <v>1319914</v>
      </c>
      <c r="P36" s="24">
        <f>+'率・当'!P36-'率・前'!P36</f>
        <v>1757473</v>
      </c>
      <c r="Q36" s="28">
        <f>+'率・当'!Q36-'率・前'!Q36</f>
        <v>-4.599999999999994</v>
      </c>
    </row>
    <row r="37" spans="2:17" ht="17.25">
      <c r="B37" s="112" t="s">
        <v>96</v>
      </c>
      <c r="C37" s="28">
        <f>+'率・当'!C37-'率・前'!C37</f>
        <v>0.29999999999999716</v>
      </c>
      <c r="D37" s="28">
        <f>+'率・当'!D37-'率・前'!D37</f>
        <v>0.7000000000000011</v>
      </c>
      <c r="E37" s="28">
        <f>+'率・当'!E37-'率・前'!E37</f>
        <v>0</v>
      </c>
      <c r="F37" s="28">
        <f>+'率・当'!F37-'率・前'!F37</f>
        <v>0.5</v>
      </c>
      <c r="G37" s="28">
        <f>+'率・当'!G37-'率・前'!G37</f>
        <v>0.3000000000000007</v>
      </c>
      <c r="H37" s="28">
        <f>+'率・当'!H37-'率・前'!H37</f>
        <v>0.10000000000000142</v>
      </c>
      <c r="I37" s="28">
        <f>+'率・当'!I37-'率・前'!I37</f>
        <v>0</v>
      </c>
      <c r="J37" s="28">
        <f>+'率・当'!J37-'率・前'!J37</f>
        <v>0</v>
      </c>
      <c r="K37" s="28">
        <f>+'率・当'!K37-'率・前'!K37</f>
        <v>0.40000000000000036</v>
      </c>
      <c r="L37" s="28">
        <f>+'率・当'!L37-'率・前'!L37</f>
        <v>0</v>
      </c>
      <c r="M37" s="28">
        <f>+'率・当'!M37-'率・前'!M37</f>
        <v>2.5</v>
      </c>
      <c r="O37" s="24">
        <f>+'率・当'!O37-'率・前'!O37</f>
        <v>4449557</v>
      </c>
      <c r="P37" s="24">
        <f>+'率・当'!P37-'率・前'!P37</f>
        <v>9774690</v>
      </c>
      <c r="Q37" s="28">
        <f>+'率・当'!Q37-'率・前'!Q37</f>
        <v>-3.299999999999997</v>
      </c>
    </row>
    <row r="38" spans="3:17" ht="17.25">
      <c r="C38" s="4" t="s">
        <v>103</v>
      </c>
      <c r="J38" s="4"/>
      <c r="M38" s="3"/>
      <c r="N38" s="3"/>
      <c r="Q38" s="4" t="s">
        <v>103</v>
      </c>
    </row>
    <row r="39" spans="2:17" ht="17.25">
      <c r="B39" s="116" t="s">
        <v>106</v>
      </c>
      <c r="C39" s="4"/>
      <c r="I39" s="6"/>
      <c r="M39" s="3"/>
      <c r="N39" s="3"/>
      <c r="Q39" s="6" t="s">
        <v>89</v>
      </c>
    </row>
    <row r="40" spans="2:17" ht="17.25">
      <c r="B40" s="112" t="s">
        <v>94</v>
      </c>
      <c r="C40" s="28">
        <f>+'率・当'!C40-'率・前'!C40</f>
        <v>0.09999999999999787</v>
      </c>
      <c r="D40" s="28">
        <f>+'率・当'!D40-'率・前'!D40</f>
        <v>0.5999999999999996</v>
      </c>
      <c r="E40" s="28">
        <f>+'率・当'!E40-'率・前'!E40</f>
        <v>0</v>
      </c>
      <c r="F40" s="28">
        <f>+'率・当'!F40-'率・前'!F40</f>
        <v>0.6999999999999993</v>
      </c>
      <c r="G40" s="28">
        <f>+'率・当'!G40-'率・前'!G40</f>
        <v>0.40000000000000036</v>
      </c>
      <c r="H40" s="28">
        <f>+'率・当'!H40-'率・前'!H40</f>
        <v>0.3999999999999986</v>
      </c>
      <c r="I40" s="28">
        <f>+'率・当'!I40-'率・前'!I40</f>
        <v>0</v>
      </c>
      <c r="J40" s="28">
        <f>+'率・当'!J40-'率・前'!J40</f>
        <v>0</v>
      </c>
      <c r="K40" s="28">
        <f>+'率・当'!K40-'率・前'!K40</f>
        <v>0.3000000000000007</v>
      </c>
      <c r="L40" s="28">
        <f>+'率・当'!L40-'率・前'!L40</f>
        <v>0</v>
      </c>
      <c r="M40" s="28">
        <f>+'率・当'!M40-'率・前'!M40</f>
        <v>2.4000000000000057</v>
      </c>
      <c r="Q40" s="32">
        <f>+'率・当'!Q40-'率・前'!Q40</f>
        <v>-3.1999999999999886</v>
      </c>
    </row>
    <row r="41" spans="2:17" ht="17.25">
      <c r="B41" s="112" t="s">
        <v>95</v>
      </c>
      <c r="C41" s="28">
        <f>+'率・当'!C41-'率・前'!C41</f>
        <v>0.09999999999999787</v>
      </c>
      <c r="D41" s="28">
        <f>+'率・当'!D41-'率・前'!D41</f>
        <v>1.0999999999999996</v>
      </c>
      <c r="E41" s="28">
        <f>+'率・当'!E41-'率・前'!E41</f>
        <v>0.09999999999999998</v>
      </c>
      <c r="F41" s="28">
        <f>+'率・当'!F41-'率・前'!F41</f>
        <v>0.40000000000000036</v>
      </c>
      <c r="G41" s="28">
        <f>+'率・当'!G41-'率・前'!G41</f>
        <v>0.3999999999999986</v>
      </c>
      <c r="H41" s="28">
        <f>+'率・当'!H41-'率・前'!H41</f>
        <v>-0.5999999999999979</v>
      </c>
      <c r="I41" s="28">
        <f>+'率・当'!I41-'率・前'!I41</f>
        <v>0</v>
      </c>
      <c r="J41" s="28">
        <f>+'率・当'!J41-'率・前'!J41</f>
        <v>0</v>
      </c>
      <c r="K41" s="28">
        <f>+'率・当'!K41-'率・前'!K41</f>
        <v>1.200000000000001</v>
      </c>
      <c r="L41" s="28">
        <f>+'率・当'!L41-'率・前'!L41</f>
        <v>0</v>
      </c>
      <c r="M41" s="28">
        <f>+'率・当'!M41-'率・前'!M41</f>
        <v>2.5</v>
      </c>
      <c r="Q41" s="32">
        <f>+'率・当'!Q41-'率・前'!Q41</f>
        <v>-4.400000000000006</v>
      </c>
    </row>
    <row r="42" spans="2:17" ht="17.25">
      <c r="B42" s="112" t="s">
        <v>96</v>
      </c>
      <c r="C42" s="28">
        <f>+'率・当'!C42-'率・前'!C42</f>
        <v>0.09999999999999787</v>
      </c>
      <c r="D42" s="28">
        <f>+'率・当'!D42-'率・前'!D42</f>
        <v>0.8000000000000007</v>
      </c>
      <c r="E42" s="28">
        <f>+'率・当'!E42-'率・前'!E42</f>
        <v>0</v>
      </c>
      <c r="F42" s="28">
        <f>+'率・当'!F42-'率・前'!F42</f>
        <v>0.5</v>
      </c>
      <c r="G42" s="28">
        <f>+'率・当'!G42-'率・前'!G42</f>
        <v>0.3999999999999986</v>
      </c>
      <c r="H42" s="28">
        <f>+'率・当'!H42-'率・前'!H42</f>
        <v>-0.10000000000000142</v>
      </c>
      <c r="I42" s="28">
        <f>+'率・当'!I42-'率・前'!I42</f>
        <v>0</v>
      </c>
      <c r="J42" s="28">
        <f>+'率・当'!J42-'率・前'!J42</f>
        <v>0</v>
      </c>
      <c r="K42" s="28">
        <f>+'率・当'!K42-'率・前'!K42</f>
        <v>0.8000000000000007</v>
      </c>
      <c r="L42" s="28">
        <f>+'率・当'!L42-'率・前'!L42</f>
        <v>0</v>
      </c>
      <c r="M42" s="28">
        <f>+'率・当'!M42-'率・前'!M42</f>
        <v>2.5</v>
      </c>
      <c r="Q42" s="32">
        <f>+'率・当'!Q42-'率・前'!Q42</f>
        <v>-3.8999999999999915</v>
      </c>
    </row>
    <row r="43" spans="3:17" ht="17.25">
      <c r="C43" t="s">
        <v>105</v>
      </c>
      <c r="Q43" t="s">
        <v>105</v>
      </c>
    </row>
  </sheetData>
  <printOptions verticalCentered="1"/>
  <pageMargins left="0.7874015748031497" right="0.7874015748031497" top="0.7874015748031497" bottom="0.1968503937007874" header="0.5118110236220472" footer="0.5118110236220472"/>
  <pageSetup fitToHeight="1" fitToWidth="1" horizontalDpi="300" verticalDpi="300" orientation="landscape" paperSize="9" scale="56" r:id="rId1"/>
  <headerFooter alignWithMargins="0">
    <oddHeader>&amp;L&amp;"ＭＳ ゴシック,標準"&amp;18９-２　経常収支比率の状況（対前年度増減率）※減収補てん債特例分、臨時財政対策債を含まず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2010-09-28T02:54:47Z</cp:lastPrinted>
  <dcterms:created xsi:type="dcterms:W3CDTF">1999-09-10T06:51:18Z</dcterms:created>
  <dcterms:modified xsi:type="dcterms:W3CDTF">2010-10-15T08:02:17Z</dcterms:modified>
  <cp:category/>
  <cp:version/>
  <cp:contentType/>
  <cp:contentStatus/>
</cp:coreProperties>
</file>