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業務概要" sheetId="1" r:id="rId1"/>
    <sheet name="歳入歳出決算" sheetId="2" r:id="rId2"/>
    <sheet name="繰入金調" sheetId="3" r:id="rId3"/>
  </sheets>
  <definedNames>
    <definedName name="_xlnm.Print_Area" localSheetId="0">'業務概要'!$B$1:$N$51</definedName>
    <definedName name="_xlnm.Print_Area" localSheetId="2">'繰入金調'!$A$1:$O$52</definedName>
    <definedName name="_xlnm.Print_Area" localSheetId="1">'歳入歳出決算'!$B$1:$P$64</definedName>
  </definedNames>
  <calcPr fullCalcOnLoad="1"/>
</workbook>
</file>

<file path=xl/sharedStrings.xml><?xml version="1.0" encoding="utf-8"?>
<sst xmlns="http://schemas.openxmlformats.org/spreadsheetml/2006/main" count="284" uniqueCount="223">
  <si>
    <t>特定地域生活排水処理事業</t>
  </si>
  <si>
    <t>繰入金に関する調</t>
  </si>
  <si>
    <t xml:space="preserve">     　   団     体     名</t>
  </si>
  <si>
    <t>計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</si>
  <si>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</si>
  <si>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</si>
  <si>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</si>
  <si>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</si>
  <si>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</si>
  <si>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</si>
  <si>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</si>
  <si>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他 会 計 繰 入 金</t>
  </si>
  <si>
    <t xml:space="preserve"> 水 質 規 制 費</t>
  </si>
  <si>
    <t xml:space="preserve"> 水洗便所等普及費</t>
  </si>
  <si>
    <t xml:space="preserve"> 高 度 処 理 費</t>
  </si>
  <si>
    <t xml:space="preserve"> 災 害 復 旧 費</t>
  </si>
  <si>
    <t xml:space="preserve"> に要する経費</t>
  </si>
  <si>
    <t xml:space="preserve"> そ  の  他</t>
  </si>
  <si>
    <t xml:space="preserve"> 資　本  勘  定  繰  入  金</t>
  </si>
  <si>
    <t xml:space="preserve"> 他 会 計 補 助 金</t>
  </si>
  <si>
    <t xml:space="preserve"> 雨水処理費</t>
  </si>
  <si>
    <t xml:space="preserve"> 個別排水処理事業に</t>
  </si>
  <si>
    <t xml:space="preserve"> 要する経費等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</si>
  <si>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</si>
  <si>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</si>
  <si>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</si>
  <si>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</si>
  <si>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</si>
  <si>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</si>
  <si>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</si>
  <si>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 xml:space="preserve"> </t>
  </si>
  <si>
    <t>施設及び業務概況</t>
  </si>
  <si>
    <t>歳入歳出決算に関する調</t>
  </si>
  <si>
    <t>(単位：千円)</t>
  </si>
  <si>
    <t xml:space="preserve">            団      体      名</t>
  </si>
  <si>
    <t>団     体     名</t>
  </si>
  <si>
    <t xml:space="preserve">    項          目</t>
  </si>
  <si>
    <t>項        目</t>
  </si>
  <si>
    <t xml:space="preserve"> １ 建 設 事 業 開 始 年 月 日</t>
  </si>
  <si>
    <t xml:space="preserve"> (１) 総  収  益  Ｂ＋Ｃ</t>
  </si>
  <si>
    <t>Ａ</t>
  </si>
  <si>
    <t xml:space="preserve"> ２ 供  用  開  始  年  月  日</t>
  </si>
  <si>
    <t xml:space="preserve"> ア 営  業  収  益</t>
  </si>
  <si>
    <t>Ｂ</t>
  </si>
  <si>
    <t xml:space="preserve"> ３ 特 別 会 計 設 置 年 月 日　</t>
  </si>
  <si>
    <t xml:space="preserve"> (ア) 料 金 収 入</t>
  </si>
  <si>
    <t xml:space="preserve"> (１) 行政区域内人口                 (人)</t>
  </si>
  <si>
    <t>１</t>
  </si>
  <si>
    <t xml:space="preserve"> (イ) 雨水処理負担金</t>
  </si>
  <si>
    <t>４</t>
  </si>
  <si>
    <t xml:space="preserve"> (２) 市 街 地 人 口                 (人)</t>
  </si>
  <si>
    <t xml:space="preserve"> (ウ) 受託工事収益</t>
  </si>
  <si>
    <t xml:space="preserve"> (３) 全 体 計 画 人 口              (人)</t>
  </si>
  <si>
    <t xml:space="preserve"> (エ) そ  の  他</t>
  </si>
  <si>
    <t>普</t>
  </si>
  <si>
    <t xml:space="preserve"> (４) 現在排水区域内人口             (人)</t>
  </si>
  <si>
    <t xml:space="preserve"> イ 営 業 外 収 益</t>
  </si>
  <si>
    <t>Ｃ</t>
  </si>
  <si>
    <t xml:space="preserve"> (５) 現在処理区域内人口             (人)</t>
  </si>
  <si>
    <t>収</t>
  </si>
  <si>
    <t xml:space="preserve"> (ア) 国 庫 補 助 金</t>
  </si>
  <si>
    <t>及</t>
  </si>
  <si>
    <t xml:space="preserve"> (６) 現在水洗便所設置済人口         (人)</t>
  </si>
  <si>
    <t xml:space="preserve"> (イ) 県 補 助 金</t>
  </si>
  <si>
    <t xml:space="preserve"> (７) 行 政 区 域 面 積              (ha)</t>
  </si>
  <si>
    <t xml:space="preserve"> (ウ) 他会計繰入金</t>
  </si>
  <si>
    <t>状</t>
  </si>
  <si>
    <t xml:space="preserve"> (８) 市 街 地 面 積                 (ha)</t>
  </si>
  <si>
    <t>益</t>
  </si>
  <si>
    <t xml:space="preserve"> (９) 全 体 計 画 面 積              (ha)</t>
  </si>
  <si>
    <t xml:space="preserve"> (２) 総  費  用  Ｅ＋Ｆ</t>
  </si>
  <si>
    <t>Ｄ</t>
  </si>
  <si>
    <t>況</t>
  </si>
  <si>
    <t xml:space="preserve"> (10) 現在排水区域面積               (ha)</t>
  </si>
  <si>
    <t xml:space="preserve"> ア 営  業  費  用</t>
  </si>
  <si>
    <t>Ｅ</t>
  </si>
  <si>
    <t xml:space="preserve"> (11) 現在処理区域面積               (ha)</t>
  </si>
  <si>
    <t>的</t>
  </si>
  <si>
    <t xml:space="preserve"> (ア) 職 員 給 与 費</t>
  </si>
  <si>
    <t xml:space="preserve"> (１) 総  事  業  費               (千円)</t>
  </si>
  <si>
    <t xml:space="preserve"> (イ) 受 託 工 事 費</t>
  </si>
  <si>
    <t>　</t>
  </si>
  <si>
    <t xml:space="preserve"> 総財</t>
  </si>
  <si>
    <t xml:space="preserve"> ア 国 庫 補 助 金           (千円)</t>
  </si>
  <si>
    <t xml:space="preserve"> (ウ) そ  の  他</t>
  </si>
  <si>
    <t>５</t>
  </si>
  <si>
    <t xml:space="preserve"> 事源</t>
  </si>
  <si>
    <t xml:space="preserve"> イ 地   方   債             (千円)</t>
  </si>
  <si>
    <t xml:space="preserve"> イ 営 業 外 費 用</t>
  </si>
  <si>
    <t>Ｆ</t>
  </si>
  <si>
    <t>事</t>
  </si>
  <si>
    <t>業内</t>
  </si>
  <si>
    <t xml:space="preserve"> (ア) 支  払  利  息</t>
  </si>
  <si>
    <t>業</t>
  </si>
  <si>
    <t xml:space="preserve"> 費訳</t>
  </si>
  <si>
    <t xml:space="preserve"> エ そ   の   他             (千円)</t>
  </si>
  <si>
    <t>　　1 地 方 債 利 息</t>
  </si>
  <si>
    <t>費</t>
  </si>
  <si>
    <t>同使</t>
  </si>
  <si>
    <t xml:space="preserve"> ア 浄 化 槽 費              (千円)</t>
  </si>
  <si>
    <t>支</t>
  </si>
  <si>
    <t>　　2 一時借入金利息</t>
  </si>
  <si>
    <t xml:space="preserve"> 上途</t>
  </si>
  <si>
    <t xml:space="preserve"> イ そ   の   他             (千円)</t>
  </si>
  <si>
    <t xml:space="preserve"> (イ) そ  の  他</t>
  </si>
  <si>
    <t xml:space="preserve"> (２) 補助対象事業費               (千円)</t>
  </si>
  <si>
    <t xml:space="preserve"> (３) 収 支 差 引  Ａ－Ｄ</t>
  </si>
  <si>
    <t>Ｇ</t>
  </si>
  <si>
    <t xml:space="preserve"> (１) 浄 化 槽 設 置 基 数         (基)</t>
  </si>
  <si>
    <t xml:space="preserve"> (１) 資 本 的 収 入</t>
  </si>
  <si>
    <t>Ｈ</t>
  </si>
  <si>
    <t xml:space="preserve"> (２) 処  理  方  法  別  内  訳</t>
  </si>
  <si>
    <t xml:space="preserve"> ア 地    方    債</t>
  </si>
  <si>
    <t>６</t>
  </si>
  <si>
    <t xml:space="preserve"> ア 高   度   処   理        (基)</t>
  </si>
  <si>
    <t>２</t>
  </si>
  <si>
    <t xml:space="preserve"> イ 他 会 計 出 資 金</t>
  </si>
  <si>
    <t xml:space="preserve"> イ 高   級   処   理        (基)</t>
  </si>
  <si>
    <t xml:space="preserve"> ウ 他 会 計 補 助 金</t>
  </si>
  <si>
    <t xml:space="preserve"> エ 他 会 計 借 入 金</t>
  </si>
  <si>
    <t>浄</t>
  </si>
  <si>
    <t>資</t>
  </si>
  <si>
    <t xml:space="preserve"> オ 固定資産売却代金</t>
  </si>
  <si>
    <t xml:space="preserve"> カ 国 庫 補 助 金</t>
  </si>
  <si>
    <t xml:space="preserve"> キ 県  補  助  金</t>
  </si>
  <si>
    <t>化</t>
  </si>
  <si>
    <t>内</t>
  </si>
  <si>
    <t>本</t>
  </si>
  <si>
    <t xml:space="preserve"> ク 工 事 負 担 金</t>
  </si>
  <si>
    <t>訳</t>
  </si>
  <si>
    <t xml:space="preserve"> ケ そ    の    他</t>
  </si>
  <si>
    <t xml:space="preserve"> (２) 資 本 的 支 出</t>
  </si>
  <si>
    <t>Ｉ</t>
  </si>
  <si>
    <t>槽</t>
  </si>
  <si>
    <t xml:space="preserve"> ア 建 設 改 良 費</t>
  </si>
  <si>
    <t xml:space="preserve"> (９)</t>
  </si>
  <si>
    <t>汚泥処理能力</t>
  </si>
  <si>
    <t xml:space="preserve"> うち 職員給与費</t>
  </si>
  <si>
    <t xml:space="preserve"> 含   水   率      (％)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</si>
  <si>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</si>
  <si>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</si>
  <si>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</si>
  <si>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</si>
  <si>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</si>
  <si>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>職</t>
  </si>
  <si>
    <t xml:space="preserve"> (３) 収 支 差 引  Ｈ－Ｉ</t>
  </si>
  <si>
    <t>Ｋ</t>
  </si>
  <si>
    <t>員</t>
  </si>
  <si>
    <t xml:space="preserve">  収 支 再 差 引  Ｇ＋Ｋ</t>
  </si>
  <si>
    <t>Ｌ</t>
  </si>
  <si>
    <t>数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</si>
  <si>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</si>
  <si>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</si>
  <si>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</si>
  <si>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</si>
  <si>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</si>
  <si>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</si>
  <si>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</si>
  <si>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</si>
  <si>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</si>
  <si>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</si>
  <si>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</si>
  <si>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</si>
  <si>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</si>
  <si>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</si>
  <si>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>　　赤　  字 （△）</t>
  </si>
  <si>
    <t>　収益的収支比率   　　　   　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</si>
  <si>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</si>
  <si>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</si>
  <si>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</si>
  <si>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</si>
  <si>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</si>
  <si>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個別排水処理事業</t>
  </si>
  <si>
    <t xml:space="preserve"> に要する経費</t>
  </si>
  <si>
    <t xml:space="preserve"> そ の 他</t>
  </si>
  <si>
    <t xml:space="preserve">　　　　Ｐ－Ｑ　 </t>
  </si>
  <si>
    <t>内</t>
  </si>
  <si>
    <t>松 阪 市</t>
  </si>
  <si>
    <t>伊 賀 市</t>
  </si>
  <si>
    <t xml:space="preserve"> 高資本費対策経費</t>
  </si>
  <si>
    <t>多 気 町</t>
  </si>
  <si>
    <t>大 台 町</t>
  </si>
  <si>
    <t>南伊勢町</t>
  </si>
  <si>
    <t xml:space="preserve">  H16. 4. 1  </t>
  </si>
  <si>
    <t xml:space="preserve">  H16. 6.15  </t>
  </si>
  <si>
    <t xml:space="preserve">  H16. 4. 1</t>
  </si>
  <si>
    <t xml:space="preserve">  H 8. 4. 1</t>
  </si>
  <si>
    <t xml:space="preserve">  H16.10. 7  </t>
  </si>
  <si>
    <t xml:space="preserve">  H11. 4. 1</t>
  </si>
  <si>
    <t xml:space="preserve">  H13. 8. 8</t>
  </si>
  <si>
    <t xml:space="preserve">  H 8. 5.23</t>
  </si>
  <si>
    <t xml:space="preserve">  H16.12.13   </t>
  </si>
  <si>
    <t xml:space="preserve">  H11. 7.29</t>
  </si>
  <si>
    <t xml:space="preserve">  H13. 8.30</t>
  </si>
  <si>
    <t xml:space="preserve">  H13. 4. 1</t>
  </si>
  <si>
    <t xml:space="preserve"> (３) 計  画  処  理  能  力     (㎥/日)</t>
  </si>
  <si>
    <t xml:space="preserve"> (４) 現  在  処  理  能  力     (㎥/日)</t>
  </si>
  <si>
    <t xml:space="preserve"> (５) 現 在 平 均 処 理 水 量    (㎥/日)</t>
  </si>
  <si>
    <t xml:space="preserve"> (６) 年 間 総 処 理 水 量          (㎥)</t>
  </si>
  <si>
    <t xml:space="preserve"> ア 汚 水 処 理 水 量        (㎥)</t>
  </si>
  <si>
    <t xml:space="preserve"> イ 雨 水 処 理 水 量        (㎥)</t>
  </si>
  <si>
    <t xml:space="preserve"> (７) 年  間  有  収  水  量        (㎥)</t>
  </si>
  <si>
    <t xml:space="preserve"> (８) 有     収     率              (％)</t>
  </si>
  <si>
    <t xml:space="preserve"> 汚   泥   量　 (㎥/日)</t>
  </si>
  <si>
    <t xml:space="preserve"> (10) 年 間 総 汚 泥 処 分 量       (㎥)</t>
  </si>
  <si>
    <t xml:space="preserve"> (１) 損 益 勘 定 所 属 職 員       (人)</t>
  </si>
  <si>
    <t xml:space="preserve"> ア 浄　化　槽  部  門       (人)</t>
  </si>
  <si>
    <t xml:space="preserve"> イ そ の 他(総務管理部門)   (人)</t>
  </si>
  <si>
    <t xml:space="preserve"> (２) 資 本 勘 定 所 属 職 員       (人)</t>
  </si>
  <si>
    <t xml:space="preserve"> 分流式下水道等に要</t>
  </si>
  <si>
    <t xml:space="preserve"> する経費</t>
  </si>
  <si>
    <t xml:space="preserve"> 特定用地の先行取得</t>
  </si>
  <si>
    <t xml:space="preserve"> ウ 分 　担 　金             (千円)</t>
  </si>
  <si>
    <t>Ｊ</t>
  </si>
  <si>
    <t>計・平均</t>
  </si>
  <si>
    <t>名張市</t>
  </si>
  <si>
    <t>紀宝町</t>
  </si>
  <si>
    <t>紀宝町</t>
  </si>
  <si>
    <t xml:space="preserve">  H20. 4. 1</t>
  </si>
  <si>
    <t xml:space="preserve">  H20. 4. 1</t>
  </si>
  <si>
    <t xml:space="preserve">  H20.12.25</t>
  </si>
  <si>
    <t xml:space="preserve">  H21. 3.31</t>
  </si>
  <si>
    <t>13　特定地域生活排水処理事業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</si>
</sst>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0.0"/>
    <numFmt numFmtId="179" formatCode="0.0_);[Red]\(0.0\)"/>
  </numFmts>
  <fonts count="5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4"/>
      <name val="ＭＳ Ｐゴシック"/>
      <family val="3"/>
    </font>
    <font>
      <sz val="14"/>
      <color indexed="8"/>
      <name val="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7" fontId="0" fillId="0" borderId="0">
      <alignment/>
      <protection/>
    </xf>
    <xf numFmtId="0" fontId="0" fillId="0" borderId="0">
      <alignment/>
      <protection/>
    </xf>
  </cellStyleXfs>
  <cellXfs count="127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2" xfId="0" applyBorder="1" applyAlignment="1">
      <alignment horizontal="center"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176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7" xfId="0" applyNumberFormat="1" applyBorder="1" applyAlignment="1" applyProtection="1">
      <alignment/>
      <protection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2" xfId="0" applyNumberFormat="1" applyBorder="1" applyAlignment="1" applyProtection="1">
      <alignment/>
      <protection/>
    </xf>
    <xf numFmtId="37" fontId="0" fillId="0" borderId="3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9" xfId="0" applyBorder="1" applyAlignment="1">
      <alignment horizontal="center"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2" xfId="0" applyBorder="1" applyAlignment="1">
      <alignment horizontal="center"/>
    </xf>
    <xf numFmtId="37" fontId="0" fillId="0" borderId="13" xfId="0" applyBorder="1" applyAlignment="1">
      <alignment horizontal="center"/>
    </xf>
    <xf numFmtId="176" fontId="0" fillId="0" borderId="1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9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18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19" xfId="0" applyBorder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11" xfId="0" applyBorder="1" applyAlignment="1">
      <alignment horizontal="center"/>
    </xf>
    <xf numFmtId="177" fontId="0" fillId="0" borderId="10" xfId="0" applyNumberFormat="1" applyBorder="1" applyAlignment="1" applyProtection="1">
      <alignment/>
      <protection/>
    </xf>
    <xf numFmtId="37" fontId="0" fillId="0" borderId="20" xfId="0" applyBorder="1" applyAlignment="1">
      <alignment/>
    </xf>
    <xf numFmtId="176" fontId="0" fillId="0" borderId="15" xfId="0" applyNumberFormat="1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3" xfId="0" applyBorder="1" applyAlignment="1">
      <alignment horizontal="center"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37" fontId="0" fillId="0" borderId="21" xfId="0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37" fontId="0" fillId="0" borderId="31" xfId="0" applyBorder="1" applyAlignment="1">
      <alignment/>
    </xf>
    <xf numFmtId="37" fontId="0" fillId="0" borderId="32" xfId="0" applyBorder="1" applyAlignment="1">
      <alignment/>
    </xf>
    <xf numFmtId="37" fontId="0" fillId="0" borderId="33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34" xfId="0" applyBorder="1" applyAlignment="1">
      <alignment/>
    </xf>
    <xf numFmtId="37" fontId="0" fillId="0" borderId="35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center"/>
    </xf>
    <xf numFmtId="37" fontId="0" fillId="0" borderId="9" xfId="0" applyBorder="1" applyAlignment="1" applyProtection="1" quotePrefix="1">
      <alignment horizontal="left"/>
      <protection/>
    </xf>
    <xf numFmtId="37" fontId="0" fillId="0" borderId="9" xfId="0" applyNumberFormat="1" applyBorder="1" applyAlignment="1" applyProtection="1" quotePrefix="1">
      <alignment horizontal="left"/>
      <protection/>
    </xf>
    <xf numFmtId="37" fontId="0" fillId="0" borderId="12" xfId="0" applyBorder="1" applyAlignment="1" applyProtection="1">
      <alignment/>
      <protection/>
    </xf>
    <xf numFmtId="37" fontId="0" fillId="0" borderId="36" xfId="0" applyBorder="1" applyAlignment="1" applyProtection="1">
      <alignment/>
      <protection/>
    </xf>
    <xf numFmtId="37" fontId="0" fillId="0" borderId="33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27" xfId="0" applyBorder="1" applyAlignment="1" applyProtection="1">
      <alignment/>
      <protection/>
    </xf>
    <xf numFmtId="179" fontId="0" fillId="0" borderId="16" xfId="0" applyNumberFormat="1" applyBorder="1" applyAlignment="1" applyProtection="1">
      <alignment/>
      <protection/>
    </xf>
    <xf numFmtId="37" fontId="0" fillId="0" borderId="37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177" fontId="0" fillId="0" borderId="9" xfId="0" applyNumberFormat="1" applyBorder="1" applyAlignment="1" applyProtection="1">
      <alignment/>
      <protection/>
    </xf>
    <xf numFmtId="37" fontId="0" fillId="0" borderId="19" xfId="0" applyBorder="1" applyAlignment="1" applyProtection="1" quotePrefix="1">
      <alignment horizontal="left"/>
      <protection/>
    </xf>
    <xf numFmtId="37" fontId="0" fillId="0" borderId="19" xfId="0" applyNumberFormat="1" applyBorder="1" applyAlignment="1" applyProtection="1" quotePrefix="1">
      <alignment horizontal="left"/>
      <protection/>
    </xf>
    <xf numFmtId="37" fontId="3" fillId="0" borderId="0" xfId="0" applyFont="1" applyAlignment="1">
      <alignment/>
    </xf>
    <xf numFmtId="37" fontId="0" fillId="0" borderId="38" xfId="0" applyBorder="1" applyAlignment="1">
      <alignment/>
    </xf>
    <xf numFmtId="37" fontId="0" fillId="0" borderId="39" xfId="0" applyNumberFormat="1" applyBorder="1" applyAlignment="1" applyProtection="1">
      <alignment/>
      <protection/>
    </xf>
    <xf numFmtId="37" fontId="0" fillId="0" borderId="40" xfId="0" applyBorder="1" applyAlignment="1" applyProtection="1">
      <alignment/>
      <protection/>
    </xf>
    <xf numFmtId="37" fontId="0" fillId="0" borderId="40" xfId="0" applyNumberFormat="1" applyBorder="1" applyAlignment="1" applyProtection="1">
      <alignment/>
      <protection/>
    </xf>
    <xf numFmtId="37" fontId="0" fillId="0" borderId="41" xfId="0" applyBorder="1" applyAlignment="1">
      <alignment/>
    </xf>
    <xf numFmtId="37" fontId="0" fillId="0" borderId="10" xfId="0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0" fillId="0" borderId="42" xfId="0" applyBorder="1" applyAlignment="1" applyProtection="1">
      <alignment/>
      <protection/>
    </xf>
    <xf numFmtId="177" fontId="0" fillId="0" borderId="43" xfId="0" applyNumberFormat="1" applyBorder="1" applyAlignment="1" applyProtection="1">
      <alignment/>
      <protection/>
    </xf>
    <xf numFmtId="176" fontId="0" fillId="0" borderId="24" xfId="0" applyNumberFormat="1" applyBorder="1" applyAlignment="1" applyProtection="1">
      <alignment/>
      <protection/>
    </xf>
    <xf numFmtId="37" fontId="0" fillId="0" borderId="25" xfId="0" applyNumberFormat="1" applyBorder="1" applyAlignment="1" applyProtection="1">
      <alignment/>
      <protection/>
    </xf>
    <xf numFmtId="37" fontId="0" fillId="0" borderId="44" xfId="0" applyBorder="1" applyAlignment="1" applyProtection="1">
      <alignment/>
      <protection/>
    </xf>
    <xf numFmtId="49" fontId="0" fillId="0" borderId="45" xfId="0" applyNumberFormat="1" applyBorder="1" applyAlignment="1" applyProtection="1">
      <alignment/>
      <protection/>
    </xf>
    <xf numFmtId="37" fontId="0" fillId="0" borderId="46" xfId="0" applyBorder="1" applyAlignment="1">
      <alignment/>
    </xf>
    <xf numFmtId="37" fontId="0" fillId="0" borderId="0" xfId="20" applyFont="1" applyFill="1">
      <alignment/>
      <protection/>
    </xf>
    <xf numFmtId="37" fontId="0" fillId="0" borderId="9" xfId="20" applyFont="1" applyFill="1" applyBorder="1">
      <alignment/>
      <protection/>
    </xf>
    <xf numFmtId="177" fontId="0" fillId="0" borderId="45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47" xfId="0" applyBorder="1" applyAlignment="1">
      <alignment/>
    </xf>
    <xf numFmtId="37" fontId="0" fillId="0" borderId="48" xfId="0" applyNumberFormat="1" applyBorder="1" applyAlignment="1" applyProtection="1">
      <alignment/>
      <protection/>
    </xf>
    <xf numFmtId="37" fontId="0" fillId="0" borderId="49" xfId="0" applyNumberFormat="1" applyBorder="1" applyAlignment="1" applyProtection="1">
      <alignment/>
      <protection/>
    </xf>
    <xf numFmtId="37" fontId="0" fillId="0" borderId="48" xfId="0" applyBorder="1" applyAlignment="1">
      <alignment/>
    </xf>
    <xf numFmtId="37" fontId="0" fillId="0" borderId="49" xfId="0" applyBorder="1" applyAlignment="1">
      <alignment/>
    </xf>
    <xf numFmtId="37" fontId="0" fillId="0" borderId="50" xfId="0" applyBorder="1" applyAlignment="1">
      <alignment/>
    </xf>
    <xf numFmtId="37" fontId="0" fillId="0" borderId="51" xfId="0" applyNumberFormat="1" applyBorder="1" applyAlignment="1" applyProtection="1">
      <alignment/>
      <protection/>
    </xf>
    <xf numFmtId="37" fontId="0" fillId="0" borderId="52" xfId="0" applyNumberFormat="1" applyBorder="1" applyAlignment="1" applyProtection="1">
      <alignment/>
      <protection/>
    </xf>
    <xf numFmtId="37" fontId="0" fillId="0" borderId="51" xfId="0" applyBorder="1" applyAlignment="1">
      <alignment/>
    </xf>
    <xf numFmtId="37" fontId="0" fillId="0" borderId="52" xfId="0" applyBorder="1" applyAlignment="1">
      <alignment/>
    </xf>
    <xf numFmtId="37" fontId="0" fillId="0" borderId="53" xfId="0" applyBorder="1" applyAlignment="1">
      <alignment/>
    </xf>
    <xf numFmtId="37" fontId="0" fillId="0" borderId="54" xfId="0" applyBorder="1" applyAlignment="1">
      <alignment/>
    </xf>
    <xf numFmtId="37" fontId="0" fillId="0" borderId="55" xfId="0" applyBorder="1" applyAlignment="1">
      <alignment/>
    </xf>
    <xf numFmtId="37" fontId="0" fillId="0" borderId="55" xfId="0" applyBorder="1" applyAlignment="1">
      <alignment horizontal="center"/>
    </xf>
    <xf numFmtId="176" fontId="0" fillId="0" borderId="56" xfId="0" applyNumberFormat="1" applyBorder="1" applyAlignment="1" applyProtection="1">
      <alignment/>
      <protection/>
    </xf>
    <xf numFmtId="37" fontId="0" fillId="0" borderId="57" xfId="0" applyNumberFormat="1" applyBorder="1" applyAlignment="1" applyProtection="1">
      <alignment/>
      <protection/>
    </xf>
    <xf numFmtId="37" fontId="0" fillId="0" borderId="58" xfId="0" applyNumberFormat="1" applyBorder="1" applyAlignment="1" applyProtection="1">
      <alignment/>
      <protection/>
    </xf>
    <xf numFmtId="37" fontId="0" fillId="0" borderId="57" xfId="0" applyBorder="1" applyAlignment="1">
      <alignment/>
    </xf>
    <xf numFmtId="37" fontId="0" fillId="0" borderId="58" xfId="0" applyBorder="1" applyAlignment="1">
      <alignment/>
    </xf>
    <xf numFmtId="37" fontId="0" fillId="0" borderId="56" xfId="0" applyBorder="1" applyAlignment="1">
      <alignment/>
    </xf>
    <xf numFmtId="37" fontId="0" fillId="0" borderId="59" xfId="0" applyBorder="1" applyAlignment="1" applyProtection="1" quotePrefix="1">
      <alignment horizontal="left"/>
      <protection/>
    </xf>
    <xf numFmtId="37" fontId="0" fillId="0" borderId="59" xfId="0" applyNumberFormat="1" applyBorder="1" applyAlignment="1" applyProtection="1" quotePrefix="1">
      <alignment horizontal="left"/>
      <protection/>
    </xf>
    <xf numFmtId="37" fontId="0" fillId="0" borderId="60" xfId="0" applyBorder="1" applyAlignment="1" applyProtection="1" quotePrefix="1">
      <alignment horizontal="left"/>
      <protection/>
    </xf>
    <xf numFmtId="177" fontId="0" fillId="0" borderId="61" xfId="0" applyNumberFormat="1" applyBorder="1" applyAlignment="1" applyProtection="1">
      <alignment/>
      <protection/>
    </xf>
    <xf numFmtId="37" fontId="0" fillId="0" borderId="62" xfId="0" applyBorder="1" applyAlignment="1">
      <alignment/>
    </xf>
    <xf numFmtId="37" fontId="0" fillId="0" borderId="63" xfId="0" applyBorder="1" applyAlignment="1">
      <alignment/>
    </xf>
    <xf numFmtId="37" fontId="0" fillId="0" borderId="63" xfId="0" applyBorder="1" applyAlignment="1">
      <alignment horizontal="center"/>
    </xf>
    <xf numFmtId="176" fontId="0" fillId="0" borderId="64" xfId="0" applyNumberFormat="1" applyBorder="1" applyAlignment="1" applyProtection="1">
      <alignment/>
      <protection/>
    </xf>
    <xf numFmtId="177" fontId="0" fillId="0" borderId="26" xfId="0" applyNumberFormat="1" applyBorder="1" applyAlignment="1" applyProtection="1">
      <alignment/>
      <protection/>
    </xf>
    <xf numFmtId="37" fontId="0" fillId="0" borderId="65" xfId="0" applyBorder="1" applyAlignment="1">
      <alignment/>
    </xf>
    <xf numFmtId="37" fontId="0" fillId="0" borderId="57" xfId="0" applyBorder="1" applyAlignment="1" applyProtection="1" quotePrefix="1">
      <alignment/>
      <protection/>
    </xf>
    <xf numFmtId="37" fontId="0" fillId="0" borderId="10" xfId="0" applyBorder="1" applyAlignment="1" quotePrefix="1">
      <alignment horizontal="right"/>
    </xf>
    <xf numFmtId="37" fontId="0" fillId="0" borderId="9" xfId="0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公共繰入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M50"/>
  <sheetViews>
    <sheetView showGridLines="0" showZeros="0" tabSelected="1" zoomScale="55" zoomScaleNormal="55" workbookViewId="0" topLeftCell="A1">
      <pane xSplit="5" ySplit="8" topLeftCell="F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12.66015625" defaultRowHeight="18"/>
  <cols>
    <col min="1" max="1" width="3.16015625" style="0" customWidth="1"/>
    <col min="2" max="2" width="4.66015625" style="0" customWidth="1"/>
    <col min="3" max="3" width="6.66015625" style="0" customWidth="1"/>
    <col min="4" max="4" width="14.66015625" style="0" customWidth="1"/>
    <col min="5" max="5" width="23.66015625" style="0" customWidth="1"/>
    <col min="9" max="12" width="12.66015625" style="0" customWidth="1"/>
    <col min="13" max="13" width="13.5" style="0" customWidth="1"/>
    <col min="14" max="14" width="2" style="0" hidden="1" customWidth="1"/>
  </cols>
  <sheetData>
    <row r="1" ht="53.25" customHeight="1">
      <c r="B1" s="75" t="s">
        <v>222</v>
      </c>
    </row>
    <row r="2" ht="21" customHeight="1"/>
    <row r="3" spans="2:13" ht="23.25" customHeight="1" thickBot="1">
      <c r="B3" s="1" t="s">
        <v>31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21.75" customHeight="1">
      <c r="B4" s="2"/>
      <c r="F4" s="80"/>
      <c r="G4" s="105"/>
      <c r="H4" s="40"/>
      <c r="I4" s="56"/>
      <c r="J4" s="68"/>
      <c r="K4" s="118"/>
      <c r="L4" s="36"/>
      <c r="M4" s="57"/>
    </row>
    <row r="5" spans="2:13" ht="21.75" customHeight="1">
      <c r="B5" s="2"/>
      <c r="C5" t="s">
        <v>34</v>
      </c>
      <c r="F5" s="2"/>
      <c r="G5" s="106"/>
      <c r="H5" s="41"/>
      <c r="I5" s="58"/>
      <c r="J5" s="3"/>
      <c r="K5" s="119"/>
      <c r="L5" s="21"/>
      <c r="M5" s="20"/>
    </row>
    <row r="6" spans="2:13" ht="21.75" customHeight="1">
      <c r="B6" s="2"/>
      <c r="E6" t="s">
        <v>30</v>
      </c>
      <c r="F6" s="4" t="s">
        <v>177</v>
      </c>
      <c r="G6" s="107" t="s">
        <v>215</v>
      </c>
      <c r="H6" s="42" t="s">
        <v>178</v>
      </c>
      <c r="I6" s="59" t="s">
        <v>180</v>
      </c>
      <c r="J6" s="17" t="s">
        <v>181</v>
      </c>
      <c r="K6" s="120" t="s">
        <v>182</v>
      </c>
      <c r="L6" s="23" t="s">
        <v>216</v>
      </c>
      <c r="M6" s="22" t="s">
        <v>214</v>
      </c>
    </row>
    <row r="7" spans="2:13" ht="21.75" customHeight="1">
      <c r="B7" s="2" t="s">
        <v>36</v>
      </c>
      <c r="F7" s="2"/>
      <c r="G7" s="106"/>
      <c r="H7" s="41"/>
      <c r="I7" s="58"/>
      <c r="J7" s="3"/>
      <c r="K7" s="119"/>
      <c r="L7" s="21"/>
      <c r="M7" s="20"/>
    </row>
    <row r="8" spans="2:13" ht="21.75" customHeight="1" thickBot="1">
      <c r="B8" s="5"/>
      <c r="C8" s="1"/>
      <c r="D8" s="1"/>
      <c r="E8" s="24">
        <v>244210</v>
      </c>
      <c r="F8" s="7"/>
      <c r="G8" s="108"/>
      <c r="H8" s="85"/>
      <c r="I8" s="24"/>
      <c r="J8" s="69"/>
      <c r="K8" s="121"/>
      <c r="L8" s="37"/>
      <c r="M8" s="25">
        <v>244210</v>
      </c>
    </row>
    <row r="9" spans="2:13" ht="21.75" customHeight="1">
      <c r="B9" s="14" t="s">
        <v>38</v>
      </c>
      <c r="C9" s="13"/>
      <c r="D9" s="13"/>
      <c r="E9" s="27"/>
      <c r="F9" s="81" t="s">
        <v>186</v>
      </c>
      <c r="G9" s="124" t="s">
        <v>219</v>
      </c>
      <c r="H9" s="87" t="s">
        <v>187</v>
      </c>
      <c r="I9" s="83" t="s">
        <v>183</v>
      </c>
      <c r="J9" s="60" t="s">
        <v>188</v>
      </c>
      <c r="K9" s="114" t="s">
        <v>189</v>
      </c>
      <c r="L9" s="116" t="s">
        <v>218</v>
      </c>
      <c r="M9" s="28"/>
    </row>
    <row r="10" spans="2:13" ht="21.75" customHeight="1">
      <c r="B10" s="14" t="s">
        <v>41</v>
      </c>
      <c r="C10" s="13"/>
      <c r="D10" s="13"/>
      <c r="E10" s="27"/>
      <c r="F10" s="81" t="s">
        <v>190</v>
      </c>
      <c r="G10" s="124" t="s">
        <v>220</v>
      </c>
      <c r="H10" s="88" t="s">
        <v>191</v>
      </c>
      <c r="I10" s="78" t="s">
        <v>184</v>
      </c>
      <c r="J10" s="60" t="s">
        <v>192</v>
      </c>
      <c r="K10" s="114" t="s">
        <v>193</v>
      </c>
      <c r="L10" s="73" t="s">
        <v>221</v>
      </c>
      <c r="M10" s="28"/>
    </row>
    <row r="11" spans="2:13" ht="21.75" customHeight="1">
      <c r="B11" s="14" t="s">
        <v>44</v>
      </c>
      <c r="C11" s="13"/>
      <c r="D11" s="13"/>
      <c r="E11" s="31"/>
      <c r="F11" s="82" t="s">
        <v>186</v>
      </c>
      <c r="G11" s="109" t="s">
        <v>218</v>
      </c>
      <c r="H11" s="38" t="s">
        <v>183</v>
      </c>
      <c r="I11" s="79" t="s">
        <v>185</v>
      </c>
      <c r="J11" s="61" t="s">
        <v>188</v>
      </c>
      <c r="K11" s="115" t="s">
        <v>194</v>
      </c>
      <c r="L11" s="74" t="s">
        <v>218</v>
      </c>
      <c r="M11" s="28"/>
    </row>
    <row r="12" spans="2:13" ht="21.75" customHeight="1">
      <c r="B12" s="2"/>
      <c r="C12" s="15" t="s">
        <v>46</v>
      </c>
      <c r="D12" s="13"/>
      <c r="E12" s="31"/>
      <c r="F12" s="82">
        <v>170843</v>
      </c>
      <c r="G12" s="109">
        <v>82893</v>
      </c>
      <c r="H12" s="39">
        <v>100566</v>
      </c>
      <c r="I12" s="31">
        <v>15729</v>
      </c>
      <c r="J12" s="70">
        <v>10766</v>
      </c>
      <c r="K12" s="100">
        <v>16248</v>
      </c>
      <c r="L12" s="95">
        <v>12435</v>
      </c>
      <c r="M12" s="28">
        <f aca="true" t="shared" si="0" ref="M12:M50">SUM(F12:L12)</f>
        <v>409480</v>
      </c>
    </row>
    <row r="13" spans="2:13" ht="21.75" customHeight="1">
      <c r="B13" s="4" t="s">
        <v>49</v>
      </c>
      <c r="C13" s="15" t="s">
        <v>50</v>
      </c>
      <c r="D13" s="13"/>
      <c r="E13" s="31"/>
      <c r="F13" s="82">
        <v>95696</v>
      </c>
      <c r="G13" s="109">
        <v>40122</v>
      </c>
      <c r="H13" s="39">
        <v>33624</v>
      </c>
      <c r="I13" s="31">
        <v>0</v>
      </c>
      <c r="J13" s="70">
        <v>0</v>
      </c>
      <c r="K13" s="100">
        <v>0</v>
      </c>
      <c r="L13" s="95">
        <v>0</v>
      </c>
      <c r="M13" s="28">
        <f t="shared" si="0"/>
        <v>169442</v>
      </c>
    </row>
    <row r="14" spans="2:13" ht="21.75" customHeight="1">
      <c r="B14" s="2"/>
      <c r="C14" s="15" t="s">
        <v>52</v>
      </c>
      <c r="D14" s="13"/>
      <c r="E14" s="31"/>
      <c r="F14" s="82">
        <v>12498</v>
      </c>
      <c r="G14" s="109">
        <v>0</v>
      </c>
      <c r="H14" s="39">
        <v>3277</v>
      </c>
      <c r="I14" s="31">
        <v>4281</v>
      </c>
      <c r="J14" s="70">
        <v>3234</v>
      </c>
      <c r="K14" s="100">
        <v>3279</v>
      </c>
      <c r="L14" s="95">
        <v>3669</v>
      </c>
      <c r="M14" s="28">
        <f t="shared" si="0"/>
        <v>30238</v>
      </c>
    </row>
    <row r="15" spans="2:13" ht="21.75" customHeight="1">
      <c r="B15" s="4" t="s">
        <v>54</v>
      </c>
      <c r="C15" s="15" t="s">
        <v>55</v>
      </c>
      <c r="D15" s="13"/>
      <c r="E15" s="31"/>
      <c r="F15" s="82">
        <v>6869</v>
      </c>
      <c r="G15" s="109">
        <v>375</v>
      </c>
      <c r="H15" s="39">
        <v>646</v>
      </c>
      <c r="I15" s="31">
        <v>4182</v>
      </c>
      <c r="J15" s="70">
        <v>2324</v>
      </c>
      <c r="K15" s="100">
        <v>2927</v>
      </c>
      <c r="L15" s="95">
        <v>420</v>
      </c>
      <c r="M15" s="28">
        <f t="shared" si="0"/>
        <v>17743</v>
      </c>
    </row>
    <row r="16" spans="2:13" ht="21.75" customHeight="1">
      <c r="B16" s="2"/>
      <c r="C16" s="15" t="s">
        <v>58</v>
      </c>
      <c r="D16" s="13"/>
      <c r="E16" s="31"/>
      <c r="F16" s="82">
        <v>6869</v>
      </c>
      <c r="G16" s="109">
        <v>375</v>
      </c>
      <c r="H16" s="39">
        <v>646</v>
      </c>
      <c r="I16" s="31">
        <v>4182</v>
      </c>
      <c r="J16" s="70">
        <v>2324</v>
      </c>
      <c r="K16" s="100">
        <v>2927</v>
      </c>
      <c r="L16" s="95">
        <v>420</v>
      </c>
      <c r="M16" s="28">
        <f t="shared" si="0"/>
        <v>17743</v>
      </c>
    </row>
    <row r="17" spans="2:13" ht="21.75" customHeight="1">
      <c r="B17" s="4" t="s">
        <v>61</v>
      </c>
      <c r="C17" s="15" t="s">
        <v>62</v>
      </c>
      <c r="D17" s="13"/>
      <c r="E17" s="31"/>
      <c r="F17" s="82">
        <v>6869</v>
      </c>
      <c r="G17" s="109">
        <v>186</v>
      </c>
      <c r="H17" s="39">
        <v>646</v>
      </c>
      <c r="I17" s="31">
        <v>1861</v>
      </c>
      <c r="J17" s="70">
        <v>2324</v>
      </c>
      <c r="K17" s="100">
        <v>871</v>
      </c>
      <c r="L17" s="95">
        <v>0</v>
      </c>
      <c r="M17" s="28">
        <f t="shared" si="0"/>
        <v>12757</v>
      </c>
    </row>
    <row r="18" spans="2:13" ht="21.75" customHeight="1">
      <c r="B18" s="2"/>
      <c r="C18" s="15" t="s">
        <v>64</v>
      </c>
      <c r="D18" s="13"/>
      <c r="E18" s="31"/>
      <c r="F18" s="82">
        <v>62377</v>
      </c>
      <c r="G18" s="109">
        <v>12976</v>
      </c>
      <c r="H18" s="39">
        <v>55817</v>
      </c>
      <c r="I18" s="31">
        <v>10317</v>
      </c>
      <c r="J18" s="70">
        <v>36294</v>
      </c>
      <c r="K18" s="100">
        <v>24293</v>
      </c>
      <c r="L18" s="95">
        <v>7966</v>
      </c>
      <c r="M18" s="28">
        <f t="shared" si="0"/>
        <v>210040</v>
      </c>
    </row>
    <row r="19" spans="2:13" ht="21.75" customHeight="1">
      <c r="B19" s="4" t="s">
        <v>66</v>
      </c>
      <c r="C19" s="15" t="s">
        <v>67</v>
      </c>
      <c r="D19" s="13"/>
      <c r="E19" s="31"/>
      <c r="F19" s="82">
        <v>2903</v>
      </c>
      <c r="G19" s="109">
        <v>0</v>
      </c>
      <c r="H19" s="39">
        <v>422</v>
      </c>
      <c r="I19" s="31">
        <v>0</v>
      </c>
      <c r="J19" s="70">
        <v>0</v>
      </c>
      <c r="K19" s="100">
        <v>0</v>
      </c>
      <c r="L19" s="95">
        <v>0</v>
      </c>
      <c r="M19" s="28">
        <f t="shared" si="0"/>
        <v>3325</v>
      </c>
    </row>
    <row r="20" spans="2:13" ht="21.75" customHeight="1">
      <c r="B20" s="2"/>
      <c r="C20" s="15" t="s">
        <v>69</v>
      </c>
      <c r="D20" s="13"/>
      <c r="E20" s="31"/>
      <c r="F20" s="82">
        <v>31727</v>
      </c>
      <c r="G20" s="109">
        <v>0</v>
      </c>
      <c r="H20" s="39">
        <v>10650</v>
      </c>
      <c r="I20" s="31">
        <v>628</v>
      </c>
      <c r="J20" s="70">
        <v>36216</v>
      </c>
      <c r="K20" s="100">
        <v>13171</v>
      </c>
      <c r="L20" s="95">
        <v>7966</v>
      </c>
      <c r="M20" s="28">
        <f t="shared" si="0"/>
        <v>100358</v>
      </c>
    </row>
    <row r="21" spans="2:13" ht="21.75" customHeight="1">
      <c r="B21" s="4" t="s">
        <v>72</v>
      </c>
      <c r="C21" s="15" t="s">
        <v>73</v>
      </c>
      <c r="D21" s="13"/>
      <c r="E21" s="31"/>
      <c r="F21" s="82">
        <v>17437</v>
      </c>
      <c r="G21" s="109">
        <v>0</v>
      </c>
      <c r="H21" s="39">
        <v>1772</v>
      </c>
      <c r="I21" s="31">
        <v>41</v>
      </c>
      <c r="J21" s="70">
        <v>36216</v>
      </c>
      <c r="K21" s="100">
        <v>4626</v>
      </c>
      <c r="L21" s="95">
        <v>7966</v>
      </c>
      <c r="M21" s="28">
        <f t="shared" si="0"/>
        <v>68058</v>
      </c>
    </row>
    <row r="22" spans="2:13" ht="21.75" customHeight="1">
      <c r="B22" s="14"/>
      <c r="C22" s="15" t="s">
        <v>76</v>
      </c>
      <c r="D22" s="13"/>
      <c r="E22" s="31"/>
      <c r="F22" s="82">
        <v>17437</v>
      </c>
      <c r="G22" s="109">
        <v>0</v>
      </c>
      <c r="H22" s="39">
        <v>1772</v>
      </c>
      <c r="I22" s="31">
        <v>41</v>
      </c>
      <c r="J22" s="70">
        <v>36216</v>
      </c>
      <c r="K22" s="100">
        <v>4626</v>
      </c>
      <c r="L22" s="95">
        <v>7966</v>
      </c>
      <c r="M22" s="28">
        <f t="shared" si="0"/>
        <v>68058</v>
      </c>
    </row>
    <row r="23" spans="2:13" ht="21.75" customHeight="1">
      <c r="B23" s="2"/>
      <c r="C23" s="15" t="s">
        <v>79</v>
      </c>
      <c r="D23" s="13"/>
      <c r="E23" s="31"/>
      <c r="F23" s="82">
        <v>2012399</v>
      </c>
      <c r="G23" s="109">
        <v>50648</v>
      </c>
      <c r="H23" s="39">
        <v>187347</v>
      </c>
      <c r="I23" s="31">
        <v>475470</v>
      </c>
      <c r="J23" s="70">
        <v>488283</v>
      </c>
      <c r="K23" s="100">
        <v>331268</v>
      </c>
      <c r="L23" s="95">
        <v>196310</v>
      </c>
      <c r="M23" s="28">
        <f t="shared" si="0"/>
        <v>3741725</v>
      </c>
    </row>
    <row r="24" spans="2:13" ht="21.75" customHeight="1">
      <c r="B24" s="2" t="s">
        <v>81</v>
      </c>
      <c r="C24" s="3" t="s">
        <v>82</v>
      </c>
      <c r="D24" s="11" t="s">
        <v>83</v>
      </c>
      <c r="E24" s="33"/>
      <c r="F24" s="12">
        <v>591362</v>
      </c>
      <c r="G24" s="110">
        <v>16875</v>
      </c>
      <c r="H24" s="86">
        <v>61885</v>
      </c>
      <c r="I24" s="33">
        <v>158292</v>
      </c>
      <c r="J24" s="71">
        <v>145688</v>
      </c>
      <c r="K24" s="101">
        <v>94206</v>
      </c>
      <c r="L24" s="96">
        <v>83288</v>
      </c>
      <c r="M24" s="62">
        <f t="shared" si="0"/>
        <v>1151596</v>
      </c>
    </row>
    <row r="25" spans="2:13" ht="21.75" customHeight="1">
      <c r="B25" s="4" t="s">
        <v>85</v>
      </c>
      <c r="C25" s="3" t="s">
        <v>86</v>
      </c>
      <c r="D25" s="11" t="s">
        <v>87</v>
      </c>
      <c r="E25" s="33"/>
      <c r="F25" s="12">
        <v>1053200</v>
      </c>
      <c r="G25" s="110">
        <v>28000</v>
      </c>
      <c r="H25" s="86">
        <v>105100</v>
      </c>
      <c r="I25" s="33">
        <v>263800</v>
      </c>
      <c r="J25" s="71">
        <v>229000</v>
      </c>
      <c r="K25" s="101">
        <v>150500</v>
      </c>
      <c r="L25" s="96">
        <v>55300</v>
      </c>
      <c r="M25" s="63">
        <f t="shared" si="0"/>
        <v>1884900</v>
      </c>
    </row>
    <row r="26" spans="2:13" ht="21.75" customHeight="1">
      <c r="B26" s="4" t="s">
        <v>90</v>
      </c>
      <c r="C26" s="17" t="s">
        <v>91</v>
      </c>
      <c r="D26" s="11" t="s">
        <v>212</v>
      </c>
      <c r="E26" s="33"/>
      <c r="F26" s="12">
        <v>85469</v>
      </c>
      <c r="G26" s="110">
        <v>5709</v>
      </c>
      <c r="H26" s="86">
        <v>18987</v>
      </c>
      <c r="I26" s="33">
        <v>49912</v>
      </c>
      <c r="J26" s="71">
        <v>0</v>
      </c>
      <c r="K26" s="101">
        <v>11848</v>
      </c>
      <c r="L26" s="96">
        <v>31321</v>
      </c>
      <c r="M26" s="63">
        <f t="shared" si="0"/>
        <v>203246</v>
      </c>
    </row>
    <row r="27" spans="2:13" ht="21.75" customHeight="1">
      <c r="B27" s="4" t="s">
        <v>93</v>
      </c>
      <c r="C27" s="15" t="s">
        <v>94</v>
      </c>
      <c r="D27" s="15" t="s">
        <v>95</v>
      </c>
      <c r="E27" s="31"/>
      <c r="F27" s="82">
        <v>282368</v>
      </c>
      <c r="G27" s="109">
        <v>64</v>
      </c>
      <c r="H27" s="39">
        <v>1375</v>
      </c>
      <c r="I27" s="31">
        <v>3466</v>
      </c>
      <c r="J27" s="70">
        <v>113595</v>
      </c>
      <c r="K27" s="100">
        <v>74714</v>
      </c>
      <c r="L27" s="95">
        <v>26401</v>
      </c>
      <c r="M27" s="28">
        <f t="shared" si="0"/>
        <v>501983</v>
      </c>
    </row>
    <row r="28" spans="2:13" ht="21.75" customHeight="1">
      <c r="B28" s="4" t="s">
        <v>97</v>
      </c>
      <c r="C28" s="17" t="s">
        <v>98</v>
      </c>
      <c r="D28" s="11" t="s">
        <v>99</v>
      </c>
      <c r="E28" s="33"/>
      <c r="F28" s="12">
        <v>2012278</v>
      </c>
      <c r="G28" s="110">
        <v>50648</v>
      </c>
      <c r="H28" s="86">
        <v>187347</v>
      </c>
      <c r="I28" s="33">
        <v>463697</v>
      </c>
      <c r="J28" s="71">
        <v>488283</v>
      </c>
      <c r="K28" s="101">
        <v>328877</v>
      </c>
      <c r="L28" s="96">
        <v>190082</v>
      </c>
      <c r="M28" s="62">
        <f t="shared" si="0"/>
        <v>3721212</v>
      </c>
    </row>
    <row r="29" spans="2:13" ht="21.75" customHeight="1">
      <c r="B29" s="2"/>
      <c r="C29" s="15" t="s">
        <v>102</v>
      </c>
      <c r="D29" s="15" t="s">
        <v>103</v>
      </c>
      <c r="E29" s="31"/>
      <c r="F29" s="82">
        <v>121</v>
      </c>
      <c r="G29" s="109">
        <v>0</v>
      </c>
      <c r="H29" s="39">
        <v>0</v>
      </c>
      <c r="I29" s="31">
        <v>11773</v>
      </c>
      <c r="J29" s="70">
        <v>0</v>
      </c>
      <c r="K29" s="100">
        <v>2391</v>
      </c>
      <c r="L29" s="95">
        <v>6228</v>
      </c>
      <c r="M29" s="64">
        <f t="shared" si="0"/>
        <v>20513</v>
      </c>
    </row>
    <row r="30" spans="2:13" ht="21.75" customHeight="1">
      <c r="B30" s="14"/>
      <c r="C30" s="15" t="s">
        <v>105</v>
      </c>
      <c r="D30" s="13"/>
      <c r="E30" s="31"/>
      <c r="F30" s="82">
        <v>1773680</v>
      </c>
      <c r="G30" s="109">
        <v>50625</v>
      </c>
      <c r="H30" s="39">
        <v>185662</v>
      </c>
      <c r="I30" s="31">
        <v>465594</v>
      </c>
      <c r="J30" s="70">
        <v>403050</v>
      </c>
      <c r="K30" s="100">
        <v>272933</v>
      </c>
      <c r="L30" s="95">
        <v>194078</v>
      </c>
      <c r="M30" s="28">
        <f t="shared" si="0"/>
        <v>3345622</v>
      </c>
    </row>
    <row r="31" spans="2:13" ht="21.75" customHeight="1">
      <c r="B31" s="2"/>
      <c r="C31" s="15" t="s">
        <v>108</v>
      </c>
      <c r="D31" s="13"/>
      <c r="E31" s="13"/>
      <c r="F31" s="14">
        <v>1632</v>
      </c>
      <c r="G31" s="111">
        <v>50</v>
      </c>
      <c r="H31" s="45">
        <v>177</v>
      </c>
      <c r="I31" s="13">
        <v>408</v>
      </c>
      <c r="J31" s="15">
        <v>648</v>
      </c>
      <c r="K31" s="102">
        <v>236</v>
      </c>
      <c r="L31" s="97">
        <v>178</v>
      </c>
      <c r="M31" s="28">
        <f t="shared" si="0"/>
        <v>3329</v>
      </c>
    </row>
    <row r="32" spans="2:13" ht="21.75" customHeight="1">
      <c r="B32" s="2"/>
      <c r="C32" s="3" t="s">
        <v>111</v>
      </c>
      <c r="D32" s="13"/>
      <c r="E32" s="13"/>
      <c r="F32" s="14"/>
      <c r="G32" s="111"/>
      <c r="H32" s="45"/>
      <c r="I32" s="13"/>
      <c r="J32" s="15"/>
      <c r="K32" s="102"/>
      <c r="L32" s="97"/>
      <c r="M32" s="28"/>
    </row>
    <row r="33" spans="2:13" ht="21.75" customHeight="1">
      <c r="B33" s="4" t="s">
        <v>113</v>
      </c>
      <c r="C33" s="3"/>
      <c r="D33" s="11" t="s">
        <v>114</v>
      </c>
      <c r="E33" s="9"/>
      <c r="F33" s="10">
        <v>1632</v>
      </c>
      <c r="G33" s="112">
        <v>50</v>
      </c>
      <c r="H33" s="44">
        <v>177</v>
      </c>
      <c r="I33" s="9">
        <v>408</v>
      </c>
      <c r="J33" s="11">
        <v>648</v>
      </c>
      <c r="K33" s="103">
        <v>236</v>
      </c>
      <c r="L33" s="98">
        <v>178</v>
      </c>
      <c r="M33" s="65">
        <f t="shared" si="0"/>
        <v>3329</v>
      </c>
    </row>
    <row r="34" spans="2:13" ht="21.75" customHeight="1">
      <c r="B34" s="2"/>
      <c r="C34" s="15"/>
      <c r="D34" s="15" t="s">
        <v>117</v>
      </c>
      <c r="E34" s="13"/>
      <c r="F34" s="14">
        <v>0</v>
      </c>
      <c r="G34" s="111">
        <v>0</v>
      </c>
      <c r="H34" s="45">
        <v>0</v>
      </c>
      <c r="I34" s="13">
        <v>0</v>
      </c>
      <c r="J34" s="15">
        <v>0</v>
      </c>
      <c r="K34" s="102">
        <v>0</v>
      </c>
      <c r="L34" s="97">
        <v>0</v>
      </c>
      <c r="M34" s="28">
        <f t="shared" si="0"/>
        <v>0</v>
      </c>
    </row>
    <row r="35" spans="2:13" ht="21.75" customHeight="1">
      <c r="B35" s="2"/>
      <c r="C35" s="15" t="s">
        <v>195</v>
      </c>
      <c r="D35" s="13"/>
      <c r="E35" s="13"/>
      <c r="F35" s="14">
        <v>5340</v>
      </c>
      <c r="G35" s="111">
        <v>71</v>
      </c>
      <c r="H35" s="45">
        <v>1050</v>
      </c>
      <c r="I35" s="13">
        <v>565</v>
      </c>
      <c r="J35" s="15">
        <v>1285</v>
      </c>
      <c r="K35" s="102">
        <v>330</v>
      </c>
      <c r="L35" s="97">
        <v>1545</v>
      </c>
      <c r="M35" s="28">
        <f>SUM(F35:L35)/(COUNTA(F35:L35)-COUNTIF(F35:L35,0))</f>
        <v>1455.142857142857</v>
      </c>
    </row>
    <row r="36" spans="2:13" ht="21.75" customHeight="1">
      <c r="B36" s="4" t="s">
        <v>120</v>
      </c>
      <c r="C36" s="15" t="s">
        <v>196</v>
      </c>
      <c r="D36" s="13"/>
      <c r="E36" s="13"/>
      <c r="F36" s="14">
        <v>2284</v>
      </c>
      <c r="G36" s="111">
        <v>71</v>
      </c>
      <c r="H36" s="45">
        <v>248</v>
      </c>
      <c r="I36" s="13">
        <v>565</v>
      </c>
      <c r="J36" s="15">
        <v>907</v>
      </c>
      <c r="K36" s="102">
        <v>330</v>
      </c>
      <c r="L36" s="97">
        <v>270</v>
      </c>
      <c r="M36" s="28">
        <f>SUM(F36:L36)/(COUNTA(F36:L36)-COUNTIF(F36:L36,0))</f>
        <v>667.8571428571429</v>
      </c>
    </row>
    <row r="37" spans="2:13" ht="21.75" customHeight="1">
      <c r="B37" s="2"/>
      <c r="C37" s="15" t="s">
        <v>197</v>
      </c>
      <c r="D37" s="13"/>
      <c r="E37" s="13"/>
      <c r="F37" s="14">
        <v>1374</v>
      </c>
      <c r="G37" s="111">
        <v>0</v>
      </c>
      <c r="H37" s="45">
        <v>162</v>
      </c>
      <c r="I37" s="13">
        <v>372</v>
      </c>
      <c r="J37" s="15">
        <v>0</v>
      </c>
      <c r="K37" s="102">
        <v>165</v>
      </c>
      <c r="L37" s="97">
        <v>0</v>
      </c>
      <c r="M37" s="28">
        <f>SUM(F37:L37)/(COUNTA(F37:L37)-COUNTIF(F37:L37,0))</f>
        <v>518.25</v>
      </c>
    </row>
    <row r="38" spans="2:13" ht="21.75" customHeight="1">
      <c r="B38" s="2"/>
      <c r="C38" s="15" t="s">
        <v>198</v>
      </c>
      <c r="D38" s="13"/>
      <c r="E38" s="13"/>
      <c r="F38" s="14">
        <v>501437</v>
      </c>
      <c r="G38" s="111">
        <v>8335</v>
      </c>
      <c r="H38" s="45">
        <v>58948</v>
      </c>
      <c r="I38" s="13">
        <v>162545</v>
      </c>
      <c r="J38" s="15">
        <v>169652</v>
      </c>
      <c r="K38" s="102">
        <v>66415</v>
      </c>
      <c r="L38" s="97">
        <v>98550</v>
      </c>
      <c r="M38" s="28">
        <f t="shared" si="0"/>
        <v>1065882</v>
      </c>
    </row>
    <row r="39" spans="2:13" ht="21.75" customHeight="1">
      <c r="B39" s="4" t="s">
        <v>125</v>
      </c>
      <c r="C39" s="17" t="s">
        <v>126</v>
      </c>
      <c r="D39" s="11" t="s">
        <v>199</v>
      </c>
      <c r="E39" s="9"/>
      <c r="F39" s="10">
        <v>501437</v>
      </c>
      <c r="G39" s="112">
        <v>8335</v>
      </c>
      <c r="H39" s="44">
        <v>58948</v>
      </c>
      <c r="I39" s="9">
        <v>162545</v>
      </c>
      <c r="J39" s="11">
        <v>169652</v>
      </c>
      <c r="K39" s="103">
        <v>66415</v>
      </c>
      <c r="L39" s="98">
        <v>98550</v>
      </c>
      <c r="M39" s="62">
        <f t="shared" si="0"/>
        <v>1065882</v>
      </c>
    </row>
    <row r="40" spans="2:13" ht="21.75" customHeight="1">
      <c r="B40" s="2"/>
      <c r="C40" s="34" t="s">
        <v>129</v>
      </c>
      <c r="D40" s="15" t="s">
        <v>200</v>
      </c>
      <c r="E40" s="13"/>
      <c r="F40" s="14">
        <v>0</v>
      </c>
      <c r="G40" s="111">
        <v>0</v>
      </c>
      <c r="H40" s="45">
        <v>0</v>
      </c>
      <c r="I40" s="13">
        <v>0</v>
      </c>
      <c r="J40" s="15">
        <v>0</v>
      </c>
      <c r="K40" s="102">
        <v>0</v>
      </c>
      <c r="L40" s="97">
        <v>0</v>
      </c>
      <c r="M40" s="64">
        <f t="shared" si="0"/>
        <v>0</v>
      </c>
    </row>
    <row r="41" spans="2:13" ht="21.75" customHeight="1">
      <c r="B41" s="2"/>
      <c r="C41" s="15" t="s">
        <v>201</v>
      </c>
      <c r="D41" s="13"/>
      <c r="E41" s="13"/>
      <c r="F41" s="14">
        <v>501437</v>
      </c>
      <c r="G41" s="111">
        <v>8335</v>
      </c>
      <c r="H41" s="45">
        <v>58948</v>
      </c>
      <c r="I41" s="13">
        <v>162545</v>
      </c>
      <c r="J41" s="15">
        <v>169652</v>
      </c>
      <c r="K41" s="102">
        <v>66415</v>
      </c>
      <c r="L41" s="97">
        <v>98550</v>
      </c>
      <c r="M41" s="28">
        <f t="shared" si="0"/>
        <v>1065882</v>
      </c>
    </row>
    <row r="42" spans="2:13" ht="21.75" customHeight="1">
      <c r="B42" s="4" t="s">
        <v>133</v>
      </c>
      <c r="C42" s="15" t="s">
        <v>202</v>
      </c>
      <c r="D42" s="13"/>
      <c r="E42" s="13"/>
      <c r="F42" s="35">
        <f>(F41/F38)*100</f>
        <v>100</v>
      </c>
      <c r="G42" s="117">
        <f aca="true" t="shared" si="1" ref="G42:L42">(G41/G38)*100</f>
        <v>100</v>
      </c>
      <c r="H42" s="92">
        <f t="shared" si="1"/>
        <v>100</v>
      </c>
      <c r="I42" s="92">
        <f t="shared" si="1"/>
        <v>100</v>
      </c>
      <c r="J42" s="92">
        <f t="shared" si="1"/>
        <v>100</v>
      </c>
      <c r="K42" s="84">
        <f t="shared" si="1"/>
        <v>100</v>
      </c>
      <c r="L42" s="72">
        <f t="shared" si="1"/>
        <v>100</v>
      </c>
      <c r="M42" s="67">
        <f>SUM(F42:L42)/7</f>
        <v>100</v>
      </c>
    </row>
    <row r="43" spans="2:13" ht="21.75" customHeight="1">
      <c r="B43" s="2"/>
      <c r="C43" s="3" t="s">
        <v>135</v>
      </c>
      <c r="D43" t="s">
        <v>136</v>
      </c>
      <c r="E43" s="11" t="s">
        <v>203</v>
      </c>
      <c r="F43" s="10">
        <v>0</v>
      </c>
      <c r="G43" s="112">
        <v>0</v>
      </c>
      <c r="H43" s="44">
        <v>0</v>
      </c>
      <c r="I43" s="9">
        <v>0</v>
      </c>
      <c r="J43" s="11">
        <v>0</v>
      </c>
      <c r="K43" s="103">
        <v>0</v>
      </c>
      <c r="L43" s="98">
        <v>0</v>
      </c>
      <c r="M43" s="65"/>
    </row>
    <row r="44" spans="2:13" ht="21.75" customHeight="1">
      <c r="B44" s="2"/>
      <c r="C44" s="15"/>
      <c r="D44" s="13"/>
      <c r="E44" s="15" t="s">
        <v>138</v>
      </c>
      <c r="F44" s="14">
        <v>0</v>
      </c>
      <c r="G44" s="111">
        <v>0</v>
      </c>
      <c r="H44" s="45">
        <v>0</v>
      </c>
      <c r="I44" s="13">
        <v>0</v>
      </c>
      <c r="J44" s="15">
        <v>0</v>
      </c>
      <c r="K44" s="102">
        <v>0</v>
      </c>
      <c r="L44" s="97">
        <v>0</v>
      </c>
      <c r="M44" s="28"/>
    </row>
    <row r="45" spans="2:13" ht="21.75" customHeight="1">
      <c r="B45" s="14"/>
      <c r="C45" s="15" t="s">
        <v>204</v>
      </c>
      <c r="D45" s="13"/>
      <c r="E45" s="13"/>
      <c r="F45" s="14">
        <v>0</v>
      </c>
      <c r="G45" s="111">
        <v>0</v>
      </c>
      <c r="H45" s="45">
        <v>0</v>
      </c>
      <c r="I45" s="13">
        <v>1424</v>
      </c>
      <c r="J45" s="15">
        <v>1668</v>
      </c>
      <c r="K45" s="102">
        <v>454</v>
      </c>
      <c r="L45" s="97">
        <v>0</v>
      </c>
      <c r="M45" s="28">
        <f t="shared" si="0"/>
        <v>3546</v>
      </c>
    </row>
    <row r="46" spans="2:13" ht="21.75" customHeight="1">
      <c r="B46" s="4">
        <v>7</v>
      </c>
      <c r="C46" s="15" t="s">
        <v>205</v>
      </c>
      <c r="D46" s="13"/>
      <c r="E46" s="13"/>
      <c r="F46" s="14">
        <v>0</v>
      </c>
      <c r="G46" s="111">
        <v>0</v>
      </c>
      <c r="H46" s="45">
        <v>0</v>
      </c>
      <c r="I46" s="13">
        <v>0</v>
      </c>
      <c r="J46" s="15">
        <v>1</v>
      </c>
      <c r="K46" s="102">
        <v>1</v>
      </c>
      <c r="L46" s="97">
        <v>0</v>
      </c>
      <c r="M46" s="28">
        <f t="shared" si="0"/>
        <v>2</v>
      </c>
    </row>
    <row r="47" spans="2:13" ht="21.75" customHeight="1">
      <c r="B47" s="4" t="s">
        <v>144</v>
      </c>
      <c r="C47" s="17" t="s">
        <v>176</v>
      </c>
      <c r="D47" s="11" t="s">
        <v>206</v>
      </c>
      <c r="E47" s="9"/>
      <c r="F47" s="10">
        <v>0</v>
      </c>
      <c r="G47" s="112">
        <v>0</v>
      </c>
      <c r="H47" s="44">
        <v>0</v>
      </c>
      <c r="I47" s="9">
        <v>0</v>
      </c>
      <c r="J47" s="11">
        <v>1</v>
      </c>
      <c r="K47" s="103">
        <v>0</v>
      </c>
      <c r="L47" s="98">
        <v>0</v>
      </c>
      <c r="M47" s="63">
        <f t="shared" si="0"/>
        <v>1</v>
      </c>
    </row>
    <row r="48" spans="2:13" ht="21.75" customHeight="1">
      <c r="B48" s="4" t="s">
        <v>147</v>
      </c>
      <c r="C48" s="34" t="s">
        <v>129</v>
      </c>
      <c r="D48" s="15" t="s">
        <v>207</v>
      </c>
      <c r="E48" s="13"/>
      <c r="F48" s="14">
        <v>0</v>
      </c>
      <c r="G48" s="111">
        <v>0</v>
      </c>
      <c r="H48" s="45">
        <v>0</v>
      </c>
      <c r="I48" s="13">
        <v>0</v>
      </c>
      <c r="J48" s="15">
        <v>0</v>
      </c>
      <c r="K48" s="102">
        <v>1</v>
      </c>
      <c r="L48" s="97">
        <v>0</v>
      </c>
      <c r="M48" s="28">
        <f t="shared" si="0"/>
        <v>1</v>
      </c>
    </row>
    <row r="49" spans="2:13" ht="21.75" customHeight="1">
      <c r="B49" s="4" t="s">
        <v>150</v>
      </c>
      <c r="C49" s="15" t="s">
        <v>208</v>
      </c>
      <c r="D49" s="13"/>
      <c r="E49" s="13"/>
      <c r="F49" s="14">
        <v>0</v>
      </c>
      <c r="G49" s="111">
        <v>0</v>
      </c>
      <c r="H49" s="45">
        <v>0</v>
      </c>
      <c r="I49" s="13">
        <v>0</v>
      </c>
      <c r="J49" s="15">
        <v>0</v>
      </c>
      <c r="K49" s="102">
        <v>2</v>
      </c>
      <c r="L49" s="97">
        <v>0</v>
      </c>
      <c r="M49" s="28">
        <f t="shared" si="0"/>
        <v>2</v>
      </c>
    </row>
    <row r="50" spans="2:13" ht="21.75" customHeight="1" thickBot="1">
      <c r="B50" s="5"/>
      <c r="C50" s="6"/>
      <c r="D50" s="1"/>
      <c r="E50" s="1" t="s">
        <v>3</v>
      </c>
      <c r="F50" s="5">
        <v>0</v>
      </c>
      <c r="G50" s="113">
        <v>0</v>
      </c>
      <c r="H50" s="43">
        <v>0</v>
      </c>
      <c r="I50" s="1">
        <v>0</v>
      </c>
      <c r="J50" s="6">
        <v>1</v>
      </c>
      <c r="K50" s="104">
        <v>3</v>
      </c>
      <c r="L50" s="99">
        <v>0</v>
      </c>
      <c r="M50" s="66">
        <f t="shared" si="0"/>
        <v>4</v>
      </c>
    </row>
    <row r="51" ht="21" customHeight="1"/>
  </sheetData>
  <printOptions/>
  <pageMargins left="0.65" right="0.3937007874015748" top="0.7480314960629921" bottom="0" header="0.5118110236220472" footer="0.5118110236220472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O63"/>
  <sheetViews>
    <sheetView showGridLines="0" showZeros="0" zoomScale="55" zoomScaleNormal="55" workbookViewId="0" topLeftCell="A1">
      <pane xSplit="7" ySplit="8" topLeftCell="H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70" sqref="J70"/>
    </sheetView>
  </sheetViews>
  <sheetFormatPr defaultColWidth="12.66015625" defaultRowHeight="18"/>
  <cols>
    <col min="1" max="1" width="3.582031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16" max="16" width="2.41015625" style="0" customWidth="1"/>
  </cols>
  <sheetData>
    <row r="1" ht="17.25">
      <c r="B1" t="s">
        <v>0</v>
      </c>
    </row>
    <row r="2" ht="18.75" customHeight="1"/>
    <row r="3" spans="2:15" ht="18.75" customHeight="1" thickBot="1">
      <c r="B3" s="1" t="s">
        <v>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 t="s">
        <v>33</v>
      </c>
    </row>
    <row r="4" spans="2:15" ht="18.75" customHeight="1">
      <c r="B4" s="2"/>
      <c r="H4" s="2"/>
      <c r="I4" s="105"/>
      <c r="J4" s="3"/>
      <c r="K4" s="3"/>
      <c r="L4" s="68"/>
      <c r="M4" s="68"/>
      <c r="N4" s="36"/>
      <c r="O4" s="20"/>
    </row>
    <row r="5" spans="2:15" ht="18.75" customHeight="1">
      <c r="B5" s="2"/>
      <c r="E5" t="s">
        <v>35</v>
      </c>
      <c r="H5" s="2"/>
      <c r="I5" s="106"/>
      <c r="J5" s="3"/>
      <c r="K5" s="3"/>
      <c r="L5" s="3"/>
      <c r="M5" s="3"/>
      <c r="N5" s="21"/>
      <c r="O5" s="20"/>
    </row>
    <row r="6" spans="2:15" ht="18.75" customHeight="1">
      <c r="B6" s="2"/>
      <c r="H6" s="4" t="s">
        <v>177</v>
      </c>
      <c r="I6" s="107" t="s">
        <v>215</v>
      </c>
      <c r="J6" s="42" t="s">
        <v>178</v>
      </c>
      <c r="K6" s="59" t="s">
        <v>180</v>
      </c>
      <c r="L6" s="17" t="s">
        <v>181</v>
      </c>
      <c r="M6" s="17" t="s">
        <v>182</v>
      </c>
      <c r="N6" s="23" t="s">
        <v>217</v>
      </c>
      <c r="O6" s="22" t="s">
        <v>3</v>
      </c>
    </row>
    <row r="7" spans="2:15" ht="18.75" customHeight="1">
      <c r="B7" s="2"/>
      <c r="C7" t="s">
        <v>37</v>
      </c>
      <c r="H7" s="2"/>
      <c r="I7" s="106"/>
      <c r="J7" s="3"/>
      <c r="K7" s="3"/>
      <c r="L7" s="3"/>
      <c r="M7" s="3"/>
      <c r="N7" s="21"/>
      <c r="O7" s="20"/>
    </row>
    <row r="8" spans="2:15" ht="18.75" customHeight="1" thickBot="1">
      <c r="B8" s="5"/>
      <c r="C8" s="1"/>
      <c r="D8" s="1"/>
      <c r="E8" s="1"/>
      <c r="F8" s="1"/>
      <c r="G8" s="1"/>
      <c r="H8" s="5"/>
      <c r="I8" s="113"/>
      <c r="J8" s="6"/>
      <c r="K8" s="6"/>
      <c r="L8" s="6"/>
      <c r="M8" s="6"/>
      <c r="N8" s="26"/>
      <c r="O8" s="25">
        <v>244210</v>
      </c>
    </row>
    <row r="9" spans="2:15" ht="18.75" customHeight="1">
      <c r="B9" s="2"/>
      <c r="C9" s="3" t="s">
        <v>39</v>
      </c>
      <c r="D9" s="9"/>
      <c r="E9" s="9"/>
      <c r="F9" s="9"/>
      <c r="G9" s="18" t="s">
        <v>40</v>
      </c>
      <c r="H9" s="10">
        <v>172863</v>
      </c>
      <c r="I9" s="112">
        <v>6183</v>
      </c>
      <c r="J9" s="11">
        <v>16229</v>
      </c>
      <c r="K9" s="11">
        <v>42637</v>
      </c>
      <c r="L9" s="11">
        <v>56997</v>
      </c>
      <c r="M9" s="11">
        <v>13856</v>
      </c>
      <c r="N9" s="29">
        <v>21513</v>
      </c>
      <c r="O9" s="30">
        <f aca="true" t="shared" si="0" ref="O9:O40">SUM(H9:N9)</f>
        <v>330278</v>
      </c>
    </row>
    <row r="10" spans="2:15" ht="18.75" customHeight="1">
      <c r="B10" s="2"/>
      <c r="C10" s="3"/>
      <c r="D10" t="s">
        <v>42</v>
      </c>
      <c r="E10" s="9"/>
      <c r="F10" s="9"/>
      <c r="G10" s="18" t="s">
        <v>43</v>
      </c>
      <c r="H10" s="10">
        <v>105719</v>
      </c>
      <c r="I10" s="112">
        <v>1493</v>
      </c>
      <c r="J10" s="11">
        <v>14263</v>
      </c>
      <c r="K10" s="11">
        <v>20025</v>
      </c>
      <c r="L10" s="11">
        <v>37711</v>
      </c>
      <c r="M10" s="11">
        <v>5512</v>
      </c>
      <c r="N10" s="29">
        <v>6289</v>
      </c>
      <c r="O10" s="30">
        <f t="shared" si="0"/>
        <v>191012</v>
      </c>
    </row>
    <row r="11" spans="2:15" ht="18.75" customHeight="1">
      <c r="B11" s="2"/>
      <c r="C11" s="3"/>
      <c r="E11" s="9" t="s">
        <v>45</v>
      </c>
      <c r="F11" s="9"/>
      <c r="G11" s="9"/>
      <c r="H11" s="10">
        <v>105719</v>
      </c>
      <c r="I11" s="112">
        <v>1493</v>
      </c>
      <c r="J11" s="11">
        <v>14262</v>
      </c>
      <c r="K11" s="11">
        <v>20025</v>
      </c>
      <c r="L11" s="11">
        <v>30249</v>
      </c>
      <c r="M11" s="11">
        <v>5512</v>
      </c>
      <c r="N11" s="29">
        <v>6289</v>
      </c>
      <c r="O11" s="30">
        <f t="shared" si="0"/>
        <v>183549</v>
      </c>
    </row>
    <row r="12" spans="2:15" ht="18.75" customHeight="1">
      <c r="B12" s="4" t="s">
        <v>47</v>
      </c>
      <c r="C12" s="3"/>
      <c r="E12" s="9" t="s">
        <v>48</v>
      </c>
      <c r="F12" s="9"/>
      <c r="G12" s="9"/>
      <c r="H12" s="10">
        <v>0</v>
      </c>
      <c r="I12" s="112">
        <v>0</v>
      </c>
      <c r="J12" s="11">
        <v>0</v>
      </c>
      <c r="K12" s="11">
        <v>0</v>
      </c>
      <c r="L12" s="11">
        <v>0</v>
      </c>
      <c r="M12" s="11">
        <v>0</v>
      </c>
      <c r="N12" s="29">
        <v>0</v>
      </c>
      <c r="O12" s="30">
        <f t="shared" si="0"/>
        <v>0</v>
      </c>
    </row>
    <row r="13" spans="2:15" ht="18.75" customHeight="1">
      <c r="B13" s="2"/>
      <c r="C13" s="3"/>
      <c r="E13" s="9" t="s">
        <v>51</v>
      </c>
      <c r="F13" s="9"/>
      <c r="G13" s="9"/>
      <c r="H13" s="10">
        <v>0</v>
      </c>
      <c r="I13" s="112">
        <v>0</v>
      </c>
      <c r="J13" s="11">
        <v>0</v>
      </c>
      <c r="K13" s="11">
        <v>0</v>
      </c>
      <c r="L13" s="11">
        <v>7462</v>
      </c>
      <c r="M13" s="11">
        <v>0</v>
      </c>
      <c r="N13" s="29">
        <v>0</v>
      </c>
      <c r="O13" s="30">
        <f t="shared" si="0"/>
        <v>7462</v>
      </c>
    </row>
    <row r="14" spans="2:15" ht="18.75" customHeight="1">
      <c r="B14" s="2"/>
      <c r="C14" s="3"/>
      <c r="D14" s="9"/>
      <c r="E14" s="9" t="s">
        <v>53</v>
      </c>
      <c r="F14" s="9"/>
      <c r="G14" s="9"/>
      <c r="H14" s="10">
        <v>0</v>
      </c>
      <c r="I14" s="112">
        <v>0</v>
      </c>
      <c r="J14" s="11">
        <v>1</v>
      </c>
      <c r="K14" s="11">
        <v>0</v>
      </c>
      <c r="L14" s="11">
        <v>0</v>
      </c>
      <c r="M14" s="11">
        <v>0</v>
      </c>
      <c r="N14" s="29">
        <v>0</v>
      </c>
      <c r="O14" s="30">
        <f t="shared" si="0"/>
        <v>1</v>
      </c>
    </row>
    <row r="15" spans="2:15" ht="18.75" customHeight="1">
      <c r="B15" s="2"/>
      <c r="C15" s="3"/>
      <c r="D15" t="s">
        <v>56</v>
      </c>
      <c r="E15" s="9"/>
      <c r="F15" s="9"/>
      <c r="G15" s="18" t="s">
        <v>57</v>
      </c>
      <c r="H15" s="10">
        <v>67144</v>
      </c>
      <c r="I15" s="112">
        <v>4690</v>
      </c>
      <c r="J15" s="11">
        <v>1966</v>
      </c>
      <c r="K15" s="11">
        <v>22612</v>
      </c>
      <c r="L15" s="11">
        <v>19286</v>
      </c>
      <c r="M15" s="11">
        <v>8344</v>
      </c>
      <c r="N15" s="29">
        <v>15224</v>
      </c>
      <c r="O15" s="30">
        <f t="shared" si="0"/>
        <v>139266</v>
      </c>
    </row>
    <row r="16" spans="2:15" ht="18.75" customHeight="1">
      <c r="B16" s="4" t="s">
        <v>59</v>
      </c>
      <c r="C16" s="3"/>
      <c r="E16" s="9" t="s">
        <v>60</v>
      </c>
      <c r="F16" s="9"/>
      <c r="G16" s="9"/>
      <c r="H16" s="10">
        <v>0</v>
      </c>
      <c r="I16" s="112">
        <v>0</v>
      </c>
      <c r="J16" s="11">
        <v>0</v>
      </c>
      <c r="K16" s="11">
        <v>0</v>
      </c>
      <c r="L16" s="11">
        <v>0</v>
      </c>
      <c r="M16" s="11">
        <v>0</v>
      </c>
      <c r="N16" s="29">
        <v>1198</v>
      </c>
      <c r="O16" s="30">
        <f t="shared" si="0"/>
        <v>1198</v>
      </c>
    </row>
    <row r="17" spans="2:15" ht="18.75" customHeight="1">
      <c r="B17" s="2"/>
      <c r="C17" s="3"/>
      <c r="E17" s="9" t="s">
        <v>63</v>
      </c>
      <c r="F17" s="9"/>
      <c r="G17" s="9"/>
      <c r="H17" s="10">
        <v>1916</v>
      </c>
      <c r="I17" s="112">
        <v>3300</v>
      </c>
      <c r="J17" s="11">
        <v>0</v>
      </c>
      <c r="K17" s="11">
        <v>0</v>
      </c>
      <c r="L17" s="11">
        <v>7158</v>
      </c>
      <c r="M17" s="11">
        <v>0</v>
      </c>
      <c r="N17" s="29">
        <v>0</v>
      </c>
      <c r="O17" s="30">
        <f t="shared" si="0"/>
        <v>12374</v>
      </c>
    </row>
    <row r="18" spans="2:15" ht="18.75" customHeight="1">
      <c r="B18" s="2"/>
      <c r="C18" s="3"/>
      <c r="E18" s="9" t="s">
        <v>65</v>
      </c>
      <c r="F18" s="9"/>
      <c r="G18" s="9"/>
      <c r="H18" s="10">
        <v>62711</v>
      </c>
      <c r="I18" s="112">
        <v>343</v>
      </c>
      <c r="J18" s="11">
        <v>1966</v>
      </c>
      <c r="K18" s="11">
        <v>20594</v>
      </c>
      <c r="L18" s="11">
        <v>12083</v>
      </c>
      <c r="M18" s="11">
        <v>6565</v>
      </c>
      <c r="N18" s="29">
        <v>14000</v>
      </c>
      <c r="O18" s="30">
        <f t="shared" si="0"/>
        <v>118262</v>
      </c>
    </row>
    <row r="19" spans="2:15" ht="18.75" customHeight="1">
      <c r="B19" s="4" t="s">
        <v>68</v>
      </c>
      <c r="C19" s="15"/>
      <c r="D19" s="13"/>
      <c r="E19" s="13" t="s">
        <v>53</v>
      </c>
      <c r="F19" s="13"/>
      <c r="G19" s="13"/>
      <c r="H19" s="14">
        <v>2517</v>
      </c>
      <c r="I19" s="111">
        <v>1047</v>
      </c>
      <c r="J19" s="15">
        <v>0</v>
      </c>
      <c r="K19" s="15">
        <v>2018</v>
      </c>
      <c r="L19" s="15">
        <v>45</v>
      </c>
      <c r="M19" s="15">
        <v>1779</v>
      </c>
      <c r="N19" s="32">
        <v>26</v>
      </c>
      <c r="O19" s="46">
        <f t="shared" si="0"/>
        <v>7432</v>
      </c>
    </row>
    <row r="20" spans="2:15" ht="18.75" customHeight="1">
      <c r="B20" s="2"/>
      <c r="C20" s="3" t="s">
        <v>70</v>
      </c>
      <c r="D20" s="9"/>
      <c r="E20" s="9"/>
      <c r="F20" s="9"/>
      <c r="G20" s="18" t="s">
        <v>71</v>
      </c>
      <c r="H20" s="10">
        <v>124335</v>
      </c>
      <c r="I20" s="112">
        <v>2576</v>
      </c>
      <c r="J20" s="11">
        <v>14178</v>
      </c>
      <c r="K20" s="11">
        <v>41899</v>
      </c>
      <c r="L20" s="11">
        <v>48406</v>
      </c>
      <c r="M20" s="11">
        <v>13650</v>
      </c>
      <c r="N20" s="29">
        <v>12635</v>
      </c>
      <c r="O20" s="49">
        <f t="shared" si="0"/>
        <v>257679</v>
      </c>
    </row>
    <row r="21" spans="2:15" ht="18.75" customHeight="1">
      <c r="B21" s="2"/>
      <c r="C21" s="3"/>
      <c r="D21" t="s">
        <v>74</v>
      </c>
      <c r="E21" s="9"/>
      <c r="F21" s="9"/>
      <c r="G21" s="18" t="s">
        <v>75</v>
      </c>
      <c r="H21" s="10">
        <v>110317</v>
      </c>
      <c r="I21" s="112">
        <v>2291</v>
      </c>
      <c r="J21" s="11">
        <v>12212</v>
      </c>
      <c r="K21" s="11">
        <v>37571</v>
      </c>
      <c r="L21" s="11">
        <v>45648</v>
      </c>
      <c r="M21" s="11">
        <v>11469</v>
      </c>
      <c r="N21" s="29">
        <v>12061</v>
      </c>
      <c r="O21" s="30">
        <f t="shared" si="0"/>
        <v>231569</v>
      </c>
    </row>
    <row r="22" spans="2:15" ht="18.75" customHeight="1">
      <c r="B22" s="4" t="s">
        <v>77</v>
      </c>
      <c r="C22" s="3"/>
      <c r="E22" s="9" t="s">
        <v>78</v>
      </c>
      <c r="F22" s="9"/>
      <c r="G22" s="9"/>
      <c r="H22" s="10">
        <v>0</v>
      </c>
      <c r="I22" s="112">
        <v>0</v>
      </c>
      <c r="J22" s="11">
        <v>0</v>
      </c>
      <c r="K22" s="11">
        <v>5036</v>
      </c>
      <c r="L22" s="11">
        <v>6683</v>
      </c>
      <c r="M22" s="11">
        <v>0</v>
      </c>
      <c r="N22" s="29">
        <v>324</v>
      </c>
      <c r="O22" s="30">
        <f t="shared" si="0"/>
        <v>12043</v>
      </c>
    </row>
    <row r="23" spans="2:15" ht="18.75" customHeight="1">
      <c r="B23" s="2"/>
      <c r="C23" s="3"/>
      <c r="E23" s="9" t="s">
        <v>80</v>
      </c>
      <c r="F23" s="9"/>
      <c r="G23" s="9"/>
      <c r="H23" s="10">
        <v>0</v>
      </c>
      <c r="I23" s="112">
        <v>0</v>
      </c>
      <c r="J23" s="11">
        <v>0</v>
      </c>
      <c r="K23" s="11">
        <v>0</v>
      </c>
      <c r="L23" s="11">
        <v>0</v>
      </c>
      <c r="M23" s="11">
        <v>0</v>
      </c>
      <c r="N23" s="29">
        <v>0</v>
      </c>
      <c r="O23" s="30">
        <f t="shared" si="0"/>
        <v>0</v>
      </c>
    </row>
    <row r="24" spans="2:15" ht="18.75" customHeight="1">
      <c r="B24" s="2"/>
      <c r="C24" s="3"/>
      <c r="D24" s="9"/>
      <c r="E24" s="9" t="s">
        <v>84</v>
      </c>
      <c r="F24" s="9"/>
      <c r="G24" s="9"/>
      <c r="H24" s="10">
        <v>110317</v>
      </c>
      <c r="I24" s="112">
        <v>2291</v>
      </c>
      <c r="J24" s="11">
        <v>12212</v>
      </c>
      <c r="K24" s="11">
        <v>32535</v>
      </c>
      <c r="L24" s="11">
        <v>38965</v>
      </c>
      <c r="M24" s="11">
        <v>11469</v>
      </c>
      <c r="N24" s="29">
        <v>11737</v>
      </c>
      <c r="O24" s="30">
        <f t="shared" si="0"/>
        <v>219526</v>
      </c>
    </row>
    <row r="25" spans="2:15" ht="18.75" customHeight="1">
      <c r="B25" s="4" t="s">
        <v>59</v>
      </c>
      <c r="C25" s="3"/>
      <c r="D25" t="s">
        <v>88</v>
      </c>
      <c r="E25" s="9"/>
      <c r="F25" s="9"/>
      <c r="G25" s="18" t="s">
        <v>89</v>
      </c>
      <c r="H25" s="10">
        <v>14018</v>
      </c>
      <c r="I25" s="112">
        <v>285</v>
      </c>
      <c r="J25" s="11">
        <v>1966</v>
      </c>
      <c r="K25" s="11">
        <v>4328</v>
      </c>
      <c r="L25" s="11">
        <v>2758</v>
      </c>
      <c r="M25" s="11">
        <v>2181</v>
      </c>
      <c r="N25" s="29">
        <v>574</v>
      </c>
      <c r="O25" s="30">
        <f t="shared" si="0"/>
        <v>26110</v>
      </c>
    </row>
    <row r="26" spans="2:15" ht="18.75" customHeight="1">
      <c r="B26" s="2"/>
      <c r="C26" s="3"/>
      <c r="E26" s="94" t="s">
        <v>92</v>
      </c>
      <c r="F26" s="9"/>
      <c r="G26" s="9"/>
      <c r="H26" s="10">
        <v>14018</v>
      </c>
      <c r="I26" s="112">
        <v>285</v>
      </c>
      <c r="J26" s="11">
        <v>1966</v>
      </c>
      <c r="K26" s="11">
        <v>4328</v>
      </c>
      <c r="L26" s="11">
        <v>2758</v>
      </c>
      <c r="M26" s="11">
        <v>2181</v>
      </c>
      <c r="N26" s="29">
        <v>574</v>
      </c>
      <c r="O26" s="30">
        <f t="shared" si="0"/>
        <v>26110</v>
      </c>
    </row>
    <row r="27" spans="2:15" ht="18.75" customHeight="1">
      <c r="B27" s="2"/>
      <c r="C27" s="3"/>
      <c r="E27" s="9" t="s">
        <v>96</v>
      </c>
      <c r="F27" s="9"/>
      <c r="G27" s="9"/>
      <c r="H27" s="10">
        <v>14018</v>
      </c>
      <c r="I27" s="112">
        <v>285</v>
      </c>
      <c r="J27" s="11">
        <v>1966</v>
      </c>
      <c r="K27" s="11">
        <v>4125</v>
      </c>
      <c r="L27" s="11">
        <v>2758</v>
      </c>
      <c r="M27" s="11">
        <v>2181</v>
      </c>
      <c r="N27" s="29">
        <v>574</v>
      </c>
      <c r="O27" s="30">
        <f t="shared" si="0"/>
        <v>25907</v>
      </c>
    </row>
    <row r="28" spans="2:15" ht="18.75" customHeight="1">
      <c r="B28" s="4" t="s">
        <v>100</v>
      </c>
      <c r="C28" s="3"/>
      <c r="E28" s="9" t="s">
        <v>101</v>
      </c>
      <c r="F28" s="9"/>
      <c r="G28" s="9"/>
      <c r="H28" s="10">
        <v>0</v>
      </c>
      <c r="I28" s="112">
        <v>0</v>
      </c>
      <c r="J28" s="11">
        <v>0</v>
      </c>
      <c r="K28" s="11">
        <v>203</v>
      </c>
      <c r="L28" s="11">
        <v>0</v>
      </c>
      <c r="M28" s="11">
        <v>0</v>
      </c>
      <c r="N28" s="29">
        <v>0</v>
      </c>
      <c r="O28" s="30">
        <f t="shared" si="0"/>
        <v>203</v>
      </c>
    </row>
    <row r="29" spans="2:15" ht="18.75" customHeight="1">
      <c r="B29" s="2"/>
      <c r="C29" s="15"/>
      <c r="D29" s="13"/>
      <c r="E29" s="13" t="s">
        <v>104</v>
      </c>
      <c r="F29" s="13"/>
      <c r="G29" s="13"/>
      <c r="H29" s="14">
        <v>0</v>
      </c>
      <c r="I29" s="111">
        <v>0</v>
      </c>
      <c r="J29" s="15">
        <v>0</v>
      </c>
      <c r="K29" s="15">
        <v>0</v>
      </c>
      <c r="L29" s="15">
        <v>0</v>
      </c>
      <c r="M29" s="15">
        <v>0</v>
      </c>
      <c r="N29" s="32">
        <v>0</v>
      </c>
      <c r="O29" s="46">
        <f t="shared" si="0"/>
        <v>0</v>
      </c>
    </row>
    <row r="30" spans="2:15" ht="18.75" customHeight="1">
      <c r="B30" s="14"/>
      <c r="C30" s="15" t="s">
        <v>106</v>
      </c>
      <c r="D30" s="13"/>
      <c r="E30" s="13"/>
      <c r="F30" s="13"/>
      <c r="G30" s="19" t="s">
        <v>107</v>
      </c>
      <c r="H30" s="14">
        <v>48528</v>
      </c>
      <c r="I30" s="111">
        <v>3607</v>
      </c>
      <c r="J30" s="15">
        <v>2051</v>
      </c>
      <c r="K30" s="15">
        <v>738</v>
      </c>
      <c r="L30" s="15">
        <v>8591</v>
      </c>
      <c r="M30" s="15">
        <v>206</v>
      </c>
      <c r="N30" s="32">
        <v>8878</v>
      </c>
      <c r="O30" s="47">
        <f t="shared" si="0"/>
        <v>72599</v>
      </c>
    </row>
    <row r="31" spans="2:15" ht="18.75" customHeight="1">
      <c r="B31" s="2"/>
      <c r="C31" s="3" t="s">
        <v>109</v>
      </c>
      <c r="D31" s="9"/>
      <c r="E31" s="9"/>
      <c r="F31" s="9"/>
      <c r="G31" s="18" t="s">
        <v>110</v>
      </c>
      <c r="H31" s="10">
        <v>79772</v>
      </c>
      <c r="I31" s="112">
        <v>22034</v>
      </c>
      <c r="J31" s="11">
        <v>23119</v>
      </c>
      <c r="K31" s="11">
        <v>91066</v>
      </c>
      <c r="L31" s="11">
        <v>94259</v>
      </c>
      <c r="M31" s="11">
        <v>29210</v>
      </c>
      <c r="N31" s="29">
        <v>104502</v>
      </c>
      <c r="O31" s="30">
        <f t="shared" si="0"/>
        <v>443962</v>
      </c>
    </row>
    <row r="32" spans="2:15" ht="18.75" customHeight="1">
      <c r="B32" s="2"/>
      <c r="C32" s="3"/>
      <c r="D32" s="9" t="s">
        <v>112</v>
      </c>
      <c r="E32" s="9"/>
      <c r="F32" s="9"/>
      <c r="G32" s="9"/>
      <c r="H32" s="10">
        <v>32800</v>
      </c>
      <c r="I32" s="112">
        <v>12000</v>
      </c>
      <c r="J32" s="11">
        <v>11300</v>
      </c>
      <c r="K32" s="11">
        <v>40900</v>
      </c>
      <c r="L32" s="11">
        <v>35300</v>
      </c>
      <c r="M32" s="11">
        <v>7600</v>
      </c>
      <c r="N32" s="29">
        <v>20800</v>
      </c>
      <c r="O32" s="30">
        <f t="shared" si="0"/>
        <v>160700</v>
      </c>
    </row>
    <row r="33" spans="2:15" ht="18.75" customHeight="1">
      <c r="B33" s="4" t="s">
        <v>115</v>
      </c>
      <c r="C33" s="3"/>
      <c r="D33" s="9" t="s">
        <v>116</v>
      </c>
      <c r="E33" s="9"/>
      <c r="F33" s="9"/>
      <c r="G33" s="9"/>
      <c r="H33" s="10">
        <v>0</v>
      </c>
      <c r="I33" s="112">
        <v>0</v>
      </c>
      <c r="J33" s="11">
        <v>0</v>
      </c>
      <c r="K33" s="11">
        <v>0</v>
      </c>
      <c r="L33" s="11">
        <v>0</v>
      </c>
      <c r="M33" s="11">
        <v>0</v>
      </c>
      <c r="N33" s="29">
        <v>0</v>
      </c>
      <c r="O33" s="30">
        <f t="shared" si="0"/>
        <v>0</v>
      </c>
    </row>
    <row r="34" spans="2:15" ht="18.75" customHeight="1">
      <c r="B34" s="2"/>
      <c r="C34" s="3"/>
      <c r="D34" s="9" t="s">
        <v>118</v>
      </c>
      <c r="E34" s="9"/>
      <c r="F34" s="9"/>
      <c r="G34" s="9"/>
      <c r="H34" s="10">
        <v>13773</v>
      </c>
      <c r="I34" s="112">
        <v>39</v>
      </c>
      <c r="J34" s="11">
        <v>25</v>
      </c>
      <c r="K34" s="11">
        <v>243</v>
      </c>
      <c r="L34" s="11">
        <v>24890</v>
      </c>
      <c r="M34" s="11">
        <v>9121</v>
      </c>
      <c r="N34" s="29">
        <v>4800</v>
      </c>
      <c r="O34" s="30">
        <f t="shared" si="0"/>
        <v>52891</v>
      </c>
    </row>
    <row r="35" spans="2:15" ht="18.75" customHeight="1">
      <c r="B35" s="2"/>
      <c r="C35" s="3"/>
      <c r="D35" s="9" t="s">
        <v>119</v>
      </c>
      <c r="E35" s="9"/>
      <c r="F35" s="9"/>
      <c r="G35" s="9"/>
      <c r="H35" s="10">
        <v>0</v>
      </c>
      <c r="I35" s="112">
        <v>0</v>
      </c>
      <c r="J35" s="11">
        <v>0</v>
      </c>
      <c r="K35" s="11">
        <v>0</v>
      </c>
      <c r="L35" s="11">
        <v>0</v>
      </c>
      <c r="M35" s="11">
        <v>0</v>
      </c>
      <c r="N35" s="29">
        <v>0</v>
      </c>
      <c r="O35" s="30">
        <f t="shared" si="0"/>
        <v>0</v>
      </c>
    </row>
    <row r="36" spans="2:15" ht="18.75" customHeight="1">
      <c r="B36" s="4" t="s">
        <v>121</v>
      </c>
      <c r="C36" s="3"/>
      <c r="D36" s="9" t="s">
        <v>122</v>
      </c>
      <c r="E36" s="9"/>
      <c r="F36" s="9"/>
      <c r="G36" s="9"/>
      <c r="H36" s="10">
        <v>0</v>
      </c>
      <c r="I36" s="112">
        <v>0</v>
      </c>
      <c r="J36" s="11">
        <v>0</v>
      </c>
      <c r="K36" s="11">
        <v>0</v>
      </c>
      <c r="L36" s="11">
        <v>0</v>
      </c>
      <c r="M36" s="11">
        <v>0</v>
      </c>
      <c r="N36" s="29">
        <v>0</v>
      </c>
      <c r="O36" s="30">
        <f t="shared" si="0"/>
        <v>0</v>
      </c>
    </row>
    <row r="37" spans="2:15" ht="18.75" customHeight="1">
      <c r="B37" s="2"/>
      <c r="C37" s="3"/>
      <c r="D37" s="9" t="s">
        <v>123</v>
      </c>
      <c r="E37" s="9"/>
      <c r="F37" s="9"/>
      <c r="G37" s="9"/>
      <c r="H37" s="10">
        <v>16896</v>
      </c>
      <c r="I37" s="112">
        <v>7338</v>
      </c>
      <c r="J37" s="11">
        <v>6640</v>
      </c>
      <c r="K37" s="11">
        <v>31900</v>
      </c>
      <c r="L37" s="11">
        <v>34069</v>
      </c>
      <c r="M37" s="11">
        <v>9642</v>
      </c>
      <c r="N37" s="29">
        <v>58011</v>
      </c>
      <c r="O37" s="30">
        <f t="shared" si="0"/>
        <v>164496</v>
      </c>
    </row>
    <row r="38" spans="2:15" ht="18.75" customHeight="1">
      <c r="B38" s="2"/>
      <c r="C38" s="3"/>
      <c r="D38" s="9" t="s">
        <v>124</v>
      </c>
      <c r="E38" s="9"/>
      <c r="F38" s="9"/>
      <c r="G38" s="9"/>
      <c r="H38" s="10">
        <v>14349</v>
      </c>
      <c r="I38" s="112">
        <v>0</v>
      </c>
      <c r="J38" s="11">
        <v>3107</v>
      </c>
      <c r="K38" s="11">
        <v>8064</v>
      </c>
      <c r="L38" s="11">
        <v>0</v>
      </c>
      <c r="M38" s="11">
        <v>2386</v>
      </c>
      <c r="N38" s="29">
        <v>5720</v>
      </c>
      <c r="O38" s="30">
        <f t="shared" si="0"/>
        <v>33626</v>
      </c>
    </row>
    <row r="39" spans="2:15" ht="18.75" customHeight="1">
      <c r="B39" s="4" t="s">
        <v>127</v>
      </c>
      <c r="C39" s="3"/>
      <c r="D39" s="9" t="s">
        <v>128</v>
      </c>
      <c r="E39" s="9"/>
      <c r="F39" s="9"/>
      <c r="G39" s="9"/>
      <c r="H39" s="10">
        <v>1449</v>
      </c>
      <c r="I39" s="112">
        <v>2646</v>
      </c>
      <c r="J39" s="11">
        <v>1956</v>
      </c>
      <c r="K39" s="11">
        <v>9959</v>
      </c>
      <c r="L39" s="11">
        <v>0</v>
      </c>
      <c r="M39" s="11">
        <v>461</v>
      </c>
      <c r="N39" s="29">
        <v>15171</v>
      </c>
      <c r="O39" s="30">
        <f t="shared" si="0"/>
        <v>31642</v>
      </c>
    </row>
    <row r="40" spans="2:15" ht="18.75" customHeight="1">
      <c r="B40" s="2"/>
      <c r="C40" s="15"/>
      <c r="D40" s="13" t="s">
        <v>130</v>
      </c>
      <c r="E40" s="13"/>
      <c r="F40" s="13"/>
      <c r="G40" s="13"/>
      <c r="H40" s="14">
        <v>505</v>
      </c>
      <c r="I40" s="111">
        <v>11</v>
      </c>
      <c r="J40" s="15">
        <v>91</v>
      </c>
      <c r="K40" s="15">
        <v>0</v>
      </c>
      <c r="L40" s="15">
        <v>0</v>
      </c>
      <c r="M40" s="15">
        <v>0</v>
      </c>
      <c r="N40" s="32">
        <v>0</v>
      </c>
      <c r="O40" s="46">
        <f t="shared" si="0"/>
        <v>607</v>
      </c>
    </row>
    <row r="41" spans="2:15" ht="18.75" customHeight="1">
      <c r="B41" s="2"/>
      <c r="C41" s="3" t="s">
        <v>131</v>
      </c>
      <c r="D41" s="9"/>
      <c r="E41" s="9"/>
      <c r="F41" s="9"/>
      <c r="G41" s="18" t="s">
        <v>132</v>
      </c>
      <c r="H41" s="10">
        <v>120961</v>
      </c>
      <c r="I41" s="112">
        <v>22023</v>
      </c>
      <c r="J41" s="11">
        <v>19921</v>
      </c>
      <c r="K41" s="11">
        <v>85809</v>
      </c>
      <c r="L41" s="11">
        <v>88679</v>
      </c>
      <c r="M41" s="11">
        <v>27806</v>
      </c>
      <c r="N41" s="29">
        <v>138358</v>
      </c>
      <c r="O41" s="49">
        <f aca="true" t="shared" si="1" ref="O41:O63">SUM(H41:N41)</f>
        <v>503557</v>
      </c>
    </row>
    <row r="42" spans="2:15" ht="18.75" customHeight="1">
      <c r="B42" s="4" t="s">
        <v>77</v>
      </c>
      <c r="C42" s="3"/>
      <c r="D42" t="s">
        <v>134</v>
      </c>
      <c r="E42" s="9"/>
      <c r="F42" s="9"/>
      <c r="G42" s="9"/>
      <c r="H42" s="10">
        <v>72268</v>
      </c>
      <c r="I42" s="112">
        <v>22023</v>
      </c>
      <c r="J42" s="11">
        <v>19921</v>
      </c>
      <c r="K42" s="11">
        <v>83002</v>
      </c>
      <c r="L42" s="11">
        <v>79354</v>
      </c>
      <c r="M42" s="11">
        <v>23422</v>
      </c>
      <c r="N42" s="29">
        <v>114078</v>
      </c>
      <c r="O42" s="30">
        <f t="shared" si="1"/>
        <v>414068</v>
      </c>
    </row>
    <row r="43" spans="2:15" ht="18.75" customHeight="1">
      <c r="B43" s="2"/>
      <c r="C43" s="3"/>
      <c r="E43" s="9" t="s">
        <v>137</v>
      </c>
      <c r="F43" s="9"/>
      <c r="G43" s="9"/>
      <c r="H43" s="10">
        <v>16974</v>
      </c>
      <c r="I43" s="112">
        <v>0</v>
      </c>
      <c r="J43" s="11">
        <v>0</v>
      </c>
      <c r="K43" s="11">
        <v>0</v>
      </c>
      <c r="L43" s="11">
        <v>0</v>
      </c>
      <c r="M43" s="11">
        <v>0</v>
      </c>
      <c r="N43" s="29">
        <v>0</v>
      </c>
      <c r="O43" s="30">
        <f t="shared" si="1"/>
        <v>16974</v>
      </c>
    </row>
    <row r="44" spans="2:15" ht="18.75" customHeight="1">
      <c r="B44" s="2"/>
      <c r="C44" s="3"/>
      <c r="D44" s="9"/>
      <c r="E44" s="9" t="s">
        <v>139</v>
      </c>
      <c r="F44" s="9"/>
      <c r="G44" s="9"/>
      <c r="H44" s="10">
        <v>0</v>
      </c>
      <c r="I44" s="112">
        <v>0</v>
      </c>
      <c r="J44" s="11">
        <v>0</v>
      </c>
      <c r="K44" s="11">
        <v>0</v>
      </c>
      <c r="L44" s="11">
        <v>0</v>
      </c>
      <c r="M44" s="11">
        <v>0</v>
      </c>
      <c r="N44" s="29">
        <v>0</v>
      </c>
      <c r="O44" s="30">
        <f t="shared" si="1"/>
        <v>0</v>
      </c>
    </row>
    <row r="45" spans="2:15" ht="18.75" customHeight="1">
      <c r="B45" s="4" t="s">
        <v>59</v>
      </c>
      <c r="C45" s="3"/>
      <c r="D45" s="9" t="s">
        <v>140</v>
      </c>
      <c r="E45" s="9"/>
      <c r="F45" s="9"/>
      <c r="G45" s="18" t="s">
        <v>213</v>
      </c>
      <c r="H45" s="10">
        <v>48693</v>
      </c>
      <c r="I45" s="112">
        <v>0</v>
      </c>
      <c r="J45" s="11">
        <v>0</v>
      </c>
      <c r="K45" s="11">
        <v>2807</v>
      </c>
      <c r="L45" s="11">
        <v>9325</v>
      </c>
      <c r="M45" s="11">
        <v>4384</v>
      </c>
      <c r="N45" s="29">
        <v>0</v>
      </c>
      <c r="O45" s="30">
        <f t="shared" si="1"/>
        <v>65209</v>
      </c>
    </row>
    <row r="46" spans="2:15" ht="18.75" customHeight="1">
      <c r="B46" s="2"/>
      <c r="C46" s="3"/>
      <c r="D46" s="9" t="s">
        <v>141</v>
      </c>
      <c r="E46" s="9"/>
      <c r="F46" s="9"/>
      <c r="G46" s="18"/>
      <c r="H46" s="10">
        <v>0</v>
      </c>
      <c r="I46" s="112">
        <v>0</v>
      </c>
      <c r="J46" s="11">
        <v>0</v>
      </c>
      <c r="K46" s="11">
        <v>0</v>
      </c>
      <c r="L46" s="11">
        <v>0</v>
      </c>
      <c r="M46" s="11">
        <v>0</v>
      </c>
      <c r="N46" s="29">
        <v>0</v>
      </c>
      <c r="O46" s="30">
        <f t="shared" si="1"/>
        <v>0</v>
      </c>
    </row>
    <row r="47" spans="2:15" ht="18.75" customHeight="1">
      <c r="B47" s="2"/>
      <c r="C47" s="3"/>
      <c r="D47" s="9" t="s">
        <v>142</v>
      </c>
      <c r="E47" s="9"/>
      <c r="F47" s="9"/>
      <c r="G47" s="9"/>
      <c r="H47" s="10">
        <v>0</v>
      </c>
      <c r="I47" s="112">
        <v>0</v>
      </c>
      <c r="J47" s="11">
        <v>0</v>
      </c>
      <c r="K47" s="11">
        <v>0</v>
      </c>
      <c r="L47" s="11">
        <v>0</v>
      </c>
      <c r="M47" s="11">
        <v>0</v>
      </c>
      <c r="N47" s="29">
        <v>0</v>
      </c>
      <c r="O47" s="30">
        <f t="shared" si="1"/>
        <v>0</v>
      </c>
    </row>
    <row r="48" spans="2:15" ht="18.75" customHeight="1">
      <c r="B48" s="4" t="s">
        <v>100</v>
      </c>
      <c r="C48" s="15"/>
      <c r="D48" s="13" t="s">
        <v>143</v>
      </c>
      <c r="E48" s="13"/>
      <c r="F48" s="13"/>
      <c r="G48" s="13"/>
      <c r="H48" s="14">
        <v>0</v>
      </c>
      <c r="I48" s="111">
        <v>0</v>
      </c>
      <c r="J48" s="15">
        <v>0</v>
      </c>
      <c r="K48" s="15">
        <v>0</v>
      </c>
      <c r="L48" s="15">
        <v>0</v>
      </c>
      <c r="M48" s="15">
        <v>0</v>
      </c>
      <c r="N48" s="32">
        <v>24280</v>
      </c>
      <c r="O48" s="46">
        <f t="shared" si="1"/>
        <v>24280</v>
      </c>
    </row>
    <row r="49" spans="2:15" ht="18.75" customHeight="1">
      <c r="B49" s="14"/>
      <c r="C49" s="15" t="s">
        <v>145</v>
      </c>
      <c r="D49" s="13"/>
      <c r="E49" s="13"/>
      <c r="F49" s="13"/>
      <c r="G49" s="19" t="s">
        <v>146</v>
      </c>
      <c r="H49" s="14">
        <v>-41189</v>
      </c>
      <c r="I49" s="111">
        <v>11</v>
      </c>
      <c r="J49" s="15">
        <v>3198</v>
      </c>
      <c r="K49" s="15">
        <v>5257</v>
      </c>
      <c r="L49" s="15">
        <v>5580</v>
      </c>
      <c r="M49" s="15">
        <v>1404</v>
      </c>
      <c r="N49" s="32">
        <v>-33856</v>
      </c>
      <c r="O49" s="47">
        <f t="shared" si="1"/>
        <v>-59595</v>
      </c>
    </row>
    <row r="50" spans="2:15" ht="18.75" customHeight="1">
      <c r="B50" s="14">
        <v>3</v>
      </c>
      <c r="C50" s="13" t="s">
        <v>148</v>
      </c>
      <c r="D50" s="13"/>
      <c r="E50" s="13"/>
      <c r="F50" s="13"/>
      <c r="G50" s="19" t="s">
        <v>149</v>
      </c>
      <c r="H50" s="14">
        <v>7339</v>
      </c>
      <c r="I50" s="111">
        <v>3618</v>
      </c>
      <c r="J50" s="15">
        <v>5249</v>
      </c>
      <c r="K50" s="15">
        <v>5995</v>
      </c>
      <c r="L50" s="15">
        <v>14171</v>
      </c>
      <c r="M50" s="15">
        <v>1610</v>
      </c>
      <c r="N50" s="32">
        <v>-24978</v>
      </c>
      <c r="O50" s="47">
        <f t="shared" si="1"/>
        <v>13004</v>
      </c>
    </row>
    <row r="51" spans="2:15" ht="18.75" customHeight="1">
      <c r="B51" s="14">
        <v>4</v>
      </c>
      <c r="C51" s="13" t="s">
        <v>151</v>
      </c>
      <c r="D51" s="13"/>
      <c r="E51" s="13"/>
      <c r="F51" s="13"/>
      <c r="G51" s="19" t="s">
        <v>152</v>
      </c>
      <c r="H51" s="14">
        <v>6622</v>
      </c>
      <c r="I51" s="111">
        <v>3311</v>
      </c>
      <c r="J51" s="15">
        <v>5183</v>
      </c>
      <c r="K51" s="15">
        <v>8139</v>
      </c>
      <c r="L51" s="15">
        <v>5512</v>
      </c>
      <c r="M51" s="15">
        <v>1610</v>
      </c>
      <c r="N51" s="32">
        <v>5000</v>
      </c>
      <c r="O51" s="47">
        <f t="shared" si="1"/>
        <v>35377</v>
      </c>
    </row>
    <row r="52" spans="2:15" ht="18.75" customHeight="1">
      <c r="B52" s="2">
        <v>5</v>
      </c>
      <c r="C52" s="13" t="s">
        <v>153</v>
      </c>
      <c r="D52" s="13"/>
      <c r="E52" s="13"/>
      <c r="F52" s="13"/>
      <c r="G52" s="19" t="s">
        <v>154</v>
      </c>
      <c r="H52" s="14">
        <v>915</v>
      </c>
      <c r="I52" s="111">
        <v>0</v>
      </c>
      <c r="J52" s="15">
        <v>2115</v>
      </c>
      <c r="K52" s="15">
        <v>2942</v>
      </c>
      <c r="L52" s="15">
        <v>3215</v>
      </c>
      <c r="M52" s="15">
        <v>0</v>
      </c>
      <c r="N52" s="32">
        <v>33467</v>
      </c>
      <c r="O52" s="46">
        <f t="shared" si="1"/>
        <v>42654</v>
      </c>
    </row>
    <row r="53" spans="2:15" ht="18.75" customHeight="1">
      <c r="B53" s="89"/>
      <c r="C53" s="13" t="s">
        <v>155</v>
      </c>
      <c r="D53" s="13"/>
      <c r="E53" s="13"/>
      <c r="F53" s="13"/>
      <c r="G53" s="13"/>
      <c r="H53" s="14">
        <v>0</v>
      </c>
      <c r="I53" s="111">
        <v>0</v>
      </c>
      <c r="J53" s="15">
        <v>0</v>
      </c>
      <c r="K53" s="15">
        <v>0</v>
      </c>
      <c r="L53" s="15">
        <v>0</v>
      </c>
      <c r="M53" s="15">
        <v>0</v>
      </c>
      <c r="N53" s="32">
        <v>0</v>
      </c>
      <c r="O53" s="47">
        <f t="shared" si="1"/>
        <v>0</v>
      </c>
    </row>
    <row r="54" spans="2:15" ht="18.75" customHeight="1">
      <c r="B54" s="14">
        <v>6</v>
      </c>
      <c r="C54" s="13" t="s">
        <v>156</v>
      </c>
      <c r="D54" s="13"/>
      <c r="E54" s="13"/>
      <c r="F54" s="13"/>
      <c r="G54" s="19" t="s">
        <v>157</v>
      </c>
      <c r="H54" s="14">
        <v>0</v>
      </c>
      <c r="I54" s="111">
        <v>0</v>
      </c>
      <c r="J54" s="15">
        <v>0</v>
      </c>
      <c r="K54" s="15">
        <v>0</v>
      </c>
      <c r="L54" s="15">
        <v>0</v>
      </c>
      <c r="M54" s="15">
        <v>0</v>
      </c>
      <c r="N54" s="32">
        <v>0</v>
      </c>
      <c r="O54" s="47">
        <f t="shared" si="1"/>
        <v>0</v>
      </c>
    </row>
    <row r="55" spans="2:15" ht="18.75" customHeight="1">
      <c r="B55" s="14">
        <v>7</v>
      </c>
      <c r="C55" s="13" t="s">
        <v>158</v>
      </c>
      <c r="D55" s="13"/>
      <c r="E55" s="13"/>
      <c r="F55" s="13"/>
      <c r="G55" s="19" t="s">
        <v>159</v>
      </c>
      <c r="H55" s="14">
        <v>1632</v>
      </c>
      <c r="I55" s="111">
        <v>307</v>
      </c>
      <c r="J55" s="15">
        <v>2181</v>
      </c>
      <c r="K55" s="15">
        <v>798</v>
      </c>
      <c r="L55" s="15">
        <v>11874</v>
      </c>
      <c r="M55" s="15">
        <v>0</v>
      </c>
      <c r="N55" s="32">
        <v>3489</v>
      </c>
      <c r="O55" s="47">
        <f t="shared" si="1"/>
        <v>20281</v>
      </c>
    </row>
    <row r="56" spans="2:15" ht="18.75" customHeight="1">
      <c r="B56" s="14">
        <v>8</v>
      </c>
      <c r="C56" s="13" t="s">
        <v>160</v>
      </c>
      <c r="D56" s="13"/>
      <c r="E56" s="13"/>
      <c r="F56" s="13"/>
      <c r="G56" s="13"/>
      <c r="H56" s="14">
        <v>0</v>
      </c>
      <c r="I56" s="111">
        <v>0</v>
      </c>
      <c r="J56" s="15">
        <v>0</v>
      </c>
      <c r="K56" s="15">
        <v>0</v>
      </c>
      <c r="L56" s="15">
        <v>0</v>
      </c>
      <c r="M56" s="15">
        <v>0</v>
      </c>
      <c r="N56" s="32">
        <v>0</v>
      </c>
      <c r="O56" s="47">
        <f t="shared" si="1"/>
        <v>0</v>
      </c>
    </row>
    <row r="57" spans="2:15" ht="18.75" customHeight="1">
      <c r="B57" s="14">
        <v>9</v>
      </c>
      <c r="C57" s="13" t="s">
        <v>161</v>
      </c>
      <c r="D57" s="13"/>
      <c r="E57" s="13"/>
      <c r="F57" s="13"/>
      <c r="G57" s="19" t="s">
        <v>162</v>
      </c>
      <c r="H57" s="14">
        <v>0</v>
      </c>
      <c r="I57" s="111">
        <v>0</v>
      </c>
      <c r="J57" s="15">
        <v>0</v>
      </c>
      <c r="K57" s="15">
        <v>0</v>
      </c>
      <c r="L57" s="15">
        <v>0</v>
      </c>
      <c r="M57" s="15">
        <v>0</v>
      </c>
      <c r="N57" s="32">
        <v>0</v>
      </c>
      <c r="O57" s="47">
        <f t="shared" si="1"/>
        <v>0</v>
      </c>
    </row>
    <row r="58" spans="2:15" ht="18.75" customHeight="1">
      <c r="B58" s="2">
        <v>10</v>
      </c>
      <c r="C58" t="s">
        <v>163</v>
      </c>
      <c r="F58" s="93" t="s">
        <v>164</v>
      </c>
      <c r="G58" s="9"/>
      <c r="H58" s="10">
        <v>1632</v>
      </c>
      <c r="I58" s="112">
        <v>307</v>
      </c>
      <c r="J58" s="11">
        <v>2181</v>
      </c>
      <c r="K58" s="11">
        <v>798</v>
      </c>
      <c r="L58" s="11">
        <v>11874</v>
      </c>
      <c r="M58" s="11">
        <v>0</v>
      </c>
      <c r="N58" s="29">
        <v>3489</v>
      </c>
      <c r="O58" s="30">
        <f t="shared" si="1"/>
        <v>20281</v>
      </c>
    </row>
    <row r="59" spans="2:15" ht="18.75" customHeight="1">
      <c r="B59" s="125" t="s">
        <v>175</v>
      </c>
      <c r="C59" s="126"/>
      <c r="D59" s="126"/>
      <c r="E59" s="13"/>
      <c r="F59" s="19" t="s">
        <v>165</v>
      </c>
      <c r="G59" s="13"/>
      <c r="H59" s="14">
        <v>0</v>
      </c>
      <c r="I59" s="111">
        <v>0</v>
      </c>
      <c r="J59" s="15">
        <v>0</v>
      </c>
      <c r="K59" s="15">
        <v>0</v>
      </c>
      <c r="L59" s="15">
        <v>0</v>
      </c>
      <c r="M59" s="15">
        <v>0</v>
      </c>
      <c r="N59" s="32">
        <v>0</v>
      </c>
      <c r="O59" s="54">
        <f t="shared" si="1"/>
        <v>0</v>
      </c>
    </row>
    <row r="60" spans="2:15" ht="18.75" customHeight="1">
      <c r="B60" s="14">
        <v>11</v>
      </c>
      <c r="C60" s="13" t="s">
        <v>166</v>
      </c>
      <c r="D60" s="13"/>
      <c r="E60" s="13"/>
      <c r="F60" s="13"/>
      <c r="G60" s="13"/>
      <c r="H60" s="35">
        <f aca="true" t="shared" si="2" ref="H60:O60">ROUND(+H9/(H20+H45)*100,1)</f>
        <v>99.9</v>
      </c>
      <c r="I60" s="117">
        <f t="shared" si="2"/>
        <v>240</v>
      </c>
      <c r="J60" s="117">
        <f t="shared" si="2"/>
        <v>114.5</v>
      </c>
      <c r="K60" s="92">
        <f t="shared" si="2"/>
        <v>95.4</v>
      </c>
      <c r="L60" s="84">
        <f t="shared" si="2"/>
        <v>98.7</v>
      </c>
      <c r="M60" s="84">
        <f t="shared" si="2"/>
        <v>76.8</v>
      </c>
      <c r="N60" s="72">
        <f t="shared" si="2"/>
        <v>170.3</v>
      </c>
      <c r="O60" s="122">
        <f t="shared" si="2"/>
        <v>102.3</v>
      </c>
    </row>
    <row r="61" spans="2:15" ht="18.75" customHeight="1">
      <c r="B61" s="14">
        <v>12</v>
      </c>
      <c r="C61" s="13" t="s">
        <v>167</v>
      </c>
      <c r="D61" s="13"/>
      <c r="E61" s="13"/>
      <c r="F61" s="13"/>
      <c r="G61" s="19" t="s">
        <v>168</v>
      </c>
      <c r="H61" s="14">
        <v>0</v>
      </c>
      <c r="I61" s="111">
        <v>0</v>
      </c>
      <c r="J61" s="15">
        <v>0</v>
      </c>
      <c r="K61" s="15">
        <v>0</v>
      </c>
      <c r="L61" s="15">
        <v>0</v>
      </c>
      <c r="M61" s="15">
        <v>0</v>
      </c>
      <c r="N61" s="32">
        <v>0</v>
      </c>
      <c r="O61" s="47">
        <f t="shared" si="1"/>
        <v>0</v>
      </c>
    </row>
    <row r="62" spans="2:15" ht="18.75" customHeight="1">
      <c r="B62" s="14">
        <v>13</v>
      </c>
      <c r="C62" s="13" t="s">
        <v>169</v>
      </c>
      <c r="D62" s="13"/>
      <c r="E62" s="13"/>
      <c r="F62" s="13"/>
      <c r="G62" s="19" t="s">
        <v>170</v>
      </c>
      <c r="H62" s="14">
        <v>0</v>
      </c>
      <c r="I62" s="111">
        <v>0</v>
      </c>
      <c r="J62" s="15">
        <v>0</v>
      </c>
      <c r="K62" s="15">
        <v>0</v>
      </c>
      <c r="L62" s="15">
        <v>0</v>
      </c>
      <c r="M62" s="15">
        <v>0</v>
      </c>
      <c r="N62" s="32">
        <v>0</v>
      </c>
      <c r="O62" s="47">
        <f t="shared" si="1"/>
        <v>0</v>
      </c>
    </row>
    <row r="63" spans="2:15" ht="18.75" customHeight="1" thickBot="1">
      <c r="B63" s="5">
        <v>14</v>
      </c>
      <c r="C63" s="1" t="s">
        <v>171</v>
      </c>
      <c r="D63" s="1"/>
      <c r="E63" s="1"/>
      <c r="F63" s="1"/>
      <c r="G63" s="1"/>
      <c r="H63" s="5">
        <v>808366</v>
      </c>
      <c r="I63" s="113">
        <v>28000</v>
      </c>
      <c r="J63" s="6">
        <v>105100</v>
      </c>
      <c r="K63" s="6">
        <v>258592</v>
      </c>
      <c r="L63" s="6">
        <v>194361</v>
      </c>
      <c r="M63" s="6">
        <v>138701</v>
      </c>
      <c r="N63" s="26">
        <v>55300</v>
      </c>
      <c r="O63" s="48">
        <f t="shared" si="1"/>
        <v>1588420</v>
      </c>
    </row>
  </sheetData>
  <mergeCells count="1">
    <mergeCell ref="B59:D59"/>
  </mergeCells>
  <printOptions/>
  <pageMargins left="0.7086614173228347" right="0.51" top="0.984251968503937" bottom="0" header="0.5118110236220472" footer="0.5118110236220472"/>
  <pageSetup fitToHeight="1" fitToWidth="1" horizontalDpi="300" verticalDpi="3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O57"/>
  <sheetViews>
    <sheetView showGridLines="0" showZeros="0" zoomScale="55" zoomScaleNormal="55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57" sqref="H57"/>
    </sheetView>
  </sheetViews>
  <sheetFormatPr defaultColWidth="12.66015625" defaultRowHeight="18"/>
  <cols>
    <col min="1" max="1" width="1.66015625" style="0" customWidth="1"/>
    <col min="2" max="4" width="2.66015625" style="0" customWidth="1"/>
    <col min="5" max="5" width="20.66015625" style="0" customWidth="1"/>
    <col min="6" max="6" width="10.66015625" style="0" customWidth="1"/>
    <col min="15" max="15" width="1.66015625" style="0" customWidth="1"/>
  </cols>
  <sheetData>
    <row r="1" ht="24.75" customHeight="1">
      <c r="B1" t="s">
        <v>0</v>
      </c>
    </row>
    <row r="2" ht="24.75" customHeight="1"/>
    <row r="3" spans="2:14" ht="24.75" customHeight="1" thickBot="1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33</v>
      </c>
    </row>
    <row r="4" spans="2:15" ht="24.75" customHeight="1">
      <c r="B4" s="2"/>
      <c r="G4" s="2"/>
      <c r="H4" s="105"/>
      <c r="I4" s="40"/>
      <c r="J4" s="3"/>
      <c r="K4" s="3"/>
      <c r="L4" s="3"/>
      <c r="M4" s="36"/>
      <c r="N4" s="2"/>
      <c r="O4" s="2"/>
    </row>
    <row r="5" spans="2:15" ht="24.75" customHeight="1">
      <c r="B5" s="2"/>
      <c r="E5" t="s">
        <v>2</v>
      </c>
      <c r="G5" s="2"/>
      <c r="H5" s="106"/>
      <c r="I5" s="41"/>
      <c r="J5" s="3"/>
      <c r="K5" s="3"/>
      <c r="L5" s="3"/>
      <c r="M5" s="21"/>
      <c r="N5" s="2"/>
      <c r="O5" s="2"/>
    </row>
    <row r="6" spans="2:15" ht="24.75" customHeight="1">
      <c r="B6" s="2"/>
      <c r="G6" s="4" t="s">
        <v>177</v>
      </c>
      <c r="H6" s="107" t="s">
        <v>215</v>
      </c>
      <c r="I6" s="42" t="s">
        <v>178</v>
      </c>
      <c r="J6" s="59" t="s">
        <v>180</v>
      </c>
      <c r="K6" s="17" t="s">
        <v>181</v>
      </c>
      <c r="L6" s="17" t="s">
        <v>182</v>
      </c>
      <c r="M6" s="23" t="s">
        <v>217</v>
      </c>
      <c r="N6" s="4" t="s">
        <v>3</v>
      </c>
      <c r="O6" s="2"/>
    </row>
    <row r="7" spans="2:15" ht="24.75" customHeight="1">
      <c r="B7" s="2"/>
      <c r="C7" t="s">
        <v>4</v>
      </c>
      <c r="G7" s="2"/>
      <c r="H7" s="106"/>
      <c r="I7" s="41"/>
      <c r="J7" s="3"/>
      <c r="K7" s="3"/>
      <c r="L7" s="3"/>
      <c r="M7" s="21"/>
      <c r="N7" s="2"/>
      <c r="O7" s="2"/>
    </row>
    <row r="8" spans="2:15" ht="24.75" customHeight="1" thickBot="1">
      <c r="B8" s="5"/>
      <c r="C8" s="1"/>
      <c r="D8" s="1"/>
      <c r="E8" s="1"/>
      <c r="F8" s="1"/>
      <c r="G8" s="5"/>
      <c r="H8" s="113"/>
      <c r="I8" s="43"/>
      <c r="J8" s="6"/>
      <c r="K8" s="6"/>
      <c r="L8" s="6"/>
      <c r="M8" s="26"/>
      <c r="N8" s="7">
        <v>244210</v>
      </c>
      <c r="O8" s="2"/>
    </row>
    <row r="9" spans="2:15" ht="24.75" customHeight="1">
      <c r="B9" s="2" t="s">
        <v>5</v>
      </c>
      <c r="G9" s="2"/>
      <c r="H9" s="106"/>
      <c r="I9" s="41"/>
      <c r="J9" s="3"/>
      <c r="K9" s="3"/>
      <c r="L9" s="3"/>
      <c r="M9" s="21"/>
      <c r="N9" s="2"/>
      <c r="O9" s="2"/>
    </row>
    <row r="10" spans="2:15" ht="24.75" customHeight="1">
      <c r="B10" s="2"/>
      <c r="C10" t="s">
        <v>6</v>
      </c>
      <c r="G10" s="2"/>
      <c r="H10" s="106"/>
      <c r="I10" s="41"/>
      <c r="J10" s="3"/>
      <c r="K10" s="3"/>
      <c r="L10" s="3"/>
      <c r="M10" s="21"/>
      <c r="N10" s="2"/>
      <c r="O10" s="2"/>
    </row>
    <row r="11" spans="2:15" ht="24.75" customHeight="1">
      <c r="B11" s="2"/>
      <c r="D11" t="s">
        <v>7</v>
      </c>
      <c r="F11" s="18" t="s">
        <v>8</v>
      </c>
      <c r="G11" s="10"/>
      <c r="H11" s="112"/>
      <c r="I11" s="44"/>
      <c r="J11" s="11"/>
      <c r="K11" s="11"/>
      <c r="L11" s="11"/>
      <c r="M11" s="29"/>
      <c r="N11" s="12">
        <f>SUM(G11:M11)</f>
        <v>0</v>
      </c>
      <c r="O11" s="2"/>
    </row>
    <row r="12" spans="2:15" ht="24.75" customHeight="1">
      <c r="B12" s="2"/>
      <c r="C12" s="13"/>
      <c r="D12" s="13"/>
      <c r="E12" s="13"/>
      <c r="F12" s="19" t="s">
        <v>9</v>
      </c>
      <c r="G12" s="14"/>
      <c r="H12" s="111"/>
      <c r="I12" s="45"/>
      <c r="J12" s="15"/>
      <c r="K12" s="15"/>
      <c r="L12" s="15"/>
      <c r="M12" s="32"/>
      <c r="N12" s="54">
        <f aca="true" t="shared" si="0" ref="N12:N52">SUM(G12:M12)</f>
        <v>0</v>
      </c>
      <c r="O12" s="2"/>
    </row>
    <row r="13" spans="2:15" ht="24.75" customHeight="1">
      <c r="B13" s="2"/>
      <c r="C13" t="s">
        <v>10</v>
      </c>
      <c r="G13" s="2"/>
      <c r="H13" s="106"/>
      <c r="I13" s="41"/>
      <c r="J13" s="3"/>
      <c r="K13" s="3"/>
      <c r="L13" s="3"/>
      <c r="M13" s="21"/>
      <c r="N13" s="16">
        <f t="shared" si="0"/>
        <v>0</v>
      </c>
      <c r="O13" s="2"/>
    </row>
    <row r="14" spans="2:15" ht="24.75" customHeight="1">
      <c r="B14" s="2"/>
      <c r="D14" t="s">
        <v>11</v>
      </c>
      <c r="F14" s="18" t="s">
        <v>8</v>
      </c>
      <c r="G14" s="10">
        <v>62711</v>
      </c>
      <c r="H14" s="112">
        <v>0</v>
      </c>
      <c r="I14" s="44">
        <v>0</v>
      </c>
      <c r="J14" s="11">
        <v>6932</v>
      </c>
      <c r="K14" s="11">
        <v>12083</v>
      </c>
      <c r="L14" s="11">
        <v>6565</v>
      </c>
      <c r="M14" s="29">
        <v>0</v>
      </c>
      <c r="N14" s="30">
        <f t="shared" si="0"/>
        <v>88291</v>
      </c>
      <c r="O14" s="2"/>
    </row>
    <row r="15" spans="2:15" ht="24.75" customHeight="1">
      <c r="B15" s="2"/>
      <c r="E15" s="13"/>
      <c r="F15" s="19" t="s">
        <v>9</v>
      </c>
      <c r="G15" s="14">
        <v>62711</v>
      </c>
      <c r="H15" s="111">
        <v>343</v>
      </c>
      <c r="I15" s="45">
        <v>1966</v>
      </c>
      <c r="J15" s="15">
        <v>20594</v>
      </c>
      <c r="K15" s="15">
        <v>12083</v>
      </c>
      <c r="L15" s="15">
        <v>6565</v>
      </c>
      <c r="M15" s="32">
        <v>14000</v>
      </c>
      <c r="N15" s="16">
        <f>SUM(G15:M15)</f>
        <v>118262</v>
      </c>
      <c r="O15" s="2"/>
    </row>
    <row r="16" spans="2:15" ht="24.75" customHeight="1">
      <c r="B16" s="2"/>
      <c r="E16" t="s">
        <v>12</v>
      </c>
      <c r="F16" s="18" t="s">
        <v>8</v>
      </c>
      <c r="G16" s="10">
        <v>0</v>
      </c>
      <c r="H16" s="112">
        <v>0</v>
      </c>
      <c r="I16" s="44">
        <v>0</v>
      </c>
      <c r="J16" s="11">
        <v>0</v>
      </c>
      <c r="K16" s="11">
        <v>0</v>
      </c>
      <c r="L16" s="11">
        <v>0</v>
      </c>
      <c r="M16" s="29">
        <v>0</v>
      </c>
      <c r="N16" s="49">
        <f t="shared" si="0"/>
        <v>0</v>
      </c>
      <c r="O16" s="2"/>
    </row>
    <row r="17" spans="2:15" ht="24.75" customHeight="1">
      <c r="B17" s="2"/>
      <c r="E17" s="13"/>
      <c r="F17" s="19" t="s">
        <v>9</v>
      </c>
      <c r="G17" s="14">
        <v>0</v>
      </c>
      <c r="H17" s="111">
        <v>0</v>
      </c>
      <c r="I17" s="45">
        <v>0</v>
      </c>
      <c r="J17" s="15">
        <v>0</v>
      </c>
      <c r="K17" s="15">
        <v>0</v>
      </c>
      <c r="L17" s="15">
        <v>0</v>
      </c>
      <c r="M17" s="32">
        <v>0</v>
      </c>
      <c r="N17" s="55">
        <f t="shared" si="0"/>
        <v>0</v>
      </c>
      <c r="O17" s="2"/>
    </row>
    <row r="18" spans="2:15" ht="24.75" customHeight="1">
      <c r="B18" s="2"/>
      <c r="E18" t="s">
        <v>13</v>
      </c>
      <c r="F18" s="18" t="s">
        <v>8</v>
      </c>
      <c r="G18" s="10">
        <v>0</v>
      </c>
      <c r="H18" s="112">
        <v>0</v>
      </c>
      <c r="I18" s="44">
        <v>0</v>
      </c>
      <c r="J18" s="11">
        <v>0</v>
      </c>
      <c r="K18" s="11">
        <v>0</v>
      </c>
      <c r="L18" s="11">
        <v>0</v>
      </c>
      <c r="M18" s="29">
        <v>0</v>
      </c>
      <c r="N18" s="49">
        <f t="shared" si="0"/>
        <v>0</v>
      </c>
      <c r="O18" s="2"/>
    </row>
    <row r="19" spans="2:15" ht="24.75" customHeight="1">
      <c r="B19" s="2"/>
      <c r="E19" s="13"/>
      <c r="F19" s="19" t="s">
        <v>9</v>
      </c>
      <c r="G19" s="14">
        <v>0</v>
      </c>
      <c r="H19" s="111">
        <v>0</v>
      </c>
      <c r="I19" s="45">
        <v>0</v>
      </c>
      <c r="J19" s="15">
        <v>0</v>
      </c>
      <c r="K19" s="15">
        <v>0</v>
      </c>
      <c r="L19" s="15">
        <v>0</v>
      </c>
      <c r="M19" s="32">
        <v>0</v>
      </c>
      <c r="N19" s="55">
        <f t="shared" si="0"/>
        <v>0</v>
      </c>
      <c r="O19" s="2"/>
    </row>
    <row r="20" spans="2:15" ht="24.75" customHeight="1">
      <c r="B20" s="2"/>
      <c r="E20" t="s">
        <v>14</v>
      </c>
      <c r="F20" s="18" t="s">
        <v>8</v>
      </c>
      <c r="G20" s="51">
        <v>0</v>
      </c>
      <c r="H20" s="112">
        <v>0</v>
      </c>
      <c r="I20" s="44">
        <v>0</v>
      </c>
      <c r="J20" s="11">
        <v>0</v>
      </c>
      <c r="K20" s="11">
        <v>0</v>
      </c>
      <c r="L20" s="11">
        <v>0</v>
      </c>
      <c r="M20" s="29">
        <v>0</v>
      </c>
      <c r="N20" s="49">
        <f t="shared" si="0"/>
        <v>0</v>
      </c>
      <c r="O20" s="2"/>
    </row>
    <row r="21" spans="2:15" ht="24.75" customHeight="1">
      <c r="B21" s="2"/>
      <c r="E21" s="13"/>
      <c r="F21" s="19" t="s">
        <v>9</v>
      </c>
      <c r="G21" s="14">
        <v>0</v>
      </c>
      <c r="H21" s="111">
        <v>0</v>
      </c>
      <c r="I21" s="45">
        <v>0</v>
      </c>
      <c r="J21" s="15">
        <v>0</v>
      </c>
      <c r="K21" s="15">
        <v>0</v>
      </c>
      <c r="L21" s="15">
        <v>0</v>
      </c>
      <c r="M21" s="32">
        <v>0</v>
      </c>
      <c r="N21" s="55">
        <f t="shared" si="0"/>
        <v>0</v>
      </c>
      <c r="O21" s="2"/>
    </row>
    <row r="22" spans="2:15" ht="24.75" customHeight="1">
      <c r="B22" s="2"/>
      <c r="E22" t="s">
        <v>179</v>
      </c>
      <c r="F22" s="18" t="s">
        <v>8</v>
      </c>
      <c r="G22" s="10">
        <v>1806</v>
      </c>
      <c r="H22" s="112">
        <v>0</v>
      </c>
      <c r="I22" s="44">
        <v>0</v>
      </c>
      <c r="J22" s="11">
        <v>0</v>
      </c>
      <c r="K22" s="11">
        <v>811</v>
      </c>
      <c r="L22" s="11">
        <v>0</v>
      </c>
      <c r="M22" s="29">
        <v>0</v>
      </c>
      <c r="N22" s="49">
        <f>SUM(G22:M22)</f>
        <v>2617</v>
      </c>
      <c r="O22" s="2"/>
    </row>
    <row r="23" spans="2:15" ht="24.75" customHeight="1">
      <c r="B23" s="2"/>
      <c r="E23" s="13"/>
      <c r="F23" s="19" t="s">
        <v>9</v>
      </c>
      <c r="G23" s="14">
        <v>1806</v>
      </c>
      <c r="H23" s="111">
        <v>0</v>
      </c>
      <c r="I23" s="45">
        <v>0</v>
      </c>
      <c r="J23" s="15">
        <v>0</v>
      </c>
      <c r="K23" s="15">
        <v>811</v>
      </c>
      <c r="L23" s="15">
        <v>0</v>
      </c>
      <c r="M23" s="32">
        <v>0</v>
      </c>
      <c r="N23" s="55">
        <f>SUM(G23:M23)</f>
        <v>2617</v>
      </c>
      <c r="O23" s="2"/>
    </row>
    <row r="24" spans="2:15" ht="24.75" customHeight="1">
      <c r="B24" s="2"/>
      <c r="E24" t="s">
        <v>15</v>
      </c>
      <c r="F24" s="18" t="s">
        <v>8</v>
      </c>
      <c r="G24" s="10">
        <v>0</v>
      </c>
      <c r="H24" s="112">
        <v>0</v>
      </c>
      <c r="I24" s="44">
        <v>0</v>
      </c>
      <c r="J24" s="11">
        <v>0</v>
      </c>
      <c r="K24" s="11">
        <v>0</v>
      </c>
      <c r="L24" s="11">
        <v>0</v>
      </c>
      <c r="M24" s="29">
        <v>0</v>
      </c>
      <c r="N24" s="49">
        <f t="shared" si="0"/>
        <v>0</v>
      </c>
      <c r="O24" s="2"/>
    </row>
    <row r="25" spans="2:15" ht="24.75" customHeight="1">
      <c r="B25" s="2"/>
      <c r="E25" s="13"/>
      <c r="F25" s="19" t="s">
        <v>9</v>
      </c>
      <c r="G25" s="14">
        <v>0</v>
      </c>
      <c r="H25" s="111">
        <v>0</v>
      </c>
      <c r="I25" s="45">
        <v>0</v>
      </c>
      <c r="J25" s="15">
        <v>0</v>
      </c>
      <c r="K25" s="15">
        <v>0</v>
      </c>
      <c r="L25" s="15">
        <v>0</v>
      </c>
      <c r="M25" s="32">
        <v>0</v>
      </c>
      <c r="N25" s="55">
        <f t="shared" si="0"/>
        <v>0</v>
      </c>
      <c r="O25" s="2"/>
    </row>
    <row r="26" spans="2:15" ht="24.75" customHeight="1">
      <c r="B26" s="2"/>
      <c r="E26" t="s">
        <v>211</v>
      </c>
      <c r="F26" s="18" t="s">
        <v>8</v>
      </c>
      <c r="G26" s="10">
        <v>0</v>
      </c>
      <c r="H26" s="112">
        <v>0</v>
      </c>
      <c r="I26" s="44">
        <v>0</v>
      </c>
      <c r="J26" s="11">
        <v>0</v>
      </c>
      <c r="K26" s="11">
        <v>0</v>
      </c>
      <c r="L26" s="11">
        <v>0</v>
      </c>
      <c r="M26" s="29">
        <v>0</v>
      </c>
      <c r="N26" s="49">
        <f t="shared" si="0"/>
        <v>0</v>
      </c>
      <c r="O26" s="2"/>
    </row>
    <row r="27" spans="2:15" ht="24.75" customHeight="1">
      <c r="B27" s="2"/>
      <c r="E27" s="13" t="s">
        <v>16</v>
      </c>
      <c r="F27" s="19" t="s">
        <v>9</v>
      </c>
      <c r="G27" s="14">
        <v>0</v>
      </c>
      <c r="H27" s="111">
        <v>0</v>
      </c>
      <c r="I27" s="45">
        <v>0</v>
      </c>
      <c r="J27" s="15">
        <v>0</v>
      </c>
      <c r="K27" s="15">
        <v>0</v>
      </c>
      <c r="L27" s="15">
        <v>0</v>
      </c>
      <c r="M27" s="32">
        <v>0</v>
      </c>
      <c r="N27" s="55">
        <f t="shared" si="0"/>
        <v>0</v>
      </c>
      <c r="O27" s="2"/>
    </row>
    <row r="28" spans="2:15" ht="24.75" customHeight="1">
      <c r="B28" s="2"/>
      <c r="E28" s="50" t="s">
        <v>172</v>
      </c>
      <c r="F28" s="18" t="s">
        <v>8</v>
      </c>
      <c r="G28" s="10">
        <v>0</v>
      </c>
      <c r="H28" s="112">
        <v>0</v>
      </c>
      <c r="I28" s="44">
        <v>0</v>
      </c>
      <c r="J28" s="11">
        <v>0</v>
      </c>
      <c r="K28" s="11">
        <v>0</v>
      </c>
      <c r="L28" s="11">
        <v>0</v>
      </c>
      <c r="M28" s="29">
        <v>0</v>
      </c>
      <c r="N28" s="49">
        <f>SUM(G28:M28)</f>
        <v>0</v>
      </c>
      <c r="O28" s="2"/>
    </row>
    <row r="29" spans="2:15" ht="24.75" customHeight="1">
      <c r="B29" s="2"/>
      <c r="E29" s="13" t="s">
        <v>173</v>
      </c>
      <c r="F29" s="19" t="s">
        <v>9</v>
      </c>
      <c r="G29" s="14">
        <v>0</v>
      </c>
      <c r="H29" s="111">
        <v>0</v>
      </c>
      <c r="I29" s="45">
        <v>0</v>
      </c>
      <c r="J29" s="15">
        <v>0</v>
      </c>
      <c r="K29" s="15">
        <v>0</v>
      </c>
      <c r="L29" s="15">
        <v>0</v>
      </c>
      <c r="M29" s="32">
        <v>0</v>
      </c>
      <c r="N29" s="55">
        <f>SUM(G29:M29)</f>
        <v>0</v>
      </c>
      <c r="O29" s="2"/>
    </row>
    <row r="30" spans="2:15" ht="24.75" customHeight="1">
      <c r="B30" s="2"/>
      <c r="E30" s="90" t="s">
        <v>209</v>
      </c>
      <c r="F30" s="18" t="s">
        <v>8</v>
      </c>
      <c r="G30" s="10">
        <v>60905</v>
      </c>
      <c r="H30" s="112">
        <v>0</v>
      </c>
      <c r="I30" s="44">
        <v>0</v>
      </c>
      <c r="J30" s="11">
        <v>6932</v>
      </c>
      <c r="K30" s="11">
        <v>11272</v>
      </c>
      <c r="L30" s="11">
        <v>6565</v>
      </c>
      <c r="M30" s="29">
        <v>0</v>
      </c>
      <c r="N30" s="49">
        <f>SUM(G30:M30)</f>
        <v>85674</v>
      </c>
      <c r="O30" s="2"/>
    </row>
    <row r="31" spans="2:15" ht="24.75" customHeight="1">
      <c r="B31" s="2"/>
      <c r="E31" s="91" t="s">
        <v>210</v>
      </c>
      <c r="F31" s="19" t="s">
        <v>9</v>
      </c>
      <c r="G31" s="14">
        <v>60905</v>
      </c>
      <c r="H31" s="111">
        <v>0</v>
      </c>
      <c r="I31" s="45">
        <v>0</v>
      </c>
      <c r="J31" s="15">
        <v>6932</v>
      </c>
      <c r="K31" s="15">
        <v>11272</v>
      </c>
      <c r="L31" s="15">
        <v>6565</v>
      </c>
      <c r="M31" s="32">
        <v>0</v>
      </c>
      <c r="N31" s="55">
        <f>SUM(G31:M31)</f>
        <v>85674</v>
      </c>
      <c r="O31" s="2"/>
    </row>
    <row r="32" spans="2:15" ht="24.75" customHeight="1">
      <c r="B32" s="2"/>
      <c r="E32" s="50" t="s">
        <v>174</v>
      </c>
      <c r="F32" s="18" t="s">
        <v>8</v>
      </c>
      <c r="G32" s="51">
        <v>0</v>
      </c>
      <c r="H32" s="123">
        <v>0</v>
      </c>
      <c r="I32" s="52">
        <v>0</v>
      </c>
      <c r="J32" s="53">
        <v>0</v>
      </c>
      <c r="K32" s="53">
        <v>0</v>
      </c>
      <c r="L32" s="53">
        <v>0</v>
      </c>
      <c r="M32" s="76">
        <v>0</v>
      </c>
      <c r="N32" s="49">
        <f t="shared" si="0"/>
        <v>0</v>
      </c>
      <c r="O32" s="2"/>
    </row>
    <row r="33" spans="2:15" ht="24.75" customHeight="1">
      <c r="B33" s="14"/>
      <c r="C33" s="13"/>
      <c r="D33" s="13"/>
      <c r="E33" s="13"/>
      <c r="F33" s="19" t="s">
        <v>9</v>
      </c>
      <c r="G33" s="14">
        <v>0</v>
      </c>
      <c r="H33" s="111">
        <v>343</v>
      </c>
      <c r="I33" s="45">
        <v>1966</v>
      </c>
      <c r="J33" s="15">
        <v>13662</v>
      </c>
      <c r="K33" s="15">
        <v>0</v>
      </c>
      <c r="L33" s="15">
        <v>0</v>
      </c>
      <c r="M33" s="32">
        <v>14000</v>
      </c>
      <c r="N33" s="55">
        <f t="shared" si="0"/>
        <v>29971</v>
      </c>
      <c r="O33" s="2"/>
    </row>
    <row r="34" spans="2:15" ht="24.75" customHeight="1">
      <c r="B34" s="2" t="s">
        <v>18</v>
      </c>
      <c r="G34" s="2"/>
      <c r="H34" s="106"/>
      <c r="I34" s="41"/>
      <c r="J34" s="3"/>
      <c r="K34" s="3"/>
      <c r="L34" s="3"/>
      <c r="M34" s="21"/>
      <c r="N34" s="16">
        <f t="shared" si="0"/>
        <v>0</v>
      </c>
      <c r="O34" s="2"/>
    </row>
    <row r="35" spans="2:15" ht="24.75" customHeight="1">
      <c r="B35" s="2"/>
      <c r="D35" t="s">
        <v>19</v>
      </c>
      <c r="F35" s="18" t="s">
        <v>8</v>
      </c>
      <c r="G35" s="10">
        <v>0</v>
      </c>
      <c r="H35" s="112">
        <v>0</v>
      </c>
      <c r="I35" s="44">
        <v>0</v>
      </c>
      <c r="J35" s="11">
        <v>0</v>
      </c>
      <c r="K35" s="11">
        <v>0</v>
      </c>
      <c r="L35" s="11">
        <v>0</v>
      </c>
      <c r="M35" s="29">
        <v>0</v>
      </c>
      <c r="N35" s="30">
        <f t="shared" si="0"/>
        <v>0</v>
      </c>
      <c r="O35" s="2"/>
    </row>
    <row r="36" spans="2:15" ht="24.75" customHeight="1">
      <c r="B36" s="2"/>
      <c r="E36" s="13"/>
      <c r="F36" s="19" t="s">
        <v>9</v>
      </c>
      <c r="G36" s="14">
        <v>13773</v>
      </c>
      <c r="H36" s="111">
        <v>39</v>
      </c>
      <c r="I36" s="45">
        <v>25</v>
      </c>
      <c r="J36" s="15">
        <v>243</v>
      </c>
      <c r="K36" s="15">
        <v>24890</v>
      </c>
      <c r="L36" s="15">
        <v>9121</v>
      </c>
      <c r="M36" s="32">
        <v>4800</v>
      </c>
      <c r="N36" s="12">
        <f t="shared" si="0"/>
        <v>52891</v>
      </c>
      <c r="O36" s="2"/>
    </row>
    <row r="37" spans="2:15" ht="24.75" customHeight="1">
      <c r="B37" s="2"/>
      <c r="E37" t="s">
        <v>20</v>
      </c>
      <c r="F37" s="18" t="s">
        <v>8</v>
      </c>
      <c r="G37" s="10">
        <v>0</v>
      </c>
      <c r="H37" s="112">
        <v>0</v>
      </c>
      <c r="I37" s="44">
        <v>0</v>
      </c>
      <c r="J37" s="11">
        <v>0</v>
      </c>
      <c r="K37" s="11">
        <v>0</v>
      </c>
      <c r="L37" s="11">
        <v>0</v>
      </c>
      <c r="M37" s="29">
        <v>0</v>
      </c>
      <c r="N37" s="49">
        <f t="shared" si="0"/>
        <v>0</v>
      </c>
      <c r="O37" s="2"/>
    </row>
    <row r="38" spans="2:15" ht="24.75" customHeight="1">
      <c r="B38" s="2"/>
      <c r="E38" s="13"/>
      <c r="F38" s="19" t="s">
        <v>9</v>
      </c>
      <c r="G38" s="14">
        <v>0</v>
      </c>
      <c r="H38" s="111">
        <v>0</v>
      </c>
      <c r="I38" s="45">
        <v>0</v>
      </c>
      <c r="J38" s="15">
        <v>0</v>
      </c>
      <c r="K38" s="15">
        <v>0</v>
      </c>
      <c r="L38" s="15">
        <v>0</v>
      </c>
      <c r="M38" s="32">
        <v>0</v>
      </c>
      <c r="N38" s="55">
        <f t="shared" si="0"/>
        <v>0</v>
      </c>
      <c r="O38" s="2"/>
    </row>
    <row r="39" spans="2:15" ht="24.75" customHeight="1">
      <c r="B39" s="2"/>
      <c r="E39" t="s">
        <v>21</v>
      </c>
      <c r="F39" s="18" t="s">
        <v>8</v>
      </c>
      <c r="G39" s="10">
        <v>0</v>
      </c>
      <c r="H39" s="112">
        <v>0</v>
      </c>
      <c r="I39" s="44">
        <v>0</v>
      </c>
      <c r="J39" s="11">
        <v>0</v>
      </c>
      <c r="K39" s="11">
        <v>0</v>
      </c>
      <c r="L39" s="11">
        <v>0</v>
      </c>
      <c r="M39" s="29">
        <v>0</v>
      </c>
      <c r="N39" s="49">
        <f t="shared" si="0"/>
        <v>0</v>
      </c>
      <c r="O39" s="2"/>
    </row>
    <row r="40" spans="2:15" ht="24.75" customHeight="1">
      <c r="B40" s="2"/>
      <c r="E40" s="13" t="s">
        <v>22</v>
      </c>
      <c r="F40" s="19" t="s">
        <v>9</v>
      </c>
      <c r="G40" s="14">
        <v>0</v>
      </c>
      <c r="H40" s="111">
        <v>0</v>
      </c>
      <c r="I40" s="45">
        <v>0</v>
      </c>
      <c r="J40" s="15">
        <v>0</v>
      </c>
      <c r="K40" s="15">
        <v>0</v>
      </c>
      <c r="L40" s="15">
        <v>0</v>
      </c>
      <c r="M40" s="32">
        <v>0</v>
      </c>
      <c r="N40" s="55">
        <f t="shared" si="0"/>
        <v>0</v>
      </c>
      <c r="O40" s="2"/>
    </row>
    <row r="41" spans="2:15" ht="24.75" customHeight="1">
      <c r="B41" s="2"/>
      <c r="E41" t="s">
        <v>23</v>
      </c>
      <c r="F41" s="18" t="s">
        <v>8</v>
      </c>
      <c r="G41" s="10">
        <v>0</v>
      </c>
      <c r="H41" s="112">
        <v>0</v>
      </c>
      <c r="I41" s="44">
        <v>0</v>
      </c>
      <c r="J41" s="11">
        <v>0</v>
      </c>
      <c r="K41" s="11">
        <v>0</v>
      </c>
      <c r="L41" s="11">
        <v>0</v>
      </c>
      <c r="M41" s="29">
        <v>0</v>
      </c>
      <c r="N41" s="49">
        <f t="shared" si="0"/>
        <v>0</v>
      </c>
      <c r="O41" s="2"/>
    </row>
    <row r="42" spans="2:15" ht="24.75" customHeight="1">
      <c r="B42" s="2"/>
      <c r="E42" s="13"/>
      <c r="F42" s="19" t="s">
        <v>9</v>
      </c>
      <c r="G42" s="14">
        <v>0</v>
      </c>
      <c r="H42" s="111">
        <v>0</v>
      </c>
      <c r="I42" s="45">
        <v>0</v>
      </c>
      <c r="J42" s="15">
        <v>0</v>
      </c>
      <c r="K42" s="15">
        <v>0</v>
      </c>
      <c r="L42" s="15">
        <v>0</v>
      </c>
      <c r="M42" s="32">
        <v>0</v>
      </c>
      <c r="N42" s="55">
        <f t="shared" si="0"/>
        <v>0</v>
      </c>
      <c r="O42" s="2"/>
    </row>
    <row r="43" spans="2:15" ht="24.75" customHeight="1">
      <c r="B43" s="14"/>
      <c r="C43" s="13"/>
      <c r="D43" s="13"/>
      <c r="E43" s="13" t="s">
        <v>17</v>
      </c>
      <c r="F43" s="19" t="s">
        <v>9</v>
      </c>
      <c r="G43" s="14">
        <v>13773</v>
      </c>
      <c r="H43" s="111">
        <v>39</v>
      </c>
      <c r="I43" s="45">
        <v>25</v>
      </c>
      <c r="J43" s="15">
        <v>243</v>
      </c>
      <c r="K43" s="15">
        <v>24890</v>
      </c>
      <c r="L43" s="15">
        <v>9121</v>
      </c>
      <c r="M43" s="32">
        <v>4800</v>
      </c>
      <c r="N43" s="47">
        <f t="shared" si="0"/>
        <v>52891</v>
      </c>
      <c r="O43" s="2"/>
    </row>
    <row r="44" spans="2:15" ht="24.75" customHeight="1">
      <c r="B44" s="2" t="s">
        <v>24</v>
      </c>
      <c r="F44" s="18" t="s">
        <v>8</v>
      </c>
      <c r="G44" s="10">
        <v>62711</v>
      </c>
      <c r="H44" s="112">
        <v>0</v>
      </c>
      <c r="I44" s="44">
        <v>0</v>
      </c>
      <c r="J44" s="11">
        <v>6932</v>
      </c>
      <c r="K44" s="11">
        <v>12083</v>
      </c>
      <c r="L44" s="11">
        <v>6565</v>
      </c>
      <c r="M44" s="29">
        <v>0</v>
      </c>
      <c r="N44" s="49">
        <f t="shared" si="0"/>
        <v>88291</v>
      </c>
      <c r="O44" s="2"/>
    </row>
    <row r="45" spans="2:15" ht="24.75" customHeight="1">
      <c r="B45" s="14"/>
      <c r="C45" s="13"/>
      <c r="D45" s="13"/>
      <c r="E45" s="13"/>
      <c r="F45" s="19" t="s">
        <v>9</v>
      </c>
      <c r="G45" s="14">
        <v>76484</v>
      </c>
      <c r="H45" s="111">
        <v>382</v>
      </c>
      <c r="I45" s="45">
        <v>1991</v>
      </c>
      <c r="J45" s="15">
        <v>20837</v>
      </c>
      <c r="K45" s="15">
        <v>36973</v>
      </c>
      <c r="L45" s="15">
        <v>15686</v>
      </c>
      <c r="M45" s="32">
        <v>18800</v>
      </c>
      <c r="N45" s="55">
        <f t="shared" si="0"/>
        <v>171153</v>
      </c>
      <c r="O45" s="2"/>
    </row>
    <row r="46" spans="2:15" ht="24.75" customHeight="1">
      <c r="B46" s="2" t="s">
        <v>25</v>
      </c>
      <c r="G46" s="2"/>
      <c r="H46" s="106"/>
      <c r="I46" s="41"/>
      <c r="J46" s="3"/>
      <c r="K46" s="3"/>
      <c r="L46" s="3"/>
      <c r="M46" s="21"/>
      <c r="N46" s="16">
        <f t="shared" si="0"/>
        <v>0</v>
      </c>
      <c r="O46" s="2"/>
    </row>
    <row r="47" spans="2:15" ht="24.75" customHeight="1">
      <c r="B47" s="2"/>
      <c r="E47" t="s">
        <v>26</v>
      </c>
      <c r="F47" s="9"/>
      <c r="G47" s="10">
        <v>0</v>
      </c>
      <c r="H47" s="112">
        <v>0</v>
      </c>
      <c r="I47" s="44">
        <v>0</v>
      </c>
      <c r="J47" s="11">
        <v>0</v>
      </c>
      <c r="K47" s="11">
        <v>0</v>
      </c>
      <c r="L47" s="11">
        <v>0</v>
      </c>
      <c r="M47" s="29">
        <v>0</v>
      </c>
      <c r="N47" s="30">
        <f t="shared" si="0"/>
        <v>0</v>
      </c>
      <c r="O47" s="2"/>
    </row>
    <row r="48" spans="2:15" ht="24.75" customHeight="1">
      <c r="B48" s="14"/>
      <c r="C48" s="13"/>
      <c r="D48" s="13"/>
      <c r="E48" s="13"/>
      <c r="F48" s="19" t="s">
        <v>27</v>
      </c>
      <c r="G48" s="14">
        <v>0</v>
      </c>
      <c r="H48" s="111">
        <v>0</v>
      </c>
      <c r="I48" s="45">
        <v>0</v>
      </c>
      <c r="J48" s="15">
        <v>0</v>
      </c>
      <c r="K48" s="15">
        <v>0</v>
      </c>
      <c r="L48" s="15">
        <v>0</v>
      </c>
      <c r="M48" s="32">
        <v>0</v>
      </c>
      <c r="N48" s="54">
        <f t="shared" si="0"/>
        <v>0</v>
      </c>
      <c r="O48" s="2"/>
    </row>
    <row r="49" spans="2:15" ht="24.75" customHeight="1">
      <c r="B49" s="2" t="s">
        <v>28</v>
      </c>
      <c r="G49" s="2"/>
      <c r="H49" s="106"/>
      <c r="I49" s="41"/>
      <c r="J49" s="3"/>
      <c r="K49" s="3"/>
      <c r="L49" s="3"/>
      <c r="M49" s="21"/>
      <c r="N49" s="77">
        <f t="shared" si="0"/>
        <v>0</v>
      </c>
      <c r="O49" s="2"/>
    </row>
    <row r="50" spans="2:15" ht="24.75" customHeight="1">
      <c r="B50" s="2"/>
      <c r="E50" t="s">
        <v>26</v>
      </c>
      <c r="F50" s="9"/>
      <c r="G50" s="10">
        <v>0</v>
      </c>
      <c r="H50" s="112">
        <v>0</v>
      </c>
      <c r="I50" s="44">
        <v>0</v>
      </c>
      <c r="J50" s="11">
        <v>0</v>
      </c>
      <c r="K50" s="11">
        <v>0</v>
      </c>
      <c r="L50" s="11">
        <v>0</v>
      </c>
      <c r="M50" s="29">
        <v>0</v>
      </c>
      <c r="N50" s="30">
        <f t="shared" si="0"/>
        <v>0</v>
      </c>
      <c r="O50" s="2"/>
    </row>
    <row r="51" spans="2:15" ht="24.75" customHeight="1">
      <c r="B51" s="14"/>
      <c r="C51" s="13"/>
      <c r="D51" s="13"/>
      <c r="E51" s="13"/>
      <c r="F51" s="19" t="s">
        <v>27</v>
      </c>
      <c r="G51" s="14">
        <v>0</v>
      </c>
      <c r="H51" s="111">
        <v>0</v>
      </c>
      <c r="I51" s="45">
        <v>0</v>
      </c>
      <c r="J51" s="15">
        <v>0</v>
      </c>
      <c r="K51" s="15">
        <v>0</v>
      </c>
      <c r="L51" s="15">
        <v>0</v>
      </c>
      <c r="M51" s="32">
        <v>0</v>
      </c>
      <c r="N51" s="55">
        <f t="shared" si="0"/>
        <v>0</v>
      </c>
      <c r="O51" s="2"/>
    </row>
    <row r="52" spans="2:15" ht="24.75" customHeight="1" thickBot="1">
      <c r="B52" s="5" t="s">
        <v>29</v>
      </c>
      <c r="C52" s="1"/>
      <c r="D52" s="1"/>
      <c r="E52" s="1"/>
      <c r="F52" s="1"/>
      <c r="G52" s="5">
        <v>76484</v>
      </c>
      <c r="H52" s="113">
        <v>382</v>
      </c>
      <c r="I52" s="43">
        <v>1991</v>
      </c>
      <c r="J52" s="6">
        <v>13905</v>
      </c>
      <c r="K52" s="6">
        <v>24890</v>
      </c>
      <c r="L52" s="6">
        <v>9121</v>
      </c>
      <c r="M52" s="26">
        <v>18800</v>
      </c>
      <c r="N52" s="48">
        <f t="shared" si="0"/>
        <v>145573</v>
      </c>
      <c r="O52" s="2"/>
    </row>
    <row r="53" ht="17.25">
      <c r="N53" s="8"/>
    </row>
    <row r="55" ht="17.25">
      <c r="N55" s="8">
        <v>0</v>
      </c>
    </row>
    <row r="56" ht="17.25">
      <c r="N56" s="8"/>
    </row>
    <row r="57" ht="17.25">
      <c r="N57" s="8"/>
    </row>
  </sheetData>
  <printOptions/>
  <pageMargins left="0.7480314960629921" right="0.5118110236220472" top="0.984251968503937" bottom="0.7086614173228347" header="0.5118110236220472" footer="0.5118110236220472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2008-02-07T02:06:36Z</cp:lastPrinted>
  <dcterms:created xsi:type="dcterms:W3CDTF">2000-10-20T12:03:00Z</dcterms:created>
  <dcterms:modified xsi:type="dcterms:W3CDTF">2011-01-05T08:11:37Z</dcterms:modified>
  <cp:category/>
  <cp:version/>
  <cp:contentType/>
  <cp:contentStatus/>
</cp:coreProperties>
</file>