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910" windowHeight="8760" activeTab="0"/>
  </bookViews>
  <sheets>
    <sheet name="23201児童福祉" sheetId="1" r:id="rId1"/>
  </sheets>
  <definedNames>
    <definedName name="_xlnm.Print_Area" localSheetId="0">'23201児童福祉'!$A$1:$O$65</definedName>
  </definedNames>
  <calcPr fullCalcOnLoad="1"/>
</workbook>
</file>

<file path=xl/sharedStrings.xml><?xml version="1.0" encoding="utf-8"?>
<sst xmlns="http://schemas.openxmlformats.org/spreadsheetml/2006/main" count="127" uniqueCount="88">
  <si>
    <t>主な取組内容</t>
  </si>
  <si>
    <t>（主担当：福祉相談室　福祉課）</t>
  </si>
  <si>
    <t>桑名市</t>
  </si>
  <si>
    <t>四日市市</t>
  </si>
  <si>
    <t>川越町</t>
  </si>
  <si>
    <t>いなべ市</t>
  </si>
  <si>
    <t>助産施設</t>
  </si>
  <si>
    <t>乳児院</t>
  </si>
  <si>
    <t>母子生活支援施設</t>
  </si>
  <si>
    <t>児童養護施設</t>
  </si>
  <si>
    <t>知的障害児施設</t>
  </si>
  <si>
    <t>児童館</t>
  </si>
  <si>
    <t>情緒障害児短期治療施設</t>
  </si>
  <si>
    <t xml:space="preserve">施策232　子育て支援策の推進 </t>
  </si>
  <si>
    <t>基本事業23201　保育・放課後児童対策等の充実</t>
  </si>
  <si>
    <r>
      <t xml:space="preserve">1.　児童が心身ともに健やかに生まれ、健やかな成長、発達が保障されるように、児童福祉の増進
</t>
    </r>
    <r>
      <rPr>
        <sz val="11"/>
        <rFont val="ＭＳ Ｐゴシック"/>
        <family val="3"/>
      </rPr>
      <t xml:space="preserve">    が図られています。</t>
    </r>
  </si>
  <si>
    <t>平成24年4月1日現在</t>
  </si>
  <si>
    <t>市町名</t>
  </si>
  <si>
    <t>施設数
箇所</t>
  </si>
  <si>
    <t>定 員</t>
  </si>
  <si>
    <t>入所
児童数</t>
  </si>
  <si>
    <t>学齢前児童数(18.4.2～誕生)</t>
  </si>
  <si>
    <t>整備率（％）</t>
  </si>
  <si>
    <t>０歳</t>
  </si>
  <si>
    <t>１～２歳</t>
  </si>
  <si>
    <t>３歳</t>
  </si>
  <si>
    <t>４歳以上</t>
  </si>
  <si>
    <t>計</t>
  </si>
  <si>
    <t>公立</t>
  </si>
  <si>
    <t>私立</t>
  </si>
  <si>
    <t>四日市市</t>
  </si>
  <si>
    <t>（２）管内の児童福祉施設（保育所を除く）の状況</t>
  </si>
  <si>
    <t>施設の種別</t>
  </si>
  <si>
    <t>施　　設　　名</t>
  </si>
  <si>
    <t>定員</t>
  </si>
  <si>
    <t>いなべ総合病院</t>
  </si>
  <si>
    <t>エスペランス桑名</t>
  </si>
  <si>
    <t>児童心理療育施設　悠</t>
  </si>
  <si>
    <t xml:space="preserve">　　　入所 40
　　　通所 10 </t>
  </si>
  <si>
    <t>児童自立生活援助　　事業所</t>
  </si>
  <si>
    <t>自立援助ホームつばさ</t>
  </si>
  <si>
    <t>桑名市</t>
  </si>
  <si>
    <t>児童発達支援
事業</t>
  </si>
  <si>
    <t>桑名市療育センター</t>
  </si>
  <si>
    <t>放課後等　　　　　　デイサービス事業所</t>
  </si>
  <si>
    <t>風の子びれっじ空Kuu</t>
  </si>
  <si>
    <t>いなべ市大安丹生川上児童館</t>
  </si>
  <si>
    <t>いなべ市大安梅戸北児童館</t>
  </si>
  <si>
    <t>いなべ市大安中央児童センター</t>
  </si>
  <si>
    <t>桑名市深谷児童センター</t>
  </si>
  <si>
    <t>桑名市深谷北児童センター</t>
  </si>
  <si>
    <t>朝日町児童館</t>
  </si>
  <si>
    <t>川越町つばめ児童館</t>
  </si>
  <si>
    <t>川越町おひさま児童館</t>
  </si>
  <si>
    <t>エスペランス四日市</t>
  </si>
  <si>
    <t>菜の花苑</t>
  </si>
  <si>
    <t>障害児入所施設　聖母の家</t>
  </si>
  <si>
    <t>児童発達支援</t>
  </si>
  <si>
    <t>四日市市児童発達センター</t>
  </si>
  <si>
    <t>児童発達支援事業所
四日市市立あけぼの学園</t>
  </si>
  <si>
    <t>聖母の家　
放課後等デイサービス事業所</t>
  </si>
  <si>
    <t>障害児短期入所事業所</t>
  </si>
  <si>
    <t>障害児短期入所事業所　聖母の家</t>
  </si>
  <si>
    <t>１ 児童福祉</t>
  </si>
  <si>
    <t>（１）保育所</t>
  </si>
  <si>
    <t>（年　齢　別　内　訳）</t>
  </si>
  <si>
    <t>桑名市</t>
  </si>
  <si>
    <t>いなべ市</t>
  </si>
  <si>
    <t>木曽岬町</t>
  </si>
  <si>
    <t>東員町</t>
  </si>
  <si>
    <t>菰野町</t>
  </si>
  <si>
    <t>朝日町</t>
  </si>
  <si>
    <t>川越町</t>
  </si>
  <si>
    <t>整備率＝保育所定員／学齢前児童数</t>
  </si>
  <si>
    <t>平成24年４月１日現在</t>
  </si>
  <si>
    <t>市町名</t>
  </si>
  <si>
    <t>桑名山崎苑</t>
  </si>
  <si>
    <t>桑名市</t>
  </si>
  <si>
    <t>大型児童センターひかり</t>
  </si>
  <si>
    <t>朝日町</t>
  </si>
  <si>
    <t>川越町</t>
  </si>
  <si>
    <t>三重県立総合医療センター</t>
  </si>
  <si>
    <r>
      <t>2</t>
    </r>
    <r>
      <rPr>
        <sz val="11"/>
        <rFont val="ＭＳ Ｐゴシック"/>
        <family val="3"/>
      </rPr>
      <t>4.4.1</t>
    </r>
  </si>
  <si>
    <t>２４．４．１</t>
  </si>
  <si>
    <t>２３．８．１</t>
  </si>
  <si>
    <t>児童館</t>
  </si>
  <si>
    <t>四日市市児童館
（北部・橋北・塩浜・こどもの家）</t>
  </si>
  <si>
    <t>　桑員・三泗地域全体の入所率は96．7％で、年齢構成では、４歳児以上が46．8％を占め、３歳児23．8％、１～２歳児27．0％、０歳児2．4％となっている。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</si>
</sst>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);[Red]\(#,##0.0\)"/>
    <numFmt numFmtId="181" formatCode="0_ "/>
    <numFmt numFmtId="182" formatCode="&quot;[&quot;##&quot;]&quot;"/>
    <numFmt numFmtId="183" formatCode="0.0_ "/>
    <numFmt numFmtId="184" formatCode="#,##0_);[Red]\(#,##0\)"/>
    <numFmt numFmtId="185" formatCode="0.0_);[Red]\(0.0\)"/>
    <numFmt numFmtId="186" formatCode="#,##0.0_ "/>
    <numFmt numFmtId="187" formatCode="0_);[Red]\(0\)"/>
    <numFmt numFmtId="188" formatCode="0.0%"/>
    <numFmt numFmtId="189" formatCode="#,##0.00_);[Red]\(#,##0.00\)"/>
    <numFmt numFmtId="190" formatCode="mmm\-yyyy"/>
    <numFmt numFmtId="191" formatCode="0_);\(0\)"/>
    <numFmt numFmtId="192" formatCode="&quot;[&quot;#,##0&quot;]&quot;"/>
    <numFmt numFmtId="193" formatCode="&quot;（&quot;#,##0&quot;）&quot;"/>
    <numFmt numFmtId="194" formatCode="0;[Red]0"/>
    <numFmt numFmtId="195" formatCode="0.0E+00"/>
    <numFmt numFmtId="196" formatCode="#,##0_ ;[Red]\-#,##0\ "/>
    <numFmt numFmtId="197" formatCode="m/d"/>
    <numFmt numFmtId="198" formatCode="[$€-2]\ #,##0.00_);[Red]\([$€-2]\ #,##0.00\)"/>
    <numFmt numFmtId="199" formatCode="[$-411]ggge&quot;年&quot;m&quot;月&quot;d&quot;日&quot;;@"/>
    <numFmt numFmtId="200" formatCode="&quot;（&quot;#,###&quot;年）&quot;"/>
    <numFmt numFmtId="201" formatCode="&quot;（&quot;####&quot;年）&quot;"/>
  </numFmts>
  <fonts count="3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3.5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22" borderId="0" xfId="0" applyFont="1" applyFill="1" applyAlignment="1">
      <alignment/>
    </xf>
    <xf numFmtId="0" fontId="7" fillId="0" borderId="0" xfId="0" applyFont="1" applyAlignment="1">
      <alignment horizontal="left"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left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 vertical="top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38" fontId="7" fillId="0" borderId="13" xfId="49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 wrapText="1"/>
    </xf>
    <xf numFmtId="38" fontId="7" fillId="0" borderId="14" xfId="49" applyFont="1" applyBorder="1" applyAlignment="1">
      <alignment horizontal="right" vertical="center"/>
    </xf>
    <xf numFmtId="38" fontId="7" fillId="0" borderId="15" xfId="49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8" fontId="7" fillId="0" borderId="17" xfId="49" applyFont="1" applyBorder="1" applyAlignment="1">
      <alignment horizontal="right" vertical="center"/>
    </xf>
    <xf numFmtId="0" fontId="29" fillId="0" borderId="0" xfId="0" applyFont="1" applyAlignment="1">
      <alignment/>
    </xf>
    <xf numFmtId="179" fontId="5" fillId="0" borderId="18" xfId="0" applyNumberFormat="1" applyFont="1" applyBorder="1" applyAlignment="1">
      <alignment horizontal="right" vertical="center"/>
    </xf>
    <xf numFmtId="179" fontId="5" fillId="0" borderId="19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9" fontId="5" fillId="0" borderId="21" xfId="0" applyNumberFormat="1" applyFont="1" applyBorder="1" applyAlignment="1">
      <alignment horizontal="center" vertical="center"/>
    </xf>
    <xf numFmtId="179" fontId="5" fillId="0" borderId="22" xfId="0" applyNumberFormat="1" applyFont="1" applyBorder="1" applyAlignment="1">
      <alignment horizontal="center" vertical="center"/>
    </xf>
    <xf numFmtId="0" fontId="0" fillId="22" borderId="0" xfId="0" applyFont="1" applyFill="1" applyAlignment="1">
      <alignment horizontal="left" vertical="top" wrapText="1"/>
    </xf>
    <xf numFmtId="0" fontId="26" fillId="22" borderId="0" xfId="0" applyFont="1" applyFill="1" applyAlignment="1">
      <alignment horizontal="left" vertical="top" wrapText="1"/>
    </xf>
    <xf numFmtId="0" fontId="27" fillId="24" borderId="0" xfId="0" applyFont="1" applyFill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4" fillId="22" borderId="0" xfId="0" applyFont="1" applyFill="1" applyAlignment="1">
      <alignment horizontal="left" vertical="top" wrapTex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38" fontId="5" fillId="0" borderId="29" xfId="49" applyFont="1" applyFill="1" applyBorder="1" applyAlignment="1">
      <alignment horizontal="right" vertical="center"/>
    </xf>
    <xf numFmtId="38" fontId="5" fillId="0" borderId="14" xfId="49" applyFont="1" applyFill="1" applyBorder="1" applyAlignment="1">
      <alignment horizontal="right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88" fontId="7" fillId="0" borderId="31" xfId="0" applyNumberFormat="1" applyFont="1" applyBorder="1" applyAlignment="1">
      <alignment horizontal="right" vertical="center"/>
    </xf>
    <xf numFmtId="188" fontId="7" fillId="0" borderId="32" xfId="0" applyNumberFormat="1" applyFont="1" applyBorder="1" applyAlignment="1">
      <alignment horizontal="right" vertical="center"/>
    </xf>
    <xf numFmtId="38" fontId="7" fillId="0" borderId="29" xfId="49" applyFont="1" applyFill="1" applyBorder="1" applyAlignment="1">
      <alignment horizontal="right" vertical="center"/>
    </xf>
    <xf numFmtId="38" fontId="7" fillId="0" borderId="33" xfId="49" applyFont="1" applyFill="1" applyBorder="1" applyAlignment="1">
      <alignment horizontal="right" vertical="center"/>
    </xf>
    <xf numFmtId="38" fontId="7" fillId="0" borderId="14" xfId="49" applyFont="1" applyFill="1" applyBorder="1" applyAlignment="1">
      <alignment horizontal="right" vertical="center"/>
    </xf>
    <xf numFmtId="0" fontId="5" fillId="0" borderId="34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8" fontId="5" fillId="0" borderId="33" xfId="49" applyFont="1" applyFill="1" applyBorder="1" applyAlignment="1">
      <alignment horizontal="right" vertical="center"/>
    </xf>
    <xf numFmtId="38" fontId="7" fillId="0" borderId="37" xfId="49" applyFont="1" applyFill="1" applyBorder="1" applyAlignment="1">
      <alignment horizontal="right" vertical="center"/>
    </xf>
    <xf numFmtId="38" fontId="7" fillId="0" borderId="38" xfId="49" applyFont="1" applyFill="1" applyBorder="1" applyAlignment="1">
      <alignment horizontal="right" vertical="center"/>
    </xf>
    <xf numFmtId="38" fontId="7" fillId="0" borderId="39" xfId="49" applyFont="1" applyFill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/>
    </xf>
    <xf numFmtId="184" fontId="5" fillId="0" borderId="44" xfId="0" applyNumberFormat="1" applyFont="1" applyBorder="1" applyAlignment="1">
      <alignment horizontal="right" vertical="center"/>
    </xf>
    <xf numFmtId="184" fontId="5" fillId="0" borderId="45" xfId="0" applyNumberFormat="1" applyFont="1" applyBorder="1" applyAlignment="1">
      <alignment horizontal="right" vertical="center"/>
    </xf>
    <xf numFmtId="184" fontId="5" fillId="0" borderId="15" xfId="0" applyNumberFormat="1" applyFont="1" applyBorder="1" applyAlignment="1">
      <alignment horizontal="right" vertical="center"/>
    </xf>
    <xf numFmtId="184" fontId="5" fillId="0" borderId="46" xfId="0" applyNumberFormat="1" applyFont="1" applyBorder="1" applyAlignment="1">
      <alignment horizontal="right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3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184" fontId="5" fillId="0" borderId="24" xfId="0" applyNumberFormat="1" applyFont="1" applyBorder="1" applyAlignment="1">
      <alignment horizontal="right" vertical="center"/>
    </xf>
    <xf numFmtId="184" fontId="5" fillId="0" borderId="51" xfId="0" applyNumberFormat="1" applyFont="1" applyBorder="1" applyAlignment="1">
      <alignment horizontal="right" vertical="center"/>
    </xf>
    <xf numFmtId="179" fontId="5" fillId="0" borderId="52" xfId="0" applyNumberFormat="1" applyFont="1" applyBorder="1" applyAlignment="1">
      <alignment horizontal="center" vertical="center"/>
    </xf>
    <xf numFmtId="179" fontId="5" fillId="0" borderId="53" xfId="0" applyNumberFormat="1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179" fontId="5" fillId="0" borderId="15" xfId="0" applyNumberFormat="1" applyFont="1" applyBorder="1" applyAlignment="1">
      <alignment horizontal="right" vertical="center"/>
    </xf>
    <xf numFmtId="179" fontId="5" fillId="0" borderId="46" xfId="0" applyNumberFormat="1" applyFont="1" applyBorder="1" applyAlignment="1">
      <alignment horizontal="right" vertical="center"/>
    </xf>
    <xf numFmtId="179" fontId="5" fillId="0" borderId="18" xfId="0" applyNumberFormat="1" applyFont="1" applyBorder="1" applyAlignment="1">
      <alignment horizontal="center" vertical="center"/>
    </xf>
    <xf numFmtId="179" fontId="5" fillId="0" borderId="19" xfId="0" applyNumberFormat="1" applyFont="1" applyBorder="1" applyAlignment="1">
      <alignment horizontal="center" vertical="center"/>
    </xf>
    <xf numFmtId="179" fontId="5" fillId="0" borderId="56" xfId="0" applyNumberFormat="1" applyFont="1" applyBorder="1" applyAlignment="1">
      <alignment horizontal="center" vertical="center"/>
    </xf>
    <xf numFmtId="179" fontId="5" fillId="0" borderId="57" xfId="0" applyNumberFormat="1" applyFont="1" applyBorder="1" applyAlignment="1">
      <alignment horizontal="center" vertical="center"/>
    </xf>
    <xf numFmtId="179" fontId="5" fillId="0" borderId="44" xfId="0" applyNumberFormat="1" applyFont="1" applyBorder="1" applyAlignment="1">
      <alignment horizontal="left" vertical="center" wrapText="1"/>
    </xf>
    <xf numFmtId="179" fontId="5" fillId="0" borderId="45" xfId="0" applyNumberFormat="1" applyFont="1" applyBorder="1" applyAlignment="1">
      <alignment horizontal="left" vertical="center"/>
    </xf>
    <xf numFmtId="0" fontId="7" fillId="0" borderId="5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38" fontId="5" fillId="0" borderId="59" xfId="49" applyFont="1" applyBorder="1" applyAlignment="1">
      <alignment horizontal="right" vertical="center"/>
    </xf>
    <xf numFmtId="38" fontId="5" fillId="0" borderId="14" xfId="49" applyFont="1" applyBorder="1" applyAlignment="1">
      <alignment horizontal="right" vertical="center"/>
    </xf>
    <xf numFmtId="188" fontId="7" fillId="0" borderId="60" xfId="0" applyNumberFormat="1" applyFont="1" applyBorder="1" applyAlignment="1">
      <alignment horizontal="center" vertical="center"/>
    </xf>
    <xf numFmtId="188" fontId="7" fillId="0" borderId="3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0" fontId="7" fillId="0" borderId="6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7" fillId="0" borderId="62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26" fillId="22" borderId="0" xfId="0" applyFont="1" applyFill="1" applyAlignment="1">
      <alignment horizontal="left" vertical="top"/>
    </xf>
    <xf numFmtId="0" fontId="0" fillId="22" borderId="0" xfId="0" applyFont="1" applyFill="1" applyAlignment="1">
      <alignment horizontal="center" vertical="top" wrapText="1"/>
    </xf>
    <xf numFmtId="0" fontId="0" fillId="22" borderId="0" xfId="0" applyFont="1" applyFill="1" applyBorder="1" applyAlignment="1">
      <alignment horizontal="left" vertical="top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46</xdr:row>
      <xdr:rowOff>28575</xdr:rowOff>
    </xdr:from>
    <xdr:to>
      <xdr:col>14</xdr:col>
      <xdr:colOff>466725</xdr:colOff>
      <xdr:row>54</xdr:row>
      <xdr:rowOff>238125</xdr:rowOff>
    </xdr:to>
    <xdr:sp>
      <xdr:nvSpPr>
        <xdr:cNvPr id="1" name="Line 5"/>
        <xdr:cNvSpPr>
          <a:spLocks/>
        </xdr:cNvSpPr>
      </xdr:nvSpPr>
      <xdr:spPr>
        <a:xfrm>
          <a:off x="5553075" y="13049250"/>
          <a:ext cx="1047750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view="pageBreakPreview" zoomScaleSheetLayoutView="100" zoomScalePageLayoutView="0" workbookViewId="0" topLeftCell="A1">
      <selection activeCell="F17" sqref="F17"/>
    </sheetView>
  </sheetViews>
  <sheetFormatPr defaultColWidth="9.00390625" defaultRowHeight="13.5"/>
  <cols>
    <col min="1" max="3" width="1.625" style="6" customWidth="1"/>
    <col min="4" max="5" width="6.50390625" style="6" customWidth="1"/>
    <col min="6" max="7" width="7.125" style="6" customWidth="1"/>
    <col min="8" max="9" width="7.25390625" style="6" customWidth="1"/>
    <col min="10" max="13" width="6.50390625" style="6" customWidth="1"/>
    <col min="14" max="14" width="7.875" style="6" customWidth="1"/>
    <col min="15" max="15" width="6.375" style="6" customWidth="1"/>
    <col min="16" max="16384" width="9.00390625" style="6" customWidth="1"/>
  </cols>
  <sheetData>
    <row r="1" spans="1:15" ht="16.5">
      <c r="A1" s="132" t="s">
        <v>13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16.5" customHeight="1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9.75" customHeight="1">
      <c r="A3" s="7"/>
      <c r="B3" s="7"/>
      <c r="C3" s="7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 customHeight="1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8.25" customHeight="1">
      <c r="A5" s="7"/>
      <c r="B5" s="7"/>
      <c r="C5" s="7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</row>
    <row r="6" spans="4:15" ht="9" customHeight="1"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7" spans="4:15" ht="13.5">
      <c r="D7" s="33" t="s">
        <v>0</v>
      </c>
      <c r="E7" s="33"/>
      <c r="F7" s="33"/>
      <c r="G7" s="9"/>
      <c r="H7" s="9"/>
      <c r="I7" s="9"/>
      <c r="J7" s="9"/>
      <c r="K7" s="9"/>
      <c r="L7" s="9"/>
      <c r="M7" s="9"/>
      <c r="N7" s="10"/>
      <c r="O7" s="10"/>
    </row>
    <row r="8" spans="4:15" ht="33.75" customHeight="1">
      <c r="D8" s="31" t="s">
        <v>15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ht="7.5" customHeight="1"/>
    <row r="10" spans="1:12" ht="19.5" customHeight="1">
      <c r="A10" s="2" t="s">
        <v>63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5" ht="13.5">
      <c r="B11" s="4" t="s">
        <v>64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s="11" customFormat="1" ht="48" customHeight="1">
      <c r="A12" s="5"/>
      <c r="B12" s="5"/>
      <c r="C12" s="5"/>
      <c r="D12" s="34" t="s">
        <v>87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s="11" customFormat="1" ht="18" customHeight="1" thickBot="1">
      <c r="A13" s="5"/>
      <c r="B13" s="5"/>
      <c r="C13" s="5"/>
      <c r="D13" s="1"/>
      <c r="E13" s="1"/>
      <c r="F13" s="1"/>
      <c r="G13" s="1"/>
      <c r="H13" s="1"/>
      <c r="I13" s="1"/>
      <c r="J13" s="1"/>
      <c r="K13" s="1"/>
      <c r="L13" s="1"/>
      <c r="M13" s="6"/>
      <c r="N13" s="12"/>
      <c r="O13" s="13" t="s">
        <v>16</v>
      </c>
    </row>
    <row r="14" spans="1:15" s="11" customFormat="1" ht="27.75" customHeight="1">
      <c r="A14" s="5"/>
      <c r="B14" s="5"/>
      <c r="C14" s="5"/>
      <c r="D14" s="135" t="s">
        <v>17</v>
      </c>
      <c r="E14" s="136"/>
      <c r="F14" s="136"/>
      <c r="G14" s="107" t="s">
        <v>18</v>
      </c>
      <c r="H14" s="107" t="s">
        <v>19</v>
      </c>
      <c r="I14" s="129" t="s">
        <v>20</v>
      </c>
      <c r="J14" s="138" t="s">
        <v>65</v>
      </c>
      <c r="K14" s="138"/>
      <c r="L14" s="138"/>
      <c r="M14" s="139"/>
      <c r="N14" s="117" t="s">
        <v>21</v>
      </c>
      <c r="O14" s="126" t="s">
        <v>22</v>
      </c>
    </row>
    <row r="15" spans="1:15" s="11" customFormat="1" ht="27.75" customHeight="1" thickBot="1">
      <c r="A15" s="5"/>
      <c r="B15" s="5"/>
      <c r="C15" s="5"/>
      <c r="D15" s="137"/>
      <c r="E15" s="99"/>
      <c r="F15" s="99"/>
      <c r="G15" s="128"/>
      <c r="H15" s="128"/>
      <c r="I15" s="128"/>
      <c r="J15" s="14" t="s">
        <v>23</v>
      </c>
      <c r="K15" s="15" t="s">
        <v>24</v>
      </c>
      <c r="L15" s="15" t="s">
        <v>25</v>
      </c>
      <c r="M15" s="15" t="s">
        <v>26</v>
      </c>
      <c r="N15" s="118"/>
      <c r="O15" s="127"/>
    </row>
    <row r="16" spans="1:15" s="11" customFormat="1" ht="24.75" customHeight="1" thickTop="1">
      <c r="A16" s="5"/>
      <c r="B16" s="5"/>
      <c r="C16" s="5"/>
      <c r="D16" s="140" t="s">
        <v>27</v>
      </c>
      <c r="E16" s="141"/>
      <c r="F16" s="16" t="s">
        <v>28</v>
      </c>
      <c r="G16" s="17">
        <f>+G18+G20+G22+G24+G26+G28+G30+G32</f>
        <v>60</v>
      </c>
      <c r="H16" s="17">
        <f>+H18+H20+H22+H24+H26+H28+H30+H32</f>
        <v>6030</v>
      </c>
      <c r="I16" s="119">
        <f aca="true" t="shared" si="0" ref="I16:N16">SUM(I18:I33)</f>
        <v>10565</v>
      </c>
      <c r="J16" s="119">
        <f t="shared" si="0"/>
        <v>257</v>
      </c>
      <c r="K16" s="119">
        <f t="shared" si="0"/>
        <v>2842</v>
      </c>
      <c r="L16" s="119">
        <f t="shared" si="0"/>
        <v>2514</v>
      </c>
      <c r="M16" s="119">
        <f t="shared" si="0"/>
        <v>4952</v>
      </c>
      <c r="N16" s="119">
        <f t="shared" si="0"/>
        <v>35495</v>
      </c>
      <c r="O16" s="121">
        <f>(+H16+H17)/N16</f>
        <v>0.3076489646429075</v>
      </c>
    </row>
    <row r="17" spans="1:15" s="11" customFormat="1" ht="24.75" customHeight="1">
      <c r="A17" s="5"/>
      <c r="B17" s="5"/>
      <c r="C17" s="5"/>
      <c r="D17" s="40"/>
      <c r="E17" s="62"/>
      <c r="F17" s="18" t="s">
        <v>29</v>
      </c>
      <c r="G17" s="19">
        <f>+G19+G21+G23+G25+G27+G29+G31+G33</f>
        <v>51</v>
      </c>
      <c r="H17" s="19">
        <f>+H19+H21+H23+H25+H27+H29+H31+H33</f>
        <v>4890</v>
      </c>
      <c r="I17" s="120"/>
      <c r="J17" s="120"/>
      <c r="K17" s="120"/>
      <c r="L17" s="120"/>
      <c r="M17" s="120"/>
      <c r="N17" s="120"/>
      <c r="O17" s="122"/>
    </row>
    <row r="18" spans="1:18" s="11" customFormat="1" ht="24.75" customHeight="1">
      <c r="A18" s="5"/>
      <c r="B18" s="5"/>
      <c r="C18" s="5"/>
      <c r="D18" s="38" t="s">
        <v>66</v>
      </c>
      <c r="E18" s="39"/>
      <c r="F18" s="18" t="s">
        <v>28</v>
      </c>
      <c r="G18" s="20">
        <v>9</v>
      </c>
      <c r="H18" s="20">
        <f>120+45+150+90+150+60+45+120+90</f>
        <v>870</v>
      </c>
      <c r="I18" s="42">
        <f>SUM(J18:M19)</f>
        <v>2698</v>
      </c>
      <c r="J18" s="48">
        <v>64</v>
      </c>
      <c r="K18" s="48">
        <v>716</v>
      </c>
      <c r="L18" s="48">
        <v>701</v>
      </c>
      <c r="M18" s="48">
        <v>1217</v>
      </c>
      <c r="N18" s="58">
        <v>7719</v>
      </c>
      <c r="O18" s="46">
        <f>(+H18+H19)/N18</f>
        <v>0.3517294986397202</v>
      </c>
      <c r="R18" s="11">
        <f>I16/(+H16+H17)*100</f>
        <v>96.74908424908425</v>
      </c>
    </row>
    <row r="19" spans="1:18" s="11" customFormat="1" ht="24.75" customHeight="1">
      <c r="A19" s="5"/>
      <c r="B19" s="5"/>
      <c r="C19" s="5"/>
      <c r="D19" s="40"/>
      <c r="E19" s="41"/>
      <c r="F19" s="21" t="s">
        <v>29</v>
      </c>
      <c r="G19" s="20">
        <v>17</v>
      </c>
      <c r="H19" s="20">
        <f>120+120+90+100+70+90+100+140+90+90+170+170+180+125+70+60+60</f>
        <v>1845</v>
      </c>
      <c r="I19" s="43"/>
      <c r="J19" s="50"/>
      <c r="K19" s="50"/>
      <c r="L19" s="50"/>
      <c r="M19" s="50"/>
      <c r="N19" s="60"/>
      <c r="O19" s="47"/>
      <c r="R19" s="11">
        <f>+M16/I16*100</f>
        <v>46.87174633222906</v>
      </c>
    </row>
    <row r="20" spans="1:18" s="11" customFormat="1" ht="24.75" customHeight="1">
      <c r="A20" s="5"/>
      <c r="B20" s="5"/>
      <c r="C20" s="5"/>
      <c r="D20" s="38" t="s">
        <v>67</v>
      </c>
      <c r="E20" s="39"/>
      <c r="F20" s="18" t="s">
        <v>28</v>
      </c>
      <c r="G20" s="20">
        <v>8</v>
      </c>
      <c r="H20" s="20">
        <f>120+60+90+120+180+90+90+140</f>
        <v>890</v>
      </c>
      <c r="I20" s="42">
        <v>1450</v>
      </c>
      <c r="J20" s="48">
        <v>7</v>
      </c>
      <c r="K20" s="48">
        <v>263</v>
      </c>
      <c r="L20" s="48">
        <v>388</v>
      </c>
      <c r="M20" s="48">
        <v>792</v>
      </c>
      <c r="N20" s="58">
        <v>2309</v>
      </c>
      <c r="O20" s="46">
        <f>(+H20+H21)/N20</f>
        <v>0.6539627544391512</v>
      </c>
      <c r="R20" s="11">
        <f>+L16/I16*100</f>
        <v>23.795551348793182</v>
      </c>
    </row>
    <row r="21" spans="1:18" s="11" customFormat="1" ht="24.75" customHeight="1">
      <c r="A21" s="5"/>
      <c r="B21" s="5"/>
      <c r="C21" s="5"/>
      <c r="D21" s="40"/>
      <c r="E21" s="41"/>
      <c r="F21" s="21" t="s">
        <v>29</v>
      </c>
      <c r="G21" s="20">
        <v>7</v>
      </c>
      <c r="H21" s="20">
        <f>120+140+90+60+120+60+30</f>
        <v>620</v>
      </c>
      <c r="I21" s="43"/>
      <c r="J21" s="50"/>
      <c r="K21" s="50"/>
      <c r="L21" s="50"/>
      <c r="M21" s="50"/>
      <c r="N21" s="60"/>
      <c r="O21" s="47"/>
      <c r="R21" s="11">
        <f>+K16/I16*100</f>
        <v>26.900141978230003</v>
      </c>
    </row>
    <row r="22" spans="1:18" s="11" customFormat="1" ht="24.75" customHeight="1">
      <c r="A22" s="5"/>
      <c r="B22" s="5"/>
      <c r="C22" s="5"/>
      <c r="D22" s="38" t="s">
        <v>68</v>
      </c>
      <c r="E22" s="39"/>
      <c r="F22" s="18" t="s">
        <v>28</v>
      </c>
      <c r="G22" s="20">
        <v>2</v>
      </c>
      <c r="H22" s="20">
        <v>130</v>
      </c>
      <c r="I22" s="42">
        <v>116</v>
      </c>
      <c r="J22" s="48">
        <v>0</v>
      </c>
      <c r="K22" s="48">
        <v>29</v>
      </c>
      <c r="L22" s="48">
        <v>24</v>
      </c>
      <c r="M22" s="48">
        <v>63</v>
      </c>
      <c r="N22" s="58">
        <v>269</v>
      </c>
      <c r="O22" s="46">
        <f>(+H22+H23)/N22</f>
        <v>0.483271375464684</v>
      </c>
      <c r="R22" s="11">
        <f>+J16/I16*100</f>
        <v>2.4325603407477523</v>
      </c>
    </row>
    <row r="23" spans="1:15" s="11" customFormat="1" ht="24.75" customHeight="1">
      <c r="A23" s="5"/>
      <c r="B23" s="5"/>
      <c r="C23" s="5"/>
      <c r="D23" s="40"/>
      <c r="E23" s="41"/>
      <c r="F23" s="21" t="s">
        <v>29</v>
      </c>
      <c r="G23" s="20">
        <v>0</v>
      </c>
      <c r="H23" s="20">
        <v>0</v>
      </c>
      <c r="I23" s="43"/>
      <c r="J23" s="50"/>
      <c r="K23" s="50"/>
      <c r="L23" s="50"/>
      <c r="M23" s="50"/>
      <c r="N23" s="60"/>
      <c r="O23" s="47"/>
    </row>
    <row r="24" spans="1:15" s="11" customFormat="1" ht="24.75" customHeight="1">
      <c r="A24" s="5"/>
      <c r="B24" s="5"/>
      <c r="C24" s="5"/>
      <c r="D24" s="38" t="s">
        <v>69</v>
      </c>
      <c r="E24" s="39"/>
      <c r="F24" s="18" t="s">
        <v>28</v>
      </c>
      <c r="G24" s="20">
        <v>6</v>
      </c>
      <c r="H24" s="20">
        <v>370</v>
      </c>
      <c r="I24" s="42">
        <v>356</v>
      </c>
      <c r="J24" s="48">
        <v>9</v>
      </c>
      <c r="K24" s="48">
        <v>110</v>
      </c>
      <c r="L24" s="48">
        <v>89</v>
      </c>
      <c r="M24" s="48">
        <v>148</v>
      </c>
      <c r="N24" s="58">
        <v>1286</v>
      </c>
      <c r="O24" s="46">
        <f>(+H24+H25)/N24</f>
        <v>0.28771384136858474</v>
      </c>
    </row>
    <row r="25" spans="1:15" s="11" customFormat="1" ht="24.75" customHeight="1">
      <c r="A25" s="5"/>
      <c r="B25" s="5"/>
      <c r="C25" s="5"/>
      <c r="D25" s="40"/>
      <c r="E25" s="41"/>
      <c r="F25" s="21" t="s">
        <v>29</v>
      </c>
      <c r="G25" s="20">
        <v>0</v>
      </c>
      <c r="H25" s="20">
        <v>0</v>
      </c>
      <c r="I25" s="43"/>
      <c r="J25" s="50"/>
      <c r="K25" s="50"/>
      <c r="L25" s="50"/>
      <c r="M25" s="50"/>
      <c r="N25" s="60"/>
      <c r="O25" s="47"/>
    </row>
    <row r="26" spans="1:15" s="11" customFormat="1" ht="24.75" customHeight="1">
      <c r="A26" s="5"/>
      <c r="B26" s="5"/>
      <c r="C26" s="5"/>
      <c r="D26" s="38" t="s">
        <v>30</v>
      </c>
      <c r="E26" s="61"/>
      <c r="F26" s="18" t="s">
        <v>28</v>
      </c>
      <c r="G26" s="20">
        <v>25</v>
      </c>
      <c r="H26" s="20">
        <v>2390</v>
      </c>
      <c r="I26" s="42">
        <v>4650</v>
      </c>
      <c r="J26" s="48">
        <v>146</v>
      </c>
      <c r="K26" s="48">
        <v>1345</v>
      </c>
      <c r="L26" s="48">
        <v>1010</v>
      </c>
      <c r="M26" s="48">
        <v>2149</v>
      </c>
      <c r="N26" s="58">
        <v>19695</v>
      </c>
      <c r="O26" s="46">
        <f>(+H26+H27)/N26</f>
        <v>0.23533891850723535</v>
      </c>
    </row>
    <row r="27" spans="1:15" s="11" customFormat="1" ht="24.75" customHeight="1">
      <c r="A27" s="5"/>
      <c r="B27" s="5"/>
      <c r="C27" s="5"/>
      <c r="D27" s="40"/>
      <c r="E27" s="62"/>
      <c r="F27" s="21" t="s">
        <v>29</v>
      </c>
      <c r="G27" s="20">
        <v>25</v>
      </c>
      <c r="H27" s="20">
        <v>2245</v>
      </c>
      <c r="I27" s="43"/>
      <c r="J27" s="50"/>
      <c r="K27" s="50"/>
      <c r="L27" s="50"/>
      <c r="M27" s="50"/>
      <c r="N27" s="60"/>
      <c r="O27" s="47"/>
    </row>
    <row r="28" spans="1:15" s="11" customFormat="1" ht="24.75" customHeight="1">
      <c r="A28" s="5"/>
      <c r="B28" s="5"/>
      <c r="C28" s="5"/>
      <c r="D28" s="44" t="s">
        <v>70</v>
      </c>
      <c r="E28" s="45"/>
      <c r="F28" s="18" t="s">
        <v>28</v>
      </c>
      <c r="G28" s="20">
        <v>6</v>
      </c>
      <c r="H28" s="20">
        <f>140+120+140+230+120+170</f>
        <v>920</v>
      </c>
      <c r="I28" s="42">
        <v>765</v>
      </c>
      <c r="J28" s="48">
        <v>16</v>
      </c>
      <c r="K28" s="48">
        <v>193</v>
      </c>
      <c r="L28" s="48">
        <v>177</v>
      </c>
      <c r="M28" s="48">
        <v>379</v>
      </c>
      <c r="N28" s="58">
        <v>2252</v>
      </c>
      <c r="O28" s="46">
        <f>(+H28+H29)/N28</f>
        <v>0.4351687388987567</v>
      </c>
    </row>
    <row r="29" spans="1:15" s="11" customFormat="1" ht="24.75" customHeight="1">
      <c r="A29" s="5"/>
      <c r="B29" s="5"/>
      <c r="C29" s="5"/>
      <c r="D29" s="40"/>
      <c r="E29" s="41"/>
      <c r="F29" s="21" t="s">
        <v>29</v>
      </c>
      <c r="G29" s="20">
        <v>1</v>
      </c>
      <c r="H29" s="20">
        <v>60</v>
      </c>
      <c r="I29" s="43"/>
      <c r="J29" s="50"/>
      <c r="K29" s="50"/>
      <c r="L29" s="50"/>
      <c r="M29" s="50"/>
      <c r="N29" s="60"/>
      <c r="O29" s="47"/>
    </row>
    <row r="30" spans="1:15" s="11" customFormat="1" ht="24.75" customHeight="1">
      <c r="A30" s="5"/>
      <c r="B30" s="5"/>
      <c r="C30" s="5"/>
      <c r="D30" s="38" t="s">
        <v>71</v>
      </c>
      <c r="E30" s="39"/>
      <c r="F30" s="18" t="s">
        <v>28</v>
      </c>
      <c r="G30" s="20">
        <v>1</v>
      </c>
      <c r="H30" s="20">
        <v>200</v>
      </c>
      <c r="I30" s="42">
        <v>195</v>
      </c>
      <c r="J30" s="48">
        <v>3</v>
      </c>
      <c r="K30" s="48">
        <v>73</v>
      </c>
      <c r="L30" s="48">
        <v>41</v>
      </c>
      <c r="M30" s="48">
        <v>78</v>
      </c>
      <c r="N30" s="58">
        <v>957</v>
      </c>
      <c r="O30" s="46">
        <f>(+H30+H31)/N30</f>
        <v>0.2089864158829676</v>
      </c>
    </row>
    <row r="31" spans="1:15" s="11" customFormat="1" ht="24.75" customHeight="1">
      <c r="A31" s="5"/>
      <c r="B31" s="5"/>
      <c r="C31" s="5"/>
      <c r="D31" s="44"/>
      <c r="E31" s="45"/>
      <c r="F31" s="21" t="s">
        <v>29</v>
      </c>
      <c r="G31" s="20">
        <v>0</v>
      </c>
      <c r="H31" s="20">
        <v>0</v>
      </c>
      <c r="I31" s="43"/>
      <c r="J31" s="50"/>
      <c r="K31" s="50"/>
      <c r="L31" s="50"/>
      <c r="M31" s="50"/>
      <c r="N31" s="60"/>
      <c r="O31" s="47"/>
    </row>
    <row r="32" spans="1:15" s="11" customFormat="1" ht="24.75" customHeight="1">
      <c r="A32" s="5"/>
      <c r="B32" s="5"/>
      <c r="C32" s="5"/>
      <c r="D32" s="53" t="s">
        <v>72</v>
      </c>
      <c r="E32" s="54"/>
      <c r="F32" s="18" t="s">
        <v>28</v>
      </c>
      <c r="G32" s="20">
        <v>3</v>
      </c>
      <c r="H32" s="20">
        <f>90+60+110</f>
        <v>260</v>
      </c>
      <c r="I32" s="42">
        <v>335</v>
      </c>
      <c r="J32" s="48">
        <v>12</v>
      </c>
      <c r="K32" s="48">
        <v>113</v>
      </c>
      <c r="L32" s="48">
        <v>84</v>
      </c>
      <c r="M32" s="48">
        <v>126</v>
      </c>
      <c r="N32" s="58">
        <v>1008</v>
      </c>
      <c r="O32" s="46">
        <f>(+H32+H33)/N32</f>
        <v>0.376984126984127</v>
      </c>
    </row>
    <row r="33" spans="1:15" s="11" customFormat="1" ht="24.75" customHeight="1" thickBot="1">
      <c r="A33" s="5"/>
      <c r="B33" s="5"/>
      <c r="C33" s="5"/>
      <c r="D33" s="55"/>
      <c r="E33" s="56"/>
      <c r="F33" s="22" t="s">
        <v>29</v>
      </c>
      <c r="G33" s="23">
        <v>1</v>
      </c>
      <c r="H33" s="23">
        <v>120</v>
      </c>
      <c r="I33" s="57"/>
      <c r="J33" s="49"/>
      <c r="K33" s="49"/>
      <c r="L33" s="49"/>
      <c r="M33" s="49"/>
      <c r="N33" s="59"/>
      <c r="O33" s="47"/>
    </row>
    <row r="34" spans="1:15" s="11" customFormat="1" ht="15" customHeight="1">
      <c r="A34" s="5"/>
      <c r="B34" s="5"/>
      <c r="C34" s="5"/>
      <c r="D34" s="24"/>
      <c r="E34" s="1"/>
      <c r="F34" s="1"/>
      <c r="G34" s="51"/>
      <c r="H34" s="51"/>
      <c r="I34" s="1"/>
      <c r="J34" s="1"/>
      <c r="K34" s="52" t="s">
        <v>73</v>
      </c>
      <c r="L34" s="52"/>
      <c r="M34" s="52"/>
      <c r="N34" s="52"/>
      <c r="O34" s="52"/>
    </row>
    <row r="35" spans="1:15" s="11" customFormat="1" ht="15" customHeight="1">
      <c r="A35" s="5"/>
      <c r="B35" s="5"/>
      <c r="C35" s="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5" customHeight="1">
      <c r="A36" s="1"/>
      <c r="B36" s="1"/>
      <c r="C36" s="1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3.5">
      <c r="A37" s="2"/>
      <c r="B37" s="4" t="s">
        <v>31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" customHeight="1" thickBot="1">
      <c r="A38" s="1"/>
      <c r="C38" s="1"/>
      <c r="D38" s="1"/>
      <c r="E38" s="1"/>
      <c r="J38" s="1"/>
      <c r="K38" s="1"/>
      <c r="L38" s="123" t="s">
        <v>74</v>
      </c>
      <c r="M38" s="123"/>
      <c r="N38" s="123"/>
      <c r="O38" s="123"/>
    </row>
    <row r="39" spans="1:15" ht="26.25" customHeight="1">
      <c r="A39" s="1"/>
      <c r="B39" s="1"/>
      <c r="C39" s="1"/>
      <c r="D39" s="124" t="s">
        <v>32</v>
      </c>
      <c r="E39" s="107"/>
      <c r="F39" s="107"/>
      <c r="G39" s="129" t="s">
        <v>33</v>
      </c>
      <c r="H39" s="130"/>
      <c r="I39" s="130"/>
      <c r="J39" s="130"/>
      <c r="K39" s="131"/>
      <c r="L39" s="107" t="s">
        <v>75</v>
      </c>
      <c r="M39" s="107"/>
      <c r="N39" s="107" t="s">
        <v>34</v>
      </c>
      <c r="O39" s="108"/>
    </row>
    <row r="40" spans="1:15" ht="19.5" customHeight="1">
      <c r="A40" s="1"/>
      <c r="B40" s="1"/>
      <c r="C40" s="1"/>
      <c r="D40" s="89" t="s">
        <v>6</v>
      </c>
      <c r="E40" s="77"/>
      <c r="F40" s="77"/>
      <c r="G40" s="54" t="s">
        <v>35</v>
      </c>
      <c r="H40" s="54"/>
      <c r="I40" s="54"/>
      <c r="J40" s="54"/>
      <c r="K40" s="54"/>
      <c r="L40" s="90" t="s">
        <v>5</v>
      </c>
      <c r="M40" s="91"/>
      <c r="N40" s="109">
        <v>1</v>
      </c>
      <c r="O40" s="110"/>
    </row>
    <row r="41" spans="1:15" ht="19.5" customHeight="1">
      <c r="A41" s="1"/>
      <c r="B41" s="1"/>
      <c r="C41" s="1"/>
      <c r="D41" s="89" t="s">
        <v>8</v>
      </c>
      <c r="E41" s="77"/>
      <c r="F41" s="77"/>
      <c r="G41" s="54" t="s">
        <v>76</v>
      </c>
      <c r="H41" s="54"/>
      <c r="I41" s="54"/>
      <c r="J41" s="54"/>
      <c r="K41" s="54"/>
      <c r="L41" s="70" t="s">
        <v>2</v>
      </c>
      <c r="M41" s="70"/>
      <c r="N41" s="109">
        <v>17</v>
      </c>
      <c r="O41" s="110"/>
    </row>
    <row r="42" spans="1:15" ht="19.5" customHeight="1">
      <c r="A42" s="1"/>
      <c r="B42" s="1"/>
      <c r="C42" s="1"/>
      <c r="D42" s="89" t="s">
        <v>9</v>
      </c>
      <c r="E42" s="77"/>
      <c r="F42" s="77"/>
      <c r="G42" s="54" t="s">
        <v>36</v>
      </c>
      <c r="H42" s="54"/>
      <c r="I42" s="54"/>
      <c r="J42" s="54"/>
      <c r="K42" s="54"/>
      <c r="L42" s="70" t="s">
        <v>2</v>
      </c>
      <c r="M42" s="70"/>
      <c r="N42" s="109">
        <v>30</v>
      </c>
      <c r="O42" s="110"/>
    </row>
    <row r="43" spans="1:15" ht="34.5" customHeight="1">
      <c r="A43" s="1"/>
      <c r="B43" s="1"/>
      <c r="C43" s="1"/>
      <c r="D43" s="89" t="s">
        <v>12</v>
      </c>
      <c r="E43" s="77"/>
      <c r="F43" s="77"/>
      <c r="G43" s="54" t="s">
        <v>37</v>
      </c>
      <c r="H43" s="54"/>
      <c r="I43" s="54"/>
      <c r="J43" s="54"/>
      <c r="K43" s="54"/>
      <c r="L43" s="70" t="s">
        <v>2</v>
      </c>
      <c r="M43" s="70"/>
      <c r="N43" s="115" t="s">
        <v>38</v>
      </c>
      <c r="O43" s="116"/>
    </row>
    <row r="44" spans="1:15" ht="34.5" customHeight="1">
      <c r="A44" s="1"/>
      <c r="B44" s="1"/>
      <c r="C44" s="1"/>
      <c r="D44" s="69" t="s">
        <v>39</v>
      </c>
      <c r="E44" s="67"/>
      <c r="F44" s="68"/>
      <c r="G44" s="142" t="s">
        <v>40</v>
      </c>
      <c r="H44" s="143"/>
      <c r="I44" s="143"/>
      <c r="J44" s="143"/>
      <c r="K44" s="144"/>
      <c r="L44" s="90" t="s">
        <v>41</v>
      </c>
      <c r="M44" s="91"/>
      <c r="N44" s="109">
        <v>6</v>
      </c>
      <c r="O44" s="110"/>
    </row>
    <row r="45" spans="1:15" ht="34.5" customHeight="1">
      <c r="A45" s="1"/>
      <c r="B45" s="1"/>
      <c r="C45" s="1"/>
      <c r="D45" s="86" t="s">
        <v>42</v>
      </c>
      <c r="E45" s="87"/>
      <c r="F45" s="88"/>
      <c r="G45" s="99" t="s">
        <v>43</v>
      </c>
      <c r="H45" s="99"/>
      <c r="I45" s="99"/>
      <c r="J45" s="99"/>
      <c r="K45" s="99"/>
      <c r="L45" s="70" t="s">
        <v>2</v>
      </c>
      <c r="M45" s="70"/>
      <c r="N45" s="109">
        <v>30</v>
      </c>
      <c r="O45" s="110"/>
    </row>
    <row r="46" spans="1:15" ht="34.5" customHeight="1">
      <c r="A46" s="1"/>
      <c r="B46" s="1"/>
      <c r="C46" s="1"/>
      <c r="D46" s="69" t="s">
        <v>44</v>
      </c>
      <c r="E46" s="67"/>
      <c r="F46" s="68"/>
      <c r="G46" s="142" t="s">
        <v>45</v>
      </c>
      <c r="H46" s="143"/>
      <c r="I46" s="143"/>
      <c r="J46" s="143"/>
      <c r="K46" s="144"/>
      <c r="L46" s="90" t="s">
        <v>77</v>
      </c>
      <c r="M46" s="91"/>
      <c r="N46" s="25"/>
      <c r="O46" s="26">
        <v>10</v>
      </c>
    </row>
    <row r="47" spans="2:15" ht="19.5" customHeight="1">
      <c r="B47" s="1"/>
      <c r="C47" s="1"/>
      <c r="D47" s="89" t="s">
        <v>11</v>
      </c>
      <c r="E47" s="77"/>
      <c r="F47" s="77"/>
      <c r="G47" s="77" t="s">
        <v>46</v>
      </c>
      <c r="H47" s="77"/>
      <c r="I47" s="77"/>
      <c r="J47" s="77"/>
      <c r="K47" s="77"/>
      <c r="L47" s="70" t="s">
        <v>5</v>
      </c>
      <c r="M47" s="70"/>
      <c r="N47" s="111"/>
      <c r="O47" s="112"/>
    </row>
    <row r="48" spans="2:15" ht="19.5" customHeight="1">
      <c r="B48" s="1"/>
      <c r="C48" s="1"/>
      <c r="D48" s="89"/>
      <c r="E48" s="77"/>
      <c r="F48" s="77"/>
      <c r="G48" s="77" t="s">
        <v>47</v>
      </c>
      <c r="H48" s="77"/>
      <c r="I48" s="77"/>
      <c r="J48" s="77"/>
      <c r="K48" s="77"/>
      <c r="L48" s="70" t="s">
        <v>5</v>
      </c>
      <c r="M48" s="70"/>
      <c r="N48" s="113"/>
      <c r="O48" s="114"/>
    </row>
    <row r="49" spans="2:15" ht="19.5" customHeight="1">
      <c r="B49" s="1"/>
      <c r="C49" s="1"/>
      <c r="D49" s="89"/>
      <c r="E49" s="77"/>
      <c r="F49" s="77"/>
      <c r="G49" s="77" t="s">
        <v>48</v>
      </c>
      <c r="H49" s="77"/>
      <c r="I49" s="77"/>
      <c r="J49" s="77"/>
      <c r="K49" s="77"/>
      <c r="L49" s="70" t="s">
        <v>5</v>
      </c>
      <c r="M49" s="70"/>
      <c r="N49" s="113"/>
      <c r="O49" s="114"/>
    </row>
    <row r="50" spans="2:15" ht="19.5" customHeight="1">
      <c r="B50" s="1"/>
      <c r="C50" s="1"/>
      <c r="D50" s="89"/>
      <c r="E50" s="77"/>
      <c r="F50" s="77"/>
      <c r="G50" s="77" t="s">
        <v>49</v>
      </c>
      <c r="H50" s="77"/>
      <c r="I50" s="77"/>
      <c r="J50" s="77"/>
      <c r="K50" s="77"/>
      <c r="L50" s="70" t="s">
        <v>2</v>
      </c>
      <c r="M50" s="70"/>
      <c r="N50" s="113"/>
      <c r="O50" s="114"/>
    </row>
    <row r="51" spans="2:15" ht="19.5" customHeight="1">
      <c r="B51" s="1"/>
      <c r="C51" s="1"/>
      <c r="D51" s="89"/>
      <c r="E51" s="77"/>
      <c r="F51" s="77"/>
      <c r="G51" s="77" t="s">
        <v>50</v>
      </c>
      <c r="H51" s="77"/>
      <c r="I51" s="77"/>
      <c r="J51" s="77"/>
      <c r="K51" s="77"/>
      <c r="L51" s="70" t="s">
        <v>2</v>
      </c>
      <c r="M51" s="70"/>
      <c r="N51" s="113"/>
      <c r="O51" s="114"/>
    </row>
    <row r="52" spans="2:15" ht="19.5" customHeight="1">
      <c r="B52" s="1"/>
      <c r="C52" s="1"/>
      <c r="D52" s="89"/>
      <c r="E52" s="77"/>
      <c r="F52" s="77"/>
      <c r="G52" s="93" t="s">
        <v>78</v>
      </c>
      <c r="H52" s="93"/>
      <c r="I52" s="93"/>
      <c r="J52" s="93"/>
      <c r="K52" s="93"/>
      <c r="L52" s="94" t="s">
        <v>2</v>
      </c>
      <c r="M52" s="94"/>
      <c r="N52" s="113"/>
      <c r="O52" s="114"/>
    </row>
    <row r="53" spans="2:15" ht="19.5" customHeight="1">
      <c r="B53" s="1"/>
      <c r="C53" s="1"/>
      <c r="D53" s="89"/>
      <c r="E53" s="77"/>
      <c r="F53" s="77"/>
      <c r="G53" s="77" t="s">
        <v>51</v>
      </c>
      <c r="H53" s="77"/>
      <c r="I53" s="77"/>
      <c r="J53" s="77"/>
      <c r="K53" s="77"/>
      <c r="L53" s="70" t="s">
        <v>79</v>
      </c>
      <c r="M53" s="70"/>
      <c r="N53" s="113"/>
      <c r="O53" s="114"/>
    </row>
    <row r="54" spans="2:15" ht="19.5" customHeight="1">
      <c r="B54" s="1"/>
      <c r="C54" s="1"/>
      <c r="D54" s="92"/>
      <c r="E54" s="93"/>
      <c r="F54" s="93"/>
      <c r="G54" s="93" t="s">
        <v>52</v>
      </c>
      <c r="H54" s="93"/>
      <c r="I54" s="93"/>
      <c r="J54" s="93"/>
      <c r="K54" s="93"/>
      <c r="L54" s="94" t="s">
        <v>4</v>
      </c>
      <c r="M54" s="94"/>
      <c r="N54" s="113"/>
      <c r="O54" s="114"/>
    </row>
    <row r="55" spans="2:15" ht="19.5" customHeight="1" thickBot="1">
      <c r="B55" s="1"/>
      <c r="C55" s="1"/>
      <c r="D55" s="27"/>
      <c r="E55" s="28"/>
      <c r="F55" s="28"/>
      <c r="G55" s="82" t="s">
        <v>53</v>
      </c>
      <c r="H55" s="83"/>
      <c r="I55" s="83"/>
      <c r="J55" s="83"/>
      <c r="K55" s="84"/>
      <c r="L55" s="95" t="s">
        <v>80</v>
      </c>
      <c r="M55" s="96"/>
      <c r="N55" s="29"/>
      <c r="O55" s="30"/>
    </row>
    <row r="56" spans="2:15" ht="19.5" customHeight="1">
      <c r="B56" s="1"/>
      <c r="C56" s="1"/>
      <c r="D56" s="36" t="s">
        <v>6</v>
      </c>
      <c r="E56" s="37"/>
      <c r="F56" s="37"/>
      <c r="G56" s="85" t="s">
        <v>81</v>
      </c>
      <c r="H56" s="85"/>
      <c r="I56" s="85"/>
      <c r="J56" s="85"/>
      <c r="K56" s="85"/>
      <c r="L56" s="85" t="s">
        <v>3</v>
      </c>
      <c r="M56" s="85"/>
      <c r="N56" s="103">
        <v>34</v>
      </c>
      <c r="O56" s="104"/>
    </row>
    <row r="57" spans="2:15" ht="19.5" customHeight="1">
      <c r="B57" s="1"/>
      <c r="C57" s="1"/>
      <c r="D57" s="97" t="s">
        <v>7</v>
      </c>
      <c r="E57" s="98"/>
      <c r="F57" s="98"/>
      <c r="G57" s="77" t="s">
        <v>54</v>
      </c>
      <c r="H57" s="77"/>
      <c r="I57" s="77"/>
      <c r="J57" s="77"/>
      <c r="K57" s="77"/>
      <c r="L57" s="70" t="s">
        <v>3</v>
      </c>
      <c r="M57" s="70"/>
      <c r="N57" s="80">
        <v>25</v>
      </c>
      <c r="O57" s="81"/>
    </row>
    <row r="58" spans="2:15" ht="19.5" customHeight="1">
      <c r="B58" s="1"/>
      <c r="C58" s="1"/>
      <c r="D58" s="97" t="s">
        <v>8</v>
      </c>
      <c r="E58" s="98"/>
      <c r="F58" s="98"/>
      <c r="G58" s="77" t="s">
        <v>55</v>
      </c>
      <c r="H58" s="77"/>
      <c r="I58" s="77"/>
      <c r="J58" s="77"/>
      <c r="K58" s="77"/>
      <c r="L58" s="70" t="s">
        <v>3</v>
      </c>
      <c r="M58" s="70"/>
      <c r="N58" s="80">
        <v>30</v>
      </c>
      <c r="O58" s="81"/>
    </row>
    <row r="59" spans="2:15" ht="19.5" customHeight="1">
      <c r="B59" s="1"/>
      <c r="C59" s="1"/>
      <c r="D59" s="97" t="s">
        <v>9</v>
      </c>
      <c r="E59" s="98"/>
      <c r="F59" s="98"/>
      <c r="G59" s="77" t="s">
        <v>54</v>
      </c>
      <c r="H59" s="77"/>
      <c r="I59" s="77"/>
      <c r="J59" s="77"/>
      <c r="K59" s="77"/>
      <c r="L59" s="70" t="s">
        <v>3</v>
      </c>
      <c r="M59" s="70"/>
      <c r="N59" s="80">
        <v>61</v>
      </c>
      <c r="O59" s="81"/>
    </row>
    <row r="60" spans="2:15" ht="19.5" customHeight="1">
      <c r="B60" s="1"/>
      <c r="C60" s="1"/>
      <c r="D60" s="97" t="s">
        <v>10</v>
      </c>
      <c r="E60" s="98"/>
      <c r="F60" s="98"/>
      <c r="G60" s="77" t="s">
        <v>56</v>
      </c>
      <c r="H60" s="77"/>
      <c r="I60" s="77"/>
      <c r="J60" s="77"/>
      <c r="K60" s="77"/>
      <c r="L60" s="70" t="s">
        <v>3</v>
      </c>
      <c r="M60" s="70"/>
      <c r="N60" s="80">
        <v>55</v>
      </c>
      <c r="O60" s="81"/>
    </row>
    <row r="61" spans="2:15" ht="27.75" customHeight="1">
      <c r="B61" s="1"/>
      <c r="C61" s="1"/>
      <c r="D61" s="71" t="s">
        <v>57</v>
      </c>
      <c r="E61" s="72"/>
      <c r="F61" s="73"/>
      <c r="G61" s="77" t="s">
        <v>58</v>
      </c>
      <c r="H61" s="77"/>
      <c r="I61" s="77"/>
      <c r="J61" s="77"/>
      <c r="K61" s="77"/>
      <c r="L61" s="70" t="s">
        <v>3</v>
      </c>
      <c r="M61" s="70"/>
      <c r="N61" s="80">
        <v>50</v>
      </c>
      <c r="O61" s="81"/>
    </row>
    <row r="62" spans="2:17" ht="27.75" customHeight="1">
      <c r="B62" s="1"/>
      <c r="C62" s="1"/>
      <c r="D62" s="74"/>
      <c r="E62" s="75"/>
      <c r="F62" s="76"/>
      <c r="G62" s="77" t="s">
        <v>59</v>
      </c>
      <c r="H62" s="77"/>
      <c r="I62" s="77"/>
      <c r="J62" s="77"/>
      <c r="K62" s="77"/>
      <c r="L62" s="70" t="s">
        <v>3</v>
      </c>
      <c r="M62" s="70"/>
      <c r="N62" s="80">
        <v>20</v>
      </c>
      <c r="O62" s="81"/>
      <c r="Q62" s="6" t="s">
        <v>82</v>
      </c>
    </row>
    <row r="63" spans="2:17" ht="27.75" customHeight="1">
      <c r="B63" s="1"/>
      <c r="C63" s="1"/>
      <c r="D63" s="69" t="s">
        <v>44</v>
      </c>
      <c r="E63" s="67"/>
      <c r="F63" s="68"/>
      <c r="G63" s="66" t="s">
        <v>60</v>
      </c>
      <c r="H63" s="67"/>
      <c r="I63" s="67"/>
      <c r="J63" s="67"/>
      <c r="K63" s="68"/>
      <c r="L63" s="70" t="s">
        <v>3</v>
      </c>
      <c r="M63" s="70"/>
      <c r="N63" s="78">
        <v>10</v>
      </c>
      <c r="O63" s="79"/>
      <c r="Q63" s="6" t="s">
        <v>83</v>
      </c>
    </row>
    <row r="64" spans="2:17" ht="27.75" customHeight="1">
      <c r="B64" s="1"/>
      <c r="C64" s="1"/>
      <c r="D64" s="63" t="s">
        <v>61</v>
      </c>
      <c r="E64" s="64"/>
      <c r="F64" s="65"/>
      <c r="G64" s="66" t="s">
        <v>62</v>
      </c>
      <c r="H64" s="67"/>
      <c r="I64" s="67"/>
      <c r="J64" s="67"/>
      <c r="K64" s="68"/>
      <c r="L64" s="70" t="s">
        <v>3</v>
      </c>
      <c r="M64" s="70"/>
      <c r="N64" s="78">
        <v>6</v>
      </c>
      <c r="O64" s="79"/>
      <c r="Q64" s="6" t="s">
        <v>84</v>
      </c>
    </row>
    <row r="65" spans="2:15" ht="25.5" customHeight="1" thickBot="1">
      <c r="B65" s="1"/>
      <c r="C65" s="1"/>
      <c r="D65" s="102" t="s">
        <v>85</v>
      </c>
      <c r="E65" s="100"/>
      <c r="F65" s="100"/>
      <c r="G65" s="101" t="s">
        <v>86</v>
      </c>
      <c r="H65" s="101"/>
      <c r="I65" s="101"/>
      <c r="J65" s="101"/>
      <c r="K65" s="101"/>
      <c r="L65" s="100" t="s">
        <v>3</v>
      </c>
      <c r="M65" s="100"/>
      <c r="N65" s="105"/>
      <c r="O65" s="106"/>
    </row>
  </sheetData>
  <sheetProtection/>
  <mergeCells count="181">
    <mergeCell ref="N64:O64"/>
    <mergeCell ref="D44:F44"/>
    <mergeCell ref="G44:K44"/>
    <mergeCell ref="L44:M44"/>
    <mergeCell ref="N44:O44"/>
    <mergeCell ref="D46:F46"/>
    <mergeCell ref="L48:M48"/>
    <mergeCell ref="G46:K46"/>
    <mergeCell ref="L49:M49"/>
    <mergeCell ref="L50:M50"/>
    <mergeCell ref="D14:F15"/>
    <mergeCell ref="H14:H15"/>
    <mergeCell ref="J14:M14"/>
    <mergeCell ref="J16:J17"/>
    <mergeCell ref="K16:K17"/>
    <mergeCell ref="L16:L17"/>
    <mergeCell ref="M16:M17"/>
    <mergeCell ref="D16:E17"/>
    <mergeCell ref="I16:I17"/>
    <mergeCell ref="A1:O1"/>
    <mergeCell ref="A2:O2"/>
    <mergeCell ref="D3:O3"/>
    <mergeCell ref="D5:O5"/>
    <mergeCell ref="A4:O4"/>
    <mergeCell ref="D43:F43"/>
    <mergeCell ref="G43:K43"/>
    <mergeCell ref="L43:M43"/>
    <mergeCell ref="L39:M39"/>
    <mergeCell ref="G39:K39"/>
    <mergeCell ref="G40:K40"/>
    <mergeCell ref="G41:K41"/>
    <mergeCell ref="L38:O38"/>
    <mergeCell ref="D41:F41"/>
    <mergeCell ref="D39:F39"/>
    <mergeCell ref="D6:O6"/>
    <mergeCell ref="D12:O12"/>
    <mergeCell ref="D8:O8"/>
    <mergeCell ref="D7:F7"/>
    <mergeCell ref="O14:O15"/>
    <mergeCell ref="G14:G15"/>
    <mergeCell ref="I14:I15"/>
    <mergeCell ref="N14:N15"/>
    <mergeCell ref="N16:N17"/>
    <mergeCell ref="O16:O17"/>
    <mergeCell ref="L18:L19"/>
    <mergeCell ref="M18:M19"/>
    <mergeCell ref="N18:N19"/>
    <mergeCell ref="O18:O19"/>
    <mergeCell ref="N39:O39"/>
    <mergeCell ref="N40:O40"/>
    <mergeCell ref="N41:O41"/>
    <mergeCell ref="D60:F60"/>
    <mergeCell ref="G60:K60"/>
    <mergeCell ref="D40:F40"/>
    <mergeCell ref="N47:O54"/>
    <mergeCell ref="N42:O42"/>
    <mergeCell ref="N45:O45"/>
    <mergeCell ref="N43:O43"/>
    <mergeCell ref="G65:K65"/>
    <mergeCell ref="L58:M58"/>
    <mergeCell ref="D65:F65"/>
    <mergeCell ref="N56:O56"/>
    <mergeCell ref="N57:O57"/>
    <mergeCell ref="N58:O58"/>
    <mergeCell ref="N59:O59"/>
    <mergeCell ref="N60:O60"/>
    <mergeCell ref="N61:O61"/>
    <mergeCell ref="N65:O65"/>
    <mergeCell ref="L65:M65"/>
    <mergeCell ref="L59:M59"/>
    <mergeCell ref="L60:M60"/>
    <mergeCell ref="L61:M61"/>
    <mergeCell ref="L64:M64"/>
    <mergeCell ref="L51:M51"/>
    <mergeCell ref="L52:M52"/>
    <mergeCell ref="L53:M53"/>
    <mergeCell ref="G42:K42"/>
    <mergeCell ref="G45:K45"/>
    <mergeCell ref="G47:K47"/>
    <mergeCell ref="G48:K48"/>
    <mergeCell ref="G49:K49"/>
    <mergeCell ref="G50:K50"/>
    <mergeCell ref="L46:M46"/>
    <mergeCell ref="L54:M54"/>
    <mergeCell ref="L55:M55"/>
    <mergeCell ref="D58:F58"/>
    <mergeCell ref="D59:F59"/>
    <mergeCell ref="G58:K58"/>
    <mergeCell ref="G59:K59"/>
    <mergeCell ref="D56:F56"/>
    <mergeCell ref="D57:F57"/>
    <mergeCell ref="G54:K54"/>
    <mergeCell ref="D45:F45"/>
    <mergeCell ref="D42:F42"/>
    <mergeCell ref="L40:M40"/>
    <mergeCell ref="D47:F54"/>
    <mergeCell ref="G51:K51"/>
    <mergeCell ref="G52:K52"/>
    <mergeCell ref="L41:M41"/>
    <mergeCell ref="L42:M42"/>
    <mergeCell ref="L45:M45"/>
    <mergeCell ref="G53:K53"/>
    <mergeCell ref="L47:M47"/>
    <mergeCell ref="N63:O63"/>
    <mergeCell ref="G62:K62"/>
    <mergeCell ref="L62:M62"/>
    <mergeCell ref="N62:O62"/>
    <mergeCell ref="G57:K57"/>
    <mergeCell ref="G55:K55"/>
    <mergeCell ref="L56:M56"/>
    <mergeCell ref="L57:M57"/>
    <mergeCell ref="G56:K56"/>
    <mergeCell ref="D63:F63"/>
    <mergeCell ref="G63:K63"/>
    <mergeCell ref="L63:M63"/>
    <mergeCell ref="D61:F62"/>
    <mergeCell ref="G61:K61"/>
    <mergeCell ref="D64:F64"/>
    <mergeCell ref="G64:K64"/>
    <mergeCell ref="N22:N23"/>
    <mergeCell ref="O22:O23"/>
    <mergeCell ref="K24:K25"/>
    <mergeCell ref="L24:L25"/>
    <mergeCell ref="M24:M25"/>
    <mergeCell ref="N24:N25"/>
    <mergeCell ref="O26:O27"/>
    <mergeCell ref="J26:J27"/>
    <mergeCell ref="O24:O25"/>
    <mergeCell ref="J24:J25"/>
    <mergeCell ref="J20:J21"/>
    <mergeCell ref="K20:K21"/>
    <mergeCell ref="L20:L21"/>
    <mergeCell ref="M20:M21"/>
    <mergeCell ref="L22:L23"/>
    <mergeCell ref="M22:M23"/>
    <mergeCell ref="N20:N21"/>
    <mergeCell ref="O20:O21"/>
    <mergeCell ref="D28:E29"/>
    <mergeCell ref="I28:I29"/>
    <mergeCell ref="J18:J19"/>
    <mergeCell ref="K18:K19"/>
    <mergeCell ref="D24:E25"/>
    <mergeCell ref="I24:I25"/>
    <mergeCell ref="J22:J23"/>
    <mergeCell ref="K22:K23"/>
    <mergeCell ref="D22:E23"/>
    <mergeCell ref="I22:I23"/>
    <mergeCell ref="M26:M27"/>
    <mergeCell ref="N26:N27"/>
    <mergeCell ref="D26:E27"/>
    <mergeCell ref="I26:I27"/>
    <mergeCell ref="K26:K27"/>
    <mergeCell ref="L26:L27"/>
    <mergeCell ref="O28:O29"/>
    <mergeCell ref="J28:J29"/>
    <mergeCell ref="K28:K29"/>
    <mergeCell ref="L28:L29"/>
    <mergeCell ref="M30:M31"/>
    <mergeCell ref="N30:N31"/>
    <mergeCell ref="M28:M29"/>
    <mergeCell ref="N28:N29"/>
    <mergeCell ref="G34:H34"/>
    <mergeCell ref="K34:O34"/>
    <mergeCell ref="D32:E33"/>
    <mergeCell ref="I32:I33"/>
    <mergeCell ref="M32:M33"/>
    <mergeCell ref="N32:N33"/>
    <mergeCell ref="D30:E31"/>
    <mergeCell ref="I30:I31"/>
    <mergeCell ref="O32:O33"/>
    <mergeCell ref="J32:J33"/>
    <mergeCell ref="K32:K33"/>
    <mergeCell ref="L32:L33"/>
    <mergeCell ref="O30:O31"/>
    <mergeCell ref="J30:J31"/>
    <mergeCell ref="K30:K31"/>
    <mergeCell ref="L30:L31"/>
    <mergeCell ref="D18:E19"/>
    <mergeCell ref="I18:I19"/>
    <mergeCell ref="D20:E21"/>
    <mergeCell ref="I20:I21"/>
  </mergeCells>
  <printOptions/>
  <pageMargins left="0.7874015748031497" right="0.7874015748031497" top="0.984251968503937" bottom="0.984251968503937" header="0.5118110236220472" footer="0.5118110236220472"/>
  <pageSetup firstPageNumber="71" useFirstPageNumber="1" horizontalDpi="600" verticalDpi="600" orientation="portrait" paperSize="9" r:id="rId2"/>
  <headerFooter alignWithMargins="0">
    <oddFooter xml:space="preserve">&amp;C－&amp;P－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三重県</cp:lastModifiedBy>
  <cp:lastPrinted>2012-08-29T06:25:07Z</cp:lastPrinted>
  <dcterms:created xsi:type="dcterms:W3CDTF">2004-06-14T04:33:26Z</dcterms:created>
  <dcterms:modified xsi:type="dcterms:W3CDTF">2012-09-07T06:34:03Z</dcterms:modified>
  <cp:category/>
  <cp:version/>
  <cp:contentType/>
  <cp:contentStatus/>
</cp:coreProperties>
</file>