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32" yWindow="65440" windowWidth="16488" windowHeight="7308" tabRatio="414" activeTab="0"/>
  </bookViews>
  <sheets>
    <sheet name="動態 " sheetId="1" r:id="rId1"/>
    <sheet name="人口動態1" sheetId="2" r:id="rId2"/>
    <sheet name="動態2" sheetId="3" r:id="rId3"/>
    <sheet name="動態3" sheetId="4" r:id="rId4"/>
    <sheet name="動態4" sheetId="5" r:id="rId5"/>
    <sheet name="グラフ" sheetId="6" r:id="rId6"/>
  </sheets>
  <definedNames>
    <definedName name="_xlnm.Print_Area" localSheetId="5">'グラフ'!$A$1:$I$56</definedName>
    <definedName name="_xlnm.Print_Area" localSheetId="1">'人口動態1'!$A$1:$AA$28</definedName>
    <definedName name="_xlnm.Print_Area" localSheetId="0">'動態 '!$A$1:$N$29</definedName>
    <definedName name="_xlnm.Print_Area" localSheetId="2">'動態2'!$A$1:$BE$35</definedName>
    <definedName name="_xlnm.Print_Area" localSheetId="3">'動態3'!$A$1:$AP$33</definedName>
    <definedName name="_xlnm.Print_Area" localSheetId="4">'動態4'!$A$1:$N$24</definedName>
  </definedNames>
  <calcPr calcMode="manual" fullCalcOnLoad="1"/>
</workbook>
</file>

<file path=xl/sharedStrings.xml><?xml version="1.0" encoding="utf-8"?>
<sst xmlns="http://schemas.openxmlformats.org/spreadsheetml/2006/main" count="570" uniqueCount="200">
  <si>
    <t>男</t>
  </si>
  <si>
    <t>女</t>
  </si>
  <si>
    <t>総数</t>
  </si>
  <si>
    <t>女</t>
  </si>
  <si>
    <t>男</t>
  </si>
  <si>
    <t>管内</t>
  </si>
  <si>
    <t>三重県</t>
  </si>
  <si>
    <t>計</t>
  </si>
  <si>
    <t xml:space="preserve">（ア）出生 </t>
  </si>
  <si>
    <t>主な死因別の死亡状況を表２、うち悪性新生物部位別死亡状況を表３に示しました。</t>
  </si>
  <si>
    <t>表１　人口動態総覧　（実数、率）　市町村別</t>
  </si>
  <si>
    <t>人口
（10月1日）</t>
  </si>
  <si>
    <t>出生</t>
  </si>
  <si>
    <t>低体重児
(再掲）</t>
  </si>
  <si>
    <t>死亡</t>
  </si>
  <si>
    <t>乳児死亡
（再掲）</t>
  </si>
  <si>
    <t>新生児死亡（再掲）</t>
  </si>
  <si>
    <t>死産</t>
  </si>
  <si>
    <t>周産期死亡</t>
  </si>
  <si>
    <t>婚姻</t>
  </si>
  <si>
    <t>離婚</t>
  </si>
  <si>
    <t>自然
増加数</t>
  </si>
  <si>
    <t>合計特殊出生率</t>
  </si>
  <si>
    <t>自然</t>
  </si>
  <si>
    <t>人工</t>
  </si>
  <si>
    <t>人口</t>
  </si>
  <si>
    <t>実数</t>
  </si>
  <si>
    <t>全国</t>
  </si>
  <si>
    <t>率</t>
  </si>
  <si>
    <t>率の算出方法</t>
  </si>
  <si>
    <t>人口千対</t>
  </si>
  <si>
    <t>男子人口千対</t>
  </si>
  <si>
    <t>女子人口千対</t>
  </si>
  <si>
    <t>出生千対</t>
  </si>
  <si>
    <t>男子出生千対</t>
  </si>
  <si>
    <t>女子出生千対</t>
  </si>
  <si>
    <t>出産(出生＋死産）
千対</t>
  </si>
  <si>
    <t>△は減を示す。低体重児は出生体重2,500g未満のもの。乳児死亡は生後1年未満の死亡。</t>
  </si>
  <si>
    <t>結核</t>
  </si>
  <si>
    <t>悪性新生物</t>
  </si>
  <si>
    <t>糖尿病</t>
  </si>
  <si>
    <t>高血圧性疾患</t>
  </si>
  <si>
    <t>脳血管疾患</t>
  </si>
  <si>
    <t>肺炎</t>
  </si>
  <si>
    <t>慢性閉塞性肺疾患</t>
  </si>
  <si>
    <t>喘息</t>
  </si>
  <si>
    <t>肝疾患</t>
  </si>
  <si>
    <t>腎不全</t>
  </si>
  <si>
    <t>老衰</t>
  </si>
  <si>
    <t>不慮の事故</t>
  </si>
  <si>
    <t>自殺</t>
  </si>
  <si>
    <t>死亡数</t>
  </si>
  <si>
    <t>率</t>
  </si>
  <si>
    <t>死因別死亡率＝</t>
  </si>
  <si>
    <t>死因別死亡数</t>
  </si>
  <si>
    <t>×100,000</t>
  </si>
  <si>
    <t>年齢調整死亡率＝</t>
  </si>
  <si>
    <t>基準となる人口集団の総和（昭和６０年モデル人口）</t>
  </si>
  <si>
    <t>市別悪性新生物死亡数・死亡率（人口１０万人対）、年齢調整死亡率（人口１０万人対）</t>
  </si>
  <si>
    <t>（№１）</t>
  </si>
  <si>
    <t>（№２）</t>
  </si>
  <si>
    <t>悪性新生物
総数</t>
  </si>
  <si>
    <t>内訳</t>
  </si>
  <si>
    <t>白　血　病</t>
  </si>
  <si>
    <t>合計特殊出生率の推移</t>
  </si>
  <si>
    <t>出生率・低体重児出生率の推移</t>
  </si>
  <si>
    <t>周産期死亡率の推移</t>
  </si>
  <si>
    <t>年齢調整死亡率(男性）</t>
  </si>
  <si>
    <t>人口10万対</t>
  </si>
  <si>
    <t>年齢調整死亡率（平成１３年）</t>
  </si>
  <si>
    <t>死因</t>
  </si>
  <si>
    <t>男性</t>
  </si>
  <si>
    <t>女性</t>
  </si>
  <si>
    <t>資料</t>
  </si>
  <si>
    <t>不慮の事故</t>
  </si>
  <si>
    <t>肺炎</t>
  </si>
  <si>
    <t>年齢調整は昭和６０年モデル人口を使用</t>
  </si>
  <si>
    <t>心疾患</t>
  </si>
  <si>
    <t>[  　　]内は三重県</t>
  </si>
  <si>
    <t>年齢調整死亡率（女性）</t>
  </si>
  <si>
    <t>肺炎</t>
  </si>
  <si>
    <t>肺　　炎　　</t>
  </si>
  <si>
    <t>不慮の事故</t>
  </si>
  <si>
    <t>心　疾　患　</t>
  </si>
  <si>
    <t>肺炎</t>
  </si>
  <si>
    <t>年齢調整死亡率の年次推移</t>
  </si>
  <si>
    <t>死亡の動向</t>
  </si>
  <si>
    <t>市別主要死因別死亡数・死亡率（人口１０万人対）、年齢調整死亡率（人口１０万人対）</t>
  </si>
  <si>
    <t>大動脈瘤及び解離</t>
  </si>
  <si>
    <t>表３　</t>
  </si>
  <si>
    <t>食道</t>
  </si>
  <si>
    <t>胃</t>
  </si>
  <si>
    <t>結腸</t>
  </si>
  <si>
    <t>直腸Ｓ状結腸移行部及び直腸</t>
  </si>
  <si>
    <t>肝及び肝内胆管</t>
  </si>
  <si>
    <t>胆のう及びその他の胆道</t>
  </si>
  <si>
    <t>膵</t>
  </si>
  <si>
    <t>気管，気管及び肺</t>
  </si>
  <si>
    <t>乳房</t>
  </si>
  <si>
    <t>子宮</t>
  </si>
  <si>
    <t>グラフ１</t>
  </si>
  <si>
    <t>心疾患</t>
  </si>
  <si>
    <t>男</t>
  </si>
  <si>
    <t>悪性新生物</t>
  </si>
  <si>
    <t>心疾患</t>
  </si>
  <si>
    <t>脳血管疾患</t>
  </si>
  <si>
    <t>女</t>
  </si>
  <si>
    <t>乳児死亡率</t>
  </si>
  <si>
    <t>市町
(県・全国）</t>
  </si>
  <si>
    <t>人口千対</t>
  </si>
  <si>
    <t>人口千対</t>
  </si>
  <si>
    <t>妊娠満22週以後の死産</t>
  </si>
  <si>
    <t>桑名市</t>
  </si>
  <si>
    <t>いなべ市</t>
  </si>
  <si>
    <t>木曽岬町</t>
  </si>
  <si>
    <t>東員町</t>
  </si>
  <si>
    <t>菰野町</t>
  </si>
  <si>
    <t>朝日町</t>
  </si>
  <si>
    <t>川越町</t>
  </si>
  <si>
    <t>出産(出生＋妊娠満22週以後の死産）千対</t>
  </si>
  <si>
    <t>人口</t>
  </si>
  <si>
    <t>｛観察集団の各年齢階級の死亡率×基準人口集団のその年齢階級の人口｝の各年齢階級の総和</t>
  </si>
  <si>
    <t>表 ２</t>
  </si>
  <si>
    <t>（№2）</t>
  </si>
  <si>
    <t>（№3）</t>
  </si>
  <si>
    <t>年齢調整死亡率</t>
  </si>
  <si>
    <t>木曽岬町</t>
  </si>
  <si>
    <t>桑名管内</t>
  </si>
  <si>
    <t>　人口動態確定数は、平成20年から桑名管内には菰野町、朝日町、川越町が含まれたデータを掲載しました。（以下３町を含んだデータで比較）</t>
  </si>
  <si>
    <t>H20</t>
  </si>
  <si>
    <t>平成20年からは、桑名管内に菰野町、川越町、朝日町が含まれます。</t>
  </si>
  <si>
    <t>ア　人口動態総覧</t>
  </si>
  <si>
    <t>（イ）死亡</t>
  </si>
  <si>
    <t>（ウ）乳児死亡</t>
  </si>
  <si>
    <t>（エ）死産</t>
  </si>
  <si>
    <t>（オ）周産期死亡</t>
  </si>
  <si>
    <t>（カ）婚姻と離婚</t>
  </si>
  <si>
    <t>（キ）自然増加</t>
  </si>
  <si>
    <t>イ　死亡の動向</t>
  </si>
  <si>
    <t>H21</t>
  </si>
  <si>
    <t>H22</t>
  </si>
  <si>
    <t>早期新生児死亡</t>
  </si>
  <si>
    <t>H23</t>
  </si>
  <si>
    <t>年齢調整死亡率（平成23年）</t>
  </si>
  <si>
    <t>平成24年確定数</t>
  </si>
  <si>
    <t>（平成24年確定数）</t>
  </si>
  <si>
    <t>（平成24年確定数）</t>
  </si>
  <si>
    <t>新生児死亡は生後４週未満の死亡。早期新生児死亡は生後１週未満の死亡。
死産は妊娠１２週以後の死児の出産。後期死産は妊娠２２週以後の死産。自然増加は出生数ー死亡数。
分母に用いた全国以外の人口は、三重県データバンクシステムにより計算しているため、厚生労働省の公表値と若干異なっています。また、「三重県」の出生率および死亡率の「総数」「婚姻率」「離婚率」については厚生労働省公表の数値を使用しています。</t>
  </si>
  <si>
    <t>平成24年の人口動態（確定数）の概況は表１のとおりです。</t>
  </si>
  <si>
    <t>　管内の出生数は2,413人で前年より6人減少しました。出生率は8.5で全国8.2三重県8.1のと比べると高くなっています。</t>
  </si>
  <si>
    <t>　管内の死亡数は2,570人で前年より90人増加しました。死亡率は9.1で、三重県の10.6、全国の10.0より下回っています。</t>
  </si>
  <si>
    <t>　乳児の生存は母体の健康状態や養育条件等の影響を強く受けることから、地域の衛生状態、生活水準を反映する指標として重視されています。管内の乳児死亡数は13人で、前年より7人増加しており、新生児死亡数は3人で前年より1人増加しています。</t>
  </si>
  <si>
    <t>　母体の健康状態に強く影響される指標です。周産期死亡数は10人で前年に比べ2人増加し、周産期死亡率は4.1です。</t>
  </si>
  <si>
    <t>　婚姻件数は1,388組で前年より29組減少しました。婚姻率は4.9で前年より0.1ポイント減少しました。
　離婚件数は453件で前年より10件減少しました。離婚率は1.60で前年より0.04ポイント減少しました。</t>
  </si>
  <si>
    <t>　管内の自然増加率は-0.6ポイントで前年に引き続いてマイナス傾向です。三重県は-2.4ポイントで平成17年から減少傾向です。</t>
  </si>
  <si>
    <t>　分母に用いた人口は、三重県データバンクシステムにより算出した平成24年10月1日現在推計人口（外国籍人口含む）によります。</t>
  </si>
  <si>
    <t>　第1位悪性新生物720人、第2位心疾患380人、第3位肺炎259人、、第4位脳血管疾患227人で平成23年脳血管疾患が第3位となっていましたが、3位と4位が逆転しました。</t>
  </si>
  <si>
    <t>　合計特殊出生率、乳児死亡率、年齢調整死亡率等の推移及び平成24年の年齢調整死亡率上位5疾患をグラフ1に示しました。</t>
  </si>
  <si>
    <t>H24</t>
  </si>
  <si>
    <t>　： 健康福祉総務課「三重県人口動態調査結果」</t>
  </si>
  <si>
    <t>H22</t>
  </si>
  <si>
    <t>H23</t>
  </si>
  <si>
    <t>保健所
・市町</t>
  </si>
  <si>
    <t>施設内</t>
  </si>
  <si>
    <t>病院</t>
  </si>
  <si>
    <t>診療所</t>
  </si>
  <si>
    <t>助産所</t>
  </si>
  <si>
    <t>老人ホーム</t>
  </si>
  <si>
    <t>施設外</t>
  </si>
  <si>
    <t>自宅</t>
  </si>
  <si>
    <t>その他</t>
  </si>
  <si>
    <t>三重県</t>
  </si>
  <si>
    <t>桑名市</t>
  </si>
  <si>
    <t>いなべ市</t>
  </si>
  <si>
    <t>木曽岬町</t>
  </si>
  <si>
    <t>東員町</t>
  </si>
  <si>
    <t>菰野町</t>
  </si>
  <si>
    <t>朝日町</t>
  </si>
  <si>
    <t>川越町</t>
  </si>
  <si>
    <t>全国</t>
  </si>
  <si>
    <t>管内</t>
  </si>
  <si>
    <t>実　　　　　数</t>
  </si>
  <si>
    <t>ウ　死亡の場所</t>
  </si>
  <si>
    <t>　管内は全国に比べて病院死亡の割合が2.3ポイント低く、診療所や老人保健施設の割合が高くなっています。</t>
  </si>
  <si>
    <t>エ　各種グラフ</t>
  </si>
  <si>
    <t>率（％）</t>
  </si>
  <si>
    <t>（平成24年確定数）</t>
  </si>
  <si>
    <t>平成24年確定数</t>
  </si>
  <si>
    <t>　管内の死産数は52人で、前年より2人増加しました。
　自然死産率は9.7であり人工死産率は11.4です。</t>
  </si>
  <si>
    <t>表４　死亡の場所</t>
  </si>
  <si>
    <t>介護老人保健施設</t>
  </si>
  <si>
    <t>（5）　人口動態統計</t>
  </si>
  <si>
    <t>-8-</t>
  </si>
  <si>
    <t>-9-</t>
  </si>
  <si>
    <t>-10-</t>
  </si>
  <si>
    <t>-11-</t>
  </si>
  <si>
    <r>
      <t>心疾患</t>
    </r>
    <r>
      <rPr>
        <sz val="8"/>
        <rFont val="ＭＳ 明朝"/>
        <family val="1"/>
      </rPr>
      <t xml:space="preserve">
（高血圧性を除く）</t>
    </r>
  </si>
  <si>
    <t>-12-</t>
  </si>
  <si>
    <t>-13-</t>
  </si>
  <si>
    <t>-14-</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</si>
</sst>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
    <numFmt numFmtId="179" formatCode="#,##0_ "/>
    <numFmt numFmtId="180" formatCode="0_);[Red]\(0\)"/>
    <numFmt numFmtId="181" formatCode="#,##0_);[Red]\(#,##0\)"/>
    <numFmt numFmtId="182" formatCode="#,##0;[Red]#,##0"/>
    <numFmt numFmtId="183" formatCode="#,##0.0;[Red]#,##0.0"/>
    <numFmt numFmtId="184" formatCode="#,##0.00_);[Red]\(#,##0.00\)"/>
    <numFmt numFmtId="185" formatCode="#,##0.0_);[Red]\(#,##0.0\)"/>
    <numFmt numFmtId="186" formatCode="#,##0.0_ "/>
    <numFmt numFmtId="187" formatCode="#,"/>
    <numFmt numFmtId="188" formatCode="0_ "/>
    <numFmt numFmtId="189" formatCode="0;&quot;△ &quot;0"/>
    <numFmt numFmtId="190" formatCode="#,##0;&quot;△ &quot;#,##0"/>
    <numFmt numFmtId="191" formatCode="&quot;[&quot;##.#&quot;]&quot;"/>
    <numFmt numFmtId="192" formatCode="#,##0.0;&quot;△ &quot;#,##0.0"/>
    <numFmt numFmtId="193" formatCode="&quot;[&quot;##0.0&quot;]&quot;"/>
    <numFmt numFmtId="194" formatCode="#,##0.000_);[Red]\(#,##0.000\)"/>
    <numFmt numFmtId="195" formatCode="&quot;¥&quot;#,##0;\-&quot;¥&quot;#,##0"/>
    <numFmt numFmtId="196" formatCode="&quot;¥&quot;#,##0;[Red]\-&quot;¥&quot;#,##0"/>
    <numFmt numFmtId="197" formatCode="&quot;¥&quot;#,##0.00;\-&quot;¥&quot;#,##0.00"/>
    <numFmt numFmtId="198" formatCode="&quot;¥&quot;#,##0.00;[Red]\-&quot;¥&quot;#,##0.00"/>
    <numFmt numFmtId="199" formatCode="_-&quot;¥&quot;* #,##0_-;\-&quot;¥&quot;* #,##0_-;_-&quot;¥&quot;* &quot;-&quot;_-;_-@_-"/>
    <numFmt numFmtId="200" formatCode="_-* #,##0_-;\-* #,##0_-;_-* &quot;-&quot;_-;_-@_-"/>
    <numFmt numFmtId="201" formatCode="_-&quot;¥&quot;* #,##0.00_-;\-&quot;¥&quot;* #,##0.00_-;_-&quot;¥&quot;* &quot;-&quot;??_-;_-@_-"/>
    <numFmt numFmtId="202" formatCode="_-* #,##0.00_-;\-* #,##0.00_-;_-* &quot;-&quot;??_-;_-@_-"/>
    <numFmt numFmtId="203" formatCode="#,##0.00;&quot;△ &quot;#,##0.00"/>
    <numFmt numFmtId="204" formatCode="0.0;[Red]0.0"/>
    <numFmt numFmtId="205" formatCode="#,##0.0;\-#,##0.0"/>
    <numFmt numFmtId="206" formatCode="#,##0_ ;[Red]\-#,##0\ "/>
    <numFmt numFmtId="207" formatCode="##0.0"/>
    <numFmt numFmtId="208" formatCode="#,###"/>
    <numFmt numFmtId="209" formatCode="0.00_ "/>
    <numFmt numFmtId="210" formatCode="&quot;[&quot;##0&quot;]&quot;"/>
    <numFmt numFmtId="211" formatCode="&quot;[&quot;#,##0&quot;]&quot;"/>
    <numFmt numFmtId="212" formatCode="&quot;[&quot;##0.00&quot;]&quot;"/>
    <numFmt numFmtId="213" formatCode="_(* #,##0_);_(* \(#,##0\);_(* &quot;-&quot;_);_(@_)"/>
    <numFmt numFmtId="214" formatCode="_(* #,##0.00_);_(* \(#,##0.00\);_(* &quot;-&quot;??_);_(@_)"/>
    <numFmt numFmtId="215" formatCode="_(&quot;$&quot;* #,##0_);_(&quot;$&quot;* \(#,##0\);_(&quot;$&quot;* &quot;-&quot;_);_(@_)"/>
    <numFmt numFmtId="216" formatCode="_(&quot;$&quot;* #,##0.00_);_(&quot;$&quot;* \(#,##0.00\);_(&quot;$&quot;* &quot;-&quot;??_);_(@_)"/>
    <numFmt numFmtId="217" formatCode="&quot;Yes&quot;;&quot;Yes&quot;;&quot;No&quot;"/>
    <numFmt numFmtId="218" formatCode="&quot;True&quot;;&quot;True&quot;;&quot;False&quot;"/>
    <numFmt numFmtId="219" formatCode="&quot;On&quot;;&quot;On&quot;;&quot;Off&quot;"/>
    <numFmt numFmtId="220" formatCode="#,\ "/>
    <numFmt numFmtId="221" formatCode="0.0_);[Red]\(0.0\)"/>
    <numFmt numFmtId="222" formatCode="0.00_);[Red]\(0.00\)"/>
    <numFmt numFmtId="223" formatCode="&quot;¥&quot;#,##0.0;&quot;¥&quot;\-#,##0.0"/>
    <numFmt numFmtId="224" formatCode="[$€-2]\ #,##0.00_);[Red]\([$€-2]\ #,##0.00\)"/>
    <numFmt numFmtId="225" formatCode="0.000_ "/>
    <numFmt numFmtId="226" formatCode="0.0;&quot;△ &quot;0.0"/>
    <numFmt numFmtId="227" formatCode="#\ ###\ ##0\ ;@"/>
    <numFmt numFmtId="228" formatCode="#,##0_);\(#,##0\)"/>
    <numFmt numFmtId="229" formatCode="#\ ###\ ###\ "/>
    <numFmt numFmtId="230" formatCode="\ \ * ##\ ##0\ ;\ \ &quot;△&quot;* ##\ ##0\ ;@"/>
    <numFmt numFmtId="231" formatCode="#\ ###\ ##0\ "/>
    <numFmt numFmtId="232" formatCode="0.0"/>
  </numFmts>
  <fonts count="99">
    <font>
      <sz val="11"/>
      <name val="ＭＳ Ｐゴシック"/>
      <family val="3"/>
    </font>
    <font>
      <sz val="6"/>
      <name val="ＭＳ Ｐゴシック"/>
      <family val="3"/>
    </font>
    <font>
      <sz val="10.5"/>
      <name val="ＭＳ 明朝"/>
      <family val="1"/>
    </font>
    <font>
      <u val="single"/>
      <sz val="11"/>
      <color indexed="12"/>
      <name val="ＭＳ Ｐゴシック"/>
      <family val="3"/>
    </font>
    <font>
      <u val="single"/>
      <sz val="11"/>
      <color indexed="36"/>
      <name val="ＭＳ Ｐゴシック"/>
      <family val="3"/>
    </font>
    <font>
      <sz val="11"/>
      <name val="ＭＳ 明朝"/>
      <family val="1"/>
    </font>
    <font>
      <b/>
      <i/>
      <sz val="12"/>
      <name val="ＭＳ 明朝"/>
      <family val="1"/>
    </font>
    <font>
      <sz val="8"/>
      <name val="ＭＳ 明朝"/>
      <family val="1"/>
    </font>
    <font>
      <sz val="9"/>
      <name val="ＭＳ 明朝"/>
      <family val="1"/>
    </font>
    <font>
      <b/>
      <sz val="11"/>
      <name val="ＭＳ 明朝"/>
      <family val="1"/>
    </font>
    <font>
      <sz val="9"/>
      <name val="ＭＳ Ｐゴシック"/>
      <family val="3"/>
    </font>
    <font>
      <sz val="10"/>
      <name val="ＭＳ 明朝"/>
      <family val="1"/>
    </font>
    <font>
      <b/>
      <sz val="12"/>
      <name val="ＭＳ 明朝"/>
      <family val="1"/>
    </font>
    <font>
      <sz val="8"/>
      <name val="ＭＳ Ｐゴシック"/>
      <family val="3"/>
    </font>
    <font>
      <sz val="10"/>
      <name val="ＭＳ Ｐゴシック"/>
      <family val="3"/>
    </font>
    <font>
      <sz val="11"/>
      <color indexed="10"/>
      <name val="ＭＳ Ｐゴシック"/>
      <family val="3"/>
    </font>
    <font>
      <sz val="10.5"/>
      <name val="ＭＳ ゴシック"/>
      <family val="3"/>
    </font>
    <font>
      <i/>
      <sz val="14"/>
      <name val="ＭＳ Ｐゴシック"/>
      <family val="3"/>
    </font>
    <font>
      <sz val="11"/>
      <color indexed="12"/>
      <name val="ＭＳ 明朝"/>
      <family val="1"/>
    </font>
    <font>
      <sz val="11"/>
      <color indexed="10"/>
      <name val="ＭＳ 明朝"/>
      <family val="1"/>
    </font>
    <font>
      <sz val="11"/>
      <name val="Arial"/>
      <family val="2"/>
    </font>
    <font>
      <b/>
      <sz val="11"/>
      <name val="ＭＳ Ｐゴシック"/>
      <family val="3"/>
    </font>
    <font>
      <sz val="10"/>
      <color indexed="10"/>
      <name val="ＭＳ Ｐゴシック"/>
      <family val="3"/>
    </font>
    <font>
      <sz val="6"/>
      <name val="ＭＳ 明朝"/>
      <family val="1"/>
    </font>
    <font>
      <sz val="7"/>
      <name val="ＭＳ 明朝"/>
      <family val="1"/>
    </font>
    <font>
      <sz val="13"/>
      <name val="ＭＳ 明朝"/>
      <family val="1"/>
    </font>
    <font>
      <sz val="9"/>
      <color indexed="8"/>
      <name val="ＭＳ Ｐゴシック"/>
      <family val="3"/>
    </font>
    <font>
      <sz val="11"/>
      <color indexed="8"/>
      <name val="ＭＳ Ｐゴシック"/>
      <family val="3"/>
    </font>
    <font>
      <sz val="3"/>
      <color indexed="8"/>
      <name val="ＭＳ Ｐゴシック"/>
      <family val="3"/>
    </font>
    <font>
      <sz val="8"/>
      <color indexed="8"/>
      <name val="ＭＳ Ｐゴシック"/>
      <family val="3"/>
    </font>
    <font>
      <sz val="3.25"/>
      <color indexed="8"/>
      <name val="ＭＳ Ｐゴシック"/>
      <family val="3"/>
    </font>
    <font>
      <sz val="2.75"/>
      <color indexed="8"/>
      <name val="ＭＳ Ｐゴシック"/>
      <family val="3"/>
    </font>
    <font>
      <sz val="1"/>
      <color indexed="8"/>
      <name val="ＭＳ Ｐゴシック"/>
      <family val="3"/>
    </font>
    <font>
      <sz val="1.5"/>
      <color indexed="8"/>
      <name val="ＭＳ Ｐゴシック"/>
      <family val="3"/>
    </font>
    <font>
      <sz val="4"/>
      <color indexed="8"/>
      <name val="ＭＳ Ｐゴシック"/>
      <family val="3"/>
    </font>
    <font>
      <sz val="1.25"/>
      <color indexed="8"/>
      <name val="ＭＳ Ｐゴシック"/>
      <family val="3"/>
    </font>
    <font>
      <sz val="1.5"/>
      <color indexed="8"/>
      <name val="ＭＳ ゴシック"/>
      <family val="3"/>
    </font>
    <font>
      <sz val="1.25"/>
      <color indexed="8"/>
      <name val="ＭＳ ゴシック"/>
      <family val="3"/>
    </font>
    <font>
      <sz val="9"/>
      <color indexed="10"/>
      <name val="ＭＳ Ｐゴシック"/>
      <family val="3"/>
    </font>
    <font>
      <sz val="8.25"/>
      <color indexed="8"/>
      <name val="ＭＳ Ｐゴシック"/>
      <family val="3"/>
    </font>
    <font>
      <sz val="8.75"/>
      <color indexed="8"/>
      <name val="ＭＳ Ｐゴシック"/>
      <family val="3"/>
    </font>
    <font>
      <sz val="10.1"/>
      <color indexed="8"/>
      <name val="ＭＳ Ｐゴシック"/>
      <family val="3"/>
    </font>
    <font>
      <sz val="7.35"/>
      <color indexed="8"/>
      <name val="ＭＳ Ｐゴシック"/>
      <family val="3"/>
    </font>
    <font>
      <sz val="9.5"/>
      <color indexed="10"/>
      <name val="ＭＳ Ｐゴシック"/>
      <family val="3"/>
    </font>
    <font>
      <sz val="5.5"/>
      <color indexed="8"/>
      <name val="ＭＳ Ｐゴシック"/>
      <family val="3"/>
    </font>
    <font>
      <sz val="9.2"/>
      <color indexed="8"/>
      <name val="ＭＳ Ｐゴシック"/>
      <family val="3"/>
    </font>
    <font>
      <sz val="2"/>
      <color indexed="8"/>
      <name val="ＭＳ ゴシック"/>
      <family val="3"/>
    </font>
    <font>
      <sz val="2.25"/>
      <color indexed="8"/>
      <name val="ＭＳ ゴシック"/>
      <family val="3"/>
    </font>
    <font>
      <b/>
      <sz val="1.75"/>
      <color indexed="8"/>
      <name val="ＭＳ ゴシック"/>
      <family val="3"/>
    </font>
    <font>
      <sz val="1.75"/>
      <color indexed="8"/>
      <name val="ＭＳ ゴシック"/>
      <family val="3"/>
    </font>
    <font>
      <sz val="1"/>
      <color indexed="8"/>
      <name val="ＭＳ ゴシック"/>
      <family val="3"/>
    </font>
    <font>
      <sz val="11"/>
      <name val="明朝"/>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
      <color indexed="10"/>
      <name val="ＭＳ Ｐゴシック"/>
      <family val="3"/>
    </font>
    <font>
      <b/>
      <sz val="2"/>
      <color indexed="8"/>
      <name val="ＭＳ ゴシック"/>
      <family val="3"/>
    </font>
    <font>
      <b/>
      <sz val="11.25"/>
      <color indexed="8"/>
      <name val="ＭＳ Ｐゴシック"/>
      <family val="3"/>
    </font>
    <font>
      <b/>
      <sz val="12"/>
      <color indexed="8"/>
      <name val="ＭＳ Ｐゴシック"/>
      <family val="3"/>
    </font>
    <font>
      <b/>
      <sz val="12"/>
      <color indexed="18"/>
      <name val="ＭＳ Ｐゴシック"/>
      <family val="3"/>
    </font>
    <font>
      <b/>
      <sz val="12"/>
      <color indexed="10"/>
      <name val="ＭＳ Ｐゴシック"/>
      <family val="3"/>
    </font>
    <font>
      <b/>
      <sz val="9.25"/>
      <color indexed="12"/>
      <name val="ＭＳ Ｐゴシック"/>
      <family val="3"/>
    </font>
    <font>
      <b/>
      <sz val="9"/>
      <color indexed="10"/>
      <name val="ＭＳ Ｐゴシック"/>
      <family val="3"/>
    </font>
    <font>
      <sz val="2.25"/>
      <color indexed="8"/>
      <name val="ＭＳ Ｐゴシック"/>
      <family val="3"/>
    </font>
    <font>
      <b/>
      <sz val="1.75"/>
      <color indexed="10"/>
      <name val="ＭＳ ゴシック"/>
      <family val="3"/>
    </font>
    <font>
      <sz val="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mbria"/>
      <family val="3"/>
    </font>
    <font>
      <sz val="8"/>
      <name val="Calibri"/>
      <family val="3"/>
    </font>
    <font>
      <sz val="6"/>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indexed="13"/>
        <bgColor indexed="64"/>
      </patternFill>
    </fill>
  </fills>
  <borders count="2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color indexed="63"/>
      </left>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style="thin"/>
      <right>
        <color indexed="63"/>
      </right>
      <top style="thin"/>
      <bottom style="thin"/>
    </border>
    <border diagonalUp="1">
      <left style="thin"/>
      <right style="thin"/>
      <top style="hair"/>
      <bottom style="double"/>
      <diagonal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medium"/>
      <bottom style="thin">
        <color indexed="8"/>
      </bottom>
    </border>
    <border>
      <left style="thin"/>
      <right style="thin"/>
      <top style="thin"/>
      <bottom style="thin">
        <color indexed="22"/>
      </bottom>
    </border>
    <border>
      <left style="thin">
        <color indexed="8"/>
      </left>
      <right style="thin">
        <color indexed="8"/>
      </right>
      <top style="double">
        <color indexed="8"/>
      </top>
      <bottom style="double">
        <color indexed="8"/>
      </bottom>
    </border>
    <border>
      <left style="thin"/>
      <right style="thin"/>
      <top style="thin">
        <color indexed="22"/>
      </top>
      <bottom style="thin">
        <color indexed="22"/>
      </bottom>
    </border>
    <border>
      <left style="thin">
        <color indexed="8"/>
      </left>
      <right style="thin">
        <color indexed="8"/>
      </right>
      <top>
        <color indexed="63"/>
      </top>
      <bottom>
        <color indexed="63"/>
      </bottom>
    </border>
    <border>
      <left style="thin">
        <color indexed="8"/>
      </left>
      <right style="thin">
        <color indexed="8"/>
      </right>
      <top style="dashed">
        <color indexed="8"/>
      </top>
      <bottom style="dashed">
        <color indexed="8"/>
      </bottom>
    </border>
    <border>
      <left style="thin">
        <color indexed="8"/>
      </left>
      <right style="thin">
        <color indexed="8"/>
      </right>
      <top style="dashed">
        <color indexed="8"/>
      </top>
      <bottom style="dotted">
        <color indexed="8"/>
      </bottom>
    </border>
    <border>
      <left style="thin"/>
      <right style="thin">
        <color indexed="8"/>
      </right>
      <top>
        <color indexed="63"/>
      </top>
      <bottom style="dashed">
        <color indexed="8"/>
      </bottom>
    </border>
    <border>
      <left style="thin"/>
      <right style="thin">
        <color indexed="8"/>
      </right>
      <top>
        <color indexed="63"/>
      </top>
      <bottom>
        <color indexed="63"/>
      </bottom>
    </border>
    <border>
      <left style="thin"/>
      <right style="thin">
        <color indexed="8"/>
      </right>
      <top style="dotted">
        <color indexed="8"/>
      </top>
      <bottom style="medium"/>
    </border>
    <border>
      <left style="thin"/>
      <right style="thin"/>
      <top style="medium"/>
      <bottom style="thin">
        <color indexed="8"/>
      </bottom>
    </border>
    <border>
      <left>
        <color indexed="63"/>
      </left>
      <right style="thin">
        <color indexed="8"/>
      </right>
      <top style="medium"/>
      <bottom style="thin">
        <color indexed="8"/>
      </bottom>
    </border>
    <border>
      <left style="thin"/>
      <right style="thin"/>
      <top style="thin">
        <color indexed="8"/>
      </top>
      <bottom>
        <color indexed="63"/>
      </bottom>
    </border>
    <border>
      <left>
        <color indexed="63"/>
      </left>
      <right style="thin">
        <color indexed="8"/>
      </right>
      <top style="thin">
        <color indexed="8"/>
      </top>
      <bottom>
        <color indexed="63"/>
      </bottom>
    </border>
    <border>
      <left style="thin"/>
      <right style="thin"/>
      <top style="double"/>
      <bottom style="double"/>
    </border>
    <border>
      <left>
        <color indexed="63"/>
      </left>
      <right style="thin">
        <color indexed="8"/>
      </right>
      <top style="double"/>
      <bottom style="double"/>
    </border>
    <border>
      <left style="thin">
        <color indexed="8"/>
      </left>
      <right style="thin">
        <color indexed="8"/>
      </right>
      <top style="double"/>
      <bottom style="double"/>
    </border>
    <border>
      <left style="thin"/>
      <right style="thin"/>
      <top style="dashed"/>
      <bottom style="dashed"/>
    </border>
    <border>
      <left>
        <color indexed="63"/>
      </left>
      <right style="thin">
        <color indexed="8"/>
      </right>
      <top style="dashed"/>
      <bottom style="dashed"/>
    </border>
    <border>
      <left style="thin">
        <color indexed="8"/>
      </left>
      <right style="thin">
        <color indexed="8"/>
      </right>
      <top style="dashed"/>
      <bottom style="dashed"/>
    </border>
    <border>
      <left style="thin">
        <color indexed="8"/>
      </left>
      <right style="thin"/>
      <top style="dashed"/>
      <bottom style="dashed"/>
    </border>
    <border>
      <left style="thin"/>
      <right style="thin"/>
      <top>
        <color indexed="63"/>
      </top>
      <bottom style="dashed"/>
    </border>
    <border>
      <left style="thin"/>
      <right style="thin">
        <color indexed="8"/>
      </right>
      <top style="dotted">
        <color indexed="8"/>
      </top>
      <bottom style="thin"/>
    </border>
    <border>
      <left style="thin">
        <color indexed="8"/>
      </left>
      <right style="thin">
        <color indexed="8"/>
      </right>
      <top>
        <color indexed="63"/>
      </top>
      <bottom style="medium"/>
    </border>
    <border>
      <left style="thin"/>
      <right style="thin"/>
      <top>
        <color indexed="63"/>
      </top>
      <bottom>
        <color indexed="63"/>
      </bottom>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style="medium"/>
      <top>
        <color indexed="63"/>
      </top>
      <bottom style="thin"/>
    </border>
    <border>
      <left style="medium"/>
      <right style="medium"/>
      <top style="thin"/>
      <bottom>
        <color indexed="63"/>
      </bottom>
    </border>
    <border>
      <left style="medium"/>
      <right style="medium"/>
      <top style="medium"/>
      <bottom style="thin"/>
    </border>
    <border>
      <left>
        <color indexed="63"/>
      </left>
      <right style="thin"/>
      <top style="medium"/>
      <bottom style="thin"/>
    </border>
    <border>
      <left style="medium"/>
      <right style="medium"/>
      <top style="double"/>
      <bottom style="double"/>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style="thin"/>
      <top style="double"/>
      <bottom style="double"/>
    </border>
    <border>
      <left>
        <color indexed="63"/>
      </left>
      <right style="thin"/>
      <top style="double"/>
      <bottom style="double"/>
    </border>
    <border>
      <left>
        <color indexed="63"/>
      </left>
      <right style="medium"/>
      <top style="double"/>
      <bottom style="double"/>
    </border>
    <border>
      <left style="medium"/>
      <right style="medium"/>
      <top>
        <color indexed="63"/>
      </top>
      <bottom>
        <color indexed="63"/>
      </bottom>
    </border>
    <border>
      <left style="medium"/>
      <right style="medium"/>
      <top style="double"/>
      <bottom style="dashed"/>
    </border>
    <border>
      <left style="medium"/>
      <right style="medium"/>
      <top style="dashed"/>
      <bottom style="dashed"/>
    </border>
    <border>
      <left style="medium"/>
      <right style="medium"/>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thin"/>
      <top style="double"/>
      <bottom style="dashed"/>
    </border>
    <border>
      <left style="thin"/>
      <right style="medium"/>
      <top style="double"/>
      <bottom style="dashed"/>
    </border>
    <border>
      <left style="thin"/>
      <right style="medium"/>
      <top style="dashed"/>
      <bottom style="dashed"/>
    </border>
    <border>
      <left>
        <color indexed="63"/>
      </left>
      <right style="thin"/>
      <top style="double"/>
      <bottom style="dashed"/>
    </border>
    <border>
      <left>
        <color indexed="63"/>
      </left>
      <right style="thin"/>
      <top style="dashed"/>
      <bottom style="dashed"/>
    </border>
    <border>
      <left>
        <color indexed="63"/>
      </left>
      <right style="thin">
        <color indexed="8"/>
      </right>
      <top>
        <color indexed="63"/>
      </top>
      <bottom style="thin"/>
    </border>
    <border>
      <left style="thin">
        <color indexed="8"/>
      </left>
      <right style="thin">
        <color indexed="8"/>
      </right>
      <top>
        <color indexed="63"/>
      </top>
      <bottom style="thin"/>
    </border>
    <border>
      <left>
        <color indexed="63"/>
      </left>
      <right style="thin">
        <color indexed="8"/>
      </right>
      <top>
        <color indexed="63"/>
      </top>
      <bottom style="dashed"/>
    </border>
    <border>
      <left style="thin">
        <color indexed="8"/>
      </left>
      <right style="thin">
        <color indexed="8"/>
      </right>
      <top>
        <color indexed="63"/>
      </top>
      <bottom style="dashed"/>
    </border>
    <border>
      <left style="thin"/>
      <right style="thin"/>
      <top style="medium"/>
      <bottom>
        <color indexed="63"/>
      </bottom>
    </border>
    <border>
      <left style="thin">
        <color indexed="8"/>
      </left>
      <right>
        <color indexed="63"/>
      </right>
      <top>
        <color indexed="63"/>
      </top>
      <bottom style="medium"/>
    </border>
    <border>
      <left>
        <color indexed="63"/>
      </left>
      <right>
        <color indexed="63"/>
      </right>
      <top>
        <color indexed="63"/>
      </top>
      <bottom style="medium"/>
    </border>
    <border>
      <left>
        <color indexed="63"/>
      </left>
      <right style="thin">
        <color indexed="8"/>
      </right>
      <top>
        <color indexed="63"/>
      </top>
      <bottom style="medium"/>
    </border>
    <border>
      <left style="thin">
        <color indexed="8"/>
      </left>
      <right>
        <color indexed="63"/>
      </right>
      <top style="thin">
        <color indexed="8"/>
      </top>
      <bottom style="double">
        <color indexed="8"/>
      </bottom>
    </border>
    <border>
      <left style="thin">
        <color indexed="8"/>
      </left>
      <right>
        <color indexed="63"/>
      </right>
      <top>
        <color indexed="63"/>
      </top>
      <bottom style="double">
        <color indexed="8"/>
      </bottom>
    </border>
    <border>
      <left style="thin"/>
      <right style="thin"/>
      <top style="double">
        <color indexed="8"/>
      </top>
      <bottom style="double"/>
    </border>
    <border>
      <left style="thin">
        <color indexed="8"/>
      </left>
      <right>
        <color indexed="63"/>
      </right>
      <top>
        <color indexed="63"/>
      </top>
      <bottom style="dashed">
        <color indexed="8"/>
      </bottom>
    </border>
    <border>
      <left style="thin"/>
      <right style="thin"/>
      <top>
        <color indexed="63"/>
      </top>
      <bottom style="dashed">
        <color indexed="8"/>
      </bottom>
    </border>
    <border>
      <left style="thin">
        <color indexed="8"/>
      </left>
      <right>
        <color indexed="63"/>
      </right>
      <top style="dashed">
        <color indexed="8"/>
      </top>
      <bottom style="dashed">
        <color indexed="8"/>
      </bottom>
    </border>
    <border>
      <left style="thin"/>
      <right style="thin"/>
      <top style="dashed">
        <color indexed="8"/>
      </top>
      <bottom style="dashed">
        <color indexed="8"/>
      </bottom>
    </border>
    <border>
      <left style="thin"/>
      <right style="thin"/>
      <top style="thin"/>
      <bottom style="double"/>
    </border>
    <border>
      <left>
        <color indexed="63"/>
      </left>
      <right style="thin"/>
      <top>
        <color indexed="63"/>
      </top>
      <bottom style="thin"/>
    </border>
    <border>
      <left style="thin"/>
      <right style="medium"/>
      <top style="double"/>
      <bottom style="double"/>
    </border>
    <border>
      <left>
        <color indexed="63"/>
      </left>
      <right style="thin"/>
      <top>
        <color indexed="63"/>
      </top>
      <bottom>
        <color indexed="63"/>
      </bottom>
    </border>
    <border>
      <left style="thin"/>
      <right style="medium"/>
      <top>
        <color indexed="63"/>
      </top>
      <bottom>
        <color indexed="63"/>
      </bottom>
    </border>
    <border>
      <left style="medium"/>
      <right style="thin"/>
      <top style="thin"/>
      <bottom style="medium"/>
    </border>
    <border>
      <left>
        <color indexed="63"/>
      </left>
      <right style="thin"/>
      <top style="thin"/>
      <bottom style="medium"/>
    </border>
    <border>
      <left style="thin">
        <color indexed="8"/>
      </left>
      <right>
        <color indexed="63"/>
      </right>
      <top>
        <color indexed="63"/>
      </top>
      <bottom style="hair">
        <color indexed="8"/>
      </bottom>
    </border>
    <border>
      <left style="medium"/>
      <right style="thin">
        <color indexed="8"/>
      </right>
      <top style="thin"/>
      <bottom style="hair">
        <color indexed="8"/>
      </bottom>
    </border>
    <border>
      <left>
        <color indexed="63"/>
      </left>
      <right style="thin">
        <color indexed="8"/>
      </right>
      <top style="thin"/>
      <bottom style="hair">
        <color indexed="8"/>
      </bottom>
    </border>
    <border>
      <left>
        <color indexed="63"/>
      </left>
      <right style="medium"/>
      <top style="thin"/>
      <bottom style="hair">
        <color indexed="8"/>
      </bottom>
    </border>
    <border>
      <left>
        <color indexed="63"/>
      </left>
      <right style="thin"/>
      <top style="thin"/>
      <bottom style="hair">
        <color indexed="8"/>
      </bottom>
    </border>
    <border>
      <left>
        <color indexed="63"/>
      </left>
      <right>
        <color indexed="63"/>
      </right>
      <top style="thin"/>
      <bottom style="hair">
        <color indexed="8"/>
      </bottom>
    </border>
    <border>
      <left style="thin"/>
      <right style="thin"/>
      <top style="thin"/>
      <bottom style="hair">
        <color indexed="8"/>
      </bottom>
    </border>
    <border>
      <left style="thin"/>
      <right style="medium"/>
      <top style="thin"/>
      <bottom style="hair">
        <color indexed="8"/>
      </bottom>
    </border>
    <border>
      <left style="medium"/>
      <right style="thin">
        <color indexed="8"/>
      </right>
      <top>
        <color indexed="63"/>
      </top>
      <bottom>
        <color indexed="63"/>
      </bottom>
    </border>
    <border>
      <left>
        <color indexed="63"/>
      </left>
      <right style="thin">
        <color indexed="8"/>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hair"/>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color indexed="63"/>
      </left>
      <right style="thin"/>
      <top style="hair"/>
      <bottom>
        <color indexed="63"/>
      </bottom>
    </border>
    <border>
      <left style="medium"/>
      <right>
        <color indexed="63"/>
      </right>
      <top>
        <color indexed="63"/>
      </top>
      <bottom>
        <color indexed="63"/>
      </bottom>
    </border>
    <border>
      <left style="thin">
        <color indexed="8"/>
      </left>
      <right>
        <color indexed="63"/>
      </right>
      <top style="double"/>
      <bottom style="hair">
        <color indexed="8"/>
      </bottom>
    </border>
    <border>
      <left style="medium"/>
      <right style="thin">
        <color indexed="8"/>
      </right>
      <top style="double"/>
      <bottom style="hair">
        <color indexed="8"/>
      </bottom>
    </border>
    <border>
      <left>
        <color indexed="63"/>
      </left>
      <right style="thin">
        <color indexed="8"/>
      </right>
      <top style="double"/>
      <bottom style="hair">
        <color indexed="8"/>
      </bottom>
    </border>
    <border>
      <left>
        <color indexed="63"/>
      </left>
      <right style="medium"/>
      <top style="double"/>
      <bottom style="hair">
        <color indexed="8"/>
      </bottom>
    </border>
    <border>
      <left>
        <color indexed="63"/>
      </left>
      <right style="thin"/>
      <top style="double"/>
      <bottom style="hair">
        <color indexed="8"/>
      </bottom>
    </border>
    <border>
      <left>
        <color indexed="63"/>
      </left>
      <right>
        <color indexed="63"/>
      </right>
      <top style="double"/>
      <bottom style="hair">
        <color indexed="8"/>
      </bottom>
    </border>
    <border>
      <left style="thin"/>
      <right style="thin"/>
      <top style="double"/>
      <bottom style="hair">
        <color indexed="8"/>
      </bottom>
    </border>
    <border>
      <left style="thin"/>
      <right style="medium"/>
      <top style="double"/>
      <bottom style="hair">
        <color indexed="8"/>
      </bottom>
    </border>
    <border>
      <left style="thin"/>
      <right>
        <color indexed="63"/>
      </right>
      <top style="hair"/>
      <bottom style="double"/>
    </border>
    <border>
      <left style="medium"/>
      <right style="thin"/>
      <top style="hair">
        <color indexed="8"/>
      </top>
      <bottom style="double"/>
    </border>
    <border>
      <left style="thin"/>
      <right style="thin"/>
      <top style="hair">
        <color indexed="8"/>
      </top>
      <bottom style="double"/>
    </border>
    <border>
      <left style="thin"/>
      <right style="medium"/>
      <top style="hair">
        <color indexed="8"/>
      </top>
      <bottom style="double"/>
    </border>
    <border>
      <left style="thin"/>
      <right>
        <color indexed="63"/>
      </right>
      <top style="hair">
        <color indexed="8"/>
      </top>
      <bottom style="double"/>
    </border>
    <border>
      <left style="thin">
        <color indexed="8"/>
      </left>
      <right style="thin"/>
      <top style="hair">
        <color indexed="8"/>
      </top>
      <bottom style="double"/>
    </border>
    <border>
      <left style="thin"/>
      <right style="thin">
        <color indexed="8"/>
      </right>
      <top style="hair">
        <color indexed="8"/>
      </top>
      <bottom style="double"/>
    </border>
    <border>
      <left>
        <color indexed="63"/>
      </left>
      <right style="thin"/>
      <top style="hair">
        <color indexed="8"/>
      </top>
      <bottom style="double"/>
    </border>
    <border>
      <left>
        <color indexed="63"/>
      </left>
      <right>
        <color indexed="63"/>
      </right>
      <top>
        <color indexed="63"/>
      </top>
      <bottom style="hair">
        <color indexed="8"/>
      </bottom>
    </border>
    <border>
      <left style="medium"/>
      <right style="thin">
        <color indexed="8"/>
      </right>
      <top>
        <color indexed="63"/>
      </top>
      <bottom style="hair">
        <color indexed="8"/>
      </bottom>
    </border>
    <border>
      <left>
        <color indexed="63"/>
      </left>
      <right style="thin">
        <color indexed="8"/>
      </right>
      <top>
        <color indexed="63"/>
      </top>
      <bottom style="hair">
        <color indexed="8"/>
      </bottom>
    </border>
    <border>
      <left>
        <color indexed="63"/>
      </left>
      <right style="medium"/>
      <top>
        <color indexed="63"/>
      </top>
      <bottom style="hair">
        <color indexed="8"/>
      </bottom>
    </border>
    <border>
      <left>
        <color indexed="63"/>
      </left>
      <right style="thin"/>
      <top>
        <color indexed="63"/>
      </top>
      <bottom style="hair">
        <color indexed="8"/>
      </bottom>
    </border>
    <border>
      <left style="thin"/>
      <right style="thin"/>
      <top>
        <color indexed="63"/>
      </top>
      <bottom style="hair">
        <color indexed="8"/>
      </bottom>
    </border>
    <border>
      <left style="thin"/>
      <right style="medium"/>
      <top>
        <color indexed="63"/>
      </top>
      <bottom style="hair">
        <color indexed="8"/>
      </bottom>
    </border>
    <border>
      <left style="thin"/>
      <right>
        <color indexed="63"/>
      </right>
      <top style="hair"/>
      <bottom style="thin"/>
    </border>
    <border>
      <left style="medium"/>
      <right style="thin"/>
      <top style="hair">
        <color indexed="8"/>
      </top>
      <bottom style="thin"/>
    </border>
    <border>
      <left style="thin"/>
      <right style="thin"/>
      <top style="hair">
        <color indexed="8"/>
      </top>
      <bottom style="thin"/>
    </border>
    <border>
      <left style="thin"/>
      <right style="medium"/>
      <top style="hair">
        <color indexed="8"/>
      </top>
      <bottom style="thin"/>
    </border>
    <border>
      <left>
        <color indexed="63"/>
      </left>
      <right style="thin"/>
      <top style="hair">
        <color indexed="8"/>
      </top>
      <bottom style="thin"/>
    </border>
    <border>
      <left style="thin"/>
      <right>
        <color indexed="63"/>
      </right>
      <top style="hair"/>
      <bottom style="medium"/>
    </border>
    <border>
      <left style="medium"/>
      <right style="thin"/>
      <top style="hair">
        <color indexed="8"/>
      </top>
      <bottom style="medium"/>
    </border>
    <border>
      <left style="thin"/>
      <right style="thin"/>
      <top style="hair">
        <color indexed="8"/>
      </top>
      <bottom style="medium"/>
    </border>
    <border>
      <left style="thin"/>
      <right style="medium"/>
      <top style="hair">
        <color indexed="8"/>
      </top>
      <bottom style="medium"/>
    </border>
    <border>
      <left>
        <color indexed="63"/>
      </left>
      <right style="thin"/>
      <top style="hair">
        <color indexed="8"/>
      </top>
      <bottom style="medium"/>
    </border>
    <border>
      <left style="medium"/>
      <right>
        <color indexed="63"/>
      </right>
      <top>
        <color indexed="63"/>
      </top>
      <bottom style="medium"/>
    </border>
    <border>
      <left style="thin"/>
      <right>
        <color indexed="63"/>
      </right>
      <top style="thin"/>
      <bottom style="medium"/>
    </border>
    <border>
      <left style="thin">
        <color indexed="8"/>
      </left>
      <right style="thin">
        <color indexed="8"/>
      </right>
      <top>
        <color indexed="63"/>
      </top>
      <bottom style="hair">
        <color indexed="8"/>
      </bottom>
    </border>
    <border diagonalUp="1">
      <left>
        <color indexed="63"/>
      </left>
      <right style="thin">
        <color indexed="8"/>
      </right>
      <top style="medium"/>
      <bottom>
        <color indexed="63"/>
      </bottom>
      <diagonal style="thin"/>
    </border>
    <border diagonalUp="1">
      <left>
        <color indexed="63"/>
      </left>
      <right style="thin">
        <color indexed="8"/>
      </right>
      <top style="medium"/>
      <bottom style="hair">
        <color indexed="8"/>
      </bottom>
      <diagonal style="thin"/>
    </border>
    <border diagonalUp="1">
      <left style="thin">
        <color indexed="8"/>
      </left>
      <right style="thin">
        <color indexed="8"/>
      </right>
      <top style="hair">
        <color indexed="8"/>
      </top>
      <bottom style="hair">
        <color indexed="8"/>
      </bottom>
      <diagonal style="thin"/>
    </border>
    <border diagonalUp="1">
      <left>
        <color indexed="63"/>
      </left>
      <right style="thin">
        <color indexed="8"/>
      </right>
      <top>
        <color indexed="63"/>
      </top>
      <bottom>
        <color indexed="63"/>
      </bottom>
      <diagonal style="thin"/>
    </border>
    <border diagonalUp="1">
      <left style="thin"/>
      <right style="thin"/>
      <top>
        <color indexed="63"/>
      </top>
      <bottom>
        <color indexed="63"/>
      </bottom>
      <diagonal style="thin"/>
    </border>
    <border>
      <left style="thin">
        <color indexed="8"/>
      </left>
      <right style="thin">
        <color indexed="8"/>
      </right>
      <top style="double"/>
      <bottom style="hair">
        <color indexed="8"/>
      </bottom>
    </border>
    <border diagonalUp="1">
      <left>
        <color indexed="63"/>
      </left>
      <right style="thin">
        <color indexed="8"/>
      </right>
      <top style="double"/>
      <bottom style="hair"/>
      <diagonal style="thin"/>
    </border>
    <border diagonalUp="1">
      <left>
        <color indexed="63"/>
      </left>
      <right style="thin">
        <color indexed="8"/>
      </right>
      <top style="double"/>
      <bottom style="hair">
        <color indexed="8"/>
      </bottom>
      <diagonal style="thin"/>
    </border>
    <border diagonalUp="1">
      <left>
        <color indexed="63"/>
      </left>
      <right style="thin">
        <color indexed="8"/>
      </right>
      <top style="hair"/>
      <bottom style="hair"/>
      <diagonal style="thin"/>
    </border>
    <border>
      <left style="thin">
        <color indexed="8"/>
      </left>
      <right style="thin"/>
      <top style="hair"/>
      <bottom style="double">
        <color indexed="8"/>
      </bottom>
    </border>
    <border diagonalUp="1">
      <left>
        <color indexed="63"/>
      </left>
      <right style="thin">
        <color indexed="8"/>
      </right>
      <top>
        <color indexed="63"/>
      </top>
      <bottom style="hair">
        <color indexed="8"/>
      </bottom>
      <diagonal style="thin"/>
    </border>
    <border>
      <left style="thin"/>
      <right>
        <color indexed="63"/>
      </right>
      <top style="hair">
        <color indexed="8"/>
      </top>
      <bottom style="thin"/>
    </border>
    <border diagonalUp="1">
      <left style="thin"/>
      <right style="thin"/>
      <top style="hair"/>
      <bottom style="thin"/>
      <diagonal style="thin"/>
    </border>
    <border diagonalUp="1">
      <left style="thin"/>
      <right style="thin"/>
      <top style="hair"/>
      <bottom>
        <color indexed="63"/>
      </bottom>
      <diagonal style="thin"/>
    </border>
    <border>
      <left style="thin"/>
      <right style="thin">
        <color indexed="8"/>
      </right>
      <top style="thin"/>
      <bottom style="hair">
        <color indexed="8"/>
      </bottom>
    </border>
    <border diagonalUp="1">
      <left style="thin"/>
      <right style="thin"/>
      <top style="thin"/>
      <bottom style="hair"/>
      <diagonal style="thin"/>
    </border>
    <border diagonalUp="1">
      <left>
        <color indexed="63"/>
      </left>
      <right style="thin">
        <color indexed="8"/>
      </right>
      <top style="thin"/>
      <bottom style="hair">
        <color indexed="8"/>
      </bottom>
      <diagonal style="thin"/>
    </border>
    <border diagonalUp="1">
      <left style="thin"/>
      <right style="thin"/>
      <top style="hair"/>
      <bottom style="hair"/>
      <diagonal style="thin"/>
    </border>
    <border>
      <left style="thin"/>
      <right style="thin"/>
      <top style="hair"/>
      <bottom style="thin"/>
    </border>
    <border diagonalUp="1">
      <left>
        <color indexed="63"/>
      </left>
      <right style="thin"/>
      <top style="hair"/>
      <bottom>
        <color indexed="63"/>
      </bottom>
      <diagonal style="thin"/>
    </border>
    <border diagonalUp="1">
      <left>
        <color indexed="63"/>
      </left>
      <right style="thin"/>
      <top style="hair"/>
      <bottom style="thin"/>
      <diagonal style="thin"/>
    </border>
    <border>
      <left style="thin"/>
      <right style="thin">
        <color indexed="8"/>
      </right>
      <top>
        <color indexed="63"/>
      </top>
      <bottom style="hair">
        <color indexed="8"/>
      </bottom>
    </border>
    <border>
      <left style="medium"/>
      <right style="thin"/>
      <top style="thin"/>
      <bottom style="hair"/>
    </border>
    <border>
      <left style="thin"/>
      <right style="thin"/>
      <top style="thin"/>
      <bottom style="hair"/>
    </border>
    <border>
      <left style="thin"/>
      <right style="medium"/>
      <top style="thin"/>
      <bottom style="hair"/>
    </border>
    <border>
      <left>
        <color indexed="63"/>
      </left>
      <right style="thin">
        <color indexed="8"/>
      </right>
      <top style="thin"/>
      <bottom style="hair"/>
    </border>
    <border>
      <left>
        <color indexed="63"/>
      </left>
      <right>
        <color indexed="63"/>
      </right>
      <top style="thin"/>
      <bottom style="hair"/>
    </border>
    <border diagonalUp="1">
      <left>
        <color indexed="63"/>
      </left>
      <right style="thin"/>
      <top style="thin"/>
      <bottom style="hair"/>
      <diagonal style="thin"/>
    </border>
    <border>
      <left>
        <color indexed="63"/>
      </left>
      <right style="medium"/>
      <top style="thin"/>
      <bottom style="hair"/>
    </border>
    <border>
      <left style="thin"/>
      <right style="thin"/>
      <top style="hair"/>
      <bottom style="medium"/>
    </border>
    <border>
      <left style="thin"/>
      <right>
        <color indexed="63"/>
      </right>
      <top style="hair">
        <color indexed="8"/>
      </top>
      <bottom style="medium"/>
    </border>
    <border diagonalUp="1">
      <left style="thin"/>
      <right style="thin"/>
      <top style="hair"/>
      <bottom style="medium"/>
      <diagonal style="thin"/>
    </border>
    <border diagonalUp="1">
      <left>
        <color indexed="63"/>
      </left>
      <right style="thin"/>
      <top style="hair"/>
      <bottom style="medium"/>
      <diagonal style="thin"/>
    </border>
    <border>
      <left style="thin">
        <color indexed="8"/>
      </left>
      <right>
        <color indexed="63"/>
      </right>
      <top style="medium"/>
      <bottom>
        <color indexed="63"/>
      </bottom>
    </border>
    <border>
      <left style="thin">
        <color indexed="8"/>
      </left>
      <right style="thin">
        <color indexed="8"/>
      </right>
      <top style="medium">
        <color indexed="8"/>
      </top>
      <bottom>
        <color indexed="63"/>
      </bottom>
    </border>
    <border>
      <left style="thin">
        <color indexed="8"/>
      </left>
      <right style="thin">
        <color indexed="8"/>
      </right>
      <top style="thin">
        <color indexed="8"/>
      </top>
      <bottom style="double">
        <color indexed="8"/>
      </bottom>
    </border>
    <border>
      <left style="thin"/>
      <right>
        <color indexed="63"/>
      </right>
      <top style="double">
        <color indexed="8"/>
      </top>
      <bottom style="double"/>
    </border>
    <border>
      <left>
        <color indexed="63"/>
      </left>
      <right>
        <color indexed="63"/>
      </right>
      <top style="double">
        <color indexed="8"/>
      </top>
      <bottom style="double"/>
    </border>
    <border>
      <left>
        <color indexed="63"/>
      </left>
      <right style="thin"/>
      <top style="double">
        <color indexed="8"/>
      </top>
      <bottom style="double"/>
    </border>
    <border>
      <left style="thin"/>
      <right>
        <color indexed="63"/>
      </right>
      <top>
        <color indexed="63"/>
      </top>
      <bottom style="dashed">
        <color indexed="8"/>
      </bottom>
    </border>
    <border>
      <left>
        <color indexed="63"/>
      </left>
      <right>
        <color indexed="63"/>
      </right>
      <top>
        <color indexed="63"/>
      </top>
      <bottom style="dashed">
        <color indexed="8"/>
      </bottom>
    </border>
    <border>
      <left>
        <color indexed="63"/>
      </left>
      <right style="thin"/>
      <top>
        <color indexed="63"/>
      </top>
      <bottom style="dashed">
        <color indexed="8"/>
      </bottom>
    </border>
    <border>
      <left style="thin"/>
      <right>
        <color indexed="63"/>
      </right>
      <top style="dashed">
        <color indexed="8"/>
      </top>
      <bottom style="dashed">
        <color indexed="8"/>
      </bottom>
    </border>
    <border>
      <left>
        <color indexed="63"/>
      </left>
      <right>
        <color indexed="63"/>
      </right>
      <top style="dashed">
        <color indexed="8"/>
      </top>
      <bottom style="dashed">
        <color indexed="8"/>
      </bottom>
    </border>
    <border>
      <left>
        <color indexed="63"/>
      </left>
      <right style="thin"/>
      <top style="dashed">
        <color indexed="8"/>
      </top>
      <bottom style="dashed">
        <color indexed="8"/>
      </bottom>
    </border>
    <border>
      <left style="thin"/>
      <right>
        <color indexed="63"/>
      </right>
      <top>
        <color indexed="63"/>
      </top>
      <bottom style="thin">
        <color indexed="45"/>
      </bottom>
    </border>
    <border>
      <left style="thin"/>
      <right style="thin"/>
      <top>
        <color indexed="63"/>
      </top>
      <bottom style="thin">
        <color indexed="45"/>
      </bottom>
    </border>
    <border>
      <left>
        <color indexed="63"/>
      </left>
      <right>
        <color indexed="63"/>
      </right>
      <top>
        <color indexed="63"/>
      </top>
      <bottom style="thin">
        <color indexed="45"/>
      </bottom>
    </border>
    <border>
      <left>
        <color indexed="63"/>
      </left>
      <right style="thin"/>
      <top>
        <color indexed="63"/>
      </top>
      <bottom style="thin">
        <color indexed="45"/>
      </bottom>
    </border>
    <border>
      <left style="thin">
        <color indexed="8"/>
      </left>
      <right style="medium"/>
      <top style="double">
        <color indexed="8"/>
      </top>
      <bottom style="double">
        <color indexed="8"/>
      </bottom>
    </border>
    <border>
      <left style="thin"/>
      <right style="medium"/>
      <top>
        <color indexed="63"/>
      </top>
      <bottom style="dashed"/>
    </border>
    <border>
      <left style="thin">
        <color indexed="8"/>
      </left>
      <right style="medium"/>
      <top>
        <color indexed="63"/>
      </top>
      <bottom style="thin">
        <color indexed="8"/>
      </bottom>
    </border>
    <border>
      <left>
        <color indexed="63"/>
      </left>
      <right>
        <color indexed="63"/>
      </right>
      <top style="medium"/>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medium"/>
      <right style="thin">
        <color indexed="8"/>
      </right>
      <top>
        <color indexed="63"/>
      </top>
      <bottom style="medium"/>
    </border>
    <border>
      <left style="thin">
        <color indexed="8"/>
      </left>
      <right style="thin">
        <color indexed="8"/>
      </right>
      <top style="medium"/>
      <bottom>
        <color indexed="63"/>
      </bottom>
    </border>
    <border>
      <left>
        <color indexed="63"/>
      </left>
      <right style="thin">
        <color indexed="8"/>
      </right>
      <top style="medium"/>
      <bottom>
        <color indexed="63"/>
      </bottom>
    </border>
    <border>
      <left>
        <color indexed="63"/>
      </left>
      <right style="thin">
        <color indexed="8"/>
      </right>
      <top>
        <color indexed="63"/>
      </top>
      <bottom style="thin">
        <color indexed="8"/>
      </bottom>
    </border>
    <border>
      <left style="medium"/>
      <right style="thin">
        <color indexed="8"/>
      </right>
      <top style="medium"/>
      <bottom>
        <color indexed="63"/>
      </bottom>
    </border>
    <border>
      <left style="thin">
        <color indexed="8"/>
      </left>
      <right style="thin"/>
      <top>
        <color indexed="63"/>
      </top>
      <bottom>
        <color indexed="63"/>
      </bottom>
    </border>
    <border>
      <left style="thin">
        <color indexed="8"/>
      </left>
      <right style="thin"/>
      <top>
        <color indexed="63"/>
      </top>
      <bottom style="thin"/>
    </border>
    <border>
      <left style="thin">
        <color indexed="8"/>
      </left>
      <right style="thin"/>
      <top style="medium"/>
      <bottom>
        <color indexed="63"/>
      </bottom>
    </border>
    <border>
      <left style="thin">
        <color indexed="8"/>
      </left>
      <right style="thin"/>
      <top>
        <color indexed="63"/>
      </top>
      <bottom style="dotted">
        <color indexed="8"/>
      </bottom>
    </border>
    <border>
      <left>
        <color indexed="63"/>
      </left>
      <right>
        <color indexed="63"/>
      </right>
      <top>
        <color indexed="63"/>
      </top>
      <bottom style="thin"/>
    </border>
    <border>
      <left style="medium"/>
      <right style="thin"/>
      <top>
        <color indexed="63"/>
      </top>
      <bottom style="thin"/>
    </border>
    <border>
      <left style="medium"/>
      <right style="thin"/>
      <top style="thin"/>
      <bottom style="thin"/>
    </border>
    <border>
      <left style="medium"/>
      <right style="thin">
        <color indexed="8"/>
      </right>
      <top style="double"/>
      <bottom>
        <color indexed="63"/>
      </bottom>
    </border>
    <border>
      <left style="medium"/>
      <right style="thin">
        <color indexed="8"/>
      </right>
      <top>
        <color indexed="63"/>
      </top>
      <bottom style="double"/>
    </border>
    <border>
      <left>
        <color indexed="63"/>
      </left>
      <right style="thin">
        <color indexed="8"/>
      </right>
      <top style="medium"/>
      <bottom style="thin"/>
    </border>
    <border>
      <left style="thin">
        <color indexed="8"/>
      </left>
      <right>
        <color indexed="63"/>
      </right>
      <top style="medium"/>
      <bottom style="thin"/>
    </border>
    <border>
      <left style="medium"/>
      <right>
        <color indexed="63"/>
      </right>
      <top style="medium"/>
      <bottom style="thin"/>
    </border>
    <border>
      <left style="medium"/>
      <right>
        <color indexed="63"/>
      </right>
      <top style="thin"/>
      <bottom style="thin"/>
    </border>
    <border>
      <left>
        <color indexed="63"/>
      </left>
      <right>
        <color indexed="63"/>
      </right>
      <top style="thin"/>
      <bottom style="thin"/>
    </border>
    <border>
      <left style="medium"/>
      <right style="thin"/>
      <top>
        <color indexed="63"/>
      </top>
      <bottom>
        <color indexed="63"/>
      </bottom>
    </border>
    <border>
      <left style="medium"/>
      <right style="medium"/>
      <top style="medium"/>
      <bottom>
        <color indexed="63"/>
      </bottom>
    </border>
    <border>
      <left>
        <color indexed="63"/>
      </left>
      <right style="thin"/>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0" borderId="0" applyNumberFormat="0" applyFill="0" applyBorder="0" applyAlignment="0" applyProtection="0"/>
    <xf numFmtId="0" fontId="82" fillId="26" borderId="1" applyNumberFormat="0" applyAlignment="0" applyProtection="0"/>
    <xf numFmtId="0" fontId="8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84" fillId="0" borderId="3" applyNumberFormat="0" applyFill="0" applyAlignment="0" applyProtection="0"/>
    <xf numFmtId="0" fontId="85" fillId="29" borderId="0" applyNumberFormat="0" applyBorder="0" applyAlignment="0" applyProtection="0"/>
    <xf numFmtId="0" fontId="86" fillId="30" borderId="4" applyNumberFormat="0" applyAlignment="0" applyProtection="0"/>
    <xf numFmtId="0" fontId="8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0" borderId="9" applyNumberFormat="0" applyAlignment="0" applyProtection="0"/>
    <xf numFmtId="0" fontId="9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4" fillId="31" borderId="4" applyNumberFormat="0" applyAlignment="0" applyProtection="0"/>
    <xf numFmtId="0" fontId="0" fillId="0" borderId="0">
      <alignment/>
      <protection/>
    </xf>
    <xf numFmtId="0" fontId="51" fillId="0" borderId="0">
      <alignment/>
      <protection/>
    </xf>
    <xf numFmtId="0" fontId="27" fillId="0" borderId="0">
      <alignment/>
      <protection/>
    </xf>
    <xf numFmtId="0" fontId="27" fillId="0" borderId="0">
      <alignment/>
      <protection/>
    </xf>
    <xf numFmtId="0" fontId="4" fillId="0" borderId="0" applyNumberFormat="0" applyFill="0" applyBorder="0" applyAlignment="0" applyProtection="0"/>
    <xf numFmtId="0" fontId="95" fillId="32" borderId="0" applyNumberFormat="0" applyBorder="0" applyAlignment="0" applyProtection="0"/>
  </cellStyleXfs>
  <cellXfs count="497">
    <xf numFmtId="0" fontId="0" fillId="0" borderId="0" xfId="0" applyAlignment="1">
      <alignment/>
    </xf>
    <xf numFmtId="0" fontId="2" fillId="0" borderId="0" xfId="0" applyFont="1" applyAlignment="1">
      <alignment horizontal="left"/>
    </xf>
    <xf numFmtId="0" fontId="5" fillId="0" borderId="0" xfId="0" applyFont="1" applyAlignment="1">
      <alignment/>
    </xf>
    <xf numFmtId="0" fontId="2" fillId="0" borderId="0" xfId="0" applyFont="1" applyAlignment="1">
      <alignment/>
    </xf>
    <xf numFmtId="0" fontId="8" fillId="0" borderId="0" xfId="0" applyFont="1" applyAlignment="1">
      <alignment/>
    </xf>
    <xf numFmtId="0" fontId="7" fillId="0" borderId="0" xfId="0" applyFont="1" applyAlignment="1">
      <alignment/>
    </xf>
    <xf numFmtId="0" fontId="5" fillId="0" borderId="10" xfId="0" applyFont="1" applyBorder="1" applyAlignment="1">
      <alignment horizontal="center" vertical="center"/>
    </xf>
    <xf numFmtId="0" fontId="10" fillId="0" borderId="0" xfId="0" applyFont="1" applyAlignment="1">
      <alignment horizontal="right"/>
    </xf>
    <xf numFmtId="0" fontId="9" fillId="0" borderId="0" xfId="0" applyFont="1" applyAlignment="1">
      <alignment/>
    </xf>
    <xf numFmtId="0" fontId="16" fillId="0" borderId="0" xfId="0" applyFont="1" applyAlignment="1">
      <alignment/>
    </xf>
    <xf numFmtId="0" fontId="17" fillId="0" borderId="0" xfId="0" applyFont="1" applyAlignment="1">
      <alignment/>
    </xf>
    <xf numFmtId="209" fontId="0" fillId="0" borderId="11" xfId="0" applyNumberFormat="1" applyBorder="1" applyAlignment="1">
      <alignment/>
    </xf>
    <xf numFmtId="176" fontId="0" fillId="0" borderId="11" xfId="0" applyNumberFormat="1" applyBorder="1" applyAlignment="1">
      <alignment/>
    </xf>
    <xf numFmtId="186" fontId="0" fillId="0" borderId="11" xfId="0" applyNumberFormat="1" applyBorder="1" applyAlignment="1">
      <alignment/>
    </xf>
    <xf numFmtId="0" fontId="14" fillId="0" borderId="11" xfId="0" applyFont="1" applyBorder="1" applyAlignment="1">
      <alignment horizontal="center"/>
    </xf>
    <xf numFmtId="0" fontId="18" fillId="0" borderId="12" xfId="0" applyFont="1" applyBorder="1" applyAlignment="1">
      <alignment horizontal="center" vertical="center"/>
    </xf>
    <xf numFmtId="0" fontId="19" fillId="0" borderId="13" xfId="0" applyFont="1" applyBorder="1" applyAlignment="1">
      <alignment horizontal="center" vertical="center"/>
    </xf>
    <xf numFmtId="181" fontId="14" fillId="33" borderId="11" xfId="0" applyNumberFormat="1" applyFont="1" applyFill="1" applyBorder="1" applyAlignment="1">
      <alignment/>
    </xf>
    <xf numFmtId="185" fontId="18" fillId="0" borderId="14" xfId="0" applyNumberFormat="1" applyFont="1" applyFill="1" applyBorder="1" applyAlignment="1">
      <alignment/>
    </xf>
    <xf numFmtId="185" fontId="19" fillId="0" borderId="15" xfId="0" applyNumberFormat="1" applyFont="1" applyFill="1" applyBorder="1" applyAlignment="1">
      <alignment/>
    </xf>
    <xf numFmtId="193" fontId="18" fillId="0" borderId="16" xfId="0" applyNumberFormat="1" applyFont="1" applyBorder="1" applyAlignment="1">
      <alignment vertical="center"/>
    </xf>
    <xf numFmtId="193" fontId="19" fillId="0" borderId="17" xfId="0" applyNumberFormat="1" applyFont="1" applyBorder="1" applyAlignment="1">
      <alignment vertical="center"/>
    </xf>
    <xf numFmtId="0" fontId="15" fillId="0" borderId="0" xfId="0" applyFont="1" applyAlignment="1">
      <alignment/>
    </xf>
    <xf numFmtId="0" fontId="14" fillId="0" borderId="0" xfId="0" applyFont="1" applyAlignment="1">
      <alignment/>
    </xf>
    <xf numFmtId="0" fontId="14" fillId="0" borderId="0" xfId="0" applyFont="1" applyAlignment="1">
      <alignment horizontal="right"/>
    </xf>
    <xf numFmtId="0" fontId="11" fillId="0" borderId="0" xfId="0" applyFont="1" applyAlignment="1">
      <alignment/>
    </xf>
    <xf numFmtId="193" fontId="18" fillId="0" borderId="18" xfId="0" applyNumberFormat="1" applyFont="1" applyBorder="1" applyAlignment="1">
      <alignment vertical="center"/>
    </xf>
    <xf numFmtId="193" fontId="19" fillId="0" borderId="19" xfId="0" applyNumberFormat="1" applyFont="1" applyBorder="1" applyAlignment="1">
      <alignment vertical="center"/>
    </xf>
    <xf numFmtId="0" fontId="14" fillId="0" borderId="14" xfId="0" applyFont="1" applyBorder="1" applyAlignment="1">
      <alignment horizontal="center"/>
    </xf>
    <xf numFmtId="188" fontId="14" fillId="0" borderId="12" xfId="0" applyNumberFormat="1" applyFont="1" applyBorder="1" applyAlignment="1">
      <alignment/>
    </xf>
    <xf numFmtId="188" fontId="14" fillId="0" borderId="13" xfId="0" applyNumberFormat="1" applyFont="1" applyBorder="1" applyAlignment="1">
      <alignment/>
    </xf>
    <xf numFmtId="188" fontId="14" fillId="0" borderId="20" xfId="0" applyNumberFormat="1" applyFont="1" applyBorder="1" applyAlignment="1">
      <alignment/>
    </xf>
    <xf numFmtId="188" fontId="14" fillId="0" borderId="11" xfId="0" applyNumberFormat="1" applyFont="1" applyBorder="1" applyAlignment="1">
      <alignment/>
    </xf>
    <xf numFmtId="188" fontId="14" fillId="0" borderId="21" xfId="0" applyNumberFormat="1" applyFont="1" applyBorder="1" applyAlignment="1">
      <alignment/>
    </xf>
    <xf numFmtId="188" fontId="14" fillId="0" borderId="22" xfId="0" applyNumberFormat="1" applyFont="1" applyBorder="1" applyAlignment="1">
      <alignment/>
    </xf>
    <xf numFmtId="188" fontId="14" fillId="0" borderId="23" xfId="0" applyNumberFormat="1" applyFont="1" applyBorder="1" applyAlignment="1">
      <alignment/>
    </xf>
    <xf numFmtId="188" fontId="14" fillId="0" borderId="0" xfId="0" applyNumberFormat="1" applyFont="1" applyBorder="1" applyAlignment="1">
      <alignment/>
    </xf>
    <xf numFmtId="188" fontId="14" fillId="0" borderId="24" xfId="0" applyNumberFormat="1" applyFont="1" applyBorder="1" applyAlignment="1">
      <alignment/>
    </xf>
    <xf numFmtId="0" fontId="21" fillId="0" borderId="0" xfId="0" applyFont="1" applyAlignment="1">
      <alignment/>
    </xf>
    <xf numFmtId="0" fontId="22" fillId="0" borderId="0" xfId="0" applyFont="1" applyAlignment="1">
      <alignment/>
    </xf>
    <xf numFmtId="0" fontId="0" fillId="0" borderId="25" xfId="0" applyBorder="1" applyAlignment="1">
      <alignment/>
    </xf>
    <xf numFmtId="0" fontId="0" fillId="0" borderId="12" xfId="0" applyBorder="1" applyAlignment="1">
      <alignment/>
    </xf>
    <xf numFmtId="0" fontId="0" fillId="0" borderId="13" xfId="0" applyBorder="1" applyAlignment="1">
      <alignment/>
    </xf>
    <xf numFmtId="209" fontId="0" fillId="0" borderId="21" xfId="0" applyNumberFormat="1" applyBorder="1" applyAlignment="1">
      <alignment/>
    </xf>
    <xf numFmtId="209" fontId="0" fillId="0" borderId="22" xfId="0" applyNumberFormat="1" applyBorder="1" applyAlignment="1">
      <alignment/>
    </xf>
    <xf numFmtId="209" fontId="0" fillId="0" borderId="23" xfId="0" applyNumberFormat="1" applyBorder="1" applyAlignment="1">
      <alignment/>
    </xf>
    <xf numFmtId="186" fontId="0" fillId="0" borderId="21" xfId="0" applyNumberFormat="1" applyBorder="1" applyAlignment="1">
      <alignment/>
    </xf>
    <xf numFmtId="186" fontId="0" fillId="0" borderId="22" xfId="0" applyNumberFormat="1" applyBorder="1" applyAlignment="1">
      <alignment/>
    </xf>
    <xf numFmtId="186" fontId="0" fillId="0" borderId="23" xfId="0" applyNumberFormat="1" applyBorder="1" applyAlignment="1">
      <alignment/>
    </xf>
    <xf numFmtId="176" fontId="0" fillId="0" borderId="21" xfId="0" applyNumberFormat="1" applyBorder="1" applyAlignment="1">
      <alignment/>
    </xf>
    <xf numFmtId="176" fontId="0" fillId="0" borderId="22" xfId="0" applyNumberFormat="1" applyBorder="1" applyAlignment="1">
      <alignment/>
    </xf>
    <xf numFmtId="176" fontId="0" fillId="0" borderId="23" xfId="0" applyNumberFormat="1" applyBorder="1" applyAlignment="1">
      <alignment/>
    </xf>
    <xf numFmtId="0" fontId="5" fillId="0" borderId="0" xfId="0" applyFont="1" applyFill="1" applyAlignment="1">
      <alignment/>
    </xf>
    <xf numFmtId="0" fontId="6" fillId="0" borderId="0" xfId="0" applyFont="1" applyFill="1" applyAlignment="1">
      <alignment/>
    </xf>
    <xf numFmtId="0" fontId="9" fillId="0" borderId="0" xfId="0" applyFont="1" applyFill="1" applyAlignment="1">
      <alignment/>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8" fillId="0" borderId="0" xfId="0" applyFont="1" applyFill="1" applyAlignment="1">
      <alignment/>
    </xf>
    <xf numFmtId="0" fontId="5" fillId="0" borderId="0" xfId="0" applyFont="1" applyFill="1" applyAlignment="1">
      <alignment horizontal="left"/>
    </xf>
    <xf numFmtId="0" fontId="5" fillId="0" borderId="0" xfId="0" applyFont="1" applyFill="1" applyAlignment="1">
      <alignment wrapText="1"/>
    </xf>
    <xf numFmtId="0" fontId="5" fillId="0" borderId="0" xfId="0" applyFont="1" applyFill="1" applyAlignment="1">
      <alignment horizontal="left" vertical="top" wrapText="1"/>
    </xf>
    <xf numFmtId="0" fontId="5" fillId="0" borderId="0" xfId="0" applyFont="1" applyFill="1" applyAlignment="1">
      <alignment vertical="center"/>
    </xf>
    <xf numFmtId="185" fontId="52" fillId="0" borderId="26" xfId="0" applyNumberFormat="1" applyFont="1" applyFill="1" applyBorder="1" applyAlignment="1">
      <alignment horizontal="right" vertical="center"/>
    </xf>
    <xf numFmtId="0" fontId="0" fillId="34" borderId="0" xfId="0" applyFill="1" applyAlignment="1">
      <alignment/>
    </xf>
    <xf numFmtId="0" fontId="11" fillId="34" borderId="27" xfId="0" applyFont="1" applyFill="1" applyBorder="1" applyAlignment="1">
      <alignment horizontal="center" vertical="center" wrapText="1"/>
    </xf>
    <xf numFmtId="0" fontId="11" fillId="34" borderId="28" xfId="0" applyFont="1" applyFill="1" applyBorder="1" applyAlignment="1">
      <alignment horizontal="center" vertical="center" wrapText="1"/>
    </xf>
    <xf numFmtId="0" fontId="0" fillId="34" borderId="0" xfId="0" applyFill="1" applyAlignment="1">
      <alignment horizontal="center"/>
    </xf>
    <xf numFmtId="0" fontId="8" fillId="34" borderId="29" xfId="0" applyFont="1" applyFill="1" applyBorder="1" applyAlignment="1">
      <alignment horizontal="center" vertical="center" wrapText="1"/>
    </xf>
    <xf numFmtId="0" fontId="8" fillId="34" borderId="27" xfId="0" applyFont="1" applyFill="1" applyBorder="1" applyAlignment="1">
      <alignment horizontal="center" vertical="center" wrapText="1"/>
    </xf>
    <xf numFmtId="0" fontId="26" fillId="34" borderId="30" xfId="65" applyFont="1" applyFill="1" applyBorder="1" applyAlignment="1">
      <alignment horizontal="right" wrapText="1"/>
      <protection/>
    </xf>
    <xf numFmtId="0" fontId="8" fillId="34" borderId="31" xfId="0" applyFont="1" applyFill="1" applyBorder="1" applyAlignment="1">
      <alignment horizontal="center" vertical="center" wrapText="1"/>
    </xf>
    <xf numFmtId="0" fontId="26" fillId="34" borderId="32" xfId="65" applyFont="1" applyFill="1" applyBorder="1" applyAlignment="1">
      <alignment horizontal="right" wrapText="1"/>
      <protection/>
    </xf>
    <xf numFmtId="0" fontId="8" fillId="34" borderId="33" xfId="0" applyFont="1" applyFill="1" applyBorder="1" applyAlignment="1">
      <alignment horizontal="center" vertical="center" wrapText="1"/>
    </xf>
    <xf numFmtId="0" fontId="24" fillId="34" borderId="34" xfId="0" applyFont="1" applyFill="1" applyBorder="1" applyAlignment="1">
      <alignment horizontal="center" vertical="center" wrapText="1"/>
    </xf>
    <xf numFmtId="0" fontId="24" fillId="34" borderId="33" xfId="0" applyFont="1" applyFill="1" applyBorder="1" applyAlignment="1">
      <alignment horizontal="center" vertical="center" wrapText="1"/>
    </xf>
    <xf numFmtId="0" fontId="8" fillId="34" borderId="35" xfId="0" applyFont="1" applyFill="1" applyBorder="1" applyAlignment="1">
      <alignment horizontal="center" vertical="center" wrapText="1"/>
    </xf>
    <xf numFmtId="0" fontId="8" fillId="34" borderId="36" xfId="0" applyFont="1" applyFill="1" applyBorder="1" applyAlignment="1">
      <alignment horizontal="center" vertical="center" wrapText="1"/>
    </xf>
    <xf numFmtId="0" fontId="8" fillId="34" borderId="37" xfId="0" applyFont="1" applyFill="1" applyBorder="1" applyAlignment="1">
      <alignment horizontal="center" vertical="center" wrapText="1"/>
    </xf>
    <xf numFmtId="0" fontId="8" fillId="34" borderId="38" xfId="0" applyFont="1" applyFill="1" applyBorder="1" applyAlignment="1">
      <alignment horizontal="center" vertical="center" wrapText="1"/>
    </xf>
    <xf numFmtId="185" fontId="14" fillId="34" borderId="12" xfId="0" applyNumberFormat="1" applyFont="1" applyFill="1" applyBorder="1" applyAlignment="1">
      <alignment horizontal="right" vertical="center"/>
    </xf>
    <xf numFmtId="226" fontId="14" fillId="34" borderId="39" xfId="0" applyNumberFormat="1" applyFont="1" applyFill="1" applyBorder="1" applyAlignment="1">
      <alignment horizontal="right" vertical="center"/>
    </xf>
    <xf numFmtId="185" fontId="14" fillId="34" borderId="40" xfId="0" applyNumberFormat="1" applyFont="1" applyFill="1" applyBorder="1" applyAlignment="1">
      <alignment horizontal="right" vertical="center"/>
    </xf>
    <xf numFmtId="185" fontId="14" fillId="34" borderId="29" xfId="0" applyNumberFormat="1" applyFont="1" applyFill="1" applyBorder="1" applyAlignment="1">
      <alignment horizontal="right" vertical="center"/>
    </xf>
    <xf numFmtId="184" fontId="14" fillId="34" borderId="29" xfId="0" applyNumberFormat="1" applyFont="1" applyFill="1" applyBorder="1" applyAlignment="1">
      <alignment horizontal="right" vertical="center"/>
    </xf>
    <xf numFmtId="185" fontId="14" fillId="34" borderId="14" xfId="0" applyNumberFormat="1" applyFont="1" applyFill="1" applyBorder="1" applyAlignment="1">
      <alignment horizontal="right" vertical="center"/>
    </xf>
    <xf numFmtId="226" fontId="14" fillId="34" borderId="41" xfId="0" applyNumberFormat="1" applyFont="1" applyFill="1" applyBorder="1" applyAlignment="1">
      <alignment horizontal="right" vertical="center"/>
    </xf>
    <xf numFmtId="185" fontId="14" fillId="34" borderId="42" xfId="0" applyNumberFormat="1" applyFont="1" applyFill="1" applyBorder="1" applyAlignment="1">
      <alignment horizontal="right" vertical="center"/>
    </xf>
    <xf numFmtId="185" fontId="14" fillId="34" borderId="27" xfId="0" applyNumberFormat="1" applyFont="1" applyFill="1" applyBorder="1" applyAlignment="1">
      <alignment horizontal="right" vertical="center"/>
    </xf>
    <xf numFmtId="185" fontId="14" fillId="34" borderId="43" xfId="0" applyNumberFormat="1" applyFont="1" applyFill="1" applyBorder="1" applyAlignment="1">
      <alignment horizontal="right" vertical="center"/>
    </xf>
    <xf numFmtId="226" fontId="14" fillId="34" borderId="43" xfId="0" applyNumberFormat="1" applyFont="1" applyFill="1" applyBorder="1" applyAlignment="1">
      <alignment horizontal="right" vertical="center"/>
    </xf>
    <xf numFmtId="185" fontId="14" fillId="34" borderId="44" xfId="0" applyNumberFormat="1" applyFont="1" applyFill="1" applyBorder="1" applyAlignment="1">
      <alignment horizontal="right" vertical="center"/>
    </xf>
    <xf numFmtId="185" fontId="14" fillId="34" borderId="45" xfId="0" applyNumberFormat="1" applyFont="1" applyFill="1" applyBorder="1" applyAlignment="1">
      <alignment horizontal="right" vertical="center"/>
    </xf>
    <xf numFmtId="184" fontId="14" fillId="34" borderId="45" xfId="0" applyNumberFormat="1" applyFont="1" applyFill="1" applyBorder="1" applyAlignment="1">
      <alignment horizontal="right" vertical="center"/>
    </xf>
    <xf numFmtId="185" fontId="14" fillId="34" borderId="46" xfId="0" applyNumberFormat="1" applyFont="1" applyFill="1" applyBorder="1" applyAlignment="1">
      <alignment horizontal="right" vertical="center"/>
    </xf>
    <xf numFmtId="226" fontId="14" fillId="34" borderId="46" xfId="0" applyNumberFormat="1" applyFont="1" applyFill="1" applyBorder="1" applyAlignment="1">
      <alignment horizontal="right" vertical="center"/>
    </xf>
    <xf numFmtId="185" fontId="14" fillId="34" borderId="47" xfId="0" applyNumberFormat="1" applyFont="1" applyFill="1" applyBorder="1" applyAlignment="1">
      <alignment horizontal="right" vertical="center"/>
    </xf>
    <xf numFmtId="185" fontId="14" fillId="34" borderId="48" xfId="0" applyNumberFormat="1" applyFont="1" applyFill="1" applyBorder="1" applyAlignment="1">
      <alignment horizontal="right" vertical="center"/>
    </xf>
    <xf numFmtId="184" fontId="14" fillId="34" borderId="49" xfId="0" applyNumberFormat="1" applyFont="1" applyFill="1" applyBorder="1" applyAlignment="1">
      <alignment horizontal="right" vertical="center"/>
    </xf>
    <xf numFmtId="185" fontId="14" fillId="34" borderId="50" xfId="0" applyNumberFormat="1" applyFont="1" applyFill="1" applyBorder="1" applyAlignment="1">
      <alignment horizontal="right" vertical="center"/>
    </xf>
    <xf numFmtId="0" fontId="8" fillId="34" borderId="51" xfId="0" applyFont="1" applyFill="1" applyBorder="1" applyAlignment="1">
      <alignment horizontal="center" vertical="center" wrapText="1"/>
    </xf>
    <xf numFmtId="0" fontId="23" fillId="34" borderId="52" xfId="0" applyFont="1" applyFill="1" applyBorder="1" applyAlignment="1">
      <alignment horizontal="center" vertical="center" wrapText="1"/>
    </xf>
    <xf numFmtId="0" fontId="23" fillId="34" borderId="18" xfId="0" applyFont="1" applyFill="1" applyBorder="1" applyAlignment="1">
      <alignment horizontal="center" vertical="center" wrapText="1"/>
    </xf>
    <xf numFmtId="0" fontId="11" fillId="34" borderId="19" xfId="0" applyFont="1" applyFill="1" applyBorder="1" applyAlignment="1">
      <alignment/>
    </xf>
    <xf numFmtId="227" fontId="25" fillId="34" borderId="53" xfId="62" applyNumberFormat="1" applyFont="1" applyFill="1" applyBorder="1" quotePrefix="1">
      <alignment/>
      <protection/>
    </xf>
    <xf numFmtId="181" fontId="14" fillId="34" borderId="46" xfId="0" applyNumberFormat="1" applyFont="1" applyFill="1" applyBorder="1" applyAlignment="1">
      <alignment horizontal="right" vertical="center"/>
    </xf>
    <xf numFmtId="0" fontId="0" fillId="0" borderId="0" xfId="0" applyAlignment="1">
      <alignment horizontal="right"/>
    </xf>
    <xf numFmtId="0" fontId="5" fillId="34" borderId="0" xfId="0" applyFont="1" applyFill="1" applyBorder="1" applyAlignment="1">
      <alignment vertical="top"/>
    </xf>
    <xf numFmtId="0" fontId="0" fillId="0" borderId="54" xfId="0" applyBorder="1" applyAlignment="1">
      <alignment horizontal="center" vertical="center"/>
    </xf>
    <xf numFmtId="0" fontId="0" fillId="0" borderId="55" xfId="0" applyBorder="1" applyAlignment="1">
      <alignment vertical="center"/>
    </xf>
    <xf numFmtId="0" fontId="0" fillId="0" borderId="56" xfId="0" applyBorder="1" applyAlignment="1">
      <alignment vertical="center"/>
    </xf>
    <xf numFmtId="0" fontId="0" fillId="0" borderId="22" xfId="0" applyBorder="1" applyAlignment="1">
      <alignment horizontal="center" vertical="center"/>
    </xf>
    <xf numFmtId="0" fontId="0" fillId="0" borderId="22" xfId="0" applyBorder="1" applyAlignment="1">
      <alignment horizontal="center" vertical="center" shrinkToFit="1"/>
    </xf>
    <xf numFmtId="0" fontId="0" fillId="0" borderId="23" xfId="0" applyBorder="1" applyAlignment="1">
      <alignment horizontal="center" vertical="center"/>
    </xf>
    <xf numFmtId="0" fontId="0" fillId="0" borderId="57"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232" fontId="0" fillId="0" borderId="60" xfId="0" applyNumberFormat="1" applyBorder="1" applyAlignment="1">
      <alignment/>
    </xf>
    <xf numFmtId="232" fontId="0" fillId="0" borderId="10" xfId="0" applyNumberFormat="1" applyBorder="1" applyAlignment="1">
      <alignment/>
    </xf>
    <xf numFmtId="232" fontId="0" fillId="0" borderId="56" xfId="0" applyNumberFormat="1" applyBorder="1" applyAlignment="1">
      <alignment/>
    </xf>
    <xf numFmtId="0" fontId="0" fillId="0" borderId="0" xfId="0" applyFont="1" applyFill="1" applyAlignment="1">
      <alignment/>
    </xf>
    <xf numFmtId="0" fontId="0" fillId="0" borderId="61" xfId="0" applyBorder="1" applyAlignment="1">
      <alignment horizontal="center"/>
    </xf>
    <xf numFmtId="232" fontId="0" fillId="0" borderId="62" xfId="0" applyNumberFormat="1" applyBorder="1" applyAlignment="1">
      <alignment/>
    </xf>
    <xf numFmtId="232" fontId="0" fillId="0" borderId="63" xfId="0" applyNumberFormat="1" applyBorder="1" applyAlignment="1">
      <alignment/>
    </xf>
    <xf numFmtId="232" fontId="0" fillId="0" borderId="64" xfId="0" applyNumberFormat="1" applyBorder="1" applyAlignment="1">
      <alignment/>
    </xf>
    <xf numFmtId="232" fontId="0" fillId="0" borderId="65" xfId="0" applyNumberFormat="1" applyBorder="1" applyAlignment="1">
      <alignment/>
    </xf>
    <xf numFmtId="232" fontId="0" fillId="0" borderId="66" xfId="0" applyNumberFormat="1" applyBorder="1" applyAlignment="1">
      <alignment/>
    </xf>
    <xf numFmtId="232" fontId="0" fillId="0" borderId="67" xfId="0" applyNumberFormat="1" applyBorder="1" applyAlignment="1">
      <alignment/>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232" fontId="0" fillId="0" borderId="72" xfId="0" applyNumberFormat="1" applyBorder="1" applyAlignment="1">
      <alignment/>
    </xf>
    <xf numFmtId="232" fontId="0" fillId="0" borderId="73" xfId="0" applyNumberFormat="1" applyBorder="1" applyAlignment="1">
      <alignment/>
    </xf>
    <xf numFmtId="232" fontId="0" fillId="0" borderId="74" xfId="0" applyNumberFormat="1" applyBorder="1" applyAlignment="1">
      <alignment/>
    </xf>
    <xf numFmtId="232" fontId="0" fillId="0" borderId="75" xfId="0" applyNumberFormat="1" applyBorder="1" applyAlignment="1">
      <alignment/>
    </xf>
    <xf numFmtId="232" fontId="0" fillId="0" borderId="76" xfId="0" applyNumberFormat="1" applyBorder="1" applyAlignment="1">
      <alignment/>
    </xf>
    <xf numFmtId="232" fontId="0" fillId="0" borderId="46" xfId="0" applyNumberFormat="1" applyBorder="1" applyAlignment="1">
      <alignment/>
    </xf>
    <xf numFmtId="232" fontId="0" fillId="0" borderId="77" xfId="0" applyNumberFormat="1" applyBorder="1" applyAlignment="1">
      <alignment/>
    </xf>
    <xf numFmtId="232" fontId="0" fillId="0" borderId="78" xfId="0" applyNumberFormat="1" applyBorder="1" applyAlignment="1">
      <alignment/>
    </xf>
    <xf numFmtId="232" fontId="0" fillId="0" borderId="79" xfId="0" applyNumberFormat="1" applyBorder="1" applyAlignment="1">
      <alignment/>
    </xf>
    <xf numFmtId="185" fontId="14" fillId="34" borderId="16" xfId="0" applyNumberFormat="1" applyFont="1" applyFill="1" applyBorder="1" applyAlignment="1">
      <alignment horizontal="right" vertical="center"/>
    </xf>
    <xf numFmtId="226" fontId="14" fillId="34" borderId="16" xfId="0" applyNumberFormat="1" applyFont="1" applyFill="1" applyBorder="1" applyAlignment="1">
      <alignment horizontal="right" vertical="center"/>
    </xf>
    <xf numFmtId="185" fontId="14" fillId="34" borderId="80" xfId="0" applyNumberFormat="1" applyFont="1" applyFill="1" applyBorder="1" applyAlignment="1">
      <alignment horizontal="right" vertical="center"/>
    </xf>
    <xf numFmtId="185" fontId="14" fillId="34" borderId="81" xfId="0" applyNumberFormat="1" applyFont="1" applyFill="1" applyBorder="1" applyAlignment="1">
      <alignment horizontal="right" vertical="center"/>
    </xf>
    <xf numFmtId="184" fontId="14" fillId="34" borderId="81" xfId="0" applyNumberFormat="1" applyFont="1" applyFill="1" applyBorder="1" applyAlignment="1">
      <alignment horizontal="right" vertical="center"/>
    </xf>
    <xf numFmtId="226" fontId="14" fillId="34" borderId="50" xfId="0" applyNumberFormat="1" applyFont="1" applyFill="1" applyBorder="1" applyAlignment="1">
      <alignment horizontal="right" vertical="center"/>
    </xf>
    <xf numFmtId="185" fontId="14" fillId="34" borderId="82" xfId="0" applyNumberFormat="1" applyFont="1" applyFill="1" applyBorder="1" applyAlignment="1">
      <alignment horizontal="right" vertical="center"/>
    </xf>
    <xf numFmtId="185" fontId="14" fillId="34" borderId="83" xfId="0" applyNumberFormat="1" applyFont="1" applyFill="1" applyBorder="1" applyAlignment="1">
      <alignment horizontal="right" vertical="center"/>
    </xf>
    <xf numFmtId="184" fontId="14" fillId="34" borderId="83" xfId="0" applyNumberFormat="1" applyFont="1" applyFill="1" applyBorder="1" applyAlignment="1">
      <alignment horizontal="right" vertical="center"/>
    </xf>
    <xf numFmtId="184" fontId="14" fillId="34" borderId="48" xfId="0" applyNumberFormat="1" applyFont="1" applyFill="1" applyBorder="1" applyAlignment="1">
      <alignment horizontal="right" vertical="center"/>
    </xf>
    <xf numFmtId="185" fontId="14" fillId="34" borderId="84" xfId="0" applyNumberFormat="1" applyFont="1" applyFill="1" applyBorder="1" applyAlignment="1">
      <alignment horizontal="right" vertical="center"/>
    </xf>
    <xf numFmtId="0" fontId="23" fillId="34" borderId="85" xfId="0" applyFont="1" applyFill="1" applyBorder="1" applyAlignment="1">
      <alignment horizontal="center" vertical="center" wrapText="1"/>
    </xf>
    <xf numFmtId="0" fontId="23" fillId="34" borderId="86" xfId="0" applyFont="1" applyFill="1" applyBorder="1" applyAlignment="1">
      <alignment horizontal="center" vertical="center" wrapText="1"/>
    </xf>
    <xf numFmtId="0" fontId="23" fillId="34" borderId="87" xfId="0" applyFont="1" applyFill="1" applyBorder="1" applyAlignment="1">
      <alignment horizontal="center" vertical="center" wrapText="1"/>
    </xf>
    <xf numFmtId="0" fontId="13" fillId="0" borderId="22" xfId="0" applyFont="1" applyBorder="1" applyAlignment="1">
      <alignment horizontal="center" vertical="center" wrapText="1"/>
    </xf>
    <xf numFmtId="0" fontId="12" fillId="34" borderId="0" xfId="0" applyFont="1" applyFill="1" applyBorder="1" applyAlignment="1">
      <alignment horizontal="left" vertical="top"/>
    </xf>
    <xf numFmtId="0" fontId="0" fillId="0" borderId="0" xfId="0" applyBorder="1" applyAlignment="1">
      <alignment vertical="top"/>
    </xf>
    <xf numFmtId="0" fontId="0" fillId="0" borderId="0" xfId="0" applyBorder="1" applyAlignment="1">
      <alignment/>
    </xf>
    <xf numFmtId="181" fontId="10" fillId="34" borderId="88" xfId="0" applyNumberFormat="1" applyFont="1" applyFill="1" applyBorder="1" applyAlignment="1">
      <alignment horizontal="right" vertical="center"/>
    </xf>
    <xf numFmtId="181" fontId="14" fillId="34" borderId="89" xfId="0" applyNumberFormat="1" applyFont="1" applyFill="1" applyBorder="1" applyAlignment="1">
      <alignment horizontal="right" vertical="center"/>
    </xf>
    <xf numFmtId="181" fontId="14" fillId="34" borderId="90" xfId="0" applyNumberFormat="1" applyFont="1" applyFill="1" applyBorder="1" applyAlignment="1">
      <alignment horizontal="right" vertical="center"/>
    </xf>
    <xf numFmtId="181" fontId="14" fillId="34" borderId="91" xfId="0" applyNumberFormat="1" applyFont="1" applyFill="1" applyBorder="1" applyAlignment="1">
      <alignment horizontal="right" vertical="center"/>
    </xf>
    <xf numFmtId="181" fontId="14" fillId="34" borderId="92" xfId="0" applyNumberFormat="1" applyFont="1" applyFill="1" applyBorder="1" applyAlignment="1">
      <alignment horizontal="right" vertical="center"/>
    </xf>
    <xf numFmtId="181" fontId="14" fillId="34" borderId="93" xfId="0" applyNumberFormat="1" applyFont="1" applyFill="1" applyBorder="1" applyAlignment="1">
      <alignment horizontal="right" vertical="center"/>
    </xf>
    <xf numFmtId="181" fontId="14" fillId="34" borderId="94" xfId="0" applyNumberFormat="1" applyFont="1" applyFill="1" applyBorder="1" applyAlignment="1">
      <alignment horizontal="right" vertical="center"/>
    </xf>
    <xf numFmtId="181" fontId="14" fillId="34" borderId="85" xfId="0" applyNumberFormat="1" applyFont="1" applyFill="1" applyBorder="1" applyAlignment="1">
      <alignment horizontal="right" vertical="center"/>
    </xf>
    <xf numFmtId="181" fontId="14" fillId="34" borderId="18" xfId="0" applyNumberFormat="1" applyFont="1" applyFill="1" applyBorder="1" applyAlignment="1">
      <alignment horizontal="right" vertical="center"/>
    </xf>
    <xf numFmtId="185" fontId="14" fillId="34" borderId="95" xfId="0" applyNumberFormat="1" applyFont="1" applyFill="1" applyBorder="1" applyAlignment="1">
      <alignment horizontal="right" vertical="center"/>
    </xf>
    <xf numFmtId="184" fontId="14" fillId="34" borderId="27" xfId="0" applyNumberFormat="1" applyFont="1" applyFill="1" applyBorder="1" applyAlignment="1">
      <alignment horizontal="right" vertical="center"/>
    </xf>
    <xf numFmtId="0" fontId="0" fillId="34" borderId="0" xfId="0" applyFont="1" applyFill="1" applyAlignment="1">
      <alignment/>
    </xf>
    <xf numFmtId="0" fontId="2" fillId="0" borderId="0" xfId="0" applyFont="1" applyFill="1" applyBorder="1" applyAlignment="1">
      <alignment horizontal="left"/>
    </xf>
    <xf numFmtId="0" fontId="0" fillId="0" borderId="0" xfId="0" applyFont="1" applyAlignment="1">
      <alignment/>
    </xf>
    <xf numFmtId="0" fontId="2" fillId="0" borderId="0" xfId="0" applyFont="1" applyBorder="1" applyAlignment="1">
      <alignment horizontal="left"/>
    </xf>
    <xf numFmtId="181" fontId="0" fillId="0" borderId="96" xfId="0" applyNumberFormat="1" applyFont="1" applyBorder="1" applyAlignment="1">
      <alignment/>
    </xf>
    <xf numFmtId="181" fontId="0" fillId="0" borderId="16" xfId="0" applyNumberFormat="1" applyFont="1" applyBorder="1" applyAlignment="1">
      <alignment/>
    </xf>
    <xf numFmtId="181" fontId="0" fillId="0" borderId="17" xfId="0" applyNumberFormat="1" applyFont="1" applyBorder="1" applyAlignment="1">
      <alignment/>
    </xf>
    <xf numFmtId="181" fontId="0" fillId="0" borderId="63" xfId="0" applyNumberFormat="1" applyFont="1" applyBorder="1" applyAlignment="1">
      <alignment/>
    </xf>
    <xf numFmtId="181" fontId="0" fillId="0" borderId="14" xfId="0" applyNumberFormat="1" applyFont="1" applyBorder="1" applyAlignment="1">
      <alignment/>
    </xf>
    <xf numFmtId="181" fontId="0" fillId="0" borderId="15" xfId="0" applyNumberFormat="1" applyFont="1" applyBorder="1" applyAlignment="1">
      <alignment/>
    </xf>
    <xf numFmtId="181" fontId="27" fillId="0" borderId="66" xfId="64" applyNumberFormat="1" applyFont="1" applyFill="1" applyBorder="1" applyAlignment="1">
      <alignment horizontal="right" wrapText="1"/>
      <protection/>
    </xf>
    <xf numFmtId="181" fontId="27" fillId="0" borderId="43" xfId="64" applyNumberFormat="1" applyFont="1" applyFill="1" applyBorder="1" applyAlignment="1">
      <alignment horizontal="right" wrapText="1"/>
      <protection/>
    </xf>
    <xf numFmtId="181" fontId="27" fillId="0" borderId="97" xfId="64" applyNumberFormat="1" applyFont="1" applyFill="1" applyBorder="1" applyAlignment="1">
      <alignment horizontal="right" wrapText="1"/>
      <protection/>
    </xf>
    <xf numFmtId="181" fontId="27" fillId="0" borderId="78" xfId="64" applyNumberFormat="1" applyFont="1" applyFill="1" applyBorder="1" applyAlignment="1">
      <alignment horizontal="right" wrapText="1"/>
      <protection/>
    </xf>
    <xf numFmtId="181" fontId="27" fillId="0" borderId="75" xfId="64" applyNumberFormat="1" applyFont="1" applyFill="1" applyBorder="1" applyAlignment="1">
      <alignment horizontal="right" wrapText="1"/>
      <protection/>
    </xf>
    <xf numFmtId="181" fontId="27" fillId="0" borderId="76" xfId="64" applyNumberFormat="1" applyFont="1" applyFill="1" applyBorder="1" applyAlignment="1">
      <alignment horizontal="right" wrapText="1"/>
      <protection/>
    </xf>
    <xf numFmtId="181" fontId="27" fillId="0" borderId="79" xfId="64" applyNumberFormat="1" applyFont="1" applyFill="1" applyBorder="1" applyAlignment="1">
      <alignment horizontal="right" wrapText="1"/>
      <protection/>
    </xf>
    <xf numFmtId="181" fontId="27" fillId="0" borderId="46" xfId="64" applyNumberFormat="1" applyFont="1" applyFill="1" applyBorder="1" applyAlignment="1">
      <alignment horizontal="right" wrapText="1"/>
      <protection/>
    </xf>
    <xf numFmtId="181" fontId="27" fillId="0" borderId="77" xfId="64" applyNumberFormat="1" applyFont="1" applyFill="1" applyBorder="1" applyAlignment="1">
      <alignment horizontal="right" wrapText="1"/>
      <protection/>
    </xf>
    <xf numFmtId="181" fontId="27" fillId="0" borderId="98" xfId="64" applyNumberFormat="1" applyFont="1" applyFill="1" applyBorder="1" applyAlignment="1">
      <alignment horizontal="right" wrapText="1"/>
      <protection/>
    </xf>
    <xf numFmtId="181" fontId="27" fillId="0" borderId="53" xfId="64" applyNumberFormat="1" applyFont="1" applyFill="1" applyBorder="1" applyAlignment="1">
      <alignment horizontal="right" wrapText="1"/>
      <protection/>
    </xf>
    <xf numFmtId="181" fontId="27" fillId="0" borderId="99" xfId="64" applyNumberFormat="1" applyFont="1" applyFill="1" applyBorder="1" applyAlignment="1">
      <alignment horizontal="right" wrapText="1"/>
      <protection/>
    </xf>
    <xf numFmtId="0" fontId="2" fillId="0" borderId="10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2" xfId="0" applyFont="1" applyBorder="1" applyAlignment="1">
      <alignment horizontal="center" vertical="center" wrapText="1"/>
    </xf>
    <xf numFmtId="181" fontId="52" fillId="0" borderId="103" xfId="0" applyNumberFormat="1" applyFont="1" applyFill="1" applyBorder="1" applyAlignment="1">
      <alignment horizontal="right" vertical="center"/>
    </xf>
    <xf numFmtId="181" fontId="52" fillId="0" borderId="104" xfId="0" applyNumberFormat="1" applyFont="1" applyFill="1" applyBorder="1" applyAlignment="1">
      <alignment horizontal="right" vertical="center"/>
    </xf>
    <xf numFmtId="181" fontId="52" fillId="0" borderId="105" xfId="0" applyNumberFormat="1" applyFont="1" applyFill="1" applyBorder="1" applyAlignment="1">
      <alignment horizontal="right" vertical="center"/>
    </xf>
    <xf numFmtId="181" fontId="96" fillId="0" borderId="104" xfId="0" applyNumberFormat="1" applyFont="1" applyFill="1" applyBorder="1" applyAlignment="1">
      <alignment horizontal="right" vertical="center"/>
    </xf>
    <xf numFmtId="181" fontId="13" fillId="0" borderId="104" xfId="0" applyNumberFormat="1" applyFont="1" applyFill="1" applyBorder="1" applyAlignment="1">
      <alignment horizontal="right" vertical="center"/>
    </xf>
    <xf numFmtId="181" fontId="52" fillId="0" borderId="106" xfId="0" applyNumberFormat="1" applyFont="1" applyFill="1" applyBorder="1" applyAlignment="1">
      <alignment horizontal="right" vertical="center"/>
    </xf>
    <xf numFmtId="181" fontId="52" fillId="0" borderId="107" xfId="0" applyNumberFormat="1" applyFont="1" applyFill="1" applyBorder="1" applyAlignment="1">
      <alignment horizontal="right" vertical="center"/>
    </xf>
    <xf numFmtId="181" fontId="52" fillId="0" borderId="108" xfId="0" applyNumberFormat="1" applyFont="1" applyFill="1" applyBorder="1" applyAlignment="1">
      <alignment horizontal="right" vertical="center"/>
    </xf>
    <xf numFmtId="181" fontId="0" fillId="0" borderId="108" xfId="0" applyNumberFormat="1" applyFont="1" applyFill="1" applyBorder="1" applyAlignment="1">
      <alignment vertical="center"/>
    </xf>
    <xf numFmtId="181" fontId="0" fillId="0" borderId="109" xfId="0" applyNumberFormat="1" applyFont="1" applyFill="1" applyBorder="1" applyAlignment="1">
      <alignment vertical="center"/>
    </xf>
    <xf numFmtId="0" fontId="2" fillId="0" borderId="0" xfId="0" applyFont="1" applyBorder="1" applyAlignment="1">
      <alignment horizontal="center" vertical="center" wrapText="1"/>
    </xf>
    <xf numFmtId="193" fontId="52" fillId="0" borderId="110" xfId="0" applyNumberFormat="1" applyFont="1" applyFill="1" applyBorder="1" applyAlignment="1">
      <alignment horizontal="right" vertical="center"/>
    </xf>
    <xf numFmtId="193" fontId="52" fillId="0" borderId="111" xfId="0" applyNumberFormat="1" applyFont="1" applyFill="1" applyBorder="1" applyAlignment="1">
      <alignment horizontal="right" vertical="center"/>
    </xf>
    <xf numFmtId="193" fontId="52" fillId="0" borderId="112" xfId="0" applyNumberFormat="1" applyFont="1" applyFill="1" applyBorder="1" applyAlignment="1">
      <alignment horizontal="right" vertical="center"/>
    </xf>
    <xf numFmtId="193" fontId="52" fillId="0" borderId="98" xfId="0" applyNumberFormat="1" applyFont="1" applyFill="1" applyBorder="1" applyAlignment="1">
      <alignment horizontal="right" vertical="center"/>
    </xf>
    <xf numFmtId="0" fontId="0" fillId="0" borderId="113" xfId="0" applyFont="1" applyBorder="1" applyAlignment="1">
      <alignment/>
    </xf>
    <xf numFmtId="0" fontId="0" fillId="0" borderId="114" xfId="0" applyFont="1" applyBorder="1" applyAlignment="1">
      <alignment/>
    </xf>
    <xf numFmtId="185" fontId="23" fillId="0" borderId="115" xfId="0" applyNumberFormat="1" applyFont="1" applyBorder="1" applyAlignment="1">
      <alignment horizontal="center" vertical="center" wrapText="1"/>
    </xf>
    <xf numFmtId="185" fontId="52" fillId="0" borderId="116" xfId="0" applyNumberFormat="1" applyFont="1" applyFill="1" applyBorder="1" applyAlignment="1">
      <alignment horizontal="right" vertical="center"/>
    </xf>
    <xf numFmtId="185" fontId="52" fillId="0" borderId="117" xfId="0" applyNumberFormat="1" applyFont="1" applyFill="1" applyBorder="1" applyAlignment="1">
      <alignment horizontal="right" vertical="center"/>
    </xf>
    <xf numFmtId="184" fontId="52" fillId="0" borderId="117" xfId="0" applyNumberFormat="1" applyFont="1" applyFill="1" applyBorder="1" applyAlignment="1">
      <alignment horizontal="right" vertical="center"/>
    </xf>
    <xf numFmtId="184" fontId="52" fillId="0" borderId="118" xfId="0" applyNumberFormat="1" applyFont="1" applyFill="1" applyBorder="1" applyAlignment="1">
      <alignment horizontal="right" vertical="center"/>
    </xf>
    <xf numFmtId="184" fontId="52" fillId="0" borderId="116" xfId="0" applyNumberFormat="1" applyFont="1" applyFill="1" applyBorder="1" applyAlignment="1">
      <alignment horizontal="right" vertical="center"/>
    </xf>
    <xf numFmtId="184" fontId="52" fillId="0" borderId="119" xfId="0" applyNumberFormat="1" applyFont="1" applyFill="1" applyBorder="1" applyAlignment="1">
      <alignment horizontal="right" vertical="center"/>
    </xf>
    <xf numFmtId="185" fontId="52" fillId="0" borderId="118" xfId="0" applyNumberFormat="1" applyFont="1" applyFill="1" applyBorder="1" applyAlignment="1">
      <alignment horizontal="right" vertical="center"/>
    </xf>
    <xf numFmtId="0" fontId="0" fillId="35" borderId="120" xfId="0" applyFont="1" applyFill="1" applyBorder="1" applyAlignment="1">
      <alignment/>
    </xf>
    <xf numFmtId="0" fontId="0" fillId="35" borderId="112" xfId="0" applyFont="1" applyFill="1" applyBorder="1" applyAlignment="1">
      <alignment/>
    </xf>
    <xf numFmtId="0" fontId="2" fillId="0" borderId="121" xfId="0" applyFont="1" applyBorder="1" applyAlignment="1">
      <alignment horizontal="center" vertical="center" wrapText="1"/>
    </xf>
    <xf numFmtId="181" fontId="52" fillId="0" borderId="122" xfId="0" applyNumberFormat="1" applyFont="1" applyFill="1" applyBorder="1" applyAlignment="1">
      <alignment horizontal="right" vertical="center"/>
    </xf>
    <xf numFmtId="181" fontId="52" fillId="0" borderId="123" xfId="0" applyNumberFormat="1" applyFont="1" applyFill="1" applyBorder="1" applyAlignment="1">
      <alignment horizontal="right" vertical="center"/>
    </xf>
    <xf numFmtId="181" fontId="52" fillId="0" borderId="124" xfId="0" applyNumberFormat="1" applyFont="1" applyFill="1" applyBorder="1" applyAlignment="1">
      <alignment horizontal="right" vertical="center"/>
    </xf>
    <xf numFmtId="181" fontId="52" fillId="0" borderId="125" xfId="0" applyNumberFormat="1" applyFont="1" applyFill="1" applyBorder="1" applyAlignment="1">
      <alignment horizontal="right" vertical="center"/>
    </xf>
    <xf numFmtId="181" fontId="52" fillId="0" borderId="126" xfId="0" applyNumberFormat="1" applyFont="1" applyFill="1" applyBorder="1" applyAlignment="1">
      <alignment horizontal="right" vertical="center"/>
    </xf>
    <xf numFmtId="181" fontId="52" fillId="0" borderId="127" xfId="0" applyNumberFormat="1" applyFont="1" applyFill="1" applyBorder="1" applyAlignment="1">
      <alignment horizontal="right" vertical="center"/>
    </xf>
    <xf numFmtId="181" fontId="0" fillId="0" borderId="127" xfId="0" applyNumberFormat="1" applyFont="1" applyFill="1" applyBorder="1" applyAlignment="1">
      <alignment vertical="center"/>
    </xf>
    <xf numFmtId="181" fontId="0" fillId="0" borderId="128" xfId="0" applyNumberFormat="1" applyFont="1" applyFill="1" applyBorder="1" applyAlignment="1">
      <alignment vertical="center"/>
    </xf>
    <xf numFmtId="0" fontId="0" fillId="0" borderId="120" xfId="0" applyFont="1" applyBorder="1" applyAlignment="1">
      <alignment/>
    </xf>
    <xf numFmtId="0" fontId="0" fillId="0" borderId="112" xfId="0" applyFont="1" applyBorder="1" applyAlignment="1">
      <alignment/>
    </xf>
    <xf numFmtId="185" fontId="23" fillId="0" borderId="129" xfId="0" applyNumberFormat="1" applyFont="1" applyBorder="1" applyAlignment="1">
      <alignment horizontal="center" vertical="center" wrapText="1"/>
    </xf>
    <xf numFmtId="185" fontId="52" fillId="0" borderId="130" xfId="0" applyNumberFormat="1" applyFont="1" applyFill="1" applyBorder="1" applyAlignment="1">
      <alignment horizontal="right" vertical="center"/>
    </xf>
    <xf numFmtId="185" fontId="52" fillId="0" borderId="131" xfId="0" applyNumberFormat="1" applyFont="1" applyFill="1" applyBorder="1" applyAlignment="1">
      <alignment horizontal="right" vertical="center"/>
    </xf>
    <xf numFmtId="184" fontId="52" fillId="0" borderId="131" xfId="0" applyNumberFormat="1" applyFont="1" applyFill="1" applyBorder="1" applyAlignment="1">
      <alignment horizontal="right" vertical="center"/>
    </xf>
    <xf numFmtId="184" fontId="52" fillId="0" borderId="132" xfId="0" applyNumberFormat="1" applyFont="1" applyFill="1" applyBorder="1" applyAlignment="1">
      <alignment horizontal="right" vertical="center"/>
    </xf>
    <xf numFmtId="185" fontId="52" fillId="0" borderId="133" xfId="0" applyNumberFormat="1" applyFont="1" applyFill="1" applyBorder="1" applyAlignment="1">
      <alignment horizontal="right" vertical="center"/>
    </xf>
    <xf numFmtId="184" fontId="52" fillId="0" borderId="134" xfId="0" applyNumberFormat="1" applyFont="1" applyFill="1" applyBorder="1" applyAlignment="1">
      <alignment horizontal="right" vertical="center"/>
    </xf>
    <xf numFmtId="184" fontId="52" fillId="0" borderId="135" xfId="0" applyNumberFormat="1" applyFont="1" applyFill="1" applyBorder="1" applyAlignment="1">
      <alignment horizontal="right" vertical="center"/>
    </xf>
    <xf numFmtId="185" fontId="52" fillId="0" borderId="136" xfId="0" applyNumberFormat="1" applyFont="1" applyFill="1" applyBorder="1" applyAlignment="1">
      <alignment horizontal="right" vertical="center"/>
    </xf>
    <xf numFmtId="184" fontId="52" fillId="0" borderId="130" xfId="0" applyNumberFormat="1" applyFont="1" applyFill="1" applyBorder="1" applyAlignment="1">
      <alignment horizontal="right" vertical="center"/>
    </xf>
    <xf numFmtId="184" fontId="52" fillId="0" borderId="136" xfId="0" applyNumberFormat="1" applyFont="1" applyFill="1" applyBorder="1" applyAlignment="1">
      <alignment horizontal="right" vertical="center"/>
    </xf>
    <xf numFmtId="185" fontId="52" fillId="0" borderId="132" xfId="0" applyNumberFormat="1" applyFont="1" applyFill="1" applyBorder="1" applyAlignment="1">
      <alignment horizontal="right" vertical="center"/>
    </xf>
    <xf numFmtId="0" fontId="2" fillId="0" borderId="137" xfId="0" applyFont="1" applyBorder="1" applyAlignment="1">
      <alignment horizontal="center" vertical="center" wrapText="1"/>
    </xf>
    <xf numFmtId="181" fontId="52" fillId="0" borderId="138" xfId="0" applyNumberFormat="1" applyFont="1" applyFill="1" applyBorder="1" applyAlignment="1">
      <alignment horizontal="right" vertical="center"/>
    </xf>
    <xf numFmtId="181" fontId="52" fillId="0" borderId="139" xfId="0" applyNumberFormat="1" applyFont="1" applyFill="1" applyBorder="1" applyAlignment="1">
      <alignment horizontal="right" vertical="center"/>
    </xf>
    <xf numFmtId="181" fontId="52" fillId="0" borderId="140" xfId="0" applyNumberFormat="1" applyFont="1" applyFill="1" applyBorder="1" applyAlignment="1">
      <alignment horizontal="right" vertical="center"/>
    </xf>
    <xf numFmtId="181" fontId="52" fillId="0" borderId="141" xfId="0" applyNumberFormat="1" applyFont="1" applyFill="1" applyBorder="1" applyAlignment="1">
      <alignment horizontal="right" vertical="center"/>
    </xf>
    <xf numFmtId="181" fontId="52" fillId="0" borderId="137" xfId="0" applyNumberFormat="1" applyFont="1" applyFill="1" applyBorder="1" applyAlignment="1">
      <alignment horizontal="right" vertical="center"/>
    </xf>
    <xf numFmtId="181" fontId="52" fillId="0" borderId="142" xfId="0" applyNumberFormat="1" applyFont="1" applyFill="1" applyBorder="1" applyAlignment="1">
      <alignment horizontal="right" vertical="center"/>
    </xf>
    <xf numFmtId="181" fontId="0" fillId="0" borderId="142" xfId="0" applyNumberFormat="1" applyFont="1" applyFill="1" applyBorder="1" applyAlignment="1">
      <alignment vertical="center"/>
    </xf>
    <xf numFmtId="181" fontId="0" fillId="0" borderId="143" xfId="0" applyNumberFormat="1" applyFont="1" applyFill="1" applyBorder="1" applyAlignment="1">
      <alignment vertical="center"/>
    </xf>
    <xf numFmtId="185" fontId="23" fillId="0" borderId="144" xfId="0" applyNumberFormat="1" applyFont="1" applyBorder="1" applyAlignment="1">
      <alignment horizontal="center" vertical="center" wrapText="1"/>
    </xf>
    <xf numFmtId="185" fontId="52" fillId="0" borderId="145" xfId="0" applyNumberFormat="1" applyFont="1" applyFill="1" applyBorder="1" applyAlignment="1">
      <alignment horizontal="right" vertical="center"/>
    </xf>
    <xf numFmtId="185" fontId="52" fillId="0" borderId="146" xfId="0" applyNumberFormat="1" applyFont="1" applyFill="1" applyBorder="1" applyAlignment="1">
      <alignment horizontal="right" vertical="center"/>
    </xf>
    <xf numFmtId="184" fontId="52" fillId="0" borderId="146" xfId="0" applyNumberFormat="1" applyFont="1" applyFill="1" applyBorder="1" applyAlignment="1">
      <alignment horizontal="right" vertical="center"/>
    </xf>
    <xf numFmtId="184" fontId="52" fillId="0" borderId="147" xfId="0" applyNumberFormat="1" applyFont="1" applyFill="1" applyBorder="1" applyAlignment="1">
      <alignment horizontal="right" vertical="center"/>
    </xf>
    <xf numFmtId="184" fontId="52" fillId="0" borderId="145" xfId="0" applyNumberFormat="1" applyFont="1" applyFill="1" applyBorder="1" applyAlignment="1">
      <alignment horizontal="right" vertical="center"/>
    </xf>
    <xf numFmtId="184" fontId="52" fillId="0" borderId="148" xfId="0" applyNumberFormat="1" applyFont="1" applyFill="1" applyBorder="1" applyAlignment="1">
      <alignment horizontal="right" vertical="center"/>
    </xf>
    <xf numFmtId="185" fontId="52" fillId="0" borderId="147" xfId="0" applyNumberFormat="1" applyFont="1" applyFill="1" applyBorder="1" applyAlignment="1">
      <alignment horizontal="right" vertical="center"/>
    </xf>
    <xf numFmtId="49" fontId="0" fillId="0" borderId="112" xfId="0" applyNumberFormat="1" applyFont="1" applyBorder="1" applyAlignment="1">
      <alignment textRotation="180"/>
    </xf>
    <xf numFmtId="0" fontId="2" fillId="0" borderId="107" xfId="0" applyFont="1" applyBorder="1" applyAlignment="1">
      <alignment horizontal="center" vertical="center" wrapText="1"/>
    </xf>
    <xf numFmtId="185" fontId="23" fillId="0" borderId="149" xfId="0" applyNumberFormat="1" applyFont="1" applyBorder="1" applyAlignment="1">
      <alignment horizontal="center" vertical="center" wrapText="1"/>
    </xf>
    <xf numFmtId="185" fontId="52" fillId="0" borderId="150" xfId="0" applyNumberFormat="1" applyFont="1" applyFill="1" applyBorder="1" applyAlignment="1">
      <alignment horizontal="right" vertical="center"/>
    </xf>
    <xf numFmtId="185" fontId="52" fillId="0" borderId="151" xfId="0" applyNumberFormat="1" applyFont="1" applyFill="1" applyBorder="1" applyAlignment="1">
      <alignment horizontal="right" vertical="center"/>
    </xf>
    <xf numFmtId="184" fontId="52" fillId="0" borderId="151" xfId="0" applyNumberFormat="1" applyFont="1" applyFill="1" applyBorder="1" applyAlignment="1">
      <alignment horizontal="right" vertical="center"/>
    </xf>
    <xf numFmtId="184" fontId="52" fillId="0" borderId="152" xfId="0" applyNumberFormat="1" applyFont="1" applyFill="1" applyBorder="1" applyAlignment="1">
      <alignment horizontal="right" vertical="center"/>
    </xf>
    <xf numFmtId="184" fontId="52" fillId="0" borderId="150" xfId="0" applyNumberFormat="1" applyFont="1" applyFill="1" applyBorder="1" applyAlignment="1">
      <alignment horizontal="right" vertical="center"/>
    </xf>
    <xf numFmtId="184" fontId="52" fillId="0" borderId="153" xfId="0" applyNumberFormat="1" applyFont="1" applyFill="1" applyBorder="1" applyAlignment="1">
      <alignment horizontal="right" vertical="center"/>
    </xf>
    <xf numFmtId="185" fontId="52" fillId="0" borderId="152" xfId="0" applyNumberFormat="1" applyFont="1" applyFill="1" applyBorder="1" applyAlignment="1">
      <alignment horizontal="right" vertical="center"/>
    </xf>
    <xf numFmtId="0" fontId="0" fillId="35" borderId="154" xfId="0" applyFont="1" applyFill="1" applyBorder="1" applyAlignment="1">
      <alignment/>
    </xf>
    <xf numFmtId="0" fontId="0" fillId="35" borderId="74" xfId="0" applyFont="1" applyFill="1" applyBorder="1" applyAlignment="1">
      <alignment/>
    </xf>
    <xf numFmtId="49" fontId="0" fillId="0" borderId="0" xfId="0" applyNumberFormat="1" applyFont="1" applyBorder="1" applyAlignment="1">
      <alignment textRotation="180"/>
    </xf>
    <xf numFmtId="0" fontId="0" fillId="0" borderId="0" xfId="0" applyFont="1" applyBorder="1" applyAlignment="1">
      <alignment/>
    </xf>
    <xf numFmtId="0" fontId="2" fillId="0" borderId="155" xfId="0" applyFont="1" applyBorder="1" applyAlignment="1">
      <alignment horizontal="center" vertical="center" wrapText="1"/>
    </xf>
    <xf numFmtId="0" fontId="2" fillId="0" borderId="156" xfId="0" applyFont="1" applyBorder="1" applyAlignment="1">
      <alignment horizontal="center" vertical="center" wrapText="1"/>
    </xf>
    <xf numFmtId="181" fontId="52" fillId="0" borderId="157" xfId="0" applyNumberFormat="1" applyFont="1" applyFill="1" applyBorder="1" applyAlignment="1">
      <alignment horizontal="right" vertical="center"/>
    </xf>
    <xf numFmtId="181" fontId="52" fillId="0" borderId="158" xfId="0" applyNumberFormat="1" applyFont="1" applyFill="1" applyBorder="1" applyAlignment="1">
      <alignment horizontal="right" vertical="center"/>
    </xf>
    <xf numFmtId="0" fontId="2" fillId="0" borderId="111" xfId="0" applyFont="1" applyBorder="1" applyAlignment="1">
      <alignment horizontal="center" vertical="center" wrapText="1"/>
    </xf>
    <xf numFmtId="193" fontId="52" fillId="0" borderId="0" xfId="0" applyNumberFormat="1" applyFont="1" applyFill="1" applyBorder="1" applyAlignment="1">
      <alignment horizontal="right" vertical="center"/>
    </xf>
    <xf numFmtId="193" fontId="52" fillId="0" borderId="159" xfId="0" applyNumberFormat="1" applyFont="1" applyFill="1" applyBorder="1" applyAlignment="1">
      <alignment horizontal="right" vertical="center"/>
    </xf>
    <xf numFmtId="193" fontId="52" fillId="0" borderId="160" xfId="0" applyNumberFormat="1" applyFont="1" applyFill="1" applyBorder="1" applyAlignment="1">
      <alignment horizontal="right" vertical="center"/>
    </xf>
    <xf numFmtId="185" fontId="23" fillId="0" borderId="117" xfId="0" applyNumberFormat="1" applyFont="1" applyBorder="1" applyAlignment="1">
      <alignment horizontal="center" vertical="center" wrapText="1"/>
    </xf>
    <xf numFmtId="185" fontId="52" fillId="0" borderId="115" xfId="0" applyNumberFormat="1" applyFont="1" applyFill="1" applyBorder="1" applyAlignment="1">
      <alignment horizontal="right" vertical="center"/>
    </xf>
    <xf numFmtId="184" fontId="52" fillId="0" borderId="161" xfId="0" applyNumberFormat="1" applyFont="1" applyFill="1" applyBorder="1" applyAlignment="1">
      <alignment horizontal="right" vertical="center"/>
    </xf>
    <xf numFmtId="184" fontId="52" fillId="0" borderId="26" xfId="0" applyNumberFormat="1" applyFont="1" applyFill="1" applyBorder="1" applyAlignment="1">
      <alignment horizontal="right" vertical="center"/>
    </xf>
    <xf numFmtId="0" fontId="2" fillId="0" borderId="162" xfId="0" applyFont="1" applyBorder="1" applyAlignment="1">
      <alignment horizontal="center" vertical="center" wrapText="1"/>
    </xf>
    <xf numFmtId="181" fontId="52" fillId="0" borderId="163" xfId="0" applyNumberFormat="1" applyFont="1" applyFill="1" applyBorder="1" applyAlignment="1">
      <alignment horizontal="right" vertical="center"/>
    </xf>
    <xf numFmtId="181" fontId="52" fillId="0" borderId="164" xfId="0" applyNumberFormat="1" applyFont="1" applyFill="1" applyBorder="1" applyAlignment="1">
      <alignment horizontal="right" vertical="center"/>
    </xf>
    <xf numFmtId="0" fontId="2" fillId="0" borderId="33" xfId="0" applyFont="1" applyBorder="1" applyAlignment="1">
      <alignment horizontal="center" vertical="center" wrapText="1"/>
    </xf>
    <xf numFmtId="193" fontId="52" fillId="0" borderId="165" xfId="0" applyNumberFormat="1" applyFont="1" applyFill="1" applyBorder="1" applyAlignment="1">
      <alignment horizontal="right" vertical="center"/>
    </xf>
    <xf numFmtId="185" fontId="23" fillId="0" borderId="166" xfId="0" applyNumberFormat="1" applyFont="1" applyBorder="1" applyAlignment="1">
      <alignment horizontal="center" vertical="center" wrapText="1"/>
    </xf>
    <xf numFmtId="0" fontId="2" fillId="0" borderId="139" xfId="0" applyFont="1" applyBorder="1" applyAlignment="1">
      <alignment horizontal="center" vertical="center" wrapText="1"/>
    </xf>
    <xf numFmtId="181" fontId="52" fillId="0" borderId="167" xfId="0" applyNumberFormat="1" applyFont="1" applyFill="1" applyBorder="1" applyAlignment="1">
      <alignment horizontal="right" vertical="center"/>
    </xf>
    <xf numFmtId="185" fontId="52" fillId="0" borderId="168" xfId="0" applyNumberFormat="1" applyFont="1" applyFill="1" applyBorder="1" applyAlignment="1">
      <alignment horizontal="right" vertical="center"/>
    </xf>
    <xf numFmtId="185" fontId="52" fillId="0" borderId="169" xfId="0" applyNumberFormat="1" applyFont="1" applyFill="1" applyBorder="1" applyAlignment="1">
      <alignment horizontal="right" vertical="center"/>
    </xf>
    <xf numFmtId="184" fontId="52" fillId="0" borderId="170" xfId="0" applyNumberFormat="1" applyFont="1" applyFill="1" applyBorder="1" applyAlignment="1">
      <alignment horizontal="right" vertical="center"/>
    </xf>
    <xf numFmtId="0" fontId="2" fillId="0" borderId="171" xfId="0" applyFont="1" applyBorder="1" applyAlignment="1">
      <alignment horizontal="center" vertical="center" wrapText="1"/>
    </xf>
    <xf numFmtId="181" fontId="52" fillId="0" borderId="172" xfId="0" applyNumberFormat="1" applyFont="1" applyFill="1" applyBorder="1" applyAlignment="1">
      <alignment horizontal="right" vertical="center"/>
    </xf>
    <xf numFmtId="181" fontId="52" fillId="0" borderId="173" xfId="0" applyNumberFormat="1" applyFont="1" applyFill="1" applyBorder="1" applyAlignment="1">
      <alignment horizontal="right" vertical="center"/>
    </xf>
    <xf numFmtId="0" fontId="2" fillId="0" borderId="37" xfId="0" applyFont="1" applyBorder="1" applyAlignment="1">
      <alignment horizontal="center" vertical="center" wrapText="1"/>
    </xf>
    <xf numFmtId="193" fontId="52" fillId="0" borderId="174" xfId="0" applyNumberFormat="1" applyFont="1" applyFill="1" applyBorder="1" applyAlignment="1">
      <alignment horizontal="right" vertical="center"/>
    </xf>
    <xf numFmtId="185" fontId="23" fillId="0" borderId="175" xfId="0" applyNumberFormat="1" applyFont="1" applyBorder="1" applyAlignment="1">
      <alignment horizontal="center" vertical="center" wrapText="1"/>
    </xf>
    <xf numFmtId="184" fontId="52" fillId="0" borderId="176" xfId="0" applyNumberFormat="1" applyFont="1" applyFill="1" applyBorder="1" applyAlignment="1">
      <alignment horizontal="right" vertical="center"/>
    </xf>
    <xf numFmtId="184" fontId="52" fillId="0" borderId="177" xfId="0" applyNumberFormat="1" applyFont="1" applyFill="1" applyBorder="1" applyAlignment="1">
      <alignment horizontal="right" vertical="center"/>
    </xf>
    <xf numFmtId="0" fontId="2" fillId="0" borderId="178" xfId="0" applyFont="1" applyBorder="1" applyAlignment="1">
      <alignment horizontal="center" vertical="center" wrapText="1"/>
    </xf>
    <xf numFmtId="0" fontId="2" fillId="0" borderId="104" xfId="0" applyFont="1" applyBorder="1" applyAlignment="1">
      <alignment horizontal="center" vertical="center" wrapText="1"/>
    </xf>
    <xf numFmtId="181" fontId="52" fillId="0" borderId="139" xfId="0" applyNumberFormat="1" applyFont="1" applyFill="1" applyBorder="1" applyAlignment="1" applyProtection="1">
      <alignment horizontal="right" vertical="center"/>
      <protection/>
    </xf>
    <xf numFmtId="181" fontId="52" fillId="0" borderId="137" xfId="0" applyNumberFormat="1" applyFont="1" applyFill="1" applyBorder="1" applyAlignment="1" applyProtection="1">
      <alignment horizontal="right" vertical="center"/>
      <protection/>
    </xf>
    <xf numFmtId="0" fontId="0" fillId="0" borderId="179" xfId="0" applyFont="1" applyFill="1" applyBorder="1" applyAlignment="1">
      <alignment horizontal="right"/>
    </xf>
    <xf numFmtId="0" fontId="0" fillId="0" borderId="180" xfId="0" applyFont="1" applyFill="1" applyBorder="1" applyAlignment="1">
      <alignment horizontal="right"/>
    </xf>
    <xf numFmtId="0" fontId="0" fillId="0" borderId="180" xfId="0" applyFont="1" applyFill="1" applyBorder="1" applyAlignment="1">
      <alignment/>
    </xf>
    <xf numFmtId="0" fontId="0" fillId="0" borderId="181" xfId="0" applyFont="1" applyFill="1" applyBorder="1" applyAlignment="1">
      <alignment/>
    </xf>
    <xf numFmtId="0" fontId="0" fillId="0" borderId="179" xfId="0" applyFont="1" applyFill="1" applyBorder="1" applyAlignment="1">
      <alignment/>
    </xf>
    <xf numFmtId="181" fontId="52" fillId="0" borderId="182" xfId="0" applyNumberFormat="1" applyFont="1" applyFill="1" applyBorder="1" applyAlignment="1" applyProtection="1">
      <alignment horizontal="right" vertical="center"/>
      <protection/>
    </xf>
    <xf numFmtId="181" fontId="52" fillId="0" borderId="183" xfId="0" applyNumberFormat="1" applyFont="1" applyFill="1" applyBorder="1" applyAlignment="1" applyProtection="1">
      <alignment horizontal="right" vertical="center"/>
      <protection/>
    </xf>
    <xf numFmtId="181" fontId="52" fillId="0" borderId="172" xfId="0" applyNumberFormat="1" applyFont="1" applyFill="1" applyBorder="1" applyAlignment="1" applyProtection="1">
      <alignment horizontal="right" vertical="center"/>
      <protection/>
    </xf>
    <xf numFmtId="0" fontId="0" fillId="0" borderId="184" xfId="0" applyFont="1" applyFill="1" applyBorder="1" applyAlignment="1">
      <alignment horizontal="right"/>
    </xf>
    <xf numFmtId="181" fontId="52" fillId="0" borderId="185" xfId="0" applyNumberFormat="1" applyFont="1" applyFill="1" applyBorder="1" applyAlignment="1" applyProtection="1">
      <alignment horizontal="right" vertical="center"/>
      <protection/>
    </xf>
    <xf numFmtId="185" fontId="23" fillId="0" borderId="186" xfId="0" applyNumberFormat="1" applyFont="1" applyBorder="1" applyAlignment="1">
      <alignment horizontal="center" vertical="center" wrapText="1"/>
    </xf>
    <xf numFmtId="185" fontId="52" fillId="0" borderId="187" xfId="0" applyNumberFormat="1" applyFont="1" applyFill="1" applyBorder="1" applyAlignment="1">
      <alignment horizontal="right" vertical="center"/>
    </xf>
    <xf numFmtId="184" fontId="52" fillId="0" borderId="187" xfId="0" applyNumberFormat="1" applyFont="1" applyFill="1" applyBorder="1" applyAlignment="1">
      <alignment horizontal="right" vertical="center"/>
    </xf>
    <xf numFmtId="184" fontId="52" fillId="0" borderId="188" xfId="0" applyNumberFormat="1" applyFont="1" applyFill="1" applyBorder="1" applyAlignment="1">
      <alignment horizontal="right" vertical="center"/>
    </xf>
    <xf numFmtId="184" fontId="52" fillId="0" borderId="189" xfId="0" applyNumberFormat="1" applyFont="1" applyFill="1" applyBorder="1" applyAlignment="1">
      <alignment horizontal="right" vertical="center"/>
    </xf>
    <xf numFmtId="190" fontId="13" fillId="34" borderId="190" xfId="0" applyNumberFormat="1" applyFont="1" applyFill="1" applyBorder="1" applyAlignment="1">
      <alignment horizontal="right" vertical="center"/>
    </xf>
    <xf numFmtId="190" fontId="13" fillId="34" borderId="191" xfId="49" applyNumberFormat="1" applyFont="1" applyFill="1" applyBorder="1" applyAlignment="1">
      <alignment horizontal="right" vertical="center"/>
    </xf>
    <xf numFmtId="190" fontId="13" fillId="34" borderId="191" xfId="62" applyNumberFormat="1" applyFont="1" applyFill="1" applyBorder="1" applyAlignment="1">
      <alignment horizontal="right" vertical="center"/>
      <protection/>
    </xf>
    <xf numFmtId="190" fontId="10" fillId="34" borderId="191" xfId="0" applyNumberFormat="1" applyFont="1" applyFill="1" applyBorder="1" applyAlignment="1">
      <alignment horizontal="right" vertical="center"/>
    </xf>
    <xf numFmtId="190" fontId="10" fillId="34" borderId="191" xfId="62" applyNumberFormat="1" applyFont="1" applyFill="1" applyBorder="1" applyAlignment="1">
      <alignment horizontal="right" vertical="center"/>
      <protection/>
    </xf>
    <xf numFmtId="190" fontId="97" fillId="34" borderId="191" xfId="63" applyNumberFormat="1" applyFont="1" applyFill="1" applyBorder="1" applyAlignment="1" applyProtection="1">
      <alignment horizontal="right" vertical="center"/>
      <protection/>
    </xf>
    <xf numFmtId="190" fontId="98" fillId="34" borderId="191" xfId="63" applyNumberFormat="1" applyFont="1" applyFill="1" applyBorder="1" applyAlignment="1" applyProtection="1">
      <alignment horizontal="right" vertical="center"/>
      <protection/>
    </xf>
    <xf numFmtId="190" fontId="97" fillId="34" borderId="191" xfId="63" applyNumberFormat="1" applyFont="1" applyFill="1" applyBorder="1" applyAlignment="1">
      <alignment horizontal="right" vertical="center"/>
      <protection/>
    </xf>
    <xf numFmtId="181" fontId="13" fillId="34" borderId="192" xfId="63" applyNumberFormat="1" applyFont="1" applyFill="1" applyBorder="1" applyAlignment="1" applyProtection="1">
      <alignment horizontal="right" vertical="center"/>
      <protection/>
    </xf>
    <xf numFmtId="181" fontId="14" fillId="34" borderId="192" xfId="64" applyNumberFormat="1" applyFont="1" applyFill="1" applyBorder="1" applyAlignment="1">
      <alignment horizontal="right" vertical="center" wrapText="1"/>
      <protection/>
    </xf>
    <xf numFmtId="181" fontId="14" fillId="34" borderId="192" xfId="51" applyNumberFormat="1" applyFont="1" applyFill="1" applyBorder="1" applyAlignment="1">
      <alignment horizontal="right" vertical="center" wrapText="1"/>
    </xf>
    <xf numFmtId="181" fontId="10" fillId="34" borderId="192" xfId="51" applyNumberFormat="1" applyFont="1" applyFill="1" applyBorder="1" applyAlignment="1">
      <alignment horizontal="right" vertical="center" wrapText="1"/>
    </xf>
    <xf numFmtId="190" fontId="10" fillId="34" borderId="24" xfId="51" applyNumberFormat="1" applyFont="1" applyFill="1" applyBorder="1" applyAlignment="1">
      <alignment horizontal="right" vertical="center" wrapText="1"/>
    </xf>
    <xf numFmtId="181" fontId="14" fillId="34" borderId="193" xfId="51" applyNumberFormat="1" applyFont="1" applyFill="1" applyBorder="1" applyAlignment="1">
      <alignment horizontal="right" vertical="center" wrapText="1"/>
    </xf>
    <xf numFmtId="181" fontId="14" fillId="34" borderId="90" xfId="51" applyNumberFormat="1" applyFont="1" applyFill="1" applyBorder="1" applyAlignment="1">
      <alignment horizontal="right" vertical="center" wrapText="1"/>
    </xf>
    <xf numFmtId="181" fontId="14" fillId="34" borderId="194" xfId="51" applyNumberFormat="1" applyFont="1" applyFill="1" applyBorder="1" applyAlignment="1">
      <alignment horizontal="right" vertical="center" wrapText="1"/>
    </xf>
    <xf numFmtId="181" fontId="14" fillId="34" borderId="195" xfId="51" applyNumberFormat="1" applyFont="1" applyFill="1" applyBorder="1" applyAlignment="1">
      <alignment horizontal="right" vertical="center" wrapText="1"/>
    </xf>
    <xf numFmtId="190" fontId="10" fillId="34" borderId="43" xfId="51" applyNumberFormat="1" applyFont="1" applyFill="1" applyBorder="1" applyAlignment="1">
      <alignment horizontal="right" vertical="center" wrapText="1"/>
    </xf>
    <xf numFmtId="181" fontId="14" fillId="34" borderId="196" xfId="51" applyNumberFormat="1" applyFont="1" applyFill="1" applyBorder="1" applyAlignment="1">
      <alignment horizontal="right" vertical="center" wrapText="1"/>
    </xf>
    <xf numFmtId="181" fontId="14" fillId="34" borderId="92" xfId="51" applyNumberFormat="1" applyFont="1" applyFill="1" applyBorder="1" applyAlignment="1">
      <alignment horizontal="right" vertical="center" wrapText="1"/>
    </xf>
    <xf numFmtId="181" fontId="14" fillId="34" borderId="197" xfId="51" applyNumberFormat="1" applyFont="1" applyFill="1" applyBorder="1" applyAlignment="1">
      <alignment horizontal="right" vertical="center" wrapText="1"/>
    </xf>
    <xf numFmtId="181" fontId="14" fillId="34" borderId="198" xfId="51" applyNumberFormat="1" applyFont="1" applyFill="1" applyBorder="1" applyAlignment="1">
      <alignment horizontal="right" vertical="center" wrapText="1"/>
    </xf>
    <xf numFmtId="190" fontId="10" fillId="34" borderId="197" xfId="51" applyNumberFormat="1" applyFont="1" applyFill="1" applyBorder="1" applyAlignment="1">
      <alignment horizontal="right" vertical="center" wrapText="1"/>
    </xf>
    <xf numFmtId="181" fontId="14" fillId="34" borderId="199" xfId="51" applyNumberFormat="1" applyFont="1" applyFill="1" applyBorder="1" applyAlignment="1">
      <alignment horizontal="right" vertical="center" wrapText="1"/>
    </xf>
    <xf numFmtId="181" fontId="14" fillId="34" borderId="94" xfId="51" applyNumberFormat="1" applyFont="1" applyFill="1" applyBorder="1" applyAlignment="1">
      <alignment horizontal="right" vertical="center" wrapText="1"/>
    </xf>
    <xf numFmtId="181" fontId="14" fillId="34" borderId="200" xfId="51" applyNumberFormat="1" applyFont="1" applyFill="1" applyBorder="1" applyAlignment="1">
      <alignment horizontal="right" vertical="center" wrapText="1"/>
    </xf>
    <xf numFmtId="181" fontId="14" fillId="34" borderId="201" xfId="51" applyNumberFormat="1" applyFont="1" applyFill="1" applyBorder="1" applyAlignment="1">
      <alignment horizontal="right" vertical="center" wrapText="1"/>
    </xf>
    <xf numFmtId="181" fontId="14" fillId="34" borderId="200" xfId="51" applyNumberFormat="1" applyFont="1" applyFill="1" applyBorder="1" applyAlignment="1">
      <alignment horizontal="right" vertical="center"/>
    </xf>
    <xf numFmtId="181" fontId="14" fillId="34" borderId="94" xfId="51" applyNumberFormat="1" applyFont="1" applyFill="1" applyBorder="1" applyAlignment="1">
      <alignment horizontal="right" vertical="center"/>
    </xf>
    <xf numFmtId="190" fontId="10" fillId="34" borderId="94" xfId="51" applyNumberFormat="1" applyFont="1" applyFill="1" applyBorder="1" applyAlignment="1">
      <alignment horizontal="right" vertical="center" wrapText="1"/>
    </xf>
    <xf numFmtId="181" fontId="14" fillId="34" borderId="199" xfId="51" applyNumberFormat="1" applyFont="1" applyFill="1" applyBorder="1" applyAlignment="1">
      <alignment horizontal="right" vertical="center"/>
    </xf>
    <xf numFmtId="181" fontId="14" fillId="34" borderId="202" xfId="51" applyNumberFormat="1" applyFont="1" applyFill="1" applyBorder="1" applyAlignment="1">
      <alignment horizontal="right" vertical="center" wrapText="1"/>
    </xf>
    <xf numFmtId="181" fontId="14" fillId="34" borderId="203" xfId="51" applyNumberFormat="1" applyFont="1" applyFill="1" applyBorder="1" applyAlignment="1">
      <alignment horizontal="right" vertical="center" wrapText="1"/>
    </xf>
    <xf numFmtId="181" fontId="14" fillId="34" borderId="204" xfId="51" applyNumberFormat="1" applyFont="1" applyFill="1" applyBorder="1" applyAlignment="1">
      <alignment horizontal="right" vertical="center" wrapText="1"/>
    </xf>
    <xf numFmtId="181" fontId="14" fillId="34" borderId="205" xfId="51" applyNumberFormat="1" applyFont="1" applyFill="1" applyBorder="1" applyAlignment="1">
      <alignment horizontal="right" vertical="center" wrapText="1"/>
    </xf>
    <xf numFmtId="181" fontId="14" fillId="34" borderId="204" xfId="51" applyNumberFormat="1" applyFont="1" applyFill="1" applyBorder="1" applyAlignment="1">
      <alignment horizontal="right" vertical="center"/>
    </xf>
    <xf numFmtId="181" fontId="14" fillId="34" borderId="203" xfId="51" applyNumberFormat="1" applyFont="1" applyFill="1" applyBorder="1" applyAlignment="1">
      <alignment horizontal="right" vertical="center"/>
    </xf>
    <xf numFmtId="190" fontId="10" fillId="34" borderId="204" xfId="51" applyNumberFormat="1" applyFont="1" applyFill="1" applyBorder="1" applyAlignment="1">
      <alignment horizontal="right" vertical="center" wrapText="1"/>
    </xf>
    <xf numFmtId="181" fontId="14" fillId="34" borderId="202" xfId="51" applyNumberFormat="1" applyFont="1" applyFill="1" applyBorder="1" applyAlignment="1">
      <alignment horizontal="right" vertical="center"/>
    </xf>
    <xf numFmtId="209" fontId="10" fillId="34" borderId="15" xfId="64" applyNumberFormat="1" applyFont="1" applyFill="1" applyBorder="1" applyAlignment="1">
      <alignment horizontal="right" vertical="center" wrapText="1"/>
      <protection/>
    </xf>
    <xf numFmtId="209" fontId="10" fillId="34" borderId="206" xfId="64" applyNumberFormat="1" applyFont="1" applyFill="1" applyBorder="1" applyAlignment="1">
      <alignment horizontal="right" vertical="center" wrapText="1"/>
      <protection/>
    </xf>
    <xf numFmtId="209" fontId="10" fillId="34" borderId="207" xfId="64" applyNumberFormat="1" applyFont="1" applyFill="1" applyBorder="1" applyAlignment="1">
      <alignment horizontal="right" vertical="center" wrapText="1"/>
      <protection/>
    </xf>
    <xf numFmtId="209" fontId="10" fillId="34" borderId="77" xfId="64" applyNumberFormat="1" applyFont="1" applyFill="1" applyBorder="1" applyAlignment="1">
      <alignment horizontal="right" vertical="center" wrapText="1"/>
      <protection/>
    </xf>
    <xf numFmtId="209" fontId="10" fillId="34" borderId="208" xfId="64" applyNumberFormat="1" applyFont="1" applyFill="1" applyBorder="1" applyAlignment="1">
      <alignment horizontal="right" vertical="center" wrapText="1"/>
      <protection/>
    </xf>
    <xf numFmtId="209" fontId="14" fillId="34" borderId="13" xfId="0" applyNumberFormat="1" applyFont="1" applyFill="1" applyBorder="1" applyAlignment="1">
      <alignment horizontal="right" vertical="center" wrapText="1"/>
    </xf>
    <xf numFmtId="0" fontId="5" fillId="0" borderId="0" xfId="0" applyFont="1" applyFill="1" applyAlignment="1">
      <alignment horizontal="left" vertical="center" wrapText="1"/>
    </xf>
    <xf numFmtId="0" fontId="5" fillId="0" borderId="0" xfId="0" applyFont="1" applyFill="1" applyAlignment="1">
      <alignment horizontal="left" vertical="center"/>
    </xf>
    <xf numFmtId="49" fontId="0" fillId="34" borderId="112" xfId="0" applyNumberFormat="1" applyFill="1" applyBorder="1" applyAlignment="1">
      <alignment textRotation="180"/>
    </xf>
    <xf numFmtId="0" fontId="0" fillId="0" borderId="112" xfId="0" applyBorder="1" applyAlignment="1">
      <alignment/>
    </xf>
    <xf numFmtId="0" fontId="12" fillId="34" borderId="86" xfId="0" applyFont="1" applyFill="1" applyBorder="1" applyAlignment="1">
      <alignment horizontal="left" vertical="top"/>
    </xf>
    <xf numFmtId="0" fontId="5" fillId="34" borderId="86" xfId="0" applyFont="1" applyFill="1" applyBorder="1" applyAlignment="1">
      <alignment vertical="top"/>
    </xf>
    <xf numFmtId="0" fontId="8" fillId="34" borderId="190" xfId="0" applyFont="1" applyFill="1" applyBorder="1" applyAlignment="1">
      <alignment horizontal="center" vertical="center" wrapText="1"/>
    </xf>
    <xf numFmtId="0" fontId="8" fillId="34" borderId="209" xfId="0" applyFont="1" applyFill="1" applyBorder="1" applyAlignment="1">
      <alignment horizontal="center" vertical="center" wrapText="1"/>
    </xf>
    <xf numFmtId="0" fontId="8" fillId="34" borderId="210" xfId="0" applyFont="1" applyFill="1" applyBorder="1" applyAlignment="1">
      <alignment horizontal="center" vertical="center" wrapText="1"/>
    </xf>
    <xf numFmtId="0" fontId="8" fillId="34" borderId="211" xfId="0" applyFont="1" applyFill="1" applyBorder="1" applyAlignment="1">
      <alignment horizontal="center" vertical="center" wrapText="1"/>
    </xf>
    <xf numFmtId="0" fontId="5" fillId="34" borderId="110" xfId="0" applyFont="1" applyFill="1" applyBorder="1" applyAlignment="1">
      <alignment vertical="center" wrapText="1"/>
    </xf>
    <xf numFmtId="0" fontId="5" fillId="34" borderId="120" xfId="0" applyFont="1" applyFill="1" applyBorder="1" applyAlignment="1">
      <alignment vertical="center" wrapText="1"/>
    </xf>
    <xf numFmtId="0" fontId="5" fillId="34" borderId="212" xfId="0" applyFont="1" applyFill="1" applyBorder="1" applyAlignment="1">
      <alignment vertical="center" wrapText="1"/>
    </xf>
    <xf numFmtId="0" fontId="5" fillId="34" borderId="85" xfId="0" applyFont="1" applyFill="1" applyBorder="1" applyAlignment="1">
      <alignment horizontal="center" vertical="center" wrapText="1"/>
    </xf>
    <xf numFmtId="0" fontId="5" fillId="34" borderId="87" xfId="0" applyFont="1" applyFill="1" applyBorder="1" applyAlignment="1">
      <alignment horizontal="center" vertical="center" wrapText="1"/>
    </xf>
    <xf numFmtId="0" fontId="5" fillId="34" borderId="213"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34" borderId="190" xfId="0" applyFont="1" applyFill="1" applyBorder="1" applyAlignment="1">
      <alignment horizontal="center" vertical="center" wrapText="1"/>
    </xf>
    <xf numFmtId="0" fontId="5" fillId="34" borderId="209" xfId="0" applyFont="1" applyFill="1" applyBorder="1" applyAlignment="1">
      <alignment horizontal="center" vertical="center" wrapText="1"/>
    </xf>
    <xf numFmtId="0" fontId="5" fillId="34" borderId="214" xfId="0" applyFont="1" applyFill="1" applyBorder="1" applyAlignment="1">
      <alignment horizontal="center" vertical="center" wrapText="1"/>
    </xf>
    <xf numFmtId="0" fontId="5" fillId="34" borderId="210" xfId="0" applyFont="1" applyFill="1" applyBorder="1" applyAlignment="1">
      <alignment horizontal="center" vertical="center" wrapText="1"/>
    </xf>
    <xf numFmtId="0" fontId="5" fillId="34" borderId="211" xfId="0" applyFont="1" applyFill="1" applyBorder="1" applyAlignment="1">
      <alignment horizontal="center" vertical="center" wrapText="1"/>
    </xf>
    <xf numFmtId="0" fontId="5" fillId="34" borderId="215" xfId="0" applyFont="1" applyFill="1" applyBorder="1" applyAlignment="1">
      <alignment horizontal="center" vertical="center" wrapText="1"/>
    </xf>
    <xf numFmtId="0" fontId="5" fillId="34" borderId="216" xfId="0" applyFont="1" applyFill="1" applyBorder="1" applyAlignment="1">
      <alignment wrapText="1"/>
    </xf>
    <xf numFmtId="0" fontId="5" fillId="34" borderId="110" xfId="0" applyFont="1" applyFill="1" applyBorder="1" applyAlignment="1">
      <alignment wrapText="1"/>
    </xf>
    <xf numFmtId="0" fontId="11" fillId="34" borderId="12"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2" xfId="0" applyFont="1" applyFill="1" applyBorder="1" applyAlignment="1">
      <alignment horizontal="center" vertical="center" wrapText="1"/>
    </xf>
    <xf numFmtId="180" fontId="14" fillId="34" borderId="217" xfId="0" applyNumberFormat="1" applyFont="1" applyFill="1" applyBorder="1" applyAlignment="1">
      <alignment horizontal="center" vertical="center"/>
    </xf>
    <xf numFmtId="180" fontId="14" fillId="34" borderId="218" xfId="0" applyNumberFormat="1" applyFont="1" applyFill="1" applyBorder="1" applyAlignment="1">
      <alignment horizontal="center" vertical="center"/>
    </xf>
    <xf numFmtId="0" fontId="5" fillId="34" borderId="216" xfId="0" applyFont="1" applyFill="1" applyBorder="1" applyAlignment="1">
      <alignment horizontal="center" vertical="center" wrapText="1"/>
    </xf>
    <xf numFmtId="0" fontId="5" fillId="34" borderId="110" xfId="0" applyFont="1" applyFill="1" applyBorder="1" applyAlignment="1">
      <alignment horizontal="center" vertical="center" wrapText="1"/>
    </xf>
    <xf numFmtId="0" fontId="5" fillId="34" borderId="120" xfId="0" applyFont="1" applyFill="1" applyBorder="1" applyAlignment="1">
      <alignment horizontal="center" vertical="center" wrapText="1"/>
    </xf>
    <xf numFmtId="0" fontId="5" fillId="34" borderId="154" xfId="0" applyFont="1" applyFill="1" applyBorder="1" applyAlignment="1">
      <alignment horizontal="center" vertical="center" wrapText="1"/>
    </xf>
    <xf numFmtId="0" fontId="14" fillId="34" borderId="99" xfId="0" applyFont="1" applyFill="1" applyBorder="1" applyAlignment="1">
      <alignment horizontal="center" vertical="center"/>
    </xf>
    <xf numFmtId="0" fontId="14" fillId="34" borderId="19" xfId="0" applyFont="1" applyFill="1" applyBorder="1" applyAlignment="1">
      <alignment horizontal="center" vertical="center"/>
    </xf>
    <xf numFmtId="0" fontId="23" fillId="34" borderId="85" xfId="0" applyFont="1" applyFill="1" applyBorder="1" applyAlignment="1">
      <alignment horizontal="center" vertical="center" wrapText="1"/>
    </xf>
    <xf numFmtId="0" fontId="23" fillId="34" borderId="86"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4" borderId="14" xfId="0" applyFont="1" applyFill="1" applyBorder="1" applyAlignment="1">
      <alignment horizontal="center" vertical="center" wrapText="1"/>
    </xf>
    <xf numFmtId="180" fontId="14" fillId="34" borderId="219" xfId="0" applyNumberFormat="1" applyFont="1" applyFill="1" applyBorder="1" applyAlignment="1">
      <alignment horizontal="center" vertical="center"/>
    </xf>
    <xf numFmtId="180" fontId="14" fillId="34" borderId="220" xfId="0" applyNumberFormat="1" applyFont="1" applyFill="1" applyBorder="1" applyAlignment="1">
      <alignment horizontal="center" vertical="center"/>
    </xf>
    <xf numFmtId="0" fontId="7" fillId="34" borderId="12" xfId="0" applyFont="1" applyFill="1" applyBorder="1" applyAlignment="1">
      <alignment horizontal="center" vertical="center" wrapText="1"/>
    </xf>
    <xf numFmtId="0" fontId="11" fillId="34" borderId="0" xfId="0" applyFont="1" applyFill="1" applyBorder="1" applyAlignment="1">
      <alignment horizontal="left" vertical="top" wrapText="1"/>
    </xf>
    <xf numFmtId="0" fontId="0" fillId="34" borderId="0" xfId="0" applyFill="1" applyAlignment="1">
      <alignment/>
    </xf>
    <xf numFmtId="0" fontId="0" fillId="34" borderId="120" xfId="0" applyFill="1" applyBorder="1" applyAlignment="1">
      <alignment horizontal="center"/>
    </xf>
    <xf numFmtId="0" fontId="0" fillId="34" borderId="0" xfId="0" applyFill="1" applyAlignment="1">
      <alignment horizontal="center"/>
    </xf>
    <xf numFmtId="0" fontId="8" fillId="34" borderId="13" xfId="0" applyFont="1" applyFill="1" applyBorder="1" applyAlignment="1">
      <alignment horizontal="center" vertical="center" wrapText="1"/>
    </xf>
    <xf numFmtId="0" fontId="8" fillId="34" borderId="21"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23" fillId="34" borderId="87" xfId="0" applyFont="1" applyFill="1" applyBorder="1" applyAlignment="1">
      <alignment horizontal="center" vertical="center" wrapText="1"/>
    </xf>
    <xf numFmtId="0" fontId="5" fillId="34" borderId="0" xfId="0" applyFont="1" applyFill="1" applyBorder="1" applyAlignment="1">
      <alignment wrapText="1"/>
    </xf>
    <xf numFmtId="0" fontId="14" fillId="34" borderId="114" xfId="0" applyFont="1" applyFill="1" applyBorder="1" applyAlignment="1">
      <alignment horizontal="center" vertical="center"/>
    </xf>
    <xf numFmtId="0" fontId="14" fillId="34" borderId="112" xfId="0" applyFont="1" applyFill="1" applyBorder="1" applyAlignment="1">
      <alignment horizontal="center" vertical="center"/>
    </xf>
    <xf numFmtId="0" fontId="24" fillId="0" borderId="0" xfId="0" applyFont="1" applyAlignment="1">
      <alignment horizontal="center" vertical="center"/>
    </xf>
    <xf numFmtId="0" fontId="24" fillId="0" borderId="221" xfId="0" applyFont="1" applyBorder="1" applyAlignment="1">
      <alignment horizontal="center"/>
    </xf>
    <xf numFmtId="0" fontId="2" fillId="0" borderId="0" xfId="0" applyFont="1" applyAlignment="1">
      <alignment horizontal="center" vertical="center"/>
    </xf>
    <xf numFmtId="0" fontId="24" fillId="0" borderId="0" xfId="0" applyFont="1" applyAlignment="1">
      <alignment horizontal="center"/>
    </xf>
    <xf numFmtId="0" fontId="2" fillId="0" borderId="222" xfId="0" applyFont="1" applyBorder="1" applyAlignment="1">
      <alignment horizontal="center" vertical="center" textRotation="255" wrapText="1"/>
    </xf>
    <xf numFmtId="0" fontId="2" fillId="0" borderId="223" xfId="0" applyFont="1" applyBorder="1" applyAlignment="1">
      <alignment horizontal="center" vertical="center" textRotation="255" wrapText="1"/>
    </xf>
    <xf numFmtId="0" fontId="2" fillId="0" borderId="100" xfId="0" applyFont="1" applyBorder="1" applyAlignment="1">
      <alignment horizontal="center" vertical="center" textRotation="255" wrapText="1"/>
    </xf>
    <xf numFmtId="0" fontId="2" fillId="0" borderId="110" xfId="0" applyFont="1" applyBorder="1" applyAlignment="1">
      <alignment horizontal="center" vertical="center" textRotation="255" wrapText="1"/>
    </xf>
    <xf numFmtId="0" fontId="2" fillId="0" borderId="120" xfId="0" applyFont="1" applyBorder="1" applyAlignment="1">
      <alignment horizontal="center" vertical="center" textRotation="255" wrapText="1"/>
    </xf>
    <xf numFmtId="0" fontId="2" fillId="0" borderId="224" xfId="0" applyFont="1" applyBorder="1" applyAlignment="1">
      <alignment horizontal="center" vertical="center" textRotation="255" wrapText="1"/>
    </xf>
    <xf numFmtId="0" fontId="2" fillId="0" borderId="225" xfId="0" applyFont="1" applyBorder="1" applyAlignment="1">
      <alignment horizontal="center" vertical="center" textRotation="255" wrapText="1"/>
    </xf>
    <xf numFmtId="0" fontId="8" fillId="0" borderId="222" xfId="0" applyFont="1" applyBorder="1" applyAlignment="1">
      <alignment horizontal="center" vertical="center" textRotation="255" wrapText="1"/>
    </xf>
    <xf numFmtId="0" fontId="8" fillId="0" borderId="223" xfId="0" applyFont="1" applyBorder="1" applyAlignment="1">
      <alignment horizontal="center" vertical="center" textRotation="255" wrapText="1"/>
    </xf>
    <xf numFmtId="0" fontId="2" fillId="0" borderId="54" xfId="0" applyFont="1" applyBorder="1" applyAlignment="1">
      <alignment horizontal="center" vertical="center" wrapText="1"/>
    </xf>
    <xf numFmtId="0" fontId="2" fillId="0" borderId="226" xfId="0" applyFont="1" applyBorder="1" applyAlignment="1">
      <alignment horizontal="center" vertical="center" wrapText="1"/>
    </xf>
    <xf numFmtId="0" fontId="2" fillId="0" borderId="227"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0" fillId="0" borderId="0" xfId="0" applyFont="1" applyBorder="1" applyAlignment="1">
      <alignment horizontal="center"/>
    </xf>
    <xf numFmtId="0" fontId="0" fillId="0" borderId="0" xfId="0" applyFont="1" applyAlignment="1">
      <alignment horizontal="center"/>
    </xf>
    <xf numFmtId="0" fontId="2" fillId="0" borderId="228" xfId="0" applyFont="1" applyBorder="1" applyAlignment="1">
      <alignment horizontal="center" vertical="center" wrapText="1"/>
    </xf>
    <xf numFmtId="0" fontId="2" fillId="0" borderId="10" xfId="0" applyFont="1" applyBorder="1" applyAlignment="1">
      <alignment horizontal="center" wrapText="1"/>
    </xf>
    <xf numFmtId="0" fontId="2" fillId="0" borderId="55" xfId="0" applyFont="1" applyBorder="1" applyAlignment="1">
      <alignment horizontal="center" wrapText="1"/>
    </xf>
    <xf numFmtId="0" fontId="2" fillId="0" borderId="100" xfId="0" applyFont="1" applyBorder="1" applyAlignment="1">
      <alignment horizontal="center" wrapText="1"/>
    </xf>
    <xf numFmtId="0" fontId="2" fillId="0" borderId="155" xfId="0" applyFont="1" applyBorder="1" applyAlignment="1">
      <alignment horizontal="center" wrapText="1"/>
    </xf>
    <xf numFmtId="49" fontId="0" fillId="0" borderId="112" xfId="0" applyNumberFormat="1" applyFont="1" applyBorder="1" applyAlignment="1">
      <alignment textRotation="180"/>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21" xfId="0" applyFont="1" applyBorder="1" applyAlignment="1">
      <alignment horizontal="center" vertical="center"/>
    </xf>
    <xf numFmtId="0" fontId="7" fillId="0" borderId="11" xfId="0" applyFont="1" applyBorder="1" applyAlignment="1">
      <alignment horizontal="center" vertical="center"/>
    </xf>
    <xf numFmtId="0" fontId="11" fillId="0" borderId="229" xfId="0" applyFont="1" applyBorder="1" applyAlignment="1">
      <alignment horizontal="center" vertical="center"/>
    </xf>
    <xf numFmtId="0" fontId="11" fillId="0" borderId="230" xfId="0" applyFont="1" applyBorder="1" applyAlignment="1">
      <alignment horizontal="center" vertical="center"/>
    </xf>
    <xf numFmtId="0" fontId="11" fillId="0" borderId="20" xfId="0" applyFont="1" applyBorder="1" applyAlignment="1">
      <alignment horizontal="center" vertical="center"/>
    </xf>
    <xf numFmtId="0" fontId="96" fillId="0" borderId="11" xfId="0" applyFont="1" applyBorder="1" applyAlignment="1">
      <alignment horizontal="center" vertical="center"/>
    </xf>
    <xf numFmtId="0" fontId="2" fillId="0" borderId="231" xfId="0" applyFont="1" applyBorder="1" applyAlignment="1">
      <alignment horizontal="center" vertical="center" textRotation="255"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223" xfId="0" applyFont="1" applyBorder="1" applyAlignment="1">
      <alignment horizontal="center" vertical="center"/>
    </xf>
    <xf numFmtId="0" fontId="2" fillId="0" borderId="11" xfId="0" applyFont="1" applyBorder="1" applyAlignment="1">
      <alignment horizontal="center" vertical="center"/>
    </xf>
    <xf numFmtId="0" fontId="2" fillId="0" borderId="100" xfId="0" applyFont="1" applyBorder="1" applyAlignment="1">
      <alignment horizontal="center" vertical="center"/>
    </xf>
    <xf numFmtId="0" fontId="2" fillId="0" borderId="22" xfId="0" applyFont="1" applyBorder="1" applyAlignment="1">
      <alignment horizontal="center" vertical="center"/>
    </xf>
    <xf numFmtId="0" fontId="5" fillId="0" borderId="223" xfId="0" applyFont="1" applyBorder="1" applyAlignment="1">
      <alignment horizontal="center" vertical="center"/>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5" xfId="0" applyFont="1" applyBorder="1" applyAlignment="1">
      <alignment horizontal="center" vertical="center" wrapText="1"/>
    </xf>
    <xf numFmtId="49" fontId="0" fillId="0" borderId="0" xfId="0" applyNumberFormat="1" applyFont="1" applyBorder="1" applyAlignment="1">
      <alignment textRotation="180"/>
    </xf>
    <xf numFmtId="0" fontId="0" fillId="0" borderId="232" xfId="0" applyBorder="1" applyAlignment="1">
      <alignment horizontal="center" vertical="center" wrapText="1"/>
    </xf>
    <xf numFmtId="0" fontId="0" fillId="0" borderId="71" xfId="0" applyBorder="1" applyAlignment="1">
      <alignment horizontal="center" vertical="center"/>
    </xf>
    <xf numFmtId="0" fontId="0" fillId="0" borderId="233" xfId="0" applyBorder="1" applyAlignment="1">
      <alignment horizontal="center" vertical="center"/>
    </xf>
    <xf numFmtId="0" fontId="0" fillId="0" borderId="73" xfId="0" applyBorder="1" applyAlignment="1">
      <alignment horizontal="center" vertical="center"/>
    </xf>
    <xf numFmtId="0" fontId="0" fillId="0" borderId="55" xfId="0" applyBorder="1" applyAlignment="1">
      <alignment horizontal="center" vertical="center"/>
    </xf>
    <xf numFmtId="0" fontId="0" fillId="0" borderId="54" xfId="0" applyBorder="1" applyAlignment="1">
      <alignment horizontal="center" vertical="center"/>
    </xf>
    <xf numFmtId="0" fontId="0" fillId="0" borderId="60" xfId="0" applyBorder="1" applyAlignment="1">
      <alignment horizontal="center" vertical="center"/>
    </xf>
    <xf numFmtId="0" fontId="0" fillId="0" borderId="232" xfId="0" applyBorder="1" applyAlignment="1">
      <alignment vertical="center" textRotation="255"/>
    </xf>
    <xf numFmtId="0" fontId="0" fillId="0" borderId="68" xfId="0" applyBorder="1" applyAlignment="1">
      <alignment vertical="center" textRotation="255"/>
    </xf>
    <xf numFmtId="0" fontId="0" fillId="0" borderId="120" xfId="0" applyBorder="1" applyAlignment="1">
      <alignment vertical="center" textRotation="255"/>
    </xf>
    <xf numFmtId="0" fontId="0" fillId="0" borderId="71" xfId="0" applyBorder="1" applyAlignment="1">
      <alignment vertical="center" textRotation="255"/>
    </xf>
    <xf numFmtId="0" fontId="0" fillId="0" borderId="232" xfId="0" applyBorder="1" applyAlignment="1">
      <alignment/>
    </xf>
    <xf numFmtId="0" fontId="0" fillId="0" borderId="71" xfId="0" applyBorder="1" applyAlignment="1">
      <alignment/>
    </xf>
    <xf numFmtId="0" fontId="14" fillId="0" borderId="11" xfId="0" applyFont="1" applyBorder="1" applyAlignment="1">
      <alignment horizontal="center"/>
    </xf>
    <xf numFmtId="0" fontId="14" fillId="0" borderId="25" xfId="0" applyFont="1" applyBorder="1" applyAlignment="1">
      <alignment horizontal="center"/>
    </xf>
    <xf numFmtId="0" fontId="5" fillId="0" borderId="100" xfId="0" applyFont="1" applyBorder="1" applyAlignment="1">
      <alignment horizontal="center" vertical="center"/>
    </xf>
    <xf numFmtId="0" fontId="14" fillId="0" borderId="24" xfId="0" applyFont="1" applyBorder="1" applyAlignment="1">
      <alignment horizont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5" xfId="63"/>
    <cellStyle name="標準_Sheet1" xfId="64"/>
    <cellStyle name="標準_第１表"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75" b="1" i="0" u="none" baseline="0">
              <a:solidFill>
                <a:srgbClr val="000000"/>
              </a:solidFill>
            </a:defRPr>
          </a:pPr>
        </a:p>
      </c:txPr>
    </c:title>
    <c:plotArea>
      <c:layout/>
      <c:barChart>
        <c:barDir val="bar"/>
        <c:grouping val="clustered"/>
        <c:varyColors val="0"/>
        <c:ser>
          <c:idx val="0"/>
          <c:order val="0"/>
          <c:tx>
            <c:strRef>
              <c:f>グラフ!#REF!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er>
        <c:gapWidth val="0"/>
        <c:axId val="66098790"/>
        <c:axId val="58018199"/>
      </c:barChart>
      <c:catAx>
        <c:axId val="66098790"/>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58018199"/>
        <c:crosses val="autoZero"/>
        <c:auto val="1"/>
        <c:lblOffset val="100"/>
        <c:tickLblSkip val="1"/>
        <c:noMultiLvlLbl val="0"/>
      </c:catAx>
      <c:valAx>
        <c:axId val="58018199"/>
        <c:scaling>
          <c:orientation val="minMax"/>
          <c:max val="10"/>
        </c:scaling>
        <c:axPos val="b"/>
        <c:title>
          <c:tx>
            <c:rich>
              <a:bodyPr vert="horz" rot="0" anchor="ctr"/>
              <a:lstStyle/>
              <a:p>
                <a:pPr algn="ctr">
                  <a:defRPr/>
                </a:pPr>
                <a:r>
                  <a:rPr lang="en-US" cap="none" sz="200" b="0" i="0" u="none" baseline="0">
                    <a:solidFill>
                      <a:srgbClr val="000000"/>
                    </a:solidFill>
                    <a:latin typeface="ＭＳ Ｐゴシック"/>
                    <a:ea typeface="ＭＳ Ｐゴシック"/>
                    <a:cs typeface="ＭＳ Ｐゴシック"/>
                  </a:rPr>
                  <a:t>%</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25" b="0" i="0" u="none" baseline="0">
                <a:solidFill>
                  <a:srgbClr val="000000"/>
                </a:solidFill>
              </a:defRPr>
            </a:pPr>
          </a:p>
        </c:txPr>
        <c:crossAx val="66098790"/>
        <c:crossesAt val="1"/>
        <c:crossBetween val="between"/>
        <c:dispUnits/>
        <c:majorUnit val="2.5"/>
      </c:valAx>
      <c:spPr>
        <a:noFill/>
        <a:ln w="12700">
          <a:solidFill>
            <a:srgbClr val="000000"/>
          </a:solidFill>
        </a:ln>
      </c:spPr>
    </c:plotArea>
    <c:plotVisOnly val="1"/>
    <c:dispBlanksAs val="gap"/>
    <c:showDLblsOverMax val="0"/>
  </c:chart>
  <c:spPr>
    <a:noFill/>
    <a:ln>
      <a:no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solidFill>
                  <a:srgbClr val="000000"/>
                </a:solidFill>
                <a:latin typeface="ＭＳ Ｐゴシック"/>
                <a:ea typeface="ＭＳ Ｐゴシック"/>
                <a:cs typeface="ＭＳ Ｐゴシック"/>
              </a:rPr>
              <a:t>将来人口推計（２０００年基準）</a:t>
            </a:r>
          </a:p>
        </c:rich>
      </c:tx>
      <c:layout/>
      <c:spPr>
        <a:noFill/>
        <a:ln>
          <a:noFill/>
        </a:ln>
      </c:spPr>
    </c:title>
    <c:view3D>
      <c:rotX val="15"/>
      <c:hPercent val="15"/>
      <c:rotY val="20"/>
      <c:depthPercent val="100"/>
      <c:rAngAx val="1"/>
    </c:view3D>
    <c:plotArea>
      <c:layout/>
      <c:bar3DChart>
        <c:barDir val="col"/>
        <c:grouping val="stacked"/>
        <c:varyColors val="0"/>
        <c:ser>
          <c:idx val="0"/>
          <c:order val="0"/>
          <c:tx>
            <c:strRef>
              <c:f>グラフ!#REF!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hape val="box"/>
        </c:ser>
        <c:ser>
          <c:idx val="1"/>
          <c:order val="1"/>
          <c:tx>
            <c:strRef>
              <c:f>グラフ!#REF!</c:f>
              <c:strCache>
                <c:ptCount val="1"/>
                <c:pt idx="0">
                  <c:v>#REF!</c:v>
                </c:pt>
              </c:strCache>
            </c:strRef>
          </c:tx>
          <c:spPr>
            <a:pattFill prst="dkDnDiag">
              <a:fgClr>
                <a:srgbClr val="99336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hape val="box"/>
        </c:ser>
        <c:ser>
          <c:idx val="2"/>
          <c:order val="2"/>
          <c:tx>
            <c:strRef>
              <c:f>グラフ!#REF!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hape val="box"/>
        </c:ser>
        <c:overlap val="100"/>
        <c:gapDepth val="30"/>
        <c:shape val="box"/>
        <c:axId val="49669664"/>
        <c:axId val="44373793"/>
      </c:bar3DChart>
      <c:catAx>
        <c:axId val="49669664"/>
        <c:scaling>
          <c:orientation val="minMax"/>
        </c:scaling>
        <c:axPos val="b"/>
        <c:delete val="0"/>
        <c:numFmt formatCode="General" sourceLinked="1"/>
        <c:majorTickMark val="in"/>
        <c:minorTickMark val="none"/>
        <c:tickLblPos val="low"/>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44373793"/>
        <c:crosses val="autoZero"/>
        <c:auto val="1"/>
        <c:lblOffset val="100"/>
        <c:tickLblSkip val="1"/>
        <c:noMultiLvlLbl val="0"/>
      </c:catAx>
      <c:valAx>
        <c:axId val="4437379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9669664"/>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CCCCFF"/>
        </a:solidFill>
        <a:ln w="12700">
          <a:solidFill>
            <a:srgbClr val="808080"/>
          </a:solidFill>
        </a:ln>
      </c:spPr>
      <c:thickness val="0"/>
    </c:sideWall>
    <c:backWall>
      <c:spPr>
        <a:solidFill>
          <a:srgbClr val="CCCC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FF"/>
                </a:solidFill>
                <a:latin typeface="ＭＳ Ｐゴシック"/>
                <a:ea typeface="ＭＳ Ｐゴシック"/>
                <a:cs typeface="ＭＳ Ｐゴシック"/>
              </a:rPr>
              <a:t>（男性）</a:t>
            </a:r>
          </a:p>
        </c:rich>
      </c:tx>
      <c:layout>
        <c:manualLayout>
          <c:xMode val="factor"/>
          <c:yMode val="factor"/>
          <c:x val="0.38275"/>
          <c:y val="0.0115"/>
        </c:manualLayout>
      </c:layout>
      <c:spPr>
        <a:noFill/>
        <a:ln>
          <a:noFill/>
        </a:ln>
      </c:spPr>
    </c:title>
    <c:plotArea>
      <c:layout>
        <c:manualLayout>
          <c:xMode val="edge"/>
          <c:yMode val="edge"/>
          <c:x val="0.0305"/>
          <c:y val="0.16125"/>
          <c:w val="0.9695"/>
          <c:h val="0.79725"/>
        </c:manualLayout>
      </c:layout>
      <c:barChart>
        <c:barDir val="bar"/>
        <c:grouping val="clustered"/>
        <c:varyColors val="0"/>
        <c:ser>
          <c:idx val="0"/>
          <c:order val="0"/>
          <c:tx>
            <c:strRef>
              <c:f>グラフ!$M$20</c:f>
              <c:strCache>
                <c:ptCount val="1"/>
                <c:pt idx="0">
                  <c:v>三重県</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グラフ!$L$21:$L$25</c:f>
              <c:strCache/>
            </c:strRef>
          </c:cat>
          <c:val>
            <c:numRef>
              <c:f>グラフ!$M$21:$M$25</c:f>
              <c:numCache/>
            </c:numRef>
          </c:val>
        </c:ser>
        <c:ser>
          <c:idx val="1"/>
          <c:order val="1"/>
          <c:tx>
            <c:strRef>
              <c:f>グラフ!$N$20</c:f>
              <c:strCache>
                <c:ptCount val="1"/>
                <c:pt idx="0">
                  <c:v>桑名管内</c:v>
                </c:pt>
              </c:strCache>
            </c:strRef>
          </c:tx>
          <c:spPr>
            <a:pattFill prst="dkDnDiag">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グラフ!$L$21:$L$25</c:f>
              <c:strCache/>
            </c:strRef>
          </c:cat>
          <c:val>
            <c:numRef>
              <c:f>グラフ!$N$21:$N$25</c:f>
              <c:numCache/>
            </c:numRef>
          </c:val>
        </c:ser>
        <c:gapWidth val="30"/>
        <c:axId val="63819818"/>
        <c:axId val="37507451"/>
      </c:barChart>
      <c:catAx>
        <c:axId val="63819818"/>
        <c:scaling>
          <c:orientation val="minMax"/>
        </c:scaling>
        <c:axPos val="r"/>
        <c:delete val="1"/>
        <c:majorTickMark val="out"/>
        <c:minorTickMark val="none"/>
        <c:tickLblPos val="nextTo"/>
        <c:crossAx val="37507451"/>
        <c:crosses val="autoZero"/>
        <c:auto val="1"/>
        <c:lblOffset val="100"/>
        <c:tickLblSkip val="1"/>
        <c:noMultiLvlLbl val="0"/>
      </c:catAx>
      <c:valAx>
        <c:axId val="37507451"/>
        <c:scaling>
          <c:orientation val="maxMin"/>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3819818"/>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FF0000"/>
                </a:solidFill>
                <a:latin typeface="ＭＳ Ｐゴシック"/>
                <a:ea typeface="ＭＳ Ｐゴシック"/>
                <a:cs typeface="ＭＳ Ｐゴシック"/>
              </a:rPr>
              <a:t>（女性）</a:t>
            </a:r>
          </a:p>
        </c:rich>
      </c:tx>
      <c:layout>
        <c:manualLayout>
          <c:xMode val="factor"/>
          <c:yMode val="factor"/>
          <c:x val="-0.04525"/>
          <c:y val="0.02575"/>
        </c:manualLayout>
      </c:layout>
      <c:spPr>
        <a:noFill/>
        <a:ln>
          <a:noFill/>
        </a:ln>
      </c:spPr>
    </c:title>
    <c:plotArea>
      <c:layout>
        <c:manualLayout>
          <c:xMode val="edge"/>
          <c:yMode val="edge"/>
          <c:x val="0.037"/>
          <c:y val="0.21025"/>
          <c:w val="0.91975"/>
          <c:h val="0.738"/>
        </c:manualLayout>
      </c:layout>
      <c:barChart>
        <c:barDir val="bar"/>
        <c:grouping val="clustered"/>
        <c:varyColors val="0"/>
        <c:ser>
          <c:idx val="0"/>
          <c:order val="0"/>
          <c:tx>
            <c:strRef>
              <c:f>グラフ!$M$27</c:f>
              <c:strCache>
                <c:ptCount val="1"/>
                <c:pt idx="0">
                  <c:v>三重県</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グラフ!$L$28:$L$32</c:f>
              <c:strCache/>
            </c:strRef>
          </c:cat>
          <c:val>
            <c:numRef>
              <c:f>グラフ!$M$28:$M$32</c:f>
              <c:numCache/>
            </c:numRef>
          </c:val>
        </c:ser>
        <c:ser>
          <c:idx val="1"/>
          <c:order val="1"/>
          <c:tx>
            <c:strRef>
              <c:f>グラフ!$N$27</c:f>
              <c:strCache>
                <c:ptCount val="1"/>
                <c:pt idx="0">
                  <c:v>桑名管内</c:v>
                </c:pt>
              </c:strCache>
            </c:strRef>
          </c:tx>
          <c:spPr>
            <a:pattFill prst="dkDnDiag">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グラフ!$L$28:$L$32</c:f>
              <c:strCache/>
            </c:strRef>
          </c:cat>
          <c:val>
            <c:numRef>
              <c:f>グラフ!$N$28:$N$32</c:f>
              <c:numCache/>
            </c:numRef>
          </c:val>
        </c:ser>
        <c:gapWidth val="30"/>
        <c:axId val="2022740"/>
        <c:axId val="18204661"/>
      </c:barChart>
      <c:catAx>
        <c:axId val="2022740"/>
        <c:scaling>
          <c:orientation val="minMax"/>
        </c:scaling>
        <c:axPos val="l"/>
        <c:delete val="0"/>
        <c:numFmt formatCode="General" sourceLinked="1"/>
        <c:majorTickMark val="in"/>
        <c:minorTickMark val="none"/>
        <c:tickLblPos val="nextTo"/>
        <c:spPr>
          <a:ln w="3175">
            <a:solidFill>
              <a:srgbClr val="000000"/>
            </a:solidFill>
          </a:ln>
        </c:spPr>
        <c:crossAx val="18204661"/>
        <c:crosses val="autoZero"/>
        <c:auto val="1"/>
        <c:lblOffset val="100"/>
        <c:tickLblSkip val="1"/>
        <c:noMultiLvlLbl val="0"/>
      </c:catAx>
      <c:valAx>
        <c:axId val="18204661"/>
        <c:scaling>
          <c:orientation val="minMax"/>
          <c:max val="150"/>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022740"/>
        <c:crossesAt val="1"/>
        <c:crossBetween val="between"/>
        <c:dispUnits/>
      </c:valAx>
      <c:spPr>
        <a:noFill/>
        <a:ln w="12700">
          <a:solidFill>
            <a:srgbClr val="808080"/>
          </a:solidFill>
        </a:ln>
      </c:spPr>
    </c:plotArea>
    <c:legend>
      <c:legendPos val="r"/>
      <c:legendEntry>
        <c:idx val="1"/>
        <c:txPr>
          <a:bodyPr vert="horz" rot="0"/>
          <a:lstStyle/>
          <a:p>
            <a:pPr>
              <a:defRPr lang="en-US" cap="none" sz="825" b="0" i="0" u="none" baseline="0">
                <a:solidFill>
                  <a:srgbClr val="000000"/>
                </a:solidFill>
                <a:latin typeface="ＭＳ Ｐゴシック"/>
                <a:ea typeface="ＭＳ Ｐゴシック"/>
                <a:cs typeface="ＭＳ Ｐゴシック"/>
              </a:defRPr>
            </a:pPr>
          </a:p>
        </c:txPr>
      </c:legendEntry>
      <c:layout>
        <c:manualLayout>
          <c:xMode val="edge"/>
          <c:yMode val="edge"/>
          <c:x val="0"/>
          <c:y val="0.02225"/>
          <c:w val="0.3555"/>
          <c:h val="0.166"/>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80"/>
                </a:solidFill>
                <a:latin typeface="ＭＳ Ｐゴシック"/>
                <a:ea typeface="ＭＳ Ｐゴシック"/>
                <a:cs typeface="ＭＳ Ｐゴシック"/>
              </a:rPr>
              <a:t>男性</a:t>
            </a:r>
          </a:p>
        </c:rich>
      </c:tx>
      <c:layout>
        <c:manualLayout>
          <c:xMode val="factor"/>
          <c:yMode val="factor"/>
          <c:x val="0.151"/>
          <c:y val="0.03575"/>
        </c:manualLayout>
      </c:layout>
      <c:spPr>
        <a:noFill/>
        <a:ln>
          <a:noFill/>
        </a:ln>
      </c:spPr>
    </c:title>
    <c:plotArea>
      <c:layout>
        <c:manualLayout>
          <c:xMode val="edge"/>
          <c:yMode val="edge"/>
          <c:x val="0"/>
          <c:y val="0"/>
          <c:w val="0.68725"/>
          <c:h val="1"/>
        </c:manualLayout>
      </c:layout>
      <c:lineChart>
        <c:grouping val="standard"/>
        <c:varyColors val="0"/>
        <c:ser>
          <c:idx val="0"/>
          <c:order val="0"/>
          <c:tx>
            <c:strRef>
              <c:f>グラフ!$K$37</c:f>
              <c:strCache>
                <c:ptCount val="1"/>
                <c:pt idx="0">
                  <c:v>悪性新生物</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0000"/>
              </a:solidFill>
              <a:ln>
                <a:solidFill>
                  <a:srgbClr val="000080"/>
                </a:solidFill>
              </a:ln>
            </c:spPr>
          </c:marker>
          <c:cat>
            <c:strRef>
              <c:f>グラフ!$M$36:$Q$36</c:f>
              <c:strCache/>
            </c:strRef>
          </c:cat>
          <c:val>
            <c:numRef>
              <c:f>グラフ!$M$37:$Q$37</c:f>
              <c:numCache/>
            </c:numRef>
          </c:val>
          <c:smooth val="0"/>
        </c:ser>
        <c:ser>
          <c:idx val="1"/>
          <c:order val="1"/>
          <c:tx>
            <c:strRef>
              <c:f>グラフ!$K$38</c:f>
              <c:strCache>
                <c:ptCount val="1"/>
                <c:pt idx="0">
                  <c:v>心疾患</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000000"/>
                </a:solidFill>
              </a:ln>
            </c:spPr>
          </c:marker>
          <c:cat>
            <c:strRef>
              <c:f>グラフ!$M$36:$Q$36</c:f>
              <c:strCache/>
            </c:strRef>
          </c:cat>
          <c:val>
            <c:numRef>
              <c:f>グラフ!$M$38:$Q$38</c:f>
              <c:numCache/>
            </c:numRef>
          </c:val>
          <c:smooth val="0"/>
        </c:ser>
        <c:ser>
          <c:idx val="2"/>
          <c:order val="2"/>
          <c:tx>
            <c:strRef>
              <c:f>グラフ!$K$39</c:f>
              <c:strCache>
                <c:ptCount val="1"/>
                <c:pt idx="0">
                  <c:v>脳血管疾患</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80"/>
              </a:solidFill>
              <a:ln>
                <a:solidFill>
                  <a:srgbClr val="FFFF00"/>
                </a:solidFill>
              </a:ln>
            </c:spPr>
          </c:marker>
          <c:cat>
            <c:strRef>
              <c:f>グラフ!$M$36:$Q$36</c:f>
              <c:strCache/>
            </c:strRef>
          </c:cat>
          <c:val>
            <c:numRef>
              <c:f>グラフ!$M$39:$Q$39</c:f>
              <c:numCache/>
            </c:numRef>
          </c:val>
          <c:smooth val="0"/>
        </c:ser>
        <c:ser>
          <c:idx val="3"/>
          <c:order val="3"/>
          <c:tx>
            <c:strRef>
              <c:f>グラフ!$K$40</c:f>
              <c:strCache>
                <c:ptCount val="1"/>
                <c:pt idx="0">
                  <c:v>肺炎</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グラフ!$M$36:$Q$36</c:f>
              <c:strCache/>
            </c:strRef>
          </c:cat>
          <c:val>
            <c:numRef>
              <c:f>グラフ!$M$40:$Q$40</c:f>
              <c:numCache/>
            </c:numRef>
          </c:val>
          <c:smooth val="0"/>
        </c:ser>
        <c:ser>
          <c:idx val="4"/>
          <c:order val="4"/>
          <c:tx>
            <c:strRef>
              <c:f>グラフ!$K$41</c:f>
              <c:strCache>
                <c:ptCount val="1"/>
                <c:pt idx="0">
                  <c:v>不慮の事故</c:v>
                </c:pt>
              </c:strCache>
            </c:strRef>
          </c:tx>
          <c:spPr>
            <a:ln w="12700">
              <a:solidFill>
                <a:srgbClr val="80008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グラフ!$M$36:$Q$36</c:f>
              <c:strCache/>
            </c:strRef>
          </c:cat>
          <c:val>
            <c:numRef>
              <c:f>グラフ!$M$41:$Q$41</c:f>
              <c:numCache/>
            </c:numRef>
          </c:val>
          <c:smooth val="0"/>
        </c:ser>
        <c:marker val="1"/>
        <c:axId val="29624222"/>
        <c:axId val="65291407"/>
      </c:lineChart>
      <c:catAx>
        <c:axId val="29624222"/>
        <c:scaling>
          <c:orientation val="minMax"/>
        </c:scaling>
        <c:axPos val="b"/>
        <c:delete val="0"/>
        <c:numFmt formatCode="General" sourceLinked="1"/>
        <c:majorTickMark val="in"/>
        <c:minorTickMark val="none"/>
        <c:tickLblPos val="nextTo"/>
        <c:spPr>
          <a:ln w="3175">
            <a:solidFill>
              <a:srgbClr val="000000"/>
            </a:solidFill>
          </a:ln>
        </c:spPr>
        <c:crossAx val="65291407"/>
        <c:crosses val="autoZero"/>
        <c:auto val="1"/>
        <c:lblOffset val="100"/>
        <c:tickLblSkip val="1"/>
        <c:noMultiLvlLbl val="0"/>
      </c:catAx>
      <c:valAx>
        <c:axId val="6529140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9624222"/>
        <c:crossesAt val="1"/>
        <c:crossBetween val="between"/>
        <c:dispUnits/>
      </c:valAx>
      <c:spPr>
        <a:noFill/>
        <a:ln w="12700">
          <a:solidFill>
            <a:srgbClr val="808080"/>
          </a:solidFill>
        </a:ln>
      </c:spPr>
    </c:plotArea>
    <c:legend>
      <c:legendPos val="r"/>
      <c:layout>
        <c:manualLayout>
          <c:xMode val="edge"/>
          <c:yMode val="edge"/>
          <c:x val="0.70725"/>
          <c:y val="0.1195"/>
          <c:w val="0.241"/>
          <c:h val="0.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FF0000"/>
                </a:solidFill>
                <a:latin typeface="ＭＳ Ｐゴシック"/>
                <a:ea typeface="ＭＳ Ｐゴシック"/>
                <a:cs typeface="ＭＳ Ｐゴシック"/>
              </a:rPr>
              <a:t>女性</a:t>
            </a:r>
          </a:p>
        </c:rich>
      </c:tx>
      <c:layout>
        <c:manualLayout>
          <c:xMode val="factor"/>
          <c:yMode val="factor"/>
          <c:x val="-0.135"/>
          <c:y val="0.02375"/>
        </c:manualLayout>
      </c:layout>
      <c:spPr>
        <a:noFill/>
        <a:ln>
          <a:noFill/>
        </a:ln>
      </c:spPr>
    </c:title>
    <c:plotArea>
      <c:layout>
        <c:manualLayout>
          <c:xMode val="edge"/>
          <c:yMode val="edge"/>
          <c:x val="0.144"/>
          <c:y val="0.329"/>
          <c:w val="0.80975"/>
          <c:h val="0.6575"/>
        </c:manualLayout>
      </c:layout>
      <c:lineChart>
        <c:grouping val="standard"/>
        <c:varyColors val="0"/>
        <c:ser>
          <c:idx val="0"/>
          <c:order val="0"/>
          <c:tx>
            <c:strRef>
              <c:f>グラフ!$K$45</c:f>
              <c:strCache>
                <c:ptCount val="1"/>
                <c:pt idx="0">
                  <c:v>悪性新生物</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0000"/>
              </a:solidFill>
              <a:ln>
                <a:solidFill>
                  <a:srgbClr val="000080"/>
                </a:solidFill>
              </a:ln>
            </c:spPr>
          </c:marker>
          <c:cat>
            <c:strRef>
              <c:f>グラフ!$M$44:$Q$44</c:f>
              <c:strCache/>
            </c:strRef>
          </c:cat>
          <c:val>
            <c:numRef>
              <c:f>グラフ!$M$45:$Q$45</c:f>
              <c:numCache/>
            </c:numRef>
          </c:val>
          <c:smooth val="0"/>
        </c:ser>
        <c:ser>
          <c:idx val="1"/>
          <c:order val="1"/>
          <c:tx>
            <c:strRef>
              <c:f>グラフ!$K$46</c:f>
              <c:strCache>
                <c:ptCount val="1"/>
                <c:pt idx="0">
                  <c:v>心疾患</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000000"/>
                </a:solidFill>
              </a:ln>
            </c:spPr>
          </c:marker>
          <c:cat>
            <c:strRef>
              <c:f>グラフ!$M$44:$Q$44</c:f>
              <c:strCache/>
            </c:strRef>
          </c:cat>
          <c:val>
            <c:numRef>
              <c:f>グラフ!$M$46:$Q$46</c:f>
              <c:numCache/>
            </c:numRef>
          </c:val>
          <c:smooth val="0"/>
        </c:ser>
        <c:ser>
          <c:idx val="2"/>
          <c:order val="2"/>
          <c:tx>
            <c:strRef>
              <c:f>グラフ!$K$47</c:f>
              <c:strCache>
                <c:ptCount val="1"/>
                <c:pt idx="0">
                  <c:v>脳血管疾患</c:v>
                </c:pt>
              </c:strCache>
            </c:strRef>
          </c:tx>
          <c:spPr>
            <a:ln w="25400">
              <a:solidFill>
                <a:srgbClr val="003366"/>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80"/>
              </a:solidFill>
              <a:ln>
                <a:solidFill>
                  <a:srgbClr val="FFFF00"/>
                </a:solidFill>
              </a:ln>
            </c:spPr>
          </c:marker>
          <c:cat>
            <c:strRef>
              <c:f>グラフ!$M$44:$Q$44</c:f>
              <c:strCache/>
            </c:strRef>
          </c:cat>
          <c:val>
            <c:numRef>
              <c:f>グラフ!$M$47:$Q$47</c:f>
              <c:numCache/>
            </c:numRef>
          </c:val>
          <c:smooth val="0"/>
        </c:ser>
        <c:ser>
          <c:idx val="3"/>
          <c:order val="3"/>
          <c:tx>
            <c:strRef>
              <c:f>グラフ!$K$48</c:f>
              <c:strCache>
                <c:ptCount val="1"/>
                <c:pt idx="0">
                  <c:v>肺炎</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グラフ!$M$44:$Q$44</c:f>
              <c:strCache/>
            </c:strRef>
          </c:cat>
          <c:val>
            <c:numRef>
              <c:f>グラフ!$M$48:$Q$48</c:f>
              <c:numCache/>
            </c:numRef>
          </c:val>
          <c:smooth val="0"/>
        </c:ser>
        <c:ser>
          <c:idx val="4"/>
          <c:order val="4"/>
          <c:tx>
            <c:strRef>
              <c:f>グラフ!$K$49</c:f>
              <c:strCache>
                <c:ptCount val="1"/>
                <c:pt idx="0">
                  <c:v>不慮の事故</c:v>
                </c:pt>
              </c:strCache>
            </c:strRef>
          </c:tx>
          <c:spPr>
            <a:ln w="12700">
              <a:solidFill>
                <a:srgbClr val="80008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グラフ!$M$44:$Q$44</c:f>
              <c:strCache/>
            </c:strRef>
          </c:cat>
          <c:val>
            <c:numRef>
              <c:f>グラフ!$M$49:$Q$49</c:f>
              <c:numCache/>
            </c:numRef>
          </c:val>
          <c:smooth val="0"/>
        </c:ser>
        <c:marker val="1"/>
        <c:axId val="50751752"/>
        <c:axId val="54112585"/>
      </c:lineChart>
      <c:catAx>
        <c:axId val="5075175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4112585"/>
        <c:crosses val="autoZero"/>
        <c:auto val="1"/>
        <c:lblOffset val="100"/>
        <c:tickLblSkip val="1"/>
        <c:noMultiLvlLbl val="0"/>
      </c:catAx>
      <c:valAx>
        <c:axId val="54112585"/>
        <c:scaling>
          <c:orientation val="minMax"/>
          <c:max val="15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0751752"/>
        <c:crossesAt val="1"/>
        <c:crossBetween val="between"/>
        <c:dispUnits/>
        <c:majorUnit val="50"/>
      </c:valAx>
      <c:spPr>
        <a:noFill/>
        <a:ln w="12700">
          <a:solidFill>
            <a:srgbClr val="808080"/>
          </a:solidFill>
        </a:ln>
      </c:spPr>
    </c:plotArea>
    <c:plotVisOnly val="1"/>
    <c:dispBlanksAs val="gap"/>
    <c:showDLblsOverMax val="0"/>
  </c:chart>
  <c:spPr>
    <a:noFill/>
    <a:ln>
      <a:no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ＭＳ Ｐゴシック"/>
                <a:ea typeface="ＭＳ Ｐゴシック"/>
                <a:cs typeface="ＭＳ Ｐゴシック"/>
              </a:rPr>
              <a:t>合計特殊出生率の推移</a:t>
            </a:r>
          </a:p>
        </c:rich>
      </c:tx>
      <c:layout>
        <c:manualLayout>
          <c:xMode val="factor"/>
          <c:yMode val="factor"/>
          <c:x val="-0.1035"/>
          <c:y val="0.0605"/>
        </c:manualLayout>
      </c:layout>
      <c:spPr>
        <a:noFill/>
        <a:ln>
          <a:noFill/>
        </a:ln>
      </c:spPr>
    </c:title>
    <c:plotArea>
      <c:layout>
        <c:manualLayout>
          <c:xMode val="edge"/>
          <c:yMode val="edge"/>
          <c:x val="0.0035"/>
          <c:y val="0.22125"/>
          <c:w val="0.895"/>
          <c:h val="0.662"/>
        </c:manualLayout>
      </c:layout>
      <c:lineChart>
        <c:grouping val="standard"/>
        <c:varyColors val="0"/>
        <c:ser>
          <c:idx val="0"/>
          <c:order val="0"/>
          <c:tx>
            <c:strRef>
              <c:f>グラフ!$K$3</c:f>
              <c:strCache>
                <c:ptCount val="1"/>
                <c:pt idx="0">
                  <c:v>桑名管内</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000000"/>
                </a:solidFill>
              </a:ln>
            </c:spPr>
          </c:marker>
          <c:dLbls>
            <c:numFmt formatCode="General" sourceLinked="1"/>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グラフ!$L$2:$P$2</c:f>
              <c:strCache/>
            </c:strRef>
          </c:cat>
          <c:val>
            <c:numRef>
              <c:f>グラフ!$L$3:$P$3</c:f>
              <c:numCache/>
            </c:numRef>
          </c:val>
          <c:smooth val="0"/>
        </c:ser>
        <c:ser>
          <c:idx val="1"/>
          <c:order val="1"/>
          <c:tx>
            <c:strRef>
              <c:f>グラフ!$K$4</c:f>
              <c:strCache>
                <c:ptCount val="1"/>
                <c:pt idx="0">
                  <c:v>三重県</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000080"/>
                </a:solidFill>
              </a:ln>
            </c:spPr>
          </c:marker>
          <c:cat>
            <c:strRef>
              <c:f>グラフ!$L$2:$P$2</c:f>
              <c:strCache/>
            </c:strRef>
          </c:cat>
          <c:val>
            <c:numRef>
              <c:f>グラフ!$L$4:$P$4</c:f>
              <c:numCache/>
            </c:numRef>
          </c:val>
          <c:smooth val="0"/>
        </c:ser>
        <c:marker val="1"/>
        <c:axId val="17251218"/>
        <c:axId val="21043235"/>
      </c:lineChart>
      <c:catAx>
        <c:axId val="17251218"/>
        <c:scaling>
          <c:orientation val="minMax"/>
        </c:scaling>
        <c:axPos val="b"/>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年</a:t>
                </a:r>
              </a:p>
            </c:rich>
          </c:tx>
          <c:layout>
            <c:manualLayout>
              <c:xMode val="factor"/>
              <c:yMode val="factor"/>
              <c:x val="-0.0115"/>
              <c:y val="0.104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1043235"/>
        <c:crossesAt val="0"/>
        <c:auto val="1"/>
        <c:lblOffset val="100"/>
        <c:tickLblSkip val="1"/>
        <c:noMultiLvlLbl val="0"/>
      </c:catAx>
      <c:valAx>
        <c:axId val="21043235"/>
        <c:scaling>
          <c:orientation val="minMax"/>
        </c:scaling>
        <c:axPos val="l"/>
        <c:title>
          <c:tx>
            <c:rich>
              <a:bodyPr vert="wordArtVert" rot="0" anchor="ctr"/>
              <a:lstStyle/>
              <a:p>
                <a:pPr algn="ctr">
                  <a:defRPr/>
                </a:pPr>
                <a:r>
                  <a:rPr lang="en-US" cap="none" sz="900" b="0" i="0" u="none" baseline="0">
                    <a:solidFill>
                      <a:srgbClr val="000000"/>
                    </a:solidFill>
                    <a:latin typeface="ＭＳ Ｐゴシック"/>
                    <a:ea typeface="ＭＳ Ｐゴシック"/>
                    <a:cs typeface="ＭＳ Ｐゴシック"/>
                  </a:rPr>
                  <a:t/>
                </a:r>
              </a:p>
            </c:rich>
          </c:tx>
          <c:layout>
            <c:manualLayout>
              <c:xMode val="factor"/>
              <c:yMode val="factor"/>
              <c:x val="0.03375"/>
              <c:y val="-0.003"/>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crossAx val="17251218"/>
        <c:crossesAt val="1"/>
        <c:crossBetween val="between"/>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ＭＳ Ｐゴシック"/>
                <a:ea typeface="ＭＳ Ｐゴシック"/>
                <a:cs typeface="ＭＳ Ｐゴシック"/>
              </a:rPr>
              <a:t>乳児死亡率の推移</a:t>
            </a:r>
          </a:p>
        </c:rich>
      </c:tx>
      <c:layout>
        <c:manualLayout>
          <c:xMode val="factor"/>
          <c:yMode val="factor"/>
          <c:x val="-0.138"/>
          <c:y val="0.07025"/>
        </c:manualLayout>
      </c:layout>
      <c:spPr>
        <a:noFill/>
        <a:ln>
          <a:noFill/>
        </a:ln>
      </c:spPr>
    </c:title>
    <c:plotArea>
      <c:layout>
        <c:manualLayout>
          <c:xMode val="edge"/>
          <c:yMode val="edge"/>
          <c:x val="0.1365"/>
          <c:y val="0.21375"/>
          <c:w val="0.83225"/>
          <c:h val="0.66775"/>
        </c:manualLayout>
      </c:layout>
      <c:lineChart>
        <c:grouping val="standard"/>
        <c:varyColors val="0"/>
        <c:ser>
          <c:idx val="0"/>
          <c:order val="0"/>
          <c:tx>
            <c:strRef>
              <c:f>グラフ!$R$3</c:f>
              <c:strCache>
                <c:ptCount val="1"/>
                <c:pt idx="0">
                  <c:v>桑名管内</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000000"/>
                </a:solidFill>
              </a:ln>
            </c:spPr>
          </c:marker>
          <c:dLbls>
            <c:dLbl>
              <c:idx val="2"/>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グラフ!$S$2:$W$2</c:f>
              <c:strCache/>
            </c:strRef>
          </c:cat>
          <c:val>
            <c:numRef>
              <c:f>グラフ!$S$3:$W$3</c:f>
              <c:numCache/>
            </c:numRef>
          </c:val>
          <c:smooth val="0"/>
        </c:ser>
        <c:ser>
          <c:idx val="1"/>
          <c:order val="1"/>
          <c:tx>
            <c:strRef>
              <c:f>グラフ!$R$4</c:f>
              <c:strCache>
                <c:ptCount val="1"/>
                <c:pt idx="0">
                  <c:v>三重県</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0000FF"/>
                </a:solidFill>
              </a:ln>
            </c:spPr>
          </c:marker>
          <c:cat>
            <c:strRef>
              <c:f>グラフ!$S$2:$W$2</c:f>
              <c:strCache/>
            </c:strRef>
          </c:cat>
          <c:val>
            <c:numRef>
              <c:f>グラフ!$S$4:$W$4</c:f>
              <c:numCache/>
            </c:numRef>
          </c:val>
          <c:smooth val="0"/>
        </c:ser>
        <c:marker val="1"/>
        <c:axId val="55171388"/>
        <c:axId val="26780445"/>
      </c:lineChart>
      <c:catAx>
        <c:axId val="55171388"/>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a:t>
                </a:r>
              </a:p>
            </c:rich>
          </c:tx>
          <c:layout>
            <c:manualLayout>
              <c:xMode val="factor"/>
              <c:yMode val="factor"/>
              <c:x val="-0.01375"/>
              <c:y val="0.121"/>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ゴシック"/>
                <a:ea typeface="ＭＳ Ｐゴシック"/>
                <a:cs typeface="ＭＳ Ｐゴシック"/>
              </a:defRPr>
            </a:pPr>
          </a:p>
        </c:txPr>
        <c:crossAx val="26780445"/>
        <c:crossesAt val="0"/>
        <c:auto val="1"/>
        <c:lblOffset val="100"/>
        <c:tickLblSkip val="1"/>
        <c:noMultiLvlLbl val="0"/>
      </c:catAx>
      <c:valAx>
        <c:axId val="26780445"/>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千対</a:t>
                </a:r>
                <a:r>
                  <a:rPr lang="en-US" cap="none" sz="800" b="0" i="0" u="none" baseline="0">
                    <a:solidFill>
                      <a:srgbClr val="000000"/>
                    </a:solidFill>
                    <a:latin typeface="ＭＳ Ｐゴシック"/>
                    <a:ea typeface="ＭＳ Ｐゴシック"/>
                    <a:cs typeface="ＭＳ Ｐゴシック"/>
                  </a:rPr>
                  <a:t>
</a:t>
                </a:r>
              </a:p>
            </c:rich>
          </c:tx>
          <c:layout>
            <c:manualLayout>
              <c:xMode val="factor"/>
              <c:yMode val="factor"/>
              <c:x val="0.02825"/>
              <c:y val="-0.16"/>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crossAx val="55171388"/>
        <c:crossesAt val="1"/>
        <c:crossBetween val="between"/>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ＭＳ Ｐゴシック"/>
                <a:ea typeface="ＭＳ Ｐゴシック"/>
                <a:cs typeface="ＭＳ Ｐゴシック"/>
              </a:rPr>
              <a:t>出生率・低体重児出生率の推移</a:t>
            </a:r>
          </a:p>
        </c:rich>
      </c:tx>
      <c:layout>
        <c:manualLayout>
          <c:xMode val="factor"/>
          <c:yMode val="factor"/>
          <c:x val="-0.15875"/>
          <c:y val="0.23575"/>
        </c:manualLayout>
      </c:layout>
      <c:spPr>
        <a:noFill/>
        <a:ln>
          <a:noFill/>
        </a:ln>
      </c:spPr>
    </c:title>
    <c:plotArea>
      <c:layout>
        <c:manualLayout>
          <c:xMode val="edge"/>
          <c:yMode val="edge"/>
          <c:x val="0.00275"/>
          <c:y val="0.32925"/>
          <c:w val="0.65525"/>
          <c:h val="0.54675"/>
        </c:manualLayout>
      </c:layout>
      <c:barChart>
        <c:barDir val="col"/>
        <c:grouping val="clustered"/>
        <c:varyColors val="0"/>
        <c:ser>
          <c:idx val="1"/>
          <c:order val="0"/>
          <c:tx>
            <c:strRef>
              <c:f>グラフ!$K$7</c:f>
              <c:strCache>
                <c:ptCount val="1"/>
                <c:pt idx="0">
                  <c:v>桑名管内</c:v>
                </c:pt>
              </c:strCache>
            </c:strRef>
          </c:tx>
          <c:spPr>
            <a:pattFill prst="dkDnDiag">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グラフ!$L$6:$P$6</c:f>
              <c:strCache/>
            </c:strRef>
          </c:cat>
          <c:val>
            <c:numRef>
              <c:f>グラフ!$L$7:$P$7</c:f>
              <c:numCache/>
            </c:numRef>
          </c:val>
        </c:ser>
        <c:ser>
          <c:idx val="0"/>
          <c:order val="1"/>
          <c:tx>
            <c:strRef>
              <c:f>グラフ!$K$8</c:f>
              <c:strCache>
                <c:ptCount val="1"/>
                <c:pt idx="0">
                  <c:v>三重県</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グラフ!$L$6:$P$6</c:f>
              <c:strCache/>
            </c:strRef>
          </c:cat>
          <c:val>
            <c:numRef>
              <c:f>グラフ!$L$8:$P$8</c:f>
              <c:numCache/>
            </c:numRef>
          </c:val>
        </c:ser>
        <c:gapWidth val="30"/>
        <c:axId val="39697414"/>
        <c:axId val="21732407"/>
      </c:barChart>
      <c:lineChart>
        <c:grouping val="standard"/>
        <c:varyColors val="0"/>
        <c:ser>
          <c:idx val="2"/>
          <c:order val="2"/>
          <c:tx>
            <c:strRef>
              <c:f>グラフ!$K$9</c:f>
              <c:strCache>
                <c:ptCount val="1"/>
                <c:pt idx="0">
                  <c:v>桑名管内</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000000"/>
                </a:solidFill>
              </a:ln>
            </c:spPr>
          </c:marker>
          <c:dLbls>
            <c:dLbl>
              <c:idx val="1"/>
              <c:layout>
                <c:manualLayout>
                  <c:x val="0"/>
                  <c:y val="0"/>
                </c:manualLayout>
              </c:layout>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グラフ!$L$6:$P$6</c:f>
              <c:strCache/>
            </c:strRef>
          </c:cat>
          <c:val>
            <c:numRef>
              <c:f>グラフ!$L$9:$P$9</c:f>
              <c:numCache/>
            </c:numRef>
          </c:val>
          <c:smooth val="0"/>
        </c:ser>
        <c:ser>
          <c:idx val="3"/>
          <c:order val="3"/>
          <c:tx>
            <c:strRef>
              <c:f>グラフ!$K$10</c:f>
              <c:strCache>
                <c:ptCount val="1"/>
                <c:pt idx="0">
                  <c:v>三重県</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80"/>
                </a:solidFill>
              </a:ln>
            </c:spPr>
          </c:marker>
          <c:cat>
            <c:strRef>
              <c:f>グラフ!$L$6:$P$6</c:f>
              <c:strCache/>
            </c:strRef>
          </c:cat>
          <c:val>
            <c:numRef>
              <c:f>グラフ!$L$10:$P$10</c:f>
              <c:numCache/>
            </c:numRef>
          </c:val>
          <c:smooth val="0"/>
        </c:ser>
        <c:axId val="61373936"/>
        <c:axId val="15494513"/>
      </c:lineChart>
      <c:catAx>
        <c:axId val="39697414"/>
        <c:scaling>
          <c:orientation val="minMax"/>
        </c:scaling>
        <c:axPos val="b"/>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年</a:t>
                </a:r>
              </a:p>
            </c:rich>
          </c:tx>
          <c:layout>
            <c:manualLayout>
              <c:xMode val="factor"/>
              <c:yMode val="factor"/>
              <c:x val="0.014"/>
              <c:y val="0.13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1732407"/>
        <c:crosses val="autoZero"/>
        <c:auto val="1"/>
        <c:lblOffset val="100"/>
        <c:tickLblSkip val="1"/>
        <c:noMultiLvlLbl val="0"/>
      </c:catAx>
      <c:valAx>
        <c:axId val="2173240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9697414"/>
        <c:crossesAt val="1"/>
        <c:crossBetween val="between"/>
        <c:dispUnits/>
        <c:minorUnit val="0.4"/>
      </c:valAx>
      <c:catAx>
        <c:axId val="61373936"/>
        <c:scaling>
          <c:orientation val="minMax"/>
        </c:scaling>
        <c:axPos val="b"/>
        <c:title>
          <c:tx>
            <c:rich>
              <a:bodyPr vert="wordArtVert" rot="0" anchor="ctr"/>
              <a:lstStyle/>
              <a:p>
                <a:pPr algn="ctr">
                  <a:defRPr/>
                </a:pPr>
                <a:r>
                  <a:rPr lang="en-US" cap="none" sz="900" b="0" i="0" u="none" baseline="0">
                    <a:solidFill>
                      <a:srgbClr val="000000"/>
                    </a:solidFill>
                    <a:latin typeface="ＭＳ Ｐゴシック"/>
                    <a:ea typeface="ＭＳ Ｐゴシック"/>
                    <a:cs typeface="ＭＳ Ｐゴシック"/>
                  </a:rPr>
                  <a:t>千対</a:t>
                </a:r>
              </a:p>
            </c:rich>
          </c:tx>
          <c:layout>
            <c:manualLayout>
              <c:xMode val="factor"/>
              <c:yMode val="factor"/>
              <c:x val="0.094"/>
              <c:y val="-0.15375"/>
            </c:manualLayout>
          </c:layout>
          <c:overlay val="0"/>
          <c:spPr>
            <a:noFill/>
            <a:ln>
              <a:noFill/>
            </a:ln>
          </c:spPr>
        </c:title>
        <c:delete val="1"/>
        <c:majorTickMark val="out"/>
        <c:minorTickMark val="none"/>
        <c:tickLblPos val="nextTo"/>
        <c:crossAx val="15494513"/>
        <c:crosses val="autoZero"/>
        <c:auto val="1"/>
        <c:lblOffset val="100"/>
        <c:tickLblSkip val="1"/>
        <c:noMultiLvlLbl val="0"/>
      </c:catAx>
      <c:valAx>
        <c:axId val="15494513"/>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百対</a:t>
                </a:r>
              </a:p>
            </c:rich>
          </c:tx>
          <c:layout>
            <c:manualLayout>
              <c:xMode val="factor"/>
              <c:yMode val="factor"/>
              <c:x val="0.241"/>
              <c:y val="-0.15575"/>
            </c:manualLayout>
          </c:layout>
          <c:overlay val="0"/>
          <c:spPr>
            <a:noFill/>
            <a:ln>
              <a:noFill/>
            </a:ln>
          </c:spPr>
        </c:title>
        <c:delete val="1"/>
        <c:majorTickMark val="out"/>
        <c:minorTickMark val="none"/>
        <c:tickLblPos val="nextTo"/>
        <c:crossAx val="61373936"/>
        <c:crosses val="max"/>
        <c:crossBetween val="between"/>
        <c:dispUnits/>
      </c:valAx>
      <c:spPr>
        <a:noFill/>
        <a:ln w="12700">
          <a:solidFill>
            <a:srgbClr val="000000"/>
          </a:solidFill>
        </a:ln>
      </c:spPr>
    </c:plotArea>
    <c:legend>
      <c:legendPos val="r"/>
      <c:legendEntry>
        <c:idx val="0"/>
        <c:txPr>
          <a:bodyPr vert="horz" rot="0"/>
          <a:lstStyle/>
          <a:p>
            <a:pPr>
              <a:defRPr lang="en-US" cap="none" sz="735" b="0" i="0" u="none" baseline="0">
                <a:solidFill>
                  <a:srgbClr val="000000"/>
                </a:solidFill>
                <a:latin typeface="ＭＳ Ｐゴシック"/>
                <a:ea typeface="ＭＳ Ｐゴシック"/>
                <a:cs typeface="ＭＳ Ｐゴシック"/>
              </a:defRPr>
            </a:pPr>
          </a:p>
        </c:txPr>
      </c:legendEntry>
      <c:legendEntry>
        <c:idx val="1"/>
        <c:txPr>
          <a:bodyPr vert="horz" rot="0"/>
          <a:lstStyle/>
          <a:p>
            <a:pPr>
              <a:defRPr lang="en-US" cap="none" sz="735" b="0" i="0" u="none" baseline="0">
                <a:solidFill>
                  <a:srgbClr val="000000"/>
                </a:solidFill>
                <a:latin typeface="ＭＳ Ｐゴシック"/>
                <a:ea typeface="ＭＳ Ｐゴシック"/>
                <a:cs typeface="ＭＳ Ｐゴシック"/>
              </a:defRPr>
            </a:pPr>
          </a:p>
        </c:txPr>
      </c:legendEntry>
      <c:legendEntry>
        <c:idx val="2"/>
        <c:txPr>
          <a:bodyPr vert="horz" rot="0"/>
          <a:lstStyle/>
          <a:p>
            <a:pPr>
              <a:defRPr lang="en-US" cap="none" sz="735" b="0" i="0" u="none" baseline="0">
                <a:solidFill>
                  <a:srgbClr val="000000"/>
                </a:solidFill>
                <a:latin typeface="ＭＳ Ｐゴシック"/>
                <a:ea typeface="ＭＳ Ｐゴシック"/>
                <a:cs typeface="ＭＳ Ｐゴシック"/>
              </a:defRPr>
            </a:pPr>
          </a:p>
        </c:txPr>
      </c:legendEntry>
      <c:legendEntry>
        <c:idx val="3"/>
        <c:txPr>
          <a:bodyPr vert="horz" rot="0"/>
          <a:lstStyle/>
          <a:p>
            <a:pPr>
              <a:defRPr lang="en-US" cap="none" sz="735" b="0" i="0" u="none" baseline="0">
                <a:solidFill>
                  <a:srgbClr val="000000"/>
                </a:solidFill>
                <a:latin typeface="ＭＳ Ｐゴシック"/>
                <a:ea typeface="ＭＳ Ｐゴシック"/>
                <a:cs typeface="ＭＳ Ｐゴシック"/>
              </a:defRPr>
            </a:pPr>
          </a:p>
        </c:txPr>
      </c:legendEntry>
      <c:layout>
        <c:manualLayout>
          <c:xMode val="edge"/>
          <c:yMode val="edge"/>
          <c:x val="0.65225"/>
          <c:y val="0.15075"/>
          <c:w val="0.28925"/>
          <c:h val="0.229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周産期死亡率の推移</a:t>
            </a:r>
            <a:r>
              <a:rPr lang="en-US" cap="none" sz="1200" b="1" i="0" u="none" baseline="0">
                <a:solidFill>
                  <a:srgbClr val="000000"/>
                </a:solidFill>
                <a:latin typeface="ＭＳ Ｐゴシック"/>
                <a:ea typeface="ＭＳ Ｐゴシック"/>
                <a:cs typeface="ＭＳ Ｐゴシック"/>
              </a:rPr>
              <a:t>
</a:t>
            </a:r>
            <a:r>
              <a:rPr lang="en-US" cap="none" sz="875" b="0" i="0" u="none" baseline="0">
                <a:solidFill>
                  <a:srgbClr val="000000"/>
                </a:solidFill>
                <a:latin typeface="ＭＳ Ｐゴシック"/>
                <a:ea typeface="ＭＳ Ｐゴシック"/>
                <a:cs typeface="ＭＳ Ｐゴシック"/>
              </a:rPr>
              <a:t>（出産千対）</a:t>
            </a:r>
          </a:p>
        </c:rich>
      </c:tx>
      <c:layout>
        <c:manualLayout>
          <c:xMode val="factor"/>
          <c:yMode val="factor"/>
          <c:x val="-0.0565"/>
          <c:y val="0.009"/>
        </c:manualLayout>
      </c:layout>
      <c:spPr>
        <a:noFill/>
        <a:ln>
          <a:noFill/>
        </a:ln>
      </c:spPr>
    </c:title>
    <c:plotArea>
      <c:layout>
        <c:manualLayout>
          <c:xMode val="edge"/>
          <c:yMode val="edge"/>
          <c:x val="0.06975"/>
          <c:y val="0.21075"/>
          <c:w val="0.8925"/>
          <c:h val="0.67025"/>
        </c:manualLayout>
      </c:layout>
      <c:lineChart>
        <c:grouping val="standard"/>
        <c:varyColors val="0"/>
        <c:ser>
          <c:idx val="0"/>
          <c:order val="0"/>
          <c:tx>
            <c:strRef>
              <c:f>グラフ!$R$7</c:f>
              <c:strCache>
                <c:ptCount val="1"/>
                <c:pt idx="0">
                  <c:v>桑名管内</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000000"/>
                </a:solidFill>
              </a:ln>
            </c:spPr>
          </c:marker>
          <c:dLbls>
            <c:numFmt formatCode="General" sourceLinked="1"/>
            <c:txPr>
              <a:bodyPr vert="horz" rot="0" anchor="ctr"/>
              <a:lstStyle/>
              <a:p>
                <a:pPr algn="ctr">
                  <a:defRPr lang="en-US" cap="none" sz="95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グラフ!$S$6:$W$6</c:f>
              <c:strCache/>
            </c:strRef>
          </c:cat>
          <c:val>
            <c:numRef>
              <c:f>グラフ!$S$7:$W$7</c:f>
              <c:numCache/>
            </c:numRef>
          </c:val>
          <c:smooth val="0"/>
        </c:ser>
        <c:ser>
          <c:idx val="1"/>
          <c:order val="1"/>
          <c:tx>
            <c:strRef>
              <c:f>グラフ!$R$8</c:f>
              <c:strCache>
                <c:ptCount val="1"/>
                <c:pt idx="0">
                  <c:v>三重県</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0000FF"/>
                </a:solidFill>
              </a:ln>
            </c:spPr>
          </c:marker>
          <c:cat>
            <c:strRef>
              <c:f>グラフ!$S$6:$W$6</c:f>
              <c:strCache/>
            </c:strRef>
          </c:cat>
          <c:val>
            <c:numRef>
              <c:f>グラフ!$S$8:$W$8</c:f>
              <c:numCache/>
            </c:numRef>
          </c:val>
          <c:smooth val="0"/>
        </c:ser>
        <c:marker val="1"/>
        <c:axId val="5232890"/>
        <c:axId val="47096011"/>
      </c:lineChart>
      <c:catAx>
        <c:axId val="5232890"/>
        <c:scaling>
          <c:orientation val="minMax"/>
        </c:scaling>
        <c:axPos val="b"/>
        <c:title>
          <c:tx>
            <c:rich>
              <a:bodyPr vert="horz" rot="0" anchor="ctr"/>
              <a:lstStyle/>
              <a:p>
                <a:pPr algn="ctr">
                  <a:defRPr/>
                </a:pPr>
                <a:r>
                  <a:rPr lang="en-US" cap="none" sz="825" b="0" i="0" u="none" baseline="0">
                    <a:solidFill>
                      <a:srgbClr val="000000"/>
                    </a:solidFill>
                    <a:latin typeface="ＭＳ Ｐゴシック"/>
                    <a:ea typeface="ＭＳ Ｐゴシック"/>
                    <a:cs typeface="ＭＳ Ｐゴシック"/>
                  </a:rPr>
                  <a:t>年</a:t>
                </a:r>
              </a:p>
            </c:rich>
          </c:tx>
          <c:layout>
            <c:manualLayout>
              <c:xMode val="factor"/>
              <c:yMode val="factor"/>
              <c:x val="0.009"/>
              <c:y val="0.123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7096011"/>
        <c:crossesAt val="0"/>
        <c:auto val="1"/>
        <c:lblOffset val="100"/>
        <c:tickLblSkip val="1"/>
        <c:noMultiLvlLbl val="0"/>
      </c:catAx>
      <c:valAx>
        <c:axId val="47096011"/>
        <c:scaling>
          <c:orientation val="minMax"/>
        </c:scaling>
        <c:axPos val="l"/>
        <c:title>
          <c:tx>
            <c:rich>
              <a:bodyPr vert="wordArtVert" rot="0" anchor="ctr"/>
              <a:lstStyle/>
              <a:p>
                <a:pPr algn="ctr">
                  <a:defRPr/>
                </a:pPr>
                <a:r>
                  <a:rPr lang="en-US" cap="none" sz="825" b="0" i="0" u="none" baseline="0">
                    <a:solidFill>
                      <a:srgbClr val="000000"/>
                    </a:solidFill>
                    <a:latin typeface="ＭＳ Ｐゴシック"/>
                    <a:ea typeface="ＭＳ Ｐゴシック"/>
                    <a:cs typeface="ＭＳ Ｐゴシック"/>
                  </a:rPr>
                  <a:t>千対</a:t>
                </a:r>
                <a:r>
                  <a:rPr lang="en-US" cap="none" sz="825" b="0" i="0" u="none" baseline="0">
                    <a:solidFill>
                      <a:srgbClr val="000000"/>
                    </a:solidFill>
                    <a:latin typeface="ＭＳ Ｐゴシック"/>
                    <a:ea typeface="ＭＳ Ｐゴシック"/>
                    <a:cs typeface="ＭＳ Ｐゴシック"/>
                  </a:rPr>
                  <a:t>
</a:t>
                </a:r>
              </a:p>
            </c:rich>
          </c:tx>
          <c:layout>
            <c:manualLayout>
              <c:xMode val="factor"/>
              <c:yMode val="factor"/>
              <c:x val="0.03"/>
              <c:y val="-0.161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232890"/>
        <c:crossesAt val="1"/>
        <c:crossBetween val="between"/>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FF0000"/>
                </a:solidFill>
              </a:rPr>
              <a:t>女</a:t>
            </a:r>
          </a:p>
        </c:rich>
      </c:tx>
      <c:layout/>
      <c:spPr>
        <a:noFill/>
        <a:ln>
          <a:noFill/>
        </a:ln>
      </c:spPr>
    </c:title>
    <c:plotArea>
      <c:layout/>
      <c:barChart>
        <c:barDir val="bar"/>
        <c:grouping val="clustered"/>
        <c:varyColors val="0"/>
        <c:ser>
          <c:idx val="0"/>
          <c:order val="0"/>
          <c:tx>
            <c:strRef>
              <c:f>グラフ!#REF!</c:f>
              <c:strCache>
                <c:ptCount val="1"/>
                <c:pt idx="0">
                  <c:v>#REF!</c:v>
                </c:pt>
              </c:strCache>
            </c:strRef>
          </c:tx>
          <c:spPr>
            <a:pattFill prst="dkDnDiag">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er>
        <c:gapWidth val="0"/>
        <c:axId val="52401744"/>
        <c:axId val="1853649"/>
      </c:barChart>
      <c:catAx>
        <c:axId val="52401744"/>
        <c:scaling>
          <c:orientation val="minMax"/>
        </c:scaling>
        <c:axPos val="r"/>
        <c:delete val="1"/>
        <c:majorTickMark val="out"/>
        <c:minorTickMark val="none"/>
        <c:tickLblPos val="nextTo"/>
        <c:crossAx val="1853649"/>
        <c:crosses val="autoZero"/>
        <c:auto val="1"/>
        <c:lblOffset val="100"/>
        <c:tickLblSkip val="1"/>
        <c:noMultiLvlLbl val="0"/>
      </c:catAx>
      <c:valAx>
        <c:axId val="1853649"/>
        <c:scaling>
          <c:orientation val="maxMin"/>
          <c:max val="10"/>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52401744"/>
        <c:crossesAt val="1"/>
        <c:crossBetween val="between"/>
        <c:dispUnits/>
        <c:majorUnit val="2.5"/>
      </c:valAx>
      <c:spPr>
        <a:noFill/>
        <a:ln w="12700">
          <a:solidFill>
            <a:srgbClr val="000000"/>
          </a:solidFill>
        </a:ln>
      </c:spPr>
    </c:plotArea>
    <c:plotVisOnly val="1"/>
    <c:dispBlanksAs val="gap"/>
    <c:showDLblsOverMax val="0"/>
  </c:chart>
  <c:spPr>
    <a:noFill/>
    <a:ln>
      <a:no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75" b="1" i="0" u="none" baseline="0">
              <a:solidFill>
                <a:srgbClr val="000000"/>
              </a:solidFill>
            </a:defRPr>
          </a:pPr>
        </a:p>
      </c:txPr>
    </c:title>
    <c:plotArea>
      <c:layout/>
      <c:barChart>
        <c:barDir val="bar"/>
        <c:grouping val="clustered"/>
        <c:varyColors val="0"/>
        <c:ser>
          <c:idx val="0"/>
          <c:order val="0"/>
          <c:tx>
            <c:strRef>
              <c:f>グラフ!#REF!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er>
        <c:gapWidth val="0"/>
        <c:axId val="16682842"/>
        <c:axId val="15927851"/>
      </c:barChart>
      <c:catAx>
        <c:axId val="16682842"/>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200" b="0" i="0" u="none" baseline="0">
                <a:solidFill>
                  <a:srgbClr val="000000"/>
                </a:solidFill>
              </a:defRPr>
            </a:pPr>
          </a:p>
        </c:txPr>
        <c:crossAx val="15927851"/>
        <c:crosses val="autoZero"/>
        <c:auto val="1"/>
        <c:lblOffset val="100"/>
        <c:tickLblSkip val="1"/>
        <c:noMultiLvlLbl val="0"/>
      </c:catAx>
      <c:valAx>
        <c:axId val="15927851"/>
        <c:scaling>
          <c:orientation val="minMax"/>
          <c:max val="10"/>
        </c:scaling>
        <c:axPos val="b"/>
        <c:title>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225" b="0" i="0" u="none" baseline="0">
                <a:solidFill>
                  <a:srgbClr val="000000"/>
                </a:solidFill>
              </a:defRPr>
            </a:pPr>
          </a:p>
        </c:txPr>
        <c:crossAx val="16682842"/>
        <c:crossesAt val="1"/>
        <c:crossBetween val="between"/>
        <c:dispUnits/>
        <c:majorUnit val="2.5"/>
      </c:valAx>
      <c:spPr>
        <a:noFill/>
        <a:ln w="12700">
          <a:solidFill>
            <a:srgbClr val="000000"/>
          </a:solidFill>
        </a:ln>
      </c:spPr>
    </c:plotArea>
    <c:plotVisOnly val="1"/>
    <c:dispBlanksAs val="gap"/>
    <c:showDLblsOverMax val="0"/>
  </c:chart>
  <c:spPr>
    <a:noFill/>
    <a:ln>
      <a:no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FF0000"/>
                </a:solidFill>
              </a:rPr>
              <a:t>女</a:t>
            </a:r>
          </a:p>
        </c:rich>
      </c:tx>
      <c:layout/>
      <c:spPr>
        <a:noFill/>
        <a:ln>
          <a:noFill/>
        </a:ln>
      </c:spPr>
    </c:title>
    <c:plotArea>
      <c:layout/>
      <c:barChart>
        <c:barDir val="bar"/>
        <c:grouping val="clustered"/>
        <c:varyColors val="0"/>
        <c:ser>
          <c:idx val="0"/>
          <c:order val="0"/>
          <c:tx>
            <c:strRef>
              <c:f>グラフ!#REF!</c:f>
              <c:strCache>
                <c:ptCount val="1"/>
                <c:pt idx="0">
                  <c:v>#REF!</c:v>
                </c:pt>
              </c:strCache>
            </c:strRef>
          </c:tx>
          <c:spPr>
            <a:pattFill prst="dkDnDiag">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er>
        <c:gapWidth val="0"/>
        <c:axId val="9132932"/>
        <c:axId val="15087525"/>
      </c:barChart>
      <c:catAx>
        <c:axId val="9132932"/>
        <c:scaling>
          <c:orientation val="minMax"/>
        </c:scaling>
        <c:axPos val="r"/>
        <c:delete val="1"/>
        <c:majorTickMark val="out"/>
        <c:minorTickMark val="none"/>
        <c:tickLblPos val="nextTo"/>
        <c:crossAx val="15087525"/>
        <c:crosses val="autoZero"/>
        <c:auto val="1"/>
        <c:lblOffset val="100"/>
        <c:tickLblSkip val="1"/>
        <c:noMultiLvlLbl val="0"/>
      </c:catAx>
      <c:valAx>
        <c:axId val="15087525"/>
        <c:scaling>
          <c:orientation val="maxMin"/>
          <c:max val="10"/>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9132932"/>
        <c:crossesAt val="1"/>
        <c:crossBetween val="between"/>
        <c:dispUnits/>
        <c:majorUnit val="2.5"/>
      </c:valAx>
      <c:spPr>
        <a:noFill/>
        <a:ln w="12700">
          <a:solidFill>
            <a:srgbClr val="000000"/>
          </a:solidFill>
        </a:ln>
      </c:spPr>
    </c:plotArea>
    <c:plotVisOnly val="1"/>
    <c:dispBlanksAs val="gap"/>
    <c:showDLblsOverMax val="0"/>
  </c:chart>
  <c:spPr>
    <a:noFill/>
    <a:ln>
      <a:no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solidFill>
                  <a:srgbClr val="000000"/>
                </a:solidFill>
                <a:latin typeface="ＭＳ Ｐゴシック"/>
                <a:ea typeface="ＭＳ Ｐゴシック"/>
                <a:cs typeface="ＭＳ Ｐゴシック"/>
              </a:rPr>
              <a:t>３区分別割合の推移</a:t>
            </a:r>
          </a:p>
        </c:rich>
      </c:tx>
      <c:layout/>
      <c:spPr>
        <a:noFill/>
        <a:ln>
          <a:noFill/>
        </a:ln>
      </c:spPr>
    </c:title>
    <c:view3D>
      <c:rotX val="15"/>
      <c:hPercent val="15"/>
      <c:rotY val="20"/>
      <c:depthPercent val="100"/>
      <c:rAngAx val="1"/>
    </c:view3D>
    <c:plotArea>
      <c:layout/>
      <c:bar3DChart>
        <c:barDir val="col"/>
        <c:grouping val="stacked"/>
        <c:varyColors val="0"/>
        <c:ser>
          <c:idx val="0"/>
          <c:order val="0"/>
          <c:tx>
            <c:strRef>
              <c:f>グラフ!#REF!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hape val="box"/>
        </c:ser>
        <c:ser>
          <c:idx val="1"/>
          <c:order val="1"/>
          <c:tx>
            <c:strRef>
              <c:f>グラフ!#REF!</c:f>
              <c:strCache>
                <c:ptCount val="1"/>
                <c:pt idx="0">
                  <c:v>#REF!</c:v>
                </c:pt>
              </c:strCache>
            </c:strRef>
          </c:tx>
          <c:spPr>
            <a:pattFill prst="dkDnDiag">
              <a:fgClr>
                <a:srgbClr val="99336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hape val="box"/>
        </c:ser>
        <c:ser>
          <c:idx val="2"/>
          <c:order val="2"/>
          <c:tx>
            <c:strRef>
              <c:f>グラフ!#REF!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hape val="box"/>
        </c:ser>
        <c:overlap val="100"/>
        <c:gapDepth val="30"/>
        <c:shape val="box"/>
        <c:axId val="1569998"/>
        <c:axId val="14129983"/>
      </c:bar3DChart>
      <c:catAx>
        <c:axId val="1569998"/>
        <c:scaling>
          <c:orientation val="minMax"/>
        </c:scaling>
        <c:axPos val="b"/>
        <c:delete val="0"/>
        <c:numFmt formatCode="General" sourceLinked="1"/>
        <c:majorTickMark val="in"/>
        <c:minorTickMark val="none"/>
        <c:tickLblPos val="low"/>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14129983"/>
        <c:crosses val="autoZero"/>
        <c:auto val="1"/>
        <c:lblOffset val="100"/>
        <c:tickLblSkip val="1"/>
        <c:noMultiLvlLbl val="0"/>
      </c:catAx>
      <c:valAx>
        <c:axId val="14129983"/>
        <c:scaling>
          <c:orientation val="minMax"/>
        </c:scaling>
        <c:axPos val="l"/>
        <c:title>
          <c:tx>
            <c:rich>
              <a:bodyPr vert="wordArtVert" rot="0" anchor="ctr"/>
              <a:lstStyle/>
              <a:p>
                <a:pPr algn="ctr">
                  <a:defRPr/>
                </a:pPr>
                <a:r>
                  <a:rPr lang="en-US" cap="none" sz="325" b="0" i="0" u="none" baseline="0">
                    <a:solidFill>
                      <a:srgbClr val="000000"/>
                    </a:solidFill>
                    <a:latin typeface="ＭＳ Ｐゴシック"/>
                    <a:ea typeface="ＭＳ Ｐゴシック"/>
                    <a:cs typeface="ＭＳ Ｐゴシック"/>
                  </a:rPr>
                  <a:t>千人</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325" b="0" i="0" u="none" baseline="0">
                <a:solidFill>
                  <a:srgbClr val="000000"/>
                </a:solidFill>
                <a:latin typeface="ＭＳ Ｐゴシック"/>
                <a:ea typeface="ＭＳ Ｐゴシック"/>
                <a:cs typeface="ＭＳ Ｐゴシック"/>
              </a:defRPr>
            </a:pPr>
          </a:p>
        </c:txPr>
        <c:crossAx val="1569998"/>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275" b="0" i="0" u="none" baseline="0">
              <a:solidFill>
                <a:srgbClr val="000000"/>
              </a:solidFill>
              <a:latin typeface="ＭＳ Ｐゴシック"/>
              <a:ea typeface="ＭＳ Ｐゴシック"/>
              <a:cs typeface="ＭＳ Ｐゴシック"/>
            </a:defRPr>
          </a:pPr>
        </a:p>
      </c:txPr>
    </c:legend>
    <c:floor>
      <c:spPr>
        <a:solidFill>
          <a:srgbClr val="C0C0C0"/>
        </a:solidFill>
        <a:ln w="3175">
          <a:solidFill>
            <a:srgbClr val="000000"/>
          </a:solidFill>
        </a:ln>
      </c:spPr>
      <c:thickness val="0"/>
    </c:floor>
    <c:sideWall>
      <c:spPr>
        <a:solidFill>
          <a:srgbClr val="CCCCFF"/>
        </a:solidFill>
        <a:ln w="12700">
          <a:solidFill>
            <a:srgbClr val="808080"/>
          </a:solidFill>
        </a:ln>
      </c:spPr>
      <c:thickness val="0"/>
    </c:sideWall>
    <c:backWall>
      <c:spPr>
        <a:solidFill>
          <a:srgbClr val="CCCC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FF0000"/>
                </a:solidFill>
                <a:latin typeface="ＭＳ Ｐゴシック"/>
                <a:ea typeface="ＭＳ Ｐゴシック"/>
                <a:cs typeface="ＭＳ Ｐゴシック"/>
              </a:rPr>
              <a:t>女性</a:t>
            </a:r>
          </a:p>
        </c:rich>
      </c:tx>
      <c:layout/>
      <c:spPr>
        <a:noFill/>
        <a:ln>
          <a:noFill/>
        </a:ln>
      </c:spPr>
    </c:title>
    <c:plotArea>
      <c:layout/>
      <c:barChart>
        <c:barDir val="bar"/>
        <c:grouping val="clustered"/>
        <c:varyColors val="0"/>
        <c:ser>
          <c:idx val="0"/>
          <c:order val="0"/>
          <c:tx>
            <c:strRef>
              <c:f>グラフ!#REF!</c:f>
              <c:strCache>
                <c:ptCount val="1"/>
                <c:pt idx="0">
                  <c:v>#REF!</c:v>
                </c:pt>
              </c:strCache>
            </c:strRef>
          </c:tx>
          <c:spPr>
            <a:pattFill prst="dkDnDiag">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er>
        <c:gapWidth val="0"/>
        <c:axId val="60060984"/>
        <c:axId val="3677945"/>
      </c:barChart>
      <c:catAx>
        <c:axId val="60060984"/>
        <c:scaling>
          <c:orientation val="minMax"/>
        </c:scaling>
        <c:axPos val="l"/>
        <c:delete val="1"/>
        <c:majorTickMark val="out"/>
        <c:minorTickMark val="none"/>
        <c:tickLblPos val="nextTo"/>
        <c:crossAx val="3677945"/>
        <c:crosses val="autoZero"/>
        <c:auto val="1"/>
        <c:lblOffset val="100"/>
        <c:tickLblSkip val="1"/>
        <c:noMultiLvlLbl val="0"/>
      </c:catAx>
      <c:valAx>
        <c:axId val="3677945"/>
        <c:scaling>
          <c:orientation val="minMax"/>
          <c:max val="10"/>
        </c:scaling>
        <c:axPos val="b"/>
        <c:majorGridlines>
          <c:spPr>
            <a:ln w="3175">
              <a:solidFill>
                <a:srgbClr val="000000"/>
              </a:solidFill>
            </a:ln>
          </c:spPr>
        </c:majorGridlines>
        <c:delete val="0"/>
        <c:numFmt formatCode="#,##0_);[Red]\(#,##0\)" sourceLinked="0"/>
        <c:majorTickMark val="in"/>
        <c:minorTickMark val="none"/>
        <c:tickLblPos val="nextTo"/>
        <c:spPr>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crossAx val="60060984"/>
        <c:crossesAt val="1"/>
        <c:crossBetween val="between"/>
        <c:dispUnits/>
        <c:majorUnit val="2"/>
        <c:minorUnit val="2"/>
      </c:valAx>
      <c:spPr>
        <a:noFill/>
        <a:ln w="12700">
          <a:solidFill>
            <a:srgbClr val="000000"/>
          </a:solidFill>
        </a:ln>
      </c:spPr>
    </c:plotArea>
    <c:plotVisOnly val="1"/>
    <c:dispBlanksAs val="gap"/>
    <c:showDLblsOverMax val="0"/>
  </c:chart>
  <c:spPr>
    <a:noFill/>
    <a:ln>
      <a:no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rPr>
              <a:t>男性</a:t>
            </a:r>
          </a:p>
        </c:rich>
      </c:tx>
      <c:layout/>
      <c:spPr>
        <a:noFill/>
        <a:ln>
          <a:noFill/>
        </a:ln>
      </c:spPr>
    </c:title>
    <c:plotArea>
      <c:layout/>
      <c:barChart>
        <c:barDir val="bar"/>
        <c:grouping val="clustered"/>
        <c:varyColors val="0"/>
        <c:ser>
          <c:idx val="0"/>
          <c:order val="0"/>
          <c:tx>
            <c:strRef>
              <c:f>グラフ!#REF!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er>
        <c:gapWidth val="0"/>
        <c:axId val="33101506"/>
        <c:axId val="29478099"/>
      </c:barChart>
      <c:catAx>
        <c:axId val="33101506"/>
        <c:scaling>
          <c:orientation val="minMax"/>
        </c:scaling>
        <c:axPos val="r"/>
        <c:delete val="0"/>
        <c:numFmt formatCode="General" sourceLinked="1"/>
        <c:majorTickMark val="in"/>
        <c:minorTickMark val="none"/>
        <c:tickLblPos val="nextTo"/>
        <c:spPr>
          <a:ln w="3175">
            <a:no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crossAx val="29478099"/>
        <c:crosses val="autoZero"/>
        <c:auto val="1"/>
        <c:lblOffset val="100"/>
        <c:tickLblSkip val="1"/>
        <c:noMultiLvlLbl val="0"/>
      </c:catAx>
      <c:valAx>
        <c:axId val="29478099"/>
        <c:scaling>
          <c:orientation val="maxMin"/>
          <c:max val="10"/>
        </c:scaling>
        <c:axPos val="b"/>
        <c:majorGridlines>
          <c:spPr>
            <a:ln w="3175">
              <a:solidFill>
                <a:srgbClr val="000000"/>
              </a:solidFill>
            </a:ln>
          </c:spPr>
        </c:majorGridlines>
        <c:delete val="0"/>
        <c:numFmt formatCode="#,##0_);[Red]\(#,##0\)" sourceLinked="0"/>
        <c:majorTickMark val="in"/>
        <c:minorTickMark val="none"/>
        <c:tickLblPos val="nextTo"/>
        <c:spPr>
          <a:ln w="3175">
            <a:solidFill>
              <a:srgbClr val="000000"/>
            </a:solidFill>
          </a:ln>
        </c:spPr>
        <c:txPr>
          <a:bodyPr vert="horz" rot="0"/>
          <a:lstStyle/>
          <a:p>
            <a:pPr>
              <a:defRPr lang="en-US" cap="none" sz="150" b="0" i="0" u="none" baseline="0">
                <a:solidFill>
                  <a:srgbClr val="000000"/>
                </a:solidFill>
              </a:defRPr>
            </a:pPr>
          </a:p>
        </c:txPr>
        <c:crossAx val="33101506"/>
        <c:crossesAt val="1"/>
        <c:crossBetween val="between"/>
        <c:dispUnits/>
        <c:majorUnit val="2"/>
        <c:minorUnit val="2"/>
      </c:valAx>
      <c:spPr>
        <a:noFill/>
        <a:ln w="12700">
          <a:solidFill>
            <a:srgbClr val="000000"/>
          </a:solidFill>
        </a:ln>
      </c:spPr>
    </c:plotArea>
    <c:plotVisOnly val="1"/>
    <c:dispBlanksAs val="gap"/>
    <c:showDLblsOverMax val="0"/>
  </c:chart>
  <c:spPr>
    <a:noFill/>
    <a:ln>
      <a:no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rPr>
              <a:t>男性</a:t>
            </a:r>
          </a:p>
        </c:rich>
      </c:tx>
      <c:layout/>
      <c:spPr>
        <a:noFill/>
        <a:ln>
          <a:noFill/>
        </a:ln>
      </c:spPr>
    </c:title>
    <c:plotArea>
      <c:layout/>
      <c:barChart>
        <c:barDir val="bar"/>
        <c:grouping val="clustered"/>
        <c:varyColors val="0"/>
        <c:ser>
          <c:idx val="0"/>
          <c:order val="0"/>
          <c:tx>
            <c:strRef>
              <c:f>グラフ!#REF!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er>
        <c:gapWidth val="0"/>
        <c:axId val="63976300"/>
        <c:axId val="38915789"/>
      </c:barChart>
      <c:catAx>
        <c:axId val="63976300"/>
        <c:scaling>
          <c:orientation val="minMax"/>
        </c:scaling>
        <c:axPos val="r"/>
        <c:delete val="0"/>
        <c:numFmt formatCode="General" sourceLinked="1"/>
        <c:majorTickMark val="in"/>
        <c:minorTickMark val="none"/>
        <c:tickLblPos val="nextTo"/>
        <c:spPr>
          <a:ln w="3175">
            <a:no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38915789"/>
        <c:crosses val="autoZero"/>
        <c:auto val="1"/>
        <c:lblOffset val="100"/>
        <c:tickLblSkip val="1"/>
        <c:noMultiLvlLbl val="0"/>
      </c:catAx>
      <c:valAx>
        <c:axId val="38915789"/>
        <c:scaling>
          <c:orientation val="maxMin"/>
          <c:max val="10"/>
        </c:scaling>
        <c:axPos val="b"/>
        <c:majorGridlines>
          <c:spPr>
            <a:ln w="3175">
              <a:solidFill>
                <a:srgbClr val="000000"/>
              </a:solidFill>
            </a:ln>
          </c:spPr>
        </c:majorGridlines>
        <c:delete val="0"/>
        <c:numFmt formatCode="#,##0_);[Red]\(#,##0\)" sourceLinked="0"/>
        <c:majorTickMark val="in"/>
        <c:minorTickMark val="none"/>
        <c:tickLblPos val="nextTo"/>
        <c:spPr>
          <a:ln w="3175">
            <a:solidFill>
              <a:srgbClr val="000000"/>
            </a:solidFill>
          </a:ln>
        </c:spPr>
        <c:txPr>
          <a:bodyPr vert="horz" rot="0"/>
          <a:lstStyle/>
          <a:p>
            <a:pPr>
              <a:defRPr lang="en-US" cap="none" sz="125" b="0" i="0" u="none" baseline="0">
                <a:solidFill>
                  <a:srgbClr val="000000"/>
                </a:solidFill>
              </a:defRPr>
            </a:pPr>
          </a:p>
        </c:txPr>
        <c:crossAx val="63976300"/>
        <c:crossesAt val="1"/>
        <c:crossBetween val="between"/>
        <c:dispUnits/>
        <c:majorUnit val="2"/>
        <c:minorUnit val="2"/>
      </c:valAx>
      <c:spPr>
        <a:noFill/>
        <a:ln w="12700">
          <a:solidFill>
            <a:srgbClr val="000000"/>
          </a:solidFill>
        </a:ln>
      </c:spPr>
    </c:plotArea>
    <c:plotVisOnly val="1"/>
    <c:dispBlanksAs val="gap"/>
    <c:showDLblsOverMax val="0"/>
  </c:chart>
  <c:spPr>
    <a:noFill/>
    <a:ln>
      <a:no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FF0000"/>
                </a:solidFill>
                <a:latin typeface="ＭＳ Ｐゴシック"/>
                <a:ea typeface="ＭＳ Ｐゴシック"/>
                <a:cs typeface="ＭＳ Ｐゴシック"/>
              </a:rPr>
              <a:t>女性</a:t>
            </a:r>
          </a:p>
        </c:rich>
      </c:tx>
      <c:layout/>
      <c:spPr>
        <a:noFill/>
        <a:ln>
          <a:noFill/>
        </a:ln>
      </c:spPr>
    </c:title>
    <c:plotArea>
      <c:layout/>
      <c:barChart>
        <c:barDir val="bar"/>
        <c:grouping val="clustered"/>
        <c:varyColors val="0"/>
        <c:ser>
          <c:idx val="0"/>
          <c:order val="0"/>
          <c:tx>
            <c:strRef>
              <c:f>グラフ!#REF!</c:f>
              <c:strCache>
                <c:ptCount val="1"/>
                <c:pt idx="0">
                  <c:v>#REF!</c:v>
                </c:pt>
              </c:strCache>
            </c:strRef>
          </c:tx>
          <c:spPr>
            <a:pattFill prst="dkDnDiag">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er>
        <c:gapWidth val="0"/>
        <c:axId val="14697782"/>
        <c:axId val="65171175"/>
      </c:barChart>
      <c:catAx>
        <c:axId val="14697782"/>
        <c:scaling>
          <c:orientation val="minMax"/>
        </c:scaling>
        <c:axPos val="l"/>
        <c:delete val="1"/>
        <c:majorTickMark val="out"/>
        <c:minorTickMark val="none"/>
        <c:tickLblPos val="nextTo"/>
        <c:crossAx val="65171175"/>
        <c:crosses val="autoZero"/>
        <c:auto val="1"/>
        <c:lblOffset val="100"/>
        <c:tickLblSkip val="1"/>
        <c:noMultiLvlLbl val="0"/>
      </c:catAx>
      <c:valAx>
        <c:axId val="65171175"/>
        <c:scaling>
          <c:orientation val="minMax"/>
          <c:max val="10"/>
        </c:scaling>
        <c:axPos val="b"/>
        <c:majorGridlines>
          <c:spPr>
            <a:ln w="3175">
              <a:solidFill>
                <a:srgbClr val="000000"/>
              </a:solidFill>
            </a:ln>
          </c:spPr>
        </c:majorGridlines>
        <c:delete val="0"/>
        <c:numFmt formatCode="#,##0_);[Red]\(#,##0\)" sourceLinked="0"/>
        <c:majorTickMark val="in"/>
        <c:minorTickMark val="none"/>
        <c:tickLblPos val="nextTo"/>
        <c:spPr>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crossAx val="14697782"/>
        <c:crossesAt val="1"/>
        <c:crossBetween val="between"/>
        <c:dispUnits/>
        <c:majorUnit val="2"/>
        <c:minorUnit val="2"/>
      </c:valAx>
      <c:spPr>
        <a:noFill/>
        <a:ln w="12700">
          <a:solidFill>
            <a:srgbClr val="000000"/>
          </a:solidFill>
        </a:ln>
      </c:spPr>
    </c:plotArea>
    <c:plotVisOnly val="1"/>
    <c:dispBlanksAs val="gap"/>
    <c:showDLblsOverMax val="0"/>
  </c:chart>
  <c:spPr>
    <a:noFill/>
    <a:ln>
      <a:no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0</xdr:row>
      <xdr:rowOff>0</xdr:rowOff>
    </xdr:from>
    <xdr:to>
      <xdr:col>5</xdr:col>
      <xdr:colOff>952500</xdr:colOff>
      <xdr:row>0</xdr:row>
      <xdr:rowOff>0</xdr:rowOff>
    </xdr:to>
    <xdr:grpSp>
      <xdr:nvGrpSpPr>
        <xdr:cNvPr id="1" name="Group 1"/>
        <xdr:cNvGrpSpPr>
          <a:grpSpLocks/>
        </xdr:cNvGrpSpPr>
      </xdr:nvGrpSpPr>
      <xdr:grpSpPr>
        <a:xfrm>
          <a:off x="342900" y="0"/>
          <a:ext cx="3009900" cy="0"/>
          <a:chOff x="36" y="652"/>
          <a:chExt cx="316" cy="364"/>
        </a:xfrm>
        <a:solidFill>
          <a:srgbClr val="FFFFFF"/>
        </a:solidFill>
      </xdr:grpSpPr>
      <xdr:graphicFrame>
        <xdr:nvGraphicFramePr>
          <xdr:cNvPr id="2" name="グラフ 2"/>
          <xdr:cNvGraphicFramePr/>
        </xdr:nvGraphicFramePr>
        <xdr:xfrm>
          <a:off x="176" y="654"/>
          <a:ext cx="176" cy="362"/>
        </xdr:xfrm>
        <a:graphic>
          <a:graphicData uri="http://schemas.openxmlformats.org/drawingml/2006/chart">
            <c:chart xmlns:c="http://schemas.openxmlformats.org/drawingml/2006/chart" r:id="rId1"/>
          </a:graphicData>
        </a:graphic>
      </xdr:graphicFrame>
      <xdr:graphicFrame>
        <xdr:nvGraphicFramePr>
          <xdr:cNvPr id="3" name="グラフ 3"/>
          <xdr:cNvGraphicFramePr/>
        </xdr:nvGraphicFramePr>
        <xdr:xfrm>
          <a:off x="36" y="652"/>
          <a:ext cx="154" cy="362"/>
        </xdr:xfrm>
        <a:graphic>
          <a:graphicData uri="http://schemas.openxmlformats.org/drawingml/2006/chart">
            <c:chart xmlns:c="http://schemas.openxmlformats.org/drawingml/2006/chart" r:id="rId2"/>
          </a:graphicData>
        </a:graphic>
      </xdr:graphicFrame>
    </xdr:grpSp>
    <xdr:clientData/>
  </xdr:twoCellAnchor>
  <xdr:twoCellAnchor>
    <xdr:from>
      <xdr:col>5</xdr:col>
      <xdr:colOff>866775</xdr:colOff>
      <xdr:row>0</xdr:row>
      <xdr:rowOff>0</xdr:rowOff>
    </xdr:from>
    <xdr:to>
      <xdr:col>8</xdr:col>
      <xdr:colOff>942975</xdr:colOff>
      <xdr:row>0</xdr:row>
      <xdr:rowOff>0</xdr:rowOff>
    </xdr:to>
    <xdr:grpSp>
      <xdr:nvGrpSpPr>
        <xdr:cNvPr id="4" name="Group 4"/>
        <xdr:cNvGrpSpPr>
          <a:grpSpLocks/>
        </xdr:cNvGrpSpPr>
      </xdr:nvGrpSpPr>
      <xdr:grpSpPr>
        <a:xfrm>
          <a:off x="3267075" y="0"/>
          <a:ext cx="3076575" cy="0"/>
          <a:chOff x="343" y="655"/>
          <a:chExt cx="323" cy="363"/>
        </a:xfrm>
        <a:solidFill>
          <a:srgbClr val="FFFFFF"/>
        </a:solidFill>
      </xdr:grpSpPr>
      <xdr:graphicFrame>
        <xdr:nvGraphicFramePr>
          <xdr:cNvPr id="5" name="グラフ 5"/>
          <xdr:cNvGraphicFramePr/>
        </xdr:nvGraphicFramePr>
        <xdr:xfrm>
          <a:off x="486" y="655"/>
          <a:ext cx="180" cy="362"/>
        </xdr:xfrm>
        <a:graphic>
          <a:graphicData uri="http://schemas.openxmlformats.org/drawingml/2006/chart">
            <c:chart xmlns:c="http://schemas.openxmlformats.org/drawingml/2006/chart" r:id="rId3"/>
          </a:graphicData>
        </a:graphic>
      </xdr:graphicFrame>
      <xdr:graphicFrame>
        <xdr:nvGraphicFramePr>
          <xdr:cNvPr id="6" name="グラフ 6"/>
          <xdr:cNvGraphicFramePr/>
        </xdr:nvGraphicFramePr>
        <xdr:xfrm>
          <a:off x="343" y="656"/>
          <a:ext cx="164" cy="362"/>
        </xdr:xfrm>
        <a:graphic>
          <a:graphicData uri="http://schemas.openxmlformats.org/drawingml/2006/chart">
            <c:chart xmlns:c="http://schemas.openxmlformats.org/drawingml/2006/chart" r:id="rId4"/>
          </a:graphicData>
        </a:graphic>
      </xdr:graphicFrame>
    </xdr:grpSp>
    <xdr:clientData/>
  </xdr:twoCellAnchor>
  <xdr:twoCellAnchor>
    <xdr:from>
      <xdr:col>0</xdr:col>
      <xdr:colOff>0</xdr:colOff>
      <xdr:row>0</xdr:row>
      <xdr:rowOff>0</xdr:rowOff>
    </xdr:from>
    <xdr:to>
      <xdr:col>6</xdr:col>
      <xdr:colOff>352425</xdr:colOff>
      <xdr:row>0</xdr:row>
      <xdr:rowOff>0</xdr:rowOff>
    </xdr:to>
    <xdr:graphicFrame>
      <xdr:nvGraphicFramePr>
        <xdr:cNvPr id="7" name="グラフ 7"/>
        <xdr:cNvGraphicFramePr/>
      </xdr:nvGraphicFramePr>
      <xdr:xfrm>
        <a:off x="0" y="0"/>
        <a:ext cx="3752850" cy="0"/>
      </xdr:xfrm>
      <a:graphic>
        <a:graphicData uri="http://schemas.openxmlformats.org/drawingml/2006/chart">
          <c:chart xmlns:c="http://schemas.openxmlformats.org/drawingml/2006/chart" r:id="rId5"/>
        </a:graphicData>
      </a:graphic>
    </xdr:graphicFrame>
    <xdr:clientData/>
  </xdr:twoCellAnchor>
  <xdr:twoCellAnchor>
    <xdr:from>
      <xdr:col>4</xdr:col>
      <xdr:colOff>390525</xdr:colOff>
      <xdr:row>0</xdr:row>
      <xdr:rowOff>0</xdr:rowOff>
    </xdr:from>
    <xdr:to>
      <xdr:col>5</xdr:col>
      <xdr:colOff>752475</xdr:colOff>
      <xdr:row>0</xdr:row>
      <xdr:rowOff>0</xdr:rowOff>
    </xdr:to>
    <xdr:graphicFrame>
      <xdr:nvGraphicFramePr>
        <xdr:cNvPr id="8" name="グラフ 8"/>
        <xdr:cNvGraphicFramePr/>
      </xdr:nvGraphicFramePr>
      <xdr:xfrm>
        <a:off x="1790700" y="0"/>
        <a:ext cx="1362075" cy="0"/>
      </xdr:xfrm>
      <a:graphic>
        <a:graphicData uri="http://schemas.openxmlformats.org/drawingml/2006/chart">
          <c:chart xmlns:c="http://schemas.openxmlformats.org/drawingml/2006/chart" r:id="rId6"/>
        </a:graphicData>
      </a:graphic>
    </xdr:graphicFrame>
    <xdr:clientData/>
  </xdr:twoCellAnchor>
  <xdr:twoCellAnchor>
    <xdr:from>
      <xdr:col>1</xdr:col>
      <xdr:colOff>28575</xdr:colOff>
      <xdr:row>0</xdr:row>
      <xdr:rowOff>0</xdr:rowOff>
    </xdr:from>
    <xdr:to>
      <xdr:col>4</xdr:col>
      <xdr:colOff>609600</xdr:colOff>
      <xdr:row>0</xdr:row>
      <xdr:rowOff>0</xdr:rowOff>
    </xdr:to>
    <xdr:graphicFrame>
      <xdr:nvGraphicFramePr>
        <xdr:cNvPr id="9" name="グラフ 9"/>
        <xdr:cNvGraphicFramePr/>
      </xdr:nvGraphicFramePr>
      <xdr:xfrm>
        <a:off x="152400" y="0"/>
        <a:ext cx="1857375" cy="0"/>
      </xdr:xfrm>
      <a:graphic>
        <a:graphicData uri="http://schemas.openxmlformats.org/drawingml/2006/chart">
          <c:chart xmlns:c="http://schemas.openxmlformats.org/drawingml/2006/chart" r:id="rId7"/>
        </a:graphicData>
      </a:graphic>
    </xdr:graphicFrame>
    <xdr:clientData/>
  </xdr:twoCellAnchor>
  <xdr:twoCellAnchor>
    <xdr:from>
      <xdr:col>5</xdr:col>
      <xdr:colOff>857250</xdr:colOff>
      <xdr:row>0</xdr:row>
      <xdr:rowOff>0</xdr:rowOff>
    </xdr:from>
    <xdr:to>
      <xdr:col>7</xdr:col>
      <xdr:colOff>723900</xdr:colOff>
      <xdr:row>0</xdr:row>
      <xdr:rowOff>0</xdr:rowOff>
    </xdr:to>
    <xdr:graphicFrame>
      <xdr:nvGraphicFramePr>
        <xdr:cNvPr id="10" name="グラフ 10"/>
        <xdr:cNvGraphicFramePr/>
      </xdr:nvGraphicFramePr>
      <xdr:xfrm>
        <a:off x="3257550" y="0"/>
        <a:ext cx="1866900" cy="0"/>
      </xdr:xfrm>
      <a:graphic>
        <a:graphicData uri="http://schemas.openxmlformats.org/drawingml/2006/chart">
          <c:chart xmlns:c="http://schemas.openxmlformats.org/drawingml/2006/chart" r:id="rId8"/>
        </a:graphicData>
      </a:graphic>
    </xdr:graphicFrame>
    <xdr:clientData/>
  </xdr:twoCellAnchor>
  <xdr:twoCellAnchor>
    <xdr:from>
      <xdr:col>7</xdr:col>
      <xdr:colOff>552450</xdr:colOff>
      <xdr:row>0</xdr:row>
      <xdr:rowOff>0</xdr:rowOff>
    </xdr:from>
    <xdr:to>
      <xdr:col>8</xdr:col>
      <xdr:colOff>923925</xdr:colOff>
      <xdr:row>0</xdr:row>
      <xdr:rowOff>0</xdr:rowOff>
    </xdr:to>
    <xdr:graphicFrame>
      <xdr:nvGraphicFramePr>
        <xdr:cNvPr id="11" name="グラフ 11"/>
        <xdr:cNvGraphicFramePr/>
      </xdr:nvGraphicFramePr>
      <xdr:xfrm>
        <a:off x="4953000" y="0"/>
        <a:ext cx="1371600" cy="0"/>
      </xdr:xfrm>
      <a:graphic>
        <a:graphicData uri="http://schemas.openxmlformats.org/drawingml/2006/chart">
          <c:chart xmlns:c="http://schemas.openxmlformats.org/drawingml/2006/chart" r:id="rId9"/>
        </a:graphicData>
      </a:graphic>
    </xdr:graphicFrame>
    <xdr:clientData/>
  </xdr:twoCellAnchor>
  <xdr:twoCellAnchor>
    <xdr:from>
      <xdr:col>5</xdr:col>
      <xdr:colOff>790575</xdr:colOff>
      <xdr:row>0</xdr:row>
      <xdr:rowOff>0</xdr:rowOff>
    </xdr:from>
    <xdr:to>
      <xdr:col>8</xdr:col>
      <xdr:colOff>914400</xdr:colOff>
      <xdr:row>0</xdr:row>
      <xdr:rowOff>0</xdr:rowOff>
    </xdr:to>
    <xdr:graphicFrame>
      <xdr:nvGraphicFramePr>
        <xdr:cNvPr id="12" name="グラフ 12"/>
        <xdr:cNvGraphicFramePr/>
      </xdr:nvGraphicFramePr>
      <xdr:xfrm>
        <a:off x="3190875" y="0"/>
        <a:ext cx="3124200"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30</xdr:row>
      <xdr:rowOff>0</xdr:rowOff>
    </xdr:from>
    <xdr:to>
      <xdr:col>8</xdr:col>
      <xdr:colOff>800100</xdr:colOff>
      <xdr:row>42</xdr:row>
      <xdr:rowOff>142875</xdr:rowOff>
    </xdr:to>
    <xdr:grpSp>
      <xdr:nvGrpSpPr>
        <xdr:cNvPr id="13" name="Group 13"/>
        <xdr:cNvGrpSpPr>
          <a:grpSpLocks/>
        </xdr:cNvGrpSpPr>
      </xdr:nvGrpSpPr>
      <xdr:grpSpPr>
        <a:xfrm>
          <a:off x="0" y="5229225"/>
          <a:ext cx="6200775" cy="2238375"/>
          <a:chOff x="0" y="559"/>
          <a:chExt cx="651" cy="231"/>
        </a:xfrm>
        <a:solidFill>
          <a:srgbClr val="FFFFFF"/>
        </a:solidFill>
      </xdr:grpSpPr>
      <xdr:graphicFrame>
        <xdr:nvGraphicFramePr>
          <xdr:cNvPr id="14" name="グラフ 14"/>
          <xdr:cNvGraphicFramePr/>
        </xdr:nvGraphicFramePr>
        <xdr:xfrm>
          <a:off x="0" y="564"/>
          <a:ext cx="365" cy="225"/>
        </xdr:xfrm>
        <a:graphic>
          <a:graphicData uri="http://schemas.openxmlformats.org/drawingml/2006/chart">
            <c:chart xmlns:c="http://schemas.openxmlformats.org/drawingml/2006/chart" r:id="rId11"/>
          </a:graphicData>
        </a:graphic>
      </xdr:graphicFrame>
      <xdr:graphicFrame>
        <xdr:nvGraphicFramePr>
          <xdr:cNvPr id="15" name="グラフ 15"/>
          <xdr:cNvGraphicFramePr/>
        </xdr:nvGraphicFramePr>
        <xdr:xfrm>
          <a:off x="345" y="559"/>
          <a:ext cx="306" cy="231"/>
        </xdr:xfrm>
        <a:graphic>
          <a:graphicData uri="http://schemas.openxmlformats.org/drawingml/2006/chart">
            <c:chart xmlns:c="http://schemas.openxmlformats.org/drawingml/2006/chart" r:id="rId12"/>
          </a:graphicData>
        </a:graphic>
      </xdr:graphicFrame>
    </xdr:grpSp>
    <xdr:clientData/>
  </xdr:twoCellAnchor>
  <xdr:twoCellAnchor>
    <xdr:from>
      <xdr:col>0</xdr:col>
      <xdr:colOff>0</xdr:colOff>
      <xdr:row>42</xdr:row>
      <xdr:rowOff>38100</xdr:rowOff>
    </xdr:from>
    <xdr:to>
      <xdr:col>8</xdr:col>
      <xdr:colOff>923925</xdr:colOff>
      <xdr:row>54</xdr:row>
      <xdr:rowOff>57150</xdr:rowOff>
    </xdr:to>
    <xdr:grpSp>
      <xdr:nvGrpSpPr>
        <xdr:cNvPr id="16" name="Group 16"/>
        <xdr:cNvGrpSpPr>
          <a:grpSpLocks/>
        </xdr:cNvGrpSpPr>
      </xdr:nvGrpSpPr>
      <xdr:grpSpPr>
        <a:xfrm>
          <a:off x="0" y="7362825"/>
          <a:ext cx="6324600" cy="2095500"/>
          <a:chOff x="0" y="787"/>
          <a:chExt cx="664" cy="235"/>
        </a:xfrm>
        <a:solidFill>
          <a:srgbClr val="FFFFFF"/>
        </a:solidFill>
      </xdr:grpSpPr>
      <xdr:graphicFrame>
        <xdr:nvGraphicFramePr>
          <xdr:cNvPr id="17" name="グラフ 17"/>
          <xdr:cNvGraphicFramePr/>
        </xdr:nvGraphicFramePr>
        <xdr:xfrm>
          <a:off x="0" y="787"/>
          <a:ext cx="407" cy="232"/>
        </xdr:xfrm>
        <a:graphic>
          <a:graphicData uri="http://schemas.openxmlformats.org/drawingml/2006/chart">
            <c:chart xmlns:c="http://schemas.openxmlformats.org/drawingml/2006/chart" r:id="rId13"/>
          </a:graphicData>
        </a:graphic>
      </xdr:graphicFrame>
      <xdr:graphicFrame>
        <xdr:nvGraphicFramePr>
          <xdr:cNvPr id="18" name="グラフ 18"/>
          <xdr:cNvGraphicFramePr/>
        </xdr:nvGraphicFramePr>
        <xdr:xfrm>
          <a:off x="330" y="790"/>
          <a:ext cx="334" cy="232"/>
        </xdr:xfrm>
        <a:graphic>
          <a:graphicData uri="http://schemas.openxmlformats.org/drawingml/2006/chart">
            <c:chart xmlns:c="http://schemas.openxmlformats.org/drawingml/2006/chart" r:id="rId14"/>
          </a:graphicData>
        </a:graphic>
      </xdr:graphicFrame>
    </xdr:grpSp>
    <xdr:clientData/>
  </xdr:twoCellAnchor>
  <xdr:twoCellAnchor>
    <xdr:from>
      <xdr:col>0</xdr:col>
      <xdr:colOff>9525</xdr:colOff>
      <xdr:row>1</xdr:row>
      <xdr:rowOff>0</xdr:rowOff>
    </xdr:from>
    <xdr:to>
      <xdr:col>5</xdr:col>
      <xdr:colOff>657225</xdr:colOff>
      <xdr:row>14</xdr:row>
      <xdr:rowOff>152400</xdr:rowOff>
    </xdr:to>
    <xdr:graphicFrame>
      <xdr:nvGraphicFramePr>
        <xdr:cNvPr id="19" name="グラフ 19"/>
        <xdr:cNvGraphicFramePr/>
      </xdr:nvGraphicFramePr>
      <xdr:xfrm>
        <a:off x="9525" y="228600"/>
        <a:ext cx="3048000" cy="2333625"/>
      </xdr:xfrm>
      <a:graphic>
        <a:graphicData uri="http://schemas.openxmlformats.org/drawingml/2006/chart">
          <c:chart xmlns:c="http://schemas.openxmlformats.org/drawingml/2006/chart" r:id="rId15"/>
        </a:graphicData>
      </a:graphic>
    </xdr:graphicFrame>
    <xdr:clientData/>
  </xdr:twoCellAnchor>
  <xdr:twoCellAnchor>
    <xdr:from>
      <xdr:col>5</xdr:col>
      <xdr:colOff>723900</xdr:colOff>
      <xdr:row>1</xdr:row>
      <xdr:rowOff>0</xdr:rowOff>
    </xdr:from>
    <xdr:to>
      <xdr:col>8</xdr:col>
      <xdr:colOff>895350</xdr:colOff>
      <xdr:row>15</xdr:row>
      <xdr:rowOff>0</xdr:rowOff>
    </xdr:to>
    <xdr:graphicFrame>
      <xdr:nvGraphicFramePr>
        <xdr:cNvPr id="20" name="グラフ 20"/>
        <xdr:cNvGraphicFramePr/>
      </xdr:nvGraphicFramePr>
      <xdr:xfrm>
        <a:off x="3124200" y="228600"/>
        <a:ext cx="3171825" cy="2352675"/>
      </xdr:xfrm>
      <a:graphic>
        <a:graphicData uri="http://schemas.openxmlformats.org/drawingml/2006/chart">
          <c:chart xmlns:c="http://schemas.openxmlformats.org/drawingml/2006/chart" r:id="rId16"/>
        </a:graphicData>
      </a:graphic>
    </xdr:graphicFrame>
    <xdr:clientData/>
  </xdr:twoCellAnchor>
  <xdr:twoCellAnchor>
    <xdr:from>
      <xdr:col>0</xdr:col>
      <xdr:colOff>9525</xdr:colOff>
      <xdr:row>10</xdr:row>
      <xdr:rowOff>104775</xdr:rowOff>
    </xdr:from>
    <xdr:to>
      <xdr:col>8</xdr:col>
      <xdr:colOff>1000125</xdr:colOff>
      <xdr:row>31</xdr:row>
      <xdr:rowOff>133350</xdr:rowOff>
    </xdr:to>
    <xdr:grpSp>
      <xdr:nvGrpSpPr>
        <xdr:cNvPr id="21" name="Group 21"/>
        <xdr:cNvGrpSpPr>
          <a:grpSpLocks/>
        </xdr:cNvGrpSpPr>
      </xdr:nvGrpSpPr>
      <xdr:grpSpPr>
        <a:xfrm>
          <a:off x="9525" y="1828800"/>
          <a:ext cx="6391275" cy="3714750"/>
          <a:chOff x="1" y="214"/>
          <a:chExt cx="671" cy="376"/>
        </a:xfrm>
        <a:solidFill>
          <a:srgbClr val="FFFFFF"/>
        </a:solidFill>
      </xdr:grpSpPr>
      <xdr:graphicFrame>
        <xdr:nvGraphicFramePr>
          <xdr:cNvPr id="22" name="グラフ 22"/>
          <xdr:cNvGraphicFramePr/>
        </xdr:nvGraphicFramePr>
        <xdr:xfrm>
          <a:off x="1" y="214"/>
          <a:ext cx="421" cy="376"/>
        </xdr:xfrm>
        <a:graphic>
          <a:graphicData uri="http://schemas.openxmlformats.org/drawingml/2006/chart">
            <c:chart xmlns:c="http://schemas.openxmlformats.org/drawingml/2006/chart" r:id="rId17"/>
          </a:graphicData>
        </a:graphic>
      </xdr:graphicFrame>
      <xdr:graphicFrame>
        <xdr:nvGraphicFramePr>
          <xdr:cNvPr id="23" name="グラフ 23"/>
          <xdr:cNvGraphicFramePr/>
        </xdr:nvGraphicFramePr>
        <xdr:xfrm>
          <a:off x="346" y="303"/>
          <a:ext cx="326" cy="275"/>
        </xdr:xfrm>
        <a:graphic>
          <a:graphicData uri="http://schemas.openxmlformats.org/drawingml/2006/chart">
            <c:chart xmlns:c="http://schemas.openxmlformats.org/drawingml/2006/chart" r:id="rId18"/>
          </a:graphicData>
        </a:graphic>
      </xdr:graphicFrame>
    </xdr:grpSp>
    <xdr:clientData/>
  </xdr:twoCellAnchor>
  <xdr:twoCellAnchor>
    <xdr:from>
      <xdr:col>5</xdr:col>
      <xdr:colOff>381000</xdr:colOff>
      <xdr:row>22</xdr:row>
      <xdr:rowOff>133350</xdr:rowOff>
    </xdr:from>
    <xdr:to>
      <xdr:col>6</xdr:col>
      <xdr:colOff>47625</xdr:colOff>
      <xdr:row>24</xdr:row>
      <xdr:rowOff>152400</xdr:rowOff>
    </xdr:to>
    <xdr:sp>
      <xdr:nvSpPr>
        <xdr:cNvPr id="24" name="AutoShape 24"/>
        <xdr:cNvSpPr>
          <a:spLocks/>
        </xdr:cNvSpPr>
      </xdr:nvSpPr>
      <xdr:spPr>
        <a:xfrm>
          <a:off x="2781300" y="3981450"/>
          <a:ext cx="666750" cy="361950"/>
        </a:xfrm>
        <a:prstGeom prst="wedgeRectCallout">
          <a:avLst>
            <a:gd name="adj1" fmla="val -98569"/>
            <a:gd name="adj2" fmla="val -63157"/>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出生率（人口千対）</a:t>
          </a:r>
        </a:p>
      </xdr:txBody>
    </xdr:sp>
    <xdr:clientData/>
  </xdr:twoCellAnchor>
  <xdr:twoCellAnchor>
    <xdr:from>
      <xdr:col>5</xdr:col>
      <xdr:colOff>409575</xdr:colOff>
      <xdr:row>19</xdr:row>
      <xdr:rowOff>38100</xdr:rowOff>
    </xdr:from>
    <xdr:to>
      <xdr:col>6</xdr:col>
      <xdr:colOff>85725</xdr:colOff>
      <xdr:row>21</xdr:row>
      <xdr:rowOff>19050</xdr:rowOff>
    </xdr:to>
    <xdr:sp>
      <xdr:nvSpPr>
        <xdr:cNvPr id="25" name="AutoShape 25"/>
        <xdr:cNvSpPr>
          <a:spLocks/>
        </xdr:cNvSpPr>
      </xdr:nvSpPr>
      <xdr:spPr>
        <a:xfrm>
          <a:off x="2809875" y="3343275"/>
          <a:ext cx="676275" cy="352425"/>
        </a:xfrm>
        <a:prstGeom prst="wedgeRectCallout">
          <a:avLst>
            <a:gd name="adj1" fmla="val -91666"/>
            <a:gd name="adj2" fmla="val -12162"/>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低体重児（出生百対）</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29"/>
  <sheetViews>
    <sheetView tabSelected="1" view="pageBreakPreview" zoomScaleSheetLayoutView="100" zoomScalePageLayoutView="0" workbookViewId="0" topLeftCell="A1">
      <selection activeCell="F2" sqref="F2"/>
    </sheetView>
  </sheetViews>
  <sheetFormatPr defaultColWidth="9.00390625" defaultRowHeight="13.5"/>
  <cols>
    <col min="1" max="3" width="1.625" style="119" customWidth="1"/>
    <col min="4" max="4" width="2.75390625" style="119" customWidth="1"/>
    <col min="5" max="5" width="3.875" style="119" customWidth="1"/>
    <col min="6" max="6" width="8.00390625" style="119" customWidth="1"/>
    <col min="7" max="7" width="9.00390625" style="119" customWidth="1"/>
    <col min="8" max="9" width="8.25390625" style="119" customWidth="1"/>
    <col min="10" max="10" width="7.75390625" style="119" customWidth="1"/>
    <col min="11" max="11" width="8.375" style="119" customWidth="1"/>
    <col min="12" max="12" width="8.875" style="119" customWidth="1"/>
    <col min="13" max="13" width="7.625" style="119" customWidth="1"/>
    <col min="14" max="14" width="7.50390625" style="119" customWidth="1"/>
    <col min="15" max="16384" width="9.00390625" style="119" customWidth="1"/>
  </cols>
  <sheetData>
    <row r="1" spans="1:14" ht="14.25">
      <c r="A1" s="52"/>
      <c r="B1" s="53" t="s">
        <v>191</v>
      </c>
      <c r="C1" s="52"/>
      <c r="D1" s="52"/>
      <c r="E1" s="52"/>
      <c r="F1" s="52"/>
      <c r="G1" s="52"/>
      <c r="I1" s="52"/>
      <c r="J1" s="52"/>
      <c r="K1" s="52"/>
      <c r="L1" s="52"/>
      <c r="M1" s="52"/>
      <c r="N1" s="52"/>
    </row>
    <row r="2" spans="1:14" ht="24.75" customHeight="1">
      <c r="A2" s="52"/>
      <c r="B2" s="52"/>
      <c r="C2" s="54" t="s">
        <v>131</v>
      </c>
      <c r="D2" s="55"/>
      <c r="E2" s="56"/>
      <c r="F2" s="56"/>
      <c r="G2" s="56"/>
      <c r="H2" s="57"/>
      <c r="I2" s="56"/>
      <c r="J2" s="56"/>
      <c r="K2" s="56"/>
      <c r="L2" s="56"/>
      <c r="M2" s="56"/>
      <c r="N2" s="56"/>
    </row>
    <row r="3" spans="1:14" ht="21" customHeight="1">
      <c r="A3" s="52"/>
      <c r="B3" s="52"/>
      <c r="C3" s="52"/>
      <c r="D3" s="56" t="s">
        <v>148</v>
      </c>
      <c r="E3" s="56"/>
      <c r="F3" s="56"/>
      <c r="G3" s="56"/>
      <c r="H3" s="56"/>
      <c r="I3" s="56"/>
      <c r="J3" s="56"/>
      <c r="K3" s="56"/>
      <c r="L3" s="56"/>
      <c r="M3" s="56"/>
      <c r="N3" s="56"/>
    </row>
    <row r="4" spans="1:14" ht="40.5" customHeight="1">
      <c r="A4" s="52"/>
      <c r="B4" s="52"/>
      <c r="C4" s="52"/>
      <c r="D4" s="374" t="s">
        <v>128</v>
      </c>
      <c r="E4" s="374"/>
      <c r="F4" s="374"/>
      <c r="G4" s="374"/>
      <c r="H4" s="374"/>
      <c r="I4" s="374"/>
      <c r="J4" s="374"/>
      <c r="K4" s="374"/>
      <c r="L4" s="374"/>
      <c r="M4" s="374"/>
      <c r="N4" s="374"/>
    </row>
    <row r="5" spans="1:14" ht="18.75" customHeight="1">
      <c r="A5" s="52"/>
      <c r="B5" s="52"/>
      <c r="C5" s="52"/>
      <c r="D5" s="58" t="s">
        <v>8</v>
      </c>
      <c r="E5" s="52"/>
      <c r="F5" s="52"/>
      <c r="G5" s="52"/>
      <c r="H5" s="52"/>
      <c r="I5" s="52"/>
      <c r="J5" s="52"/>
      <c r="K5" s="52"/>
      <c r="L5" s="52"/>
      <c r="M5" s="52"/>
      <c r="N5" s="52"/>
    </row>
    <row r="6" spans="1:14" ht="42.75" customHeight="1">
      <c r="A6" s="52"/>
      <c r="B6" s="52"/>
      <c r="C6" s="59"/>
      <c r="D6" s="374" t="s">
        <v>149</v>
      </c>
      <c r="E6" s="374"/>
      <c r="F6" s="374"/>
      <c r="G6" s="374"/>
      <c r="H6" s="374"/>
      <c r="I6" s="374"/>
      <c r="J6" s="374"/>
      <c r="K6" s="374"/>
      <c r="L6" s="374"/>
      <c r="M6" s="374"/>
      <c r="N6" s="374"/>
    </row>
    <row r="7" spans="1:14" ht="14.25" customHeight="1">
      <c r="A7" s="52"/>
      <c r="B7" s="52"/>
      <c r="C7" s="52"/>
      <c r="D7" s="58" t="s">
        <v>132</v>
      </c>
      <c r="E7" s="52"/>
      <c r="F7" s="52"/>
      <c r="G7" s="52"/>
      <c r="H7" s="52"/>
      <c r="I7" s="52"/>
      <c r="J7" s="52"/>
      <c r="K7" s="52"/>
      <c r="L7" s="52"/>
      <c r="M7" s="52"/>
      <c r="N7" s="52"/>
    </row>
    <row r="8" spans="1:14" ht="35.25" customHeight="1">
      <c r="A8" s="52"/>
      <c r="B8" s="52"/>
      <c r="C8" s="52"/>
      <c r="D8" s="374" t="s">
        <v>150</v>
      </c>
      <c r="E8" s="375"/>
      <c r="F8" s="375"/>
      <c r="G8" s="375"/>
      <c r="H8" s="375"/>
      <c r="I8" s="375"/>
      <c r="J8" s="375"/>
      <c r="K8" s="375"/>
      <c r="L8" s="375"/>
      <c r="M8" s="375"/>
      <c r="N8" s="375"/>
    </row>
    <row r="9" spans="1:14" ht="18.75" customHeight="1">
      <c r="A9" s="52"/>
      <c r="B9" s="52"/>
      <c r="C9" s="52"/>
      <c r="D9" s="52" t="s">
        <v>133</v>
      </c>
      <c r="E9" s="60"/>
      <c r="F9" s="60"/>
      <c r="G9" s="60"/>
      <c r="H9" s="60"/>
      <c r="I9" s="60"/>
      <c r="J9" s="60"/>
      <c r="K9" s="60"/>
      <c r="L9" s="60"/>
      <c r="M9" s="60"/>
      <c r="N9" s="60"/>
    </row>
    <row r="10" spans="1:14" ht="62.25" customHeight="1">
      <c r="A10" s="52"/>
      <c r="B10" s="52"/>
      <c r="C10" s="52"/>
      <c r="D10" s="374" t="s">
        <v>151</v>
      </c>
      <c r="E10" s="374"/>
      <c r="F10" s="374"/>
      <c r="G10" s="374"/>
      <c r="H10" s="374"/>
      <c r="I10" s="374"/>
      <c r="J10" s="374"/>
      <c r="K10" s="374"/>
      <c r="L10" s="374"/>
      <c r="M10" s="374"/>
      <c r="N10" s="374"/>
    </row>
    <row r="11" spans="1:14" ht="12.75">
      <c r="A11" s="52"/>
      <c r="B11" s="52"/>
      <c r="C11" s="52"/>
      <c r="D11" s="58" t="s">
        <v>134</v>
      </c>
      <c r="E11" s="52"/>
      <c r="F11" s="52"/>
      <c r="G11" s="52"/>
      <c r="H11" s="52"/>
      <c r="I11" s="52"/>
      <c r="J11" s="52"/>
      <c r="K11" s="52"/>
      <c r="L11" s="52"/>
      <c r="M11" s="52"/>
      <c r="N11" s="52"/>
    </row>
    <row r="12" spans="1:14" ht="48.75" customHeight="1">
      <c r="A12" s="52"/>
      <c r="B12" s="52"/>
      <c r="C12" s="52"/>
      <c r="D12" s="374" t="s">
        <v>188</v>
      </c>
      <c r="E12" s="374"/>
      <c r="F12" s="374"/>
      <c r="G12" s="374"/>
      <c r="H12" s="374"/>
      <c r="I12" s="374"/>
      <c r="J12" s="374"/>
      <c r="K12" s="374"/>
      <c r="L12" s="374"/>
      <c r="M12" s="374"/>
      <c r="N12" s="374"/>
    </row>
    <row r="13" spans="1:14" ht="20.25" customHeight="1">
      <c r="A13" s="52"/>
      <c r="B13" s="52"/>
      <c r="C13" s="52"/>
      <c r="D13" s="58" t="s">
        <v>135</v>
      </c>
      <c r="E13" s="60"/>
      <c r="F13" s="60"/>
      <c r="G13" s="60"/>
      <c r="H13" s="60"/>
      <c r="I13" s="60"/>
      <c r="J13" s="60"/>
      <c r="K13" s="60"/>
      <c r="L13" s="60"/>
      <c r="M13" s="60"/>
      <c r="N13" s="60"/>
    </row>
    <row r="14" spans="1:14" ht="41.25" customHeight="1">
      <c r="A14" s="52"/>
      <c r="B14" s="52"/>
      <c r="C14" s="52"/>
      <c r="D14" s="374" t="s">
        <v>152</v>
      </c>
      <c r="E14" s="374"/>
      <c r="F14" s="374"/>
      <c r="G14" s="374"/>
      <c r="H14" s="374"/>
      <c r="I14" s="374"/>
      <c r="J14" s="374"/>
      <c r="K14" s="374"/>
      <c r="L14" s="374"/>
      <c r="M14" s="374"/>
      <c r="N14" s="374"/>
    </row>
    <row r="15" spans="1:14" ht="21.75" customHeight="1">
      <c r="A15" s="52"/>
      <c r="B15" s="52"/>
      <c r="C15" s="52"/>
      <c r="D15" s="56" t="s">
        <v>136</v>
      </c>
      <c r="E15" s="55"/>
      <c r="F15" s="55"/>
      <c r="G15" s="55"/>
      <c r="H15" s="55"/>
      <c r="I15" s="55"/>
      <c r="J15" s="55"/>
      <c r="K15" s="55"/>
      <c r="L15" s="55"/>
      <c r="M15" s="55"/>
      <c r="N15" s="55"/>
    </row>
    <row r="16" spans="1:14" ht="63.75" customHeight="1">
      <c r="A16" s="52"/>
      <c r="B16" s="52"/>
      <c r="C16" s="52"/>
      <c r="D16" s="374" t="s">
        <v>153</v>
      </c>
      <c r="E16" s="375"/>
      <c r="F16" s="375"/>
      <c r="G16" s="375"/>
      <c r="H16" s="375"/>
      <c r="I16" s="375"/>
      <c r="J16" s="375"/>
      <c r="K16" s="375"/>
      <c r="L16" s="375"/>
      <c r="M16" s="375"/>
      <c r="N16" s="375"/>
    </row>
    <row r="17" spans="1:14" ht="23.25" customHeight="1">
      <c r="A17" s="52"/>
      <c r="B17" s="52"/>
      <c r="C17" s="52"/>
      <c r="D17" s="56" t="s">
        <v>137</v>
      </c>
      <c r="E17" s="56"/>
      <c r="F17" s="56"/>
      <c r="G17" s="56"/>
      <c r="H17" s="56"/>
      <c r="I17" s="56"/>
      <c r="J17" s="56"/>
      <c r="K17" s="56"/>
      <c r="L17" s="56"/>
      <c r="M17" s="56"/>
      <c r="N17" s="56"/>
    </row>
    <row r="18" spans="1:14" ht="23.25" customHeight="1">
      <c r="A18" s="52"/>
      <c r="B18" s="52"/>
      <c r="C18" s="52"/>
      <c r="D18" s="374" t="s">
        <v>154</v>
      </c>
      <c r="E18" s="374"/>
      <c r="F18" s="374"/>
      <c r="G18" s="374"/>
      <c r="H18" s="374"/>
      <c r="I18" s="374"/>
      <c r="J18" s="374"/>
      <c r="K18" s="374"/>
      <c r="L18" s="374"/>
      <c r="M18" s="374"/>
      <c r="N18" s="374"/>
    </row>
    <row r="19" spans="1:14" ht="12.75">
      <c r="A19" s="52"/>
      <c r="B19" s="52"/>
      <c r="C19" s="52"/>
      <c r="D19" s="52"/>
      <c r="E19" s="52"/>
      <c r="F19" s="52"/>
      <c r="G19" s="52"/>
      <c r="H19" s="52"/>
      <c r="I19" s="52"/>
      <c r="J19" s="52"/>
      <c r="K19" s="52"/>
      <c r="L19" s="52"/>
      <c r="M19" s="52"/>
      <c r="N19" s="52"/>
    </row>
    <row r="20" spans="1:14" ht="12.75">
      <c r="A20" s="52"/>
      <c r="B20" s="52"/>
      <c r="C20" s="54" t="s">
        <v>138</v>
      </c>
      <c r="D20" s="52"/>
      <c r="E20" s="52"/>
      <c r="F20" s="52"/>
      <c r="G20" s="57"/>
      <c r="H20" s="52"/>
      <c r="I20" s="52"/>
      <c r="J20" s="52"/>
      <c r="K20" s="52"/>
      <c r="L20" s="52"/>
      <c r="M20" s="52"/>
      <c r="N20" s="52"/>
    </row>
    <row r="21" spans="2:14" ht="19.5" customHeight="1">
      <c r="B21" s="52"/>
      <c r="C21" s="52"/>
      <c r="D21" s="61" t="s">
        <v>9</v>
      </c>
      <c r="E21" s="52"/>
      <c r="F21" s="52"/>
      <c r="G21" s="52"/>
      <c r="H21" s="52"/>
      <c r="I21" s="52"/>
      <c r="J21" s="52"/>
      <c r="K21" s="52"/>
      <c r="L21" s="52"/>
      <c r="M21" s="52"/>
      <c r="N21" s="52"/>
    </row>
    <row r="22" spans="2:14" ht="34.5" customHeight="1">
      <c r="B22" s="52"/>
      <c r="C22" s="52"/>
      <c r="D22" s="374" t="s">
        <v>155</v>
      </c>
      <c r="E22" s="374"/>
      <c r="F22" s="374"/>
      <c r="G22" s="374"/>
      <c r="H22" s="374"/>
      <c r="I22" s="374"/>
      <c r="J22" s="374"/>
      <c r="K22" s="374"/>
      <c r="L22" s="374"/>
      <c r="M22" s="374"/>
      <c r="N22" s="374"/>
    </row>
    <row r="23" spans="2:14" ht="45" customHeight="1">
      <c r="B23" s="52"/>
      <c r="C23" s="52"/>
      <c r="D23" s="374" t="s">
        <v>156</v>
      </c>
      <c r="E23" s="374"/>
      <c r="F23" s="374"/>
      <c r="G23" s="374"/>
      <c r="H23" s="374"/>
      <c r="I23" s="374"/>
      <c r="J23" s="374"/>
      <c r="K23" s="374"/>
      <c r="L23" s="374"/>
      <c r="M23" s="374"/>
      <c r="N23" s="374"/>
    </row>
    <row r="24" spans="1:14" ht="12.75">
      <c r="A24" s="52"/>
      <c r="B24" s="52"/>
      <c r="C24" s="52"/>
      <c r="D24" s="52"/>
      <c r="E24" s="52"/>
      <c r="F24" s="52"/>
      <c r="G24" s="52"/>
      <c r="H24" s="52"/>
      <c r="I24" s="52"/>
      <c r="J24" s="52"/>
      <c r="K24" s="52"/>
      <c r="L24" s="52"/>
      <c r="M24" s="52"/>
      <c r="N24" s="52"/>
    </row>
    <row r="25" spans="1:14" ht="12.75">
      <c r="A25" s="52"/>
      <c r="B25" s="52"/>
      <c r="C25" s="54" t="s">
        <v>182</v>
      </c>
      <c r="D25" s="52"/>
      <c r="E25" s="52"/>
      <c r="F25" s="52"/>
      <c r="G25" s="57"/>
      <c r="H25" s="52"/>
      <c r="I25" s="52"/>
      <c r="J25" s="52"/>
      <c r="K25" s="52"/>
      <c r="L25" s="52"/>
      <c r="M25" s="52"/>
      <c r="N25" s="52"/>
    </row>
    <row r="26" spans="2:14" ht="34.5" customHeight="1">
      <c r="B26" s="52"/>
      <c r="C26" s="52"/>
      <c r="D26" s="374" t="s">
        <v>183</v>
      </c>
      <c r="E26" s="374"/>
      <c r="F26" s="374"/>
      <c r="G26" s="374"/>
      <c r="H26" s="374"/>
      <c r="I26" s="374"/>
      <c r="J26" s="374"/>
      <c r="K26" s="374"/>
      <c r="L26" s="374"/>
      <c r="M26" s="374"/>
      <c r="N26" s="374"/>
    </row>
    <row r="27" spans="2:14" ht="9" customHeight="1">
      <c r="B27" s="52"/>
      <c r="C27" s="52"/>
      <c r="D27" s="52"/>
      <c r="E27" s="52"/>
      <c r="F27" s="52"/>
      <c r="G27" s="52"/>
      <c r="H27" s="52"/>
      <c r="I27" s="52"/>
      <c r="J27" s="52"/>
      <c r="K27" s="52"/>
      <c r="L27" s="52"/>
      <c r="M27" s="52"/>
      <c r="N27" s="52"/>
    </row>
    <row r="28" spans="2:14" ht="12.75">
      <c r="B28" s="52"/>
      <c r="C28" s="54" t="s">
        <v>184</v>
      </c>
      <c r="D28" s="52"/>
      <c r="E28" s="52"/>
      <c r="F28" s="52"/>
      <c r="G28" s="52"/>
      <c r="H28" s="52"/>
      <c r="I28" s="52"/>
      <c r="J28" s="52"/>
      <c r="K28" s="52"/>
      <c r="L28" s="52"/>
      <c r="M28" s="52"/>
      <c r="N28" s="52"/>
    </row>
    <row r="29" spans="2:14" ht="36" customHeight="1">
      <c r="B29" s="52"/>
      <c r="C29" s="52"/>
      <c r="D29" s="374" t="s">
        <v>157</v>
      </c>
      <c r="E29" s="374"/>
      <c r="F29" s="374"/>
      <c r="G29" s="374"/>
      <c r="H29" s="374"/>
      <c r="I29" s="374"/>
      <c r="J29" s="374"/>
      <c r="K29" s="374"/>
      <c r="L29" s="374"/>
      <c r="M29" s="374"/>
      <c r="N29" s="374"/>
    </row>
  </sheetData>
  <sheetProtection sheet="1"/>
  <mergeCells count="12">
    <mergeCell ref="D12:N12"/>
    <mergeCell ref="D14:N14"/>
    <mergeCell ref="D26:N26"/>
    <mergeCell ref="D10:N10"/>
    <mergeCell ref="D4:N4"/>
    <mergeCell ref="D22:N22"/>
    <mergeCell ref="D23:N23"/>
    <mergeCell ref="D29:N29"/>
    <mergeCell ref="D18:N18"/>
    <mergeCell ref="D8:N8"/>
    <mergeCell ref="D6:N6"/>
    <mergeCell ref="D16:N16"/>
  </mergeCells>
  <printOptions/>
  <pageMargins left="0.7874015748031497" right="0.7874015748031497" top="0.984251968503937" bottom="0.984251968503937" header="0.5118110236220472" footer="0.5118110236220472"/>
  <pageSetup firstPageNumber="7" useFirstPageNumber="1" horizontalDpi="600" verticalDpi="600" orientation="portrait" paperSize="9" scale="94" r:id="rId1"/>
  <headerFooter alignWithMargins="0">
    <oddFooter>&amp;C－&amp;P －</oddFooter>
  </headerFooter>
</worksheet>
</file>

<file path=xl/worksheets/sheet2.xml><?xml version="1.0" encoding="utf-8"?>
<worksheet xmlns="http://schemas.openxmlformats.org/spreadsheetml/2006/main" xmlns:r="http://schemas.openxmlformats.org/officeDocument/2006/relationships">
  <dimension ref="A1:AC28"/>
  <sheetViews>
    <sheetView view="pageBreakPreview" zoomScaleSheetLayoutView="100" zoomScalePageLayoutView="0" workbookViewId="0" topLeftCell="G22">
      <selection activeCell="E2" sqref="E2:G3"/>
    </sheetView>
  </sheetViews>
  <sheetFormatPr defaultColWidth="9.00390625" defaultRowHeight="13.5"/>
  <cols>
    <col min="1" max="1" width="2.75390625" style="63" customWidth="1"/>
    <col min="2" max="2" width="2.625" style="63" customWidth="1"/>
    <col min="3" max="3" width="6.25390625" style="63" customWidth="1"/>
    <col min="4" max="4" width="8.75390625" style="63" customWidth="1"/>
    <col min="5" max="5" width="7.00390625" style="63" customWidth="1"/>
    <col min="6" max="6" width="6.25390625" style="63" customWidth="1"/>
    <col min="7" max="8" width="5.875" style="63" customWidth="1"/>
    <col min="9" max="10" width="6.125" style="63" customWidth="1"/>
    <col min="11" max="11" width="7.25390625" style="63" customWidth="1"/>
    <col min="12" max="12" width="6.75390625" style="63" customWidth="1"/>
    <col min="13" max="13" width="6.50390625" style="63" customWidth="1"/>
    <col min="14" max="15" width="5.125" style="63" customWidth="1"/>
    <col min="16" max="16" width="5.375" style="63" customWidth="1"/>
    <col min="17" max="17" width="4.50390625" style="63" customWidth="1"/>
    <col min="18" max="18" width="9.25390625" style="63" customWidth="1"/>
    <col min="19" max="19" width="6.375" style="63" customWidth="1"/>
    <col min="20" max="20" width="6.50390625" style="63" customWidth="1"/>
    <col min="21" max="21" width="6.25390625" style="63" customWidth="1"/>
    <col min="22" max="22" width="5.00390625" style="63" customWidth="1"/>
    <col min="23" max="23" width="5.125" style="63" customWidth="1"/>
    <col min="24" max="24" width="5.00390625" style="63" customWidth="1"/>
    <col min="25" max="25" width="6.625" style="63" customWidth="1"/>
    <col min="26" max="26" width="6.50390625" style="63" customWidth="1"/>
    <col min="27" max="27" width="5.125" style="63" customWidth="1"/>
    <col min="28" max="28" width="18.50390625" style="63" customWidth="1"/>
    <col min="29" max="29" width="17.125" style="63" customWidth="1"/>
    <col min="30" max="16384" width="9.00390625" style="63" customWidth="1"/>
  </cols>
  <sheetData>
    <row r="1" spans="2:25" ht="26.25" customHeight="1" thickBot="1">
      <c r="B1" s="378" t="s">
        <v>10</v>
      </c>
      <c r="C1" s="379"/>
      <c r="D1" s="379"/>
      <c r="E1" s="379"/>
      <c r="F1" s="379"/>
      <c r="G1" s="379"/>
      <c r="H1" s="379"/>
      <c r="I1" s="379"/>
      <c r="J1" s="379"/>
      <c r="K1" s="379"/>
      <c r="L1" s="379"/>
      <c r="M1" s="379"/>
      <c r="N1" s="379"/>
      <c r="O1" s="379"/>
      <c r="P1" s="379"/>
      <c r="Y1" s="169" t="s">
        <v>144</v>
      </c>
    </row>
    <row r="2" spans="2:27" ht="15.75" customHeight="1">
      <c r="B2" s="397"/>
      <c r="C2" s="389" t="s">
        <v>108</v>
      </c>
      <c r="D2" s="389" t="s">
        <v>11</v>
      </c>
      <c r="E2" s="391" t="s">
        <v>12</v>
      </c>
      <c r="F2" s="392"/>
      <c r="G2" s="393"/>
      <c r="H2" s="391" t="s">
        <v>13</v>
      </c>
      <c r="I2" s="392"/>
      <c r="J2" s="393"/>
      <c r="K2" s="391" t="s">
        <v>14</v>
      </c>
      <c r="L2" s="392"/>
      <c r="M2" s="393"/>
      <c r="N2" s="380" t="s">
        <v>15</v>
      </c>
      <c r="O2" s="381"/>
      <c r="P2" s="381"/>
      <c r="Q2" s="419" t="s">
        <v>16</v>
      </c>
      <c r="R2" s="399" t="s">
        <v>21</v>
      </c>
      <c r="S2" s="404" t="s">
        <v>17</v>
      </c>
      <c r="T2" s="404"/>
      <c r="U2" s="404"/>
      <c r="V2" s="404" t="s">
        <v>18</v>
      </c>
      <c r="W2" s="404"/>
      <c r="X2" s="404"/>
      <c r="Y2" s="404" t="s">
        <v>19</v>
      </c>
      <c r="Z2" s="404" t="s">
        <v>20</v>
      </c>
      <c r="AA2" s="424" t="s">
        <v>22</v>
      </c>
    </row>
    <row r="3" spans="2:29" ht="15.75" customHeight="1">
      <c r="B3" s="398"/>
      <c r="C3" s="390"/>
      <c r="D3" s="390"/>
      <c r="E3" s="394"/>
      <c r="F3" s="395"/>
      <c r="G3" s="396"/>
      <c r="H3" s="394"/>
      <c r="I3" s="395"/>
      <c r="J3" s="396"/>
      <c r="K3" s="394"/>
      <c r="L3" s="395"/>
      <c r="M3" s="396"/>
      <c r="N3" s="382"/>
      <c r="O3" s="383"/>
      <c r="P3" s="383"/>
      <c r="Q3" s="415"/>
      <c r="R3" s="400"/>
      <c r="S3" s="402" t="s">
        <v>2</v>
      </c>
      <c r="T3" s="402" t="s">
        <v>23</v>
      </c>
      <c r="U3" s="402" t="s">
        <v>24</v>
      </c>
      <c r="V3" s="402" t="s">
        <v>2</v>
      </c>
      <c r="W3" s="415" t="s">
        <v>111</v>
      </c>
      <c r="X3" s="415" t="s">
        <v>141</v>
      </c>
      <c r="Y3" s="402"/>
      <c r="Z3" s="402"/>
      <c r="AA3" s="425"/>
      <c r="AB3" s="422" t="s">
        <v>25</v>
      </c>
      <c r="AC3" s="423"/>
    </row>
    <row r="4" spans="2:29" ht="34.5" customHeight="1" thickBot="1">
      <c r="B4" s="398"/>
      <c r="C4" s="390"/>
      <c r="D4" s="390"/>
      <c r="E4" s="64" t="s">
        <v>2</v>
      </c>
      <c r="F4" s="64" t="s">
        <v>0</v>
      </c>
      <c r="G4" s="64" t="s">
        <v>1</v>
      </c>
      <c r="H4" s="64" t="s">
        <v>2</v>
      </c>
      <c r="I4" s="64" t="s">
        <v>0</v>
      </c>
      <c r="J4" s="64" t="s">
        <v>1</v>
      </c>
      <c r="K4" s="64" t="s">
        <v>2</v>
      </c>
      <c r="L4" s="64" t="s">
        <v>0</v>
      </c>
      <c r="M4" s="64" t="s">
        <v>1</v>
      </c>
      <c r="N4" s="64" t="s">
        <v>2</v>
      </c>
      <c r="O4" s="64" t="s">
        <v>0</v>
      </c>
      <c r="P4" s="65" t="s">
        <v>1</v>
      </c>
      <c r="Q4" s="416"/>
      <c r="R4" s="401"/>
      <c r="S4" s="403"/>
      <c r="T4" s="403"/>
      <c r="U4" s="403"/>
      <c r="V4" s="403"/>
      <c r="W4" s="416"/>
      <c r="X4" s="416"/>
      <c r="Y4" s="403"/>
      <c r="Z4" s="403"/>
      <c r="AA4" s="426"/>
      <c r="AB4" s="66" t="s">
        <v>4</v>
      </c>
      <c r="AC4" s="66" t="s">
        <v>3</v>
      </c>
    </row>
    <row r="5" spans="2:29" ht="18.75" customHeight="1">
      <c r="B5" s="407" t="s">
        <v>26</v>
      </c>
      <c r="C5" s="67" t="s">
        <v>27</v>
      </c>
      <c r="D5" s="329">
        <f>+AB5+AC5</f>
        <v>125958000</v>
      </c>
      <c r="E5" s="331">
        <v>1037231</v>
      </c>
      <c r="F5" s="331">
        <v>531781</v>
      </c>
      <c r="G5" s="331">
        <v>505450</v>
      </c>
      <c r="H5" s="332">
        <v>99311</v>
      </c>
      <c r="I5" s="332">
        <v>45060</v>
      </c>
      <c r="J5" s="330">
        <v>54251</v>
      </c>
      <c r="K5" s="331">
        <v>1256359</v>
      </c>
      <c r="L5" s="333">
        <v>655526</v>
      </c>
      <c r="M5" s="333">
        <v>600833</v>
      </c>
      <c r="N5" s="334">
        <v>2299</v>
      </c>
      <c r="O5" s="334">
        <v>1222</v>
      </c>
      <c r="P5" s="334">
        <v>1077</v>
      </c>
      <c r="Q5" s="335">
        <v>1065</v>
      </c>
      <c r="R5" s="336">
        <v>-219128</v>
      </c>
      <c r="S5" s="334">
        <v>24800</v>
      </c>
      <c r="T5" s="334">
        <v>11448</v>
      </c>
      <c r="U5" s="334">
        <v>13352</v>
      </c>
      <c r="V5" s="334">
        <v>4133</v>
      </c>
      <c r="W5" s="334">
        <v>3343</v>
      </c>
      <c r="X5" s="334">
        <v>790</v>
      </c>
      <c r="Y5" s="334">
        <v>668869</v>
      </c>
      <c r="Z5" s="334">
        <v>235406</v>
      </c>
      <c r="AA5" s="429"/>
      <c r="AB5" s="103">
        <v>61328000</v>
      </c>
      <c r="AC5" s="103">
        <v>64630000</v>
      </c>
    </row>
    <row r="6" spans="2:29" ht="18.75" customHeight="1" thickBot="1">
      <c r="B6" s="408"/>
      <c r="C6" s="68" t="s">
        <v>6</v>
      </c>
      <c r="D6" s="158">
        <f>+AB6+AC6</f>
        <v>1838611</v>
      </c>
      <c r="E6" s="337">
        <v>14729</v>
      </c>
      <c r="F6" s="337">
        <v>7492</v>
      </c>
      <c r="G6" s="337">
        <v>7237</v>
      </c>
      <c r="H6" s="338">
        <v>1307</v>
      </c>
      <c r="I6" s="338">
        <v>577</v>
      </c>
      <c r="J6" s="338">
        <v>730</v>
      </c>
      <c r="K6" s="339">
        <v>19210</v>
      </c>
      <c r="L6" s="340">
        <v>9934</v>
      </c>
      <c r="M6" s="339">
        <v>9276</v>
      </c>
      <c r="N6" s="339">
        <v>48</v>
      </c>
      <c r="O6" s="339">
        <v>21</v>
      </c>
      <c r="P6" s="339">
        <v>27</v>
      </c>
      <c r="Q6" s="339">
        <v>15</v>
      </c>
      <c r="R6" s="341">
        <v>-4481</v>
      </c>
      <c r="S6" s="339">
        <v>319</v>
      </c>
      <c r="T6" s="339">
        <v>152</v>
      </c>
      <c r="U6" s="339">
        <v>167</v>
      </c>
      <c r="V6" s="339">
        <v>62</v>
      </c>
      <c r="W6" s="339">
        <v>50</v>
      </c>
      <c r="X6" s="339">
        <v>12</v>
      </c>
      <c r="Y6" s="339">
        <v>9006</v>
      </c>
      <c r="Z6" s="339">
        <v>3237</v>
      </c>
      <c r="AA6" s="430"/>
      <c r="AB6" s="69">
        <v>894984</v>
      </c>
      <c r="AC6" s="69">
        <v>943627</v>
      </c>
    </row>
    <row r="7" spans="2:29" ht="18.75" customHeight="1" thickBot="1" thickTop="1">
      <c r="B7" s="408"/>
      <c r="C7" s="70" t="s">
        <v>5</v>
      </c>
      <c r="D7" s="159">
        <f>+AB7+AC7</f>
        <v>283338</v>
      </c>
      <c r="E7" s="342">
        <v>2413</v>
      </c>
      <c r="F7" s="342">
        <v>1232</v>
      </c>
      <c r="G7" s="343">
        <v>1181</v>
      </c>
      <c r="H7" s="160">
        <v>212</v>
      </c>
      <c r="I7" s="160">
        <v>99</v>
      </c>
      <c r="J7" s="160">
        <v>113</v>
      </c>
      <c r="K7" s="344">
        <v>2570</v>
      </c>
      <c r="L7" s="343">
        <v>1392</v>
      </c>
      <c r="M7" s="345">
        <v>1178</v>
      </c>
      <c r="N7" s="344">
        <v>13</v>
      </c>
      <c r="O7" s="343">
        <v>6</v>
      </c>
      <c r="P7" s="344">
        <v>7</v>
      </c>
      <c r="Q7" s="343">
        <v>3</v>
      </c>
      <c r="R7" s="346">
        <v>-157</v>
      </c>
      <c r="S7" s="343">
        <v>52</v>
      </c>
      <c r="T7" s="344">
        <v>24</v>
      </c>
      <c r="U7" s="343">
        <v>28</v>
      </c>
      <c r="V7" s="344">
        <v>10</v>
      </c>
      <c r="W7" s="342">
        <v>7</v>
      </c>
      <c r="X7" s="343">
        <v>3</v>
      </c>
      <c r="Y7" s="345">
        <v>1388</v>
      </c>
      <c r="Z7" s="345">
        <v>453</v>
      </c>
      <c r="AA7" s="430"/>
      <c r="AB7" s="71">
        <v>139973</v>
      </c>
      <c r="AC7" s="71">
        <v>143365</v>
      </c>
    </row>
    <row r="8" spans="2:29" ht="18.75" customHeight="1" thickTop="1">
      <c r="B8" s="408"/>
      <c r="C8" s="72" t="s">
        <v>112</v>
      </c>
      <c r="D8" s="161">
        <f>+AB8+AC8</f>
        <v>140812</v>
      </c>
      <c r="E8" s="347">
        <v>1202</v>
      </c>
      <c r="F8" s="347">
        <v>578</v>
      </c>
      <c r="G8" s="348">
        <v>624</v>
      </c>
      <c r="H8" s="162">
        <v>107</v>
      </c>
      <c r="I8" s="162">
        <v>46</v>
      </c>
      <c r="J8" s="162">
        <v>61</v>
      </c>
      <c r="K8" s="349">
        <v>1274</v>
      </c>
      <c r="L8" s="348">
        <v>687</v>
      </c>
      <c r="M8" s="350">
        <v>587</v>
      </c>
      <c r="N8" s="349">
        <v>5</v>
      </c>
      <c r="O8" s="348">
        <v>2</v>
      </c>
      <c r="P8" s="349">
        <v>3</v>
      </c>
      <c r="Q8" s="348">
        <v>2</v>
      </c>
      <c r="R8" s="351">
        <v>-72</v>
      </c>
      <c r="S8" s="348">
        <v>31</v>
      </c>
      <c r="T8" s="349">
        <v>13</v>
      </c>
      <c r="U8" s="348">
        <v>18</v>
      </c>
      <c r="V8" s="349">
        <v>6</v>
      </c>
      <c r="W8" s="347">
        <v>4</v>
      </c>
      <c r="X8" s="348">
        <v>2</v>
      </c>
      <c r="Y8" s="350">
        <v>696</v>
      </c>
      <c r="Z8" s="350">
        <v>240</v>
      </c>
      <c r="AA8" s="430"/>
      <c r="AB8" s="71">
        <v>69090</v>
      </c>
      <c r="AC8" s="71">
        <v>71722</v>
      </c>
    </row>
    <row r="9" spans="2:29" ht="18.75" customHeight="1">
      <c r="B9" s="408"/>
      <c r="C9" s="73" t="s">
        <v>113</v>
      </c>
      <c r="D9" s="163">
        <f aca="true" t="shared" si="0" ref="D9:D14">+AB9+AC9</f>
        <v>45640</v>
      </c>
      <c r="E9" s="352">
        <v>342</v>
      </c>
      <c r="F9" s="352">
        <v>194</v>
      </c>
      <c r="G9" s="353">
        <v>148</v>
      </c>
      <c r="H9" s="164">
        <v>35</v>
      </c>
      <c r="I9" s="164">
        <v>17</v>
      </c>
      <c r="J9" s="164">
        <v>18</v>
      </c>
      <c r="K9" s="354">
        <v>463</v>
      </c>
      <c r="L9" s="353">
        <v>241</v>
      </c>
      <c r="M9" s="355">
        <v>222</v>
      </c>
      <c r="N9" s="354">
        <v>2</v>
      </c>
      <c r="O9" s="353">
        <v>1</v>
      </c>
      <c r="P9" s="356">
        <v>1</v>
      </c>
      <c r="Q9" s="357">
        <v>1</v>
      </c>
      <c r="R9" s="358">
        <v>-121</v>
      </c>
      <c r="S9" s="353">
        <v>12</v>
      </c>
      <c r="T9" s="354">
        <v>7</v>
      </c>
      <c r="U9" s="353">
        <v>5</v>
      </c>
      <c r="V9" s="354">
        <v>2</v>
      </c>
      <c r="W9" s="352">
        <v>1</v>
      </c>
      <c r="X9" s="357">
        <v>1</v>
      </c>
      <c r="Y9" s="355">
        <v>230</v>
      </c>
      <c r="Z9" s="355">
        <v>75</v>
      </c>
      <c r="AA9" s="430"/>
      <c r="AB9" s="71">
        <v>23126</v>
      </c>
      <c r="AC9" s="71">
        <v>22514</v>
      </c>
    </row>
    <row r="10" spans="2:29" ht="18.75" customHeight="1">
      <c r="B10" s="408"/>
      <c r="C10" s="74" t="s">
        <v>114</v>
      </c>
      <c r="D10" s="163">
        <f t="shared" si="0"/>
        <v>6710</v>
      </c>
      <c r="E10" s="352">
        <v>24</v>
      </c>
      <c r="F10" s="352">
        <v>10</v>
      </c>
      <c r="G10" s="353">
        <v>14</v>
      </c>
      <c r="H10" s="164">
        <v>3</v>
      </c>
      <c r="I10" s="164">
        <v>1</v>
      </c>
      <c r="J10" s="164">
        <v>2</v>
      </c>
      <c r="K10" s="354">
        <v>54</v>
      </c>
      <c r="L10" s="353">
        <v>33</v>
      </c>
      <c r="M10" s="355">
        <v>21</v>
      </c>
      <c r="N10" s="356">
        <v>0</v>
      </c>
      <c r="O10" s="357">
        <v>0</v>
      </c>
      <c r="P10" s="356">
        <v>0</v>
      </c>
      <c r="Q10" s="357">
        <v>0</v>
      </c>
      <c r="R10" s="358">
        <v>-30</v>
      </c>
      <c r="S10" s="353">
        <v>1</v>
      </c>
      <c r="T10" s="354">
        <v>0</v>
      </c>
      <c r="U10" s="353">
        <v>1</v>
      </c>
      <c r="V10" s="356">
        <v>0</v>
      </c>
      <c r="W10" s="359">
        <v>0</v>
      </c>
      <c r="X10" s="357">
        <v>0</v>
      </c>
      <c r="Y10" s="355">
        <v>24</v>
      </c>
      <c r="Z10" s="355">
        <v>8</v>
      </c>
      <c r="AA10" s="430"/>
      <c r="AB10" s="71">
        <v>3384</v>
      </c>
      <c r="AC10" s="71">
        <v>3326</v>
      </c>
    </row>
    <row r="11" spans="2:29" ht="18.75" customHeight="1">
      <c r="B11" s="408"/>
      <c r="C11" s="75" t="s">
        <v>115</v>
      </c>
      <c r="D11" s="163">
        <f>+AB11+AC11</f>
        <v>25561</v>
      </c>
      <c r="E11" s="352">
        <v>193</v>
      </c>
      <c r="F11" s="352">
        <v>116</v>
      </c>
      <c r="G11" s="353">
        <v>77</v>
      </c>
      <c r="H11" s="164">
        <v>21</v>
      </c>
      <c r="I11" s="164">
        <v>12</v>
      </c>
      <c r="J11" s="164">
        <v>9</v>
      </c>
      <c r="K11" s="354">
        <v>218</v>
      </c>
      <c r="L11" s="353">
        <v>112</v>
      </c>
      <c r="M11" s="355">
        <v>106</v>
      </c>
      <c r="N11" s="356">
        <v>2</v>
      </c>
      <c r="O11" s="357">
        <v>1</v>
      </c>
      <c r="P11" s="356">
        <v>1</v>
      </c>
      <c r="Q11" s="357">
        <v>0</v>
      </c>
      <c r="R11" s="358">
        <v>-25</v>
      </c>
      <c r="S11" s="353">
        <v>1</v>
      </c>
      <c r="T11" s="354">
        <v>1</v>
      </c>
      <c r="U11" s="353">
        <v>0</v>
      </c>
      <c r="V11" s="356">
        <v>0</v>
      </c>
      <c r="W11" s="359">
        <v>0</v>
      </c>
      <c r="X11" s="357">
        <v>0</v>
      </c>
      <c r="Y11" s="355">
        <v>73</v>
      </c>
      <c r="Z11" s="355">
        <v>25</v>
      </c>
      <c r="AA11" s="430"/>
      <c r="AB11" s="71">
        <v>12486</v>
      </c>
      <c r="AC11" s="71">
        <v>13075</v>
      </c>
    </row>
    <row r="12" spans="2:29" ht="18.75" customHeight="1">
      <c r="B12" s="409"/>
      <c r="C12" s="76" t="s">
        <v>116</v>
      </c>
      <c r="D12" s="163">
        <f>+AB12+AC12</f>
        <v>40250</v>
      </c>
      <c r="E12" s="352">
        <v>315</v>
      </c>
      <c r="F12" s="352">
        <v>158</v>
      </c>
      <c r="G12" s="353">
        <v>157</v>
      </c>
      <c r="H12" s="164">
        <v>26</v>
      </c>
      <c r="I12" s="164">
        <v>14</v>
      </c>
      <c r="J12" s="164">
        <v>12</v>
      </c>
      <c r="K12" s="354">
        <v>389</v>
      </c>
      <c r="L12" s="353">
        <v>211</v>
      </c>
      <c r="M12" s="355">
        <v>178</v>
      </c>
      <c r="N12" s="356">
        <v>2</v>
      </c>
      <c r="O12" s="357">
        <v>1</v>
      </c>
      <c r="P12" s="356">
        <v>1</v>
      </c>
      <c r="Q12" s="357">
        <v>0</v>
      </c>
      <c r="R12" s="358">
        <v>-74</v>
      </c>
      <c r="S12" s="353">
        <v>4</v>
      </c>
      <c r="T12" s="354">
        <v>1</v>
      </c>
      <c r="U12" s="353">
        <v>3</v>
      </c>
      <c r="V12" s="354">
        <v>0</v>
      </c>
      <c r="W12" s="352">
        <v>0</v>
      </c>
      <c r="X12" s="357">
        <v>0</v>
      </c>
      <c r="Y12" s="355">
        <v>197</v>
      </c>
      <c r="Z12" s="355">
        <v>61</v>
      </c>
      <c r="AA12" s="411"/>
      <c r="AB12" s="71">
        <v>19540</v>
      </c>
      <c r="AC12" s="71">
        <v>20710</v>
      </c>
    </row>
    <row r="13" spans="2:29" ht="18.75" customHeight="1">
      <c r="B13" s="409"/>
      <c r="C13" s="77" t="s">
        <v>117</v>
      </c>
      <c r="D13" s="163">
        <f t="shared" si="0"/>
        <v>9949</v>
      </c>
      <c r="E13" s="352">
        <v>127</v>
      </c>
      <c r="F13" s="352">
        <v>63</v>
      </c>
      <c r="G13" s="353">
        <v>64</v>
      </c>
      <c r="H13" s="164">
        <v>6</v>
      </c>
      <c r="I13" s="164">
        <v>1</v>
      </c>
      <c r="J13" s="164">
        <v>5</v>
      </c>
      <c r="K13" s="354">
        <v>66</v>
      </c>
      <c r="L13" s="353">
        <v>42</v>
      </c>
      <c r="M13" s="355">
        <v>24</v>
      </c>
      <c r="N13" s="356">
        <v>1</v>
      </c>
      <c r="O13" s="357">
        <v>0</v>
      </c>
      <c r="P13" s="356">
        <v>1</v>
      </c>
      <c r="Q13" s="357">
        <v>0</v>
      </c>
      <c r="R13" s="358">
        <v>61</v>
      </c>
      <c r="S13" s="353">
        <v>2</v>
      </c>
      <c r="T13" s="354">
        <v>2</v>
      </c>
      <c r="U13" s="353">
        <v>0</v>
      </c>
      <c r="V13" s="356">
        <v>2</v>
      </c>
      <c r="W13" s="359">
        <v>2</v>
      </c>
      <c r="X13" s="357">
        <v>0</v>
      </c>
      <c r="Y13" s="355">
        <v>44</v>
      </c>
      <c r="Z13" s="355">
        <v>18</v>
      </c>
      <c r="AA13" s="411"/>
      <c r="AB13" s="71">
        <v>4972</v>
      </c>
      <c r="AC13" s="71">
        <v>4977</v>
      </c>
    </row>
    <row r="14" spans="1:29" ht="18.75" customHeight="1" thickBot="1">
      <c r="A14" s="376" t="s">
        <v>192</v>
      </c>
      <c r="B14" s="410"/>
      <c r="C14" s="78" t="s">
        <v>118</v>
      </c>
      <c r="D14" s="165">
        <f t="shared" si="0"/>
        <v>14416</v>
      </c>
      <c r="E14" s="360">
        <v>210</v>
      </c>
      <c r="F14" s="360">
        <v>113</v>
      </c>
      <c r="G14" s="361">
        <v>97</v>
      </c>
      <c r="H14" s="166">
        <v>14</v>
      </c>
      <c r="I14" s="166">
        <v>8</v>
      </c>
      <c r="J14" s="166">
        <v>6</v>
      </c>
      <c r="K14" s="362">
        <v>106</v>
      </c>
      <c r="L14" s="361">
        <v>66</v>
      </c>
      <c r="M14" s="363">
        <v>40</v>
      </c>
      <c r="N14" s="364">
        <v>1</v>
      </c>
      <c r="O14" s="365">
        <v>1</v>
      </c>
      <c r="P14" s="364">
        <v>0</v>
      </c>
      <c r="Q14" s="365">
        <v>0</v>
      </c>
      <c r="R14" s="366">
        <v>104</v>
      </c>
      <c r="S14" s="361">
        <v>1</v>
      </c>
      <c r="T14" s="362">
        <v>0</v>
      </c>
      <c r="U14" s="361">
        <v>1</v>
      </c>
      <c r="V14" s="364">
        <v>0</v>
      </c>
      <c r="W14" s="367">
        <v>0</v>
      </c>
      <c r="X14" s="365">
        <v>0</v>
      </c>
      <c r="Y14" s="363">
        <v>124</v>
      </c>
      <c r="Z14" s="363">
        <v>26</v>
      </c>
      <c r="AA14" s="412"/>
      <c r="AB14" s="71">
        <v>7375</v>
      </c>
      <c r="AC14" s="71">
        <v>7041</v>
      </c>
    </row>
    <row r="15" spans="1:27" ht="18.75" customHeight="1">
      <c r="A15" s="377"/>
      <c r="B15" s="384" t="s">
        <v>28</v>
      </c>
      <c r="C15" s="67" t="s">
        <v>27</v>
      </c>
      <c r="D15" s="417"/>
      <c r="E15" s="79">
        <f>E5/D5*1000</f>
        <v>8.234736975817336</v>
      </c>
      <c r="F15" s="79">
        <f aca="true" t="shared" si="1" ref="F15:G18">+F5/AB5*1000</f>
        <v>8.67109639968693</v>
      </c>
      <c r="G15" s="79">
        <f t="shared" si="1"/>
        <v>7.820671514776419</v>
      </c>
      <c r="H15" s="79">
        <f aca="true" t="shared" si="2" ref="H15:J18">+H5/E5*1000</f>
        <v>95.74627059931684</v>
      </c>
      <c r="I15" s="79">
        <f t="shared" si="2"/>
        <v>84.7341292750211</v>
      </c>
      <c r="J15" s="79">
        <f t="shared" si="2"/>
        <v>107.33208032446336</v>
      </c>
      <c r="K15" s="150">
        <f>K5/D5*1000</f>
        <v>9.97442798393115</v>
      </c>
      <c r="L15" s="79">
        <f aca="true" t="shared" si="3" ref="L15:L24">+L5/AB5*1000</f>
        <v>10.688853378554656</v>
      </c>
      <c r="M15" s="79">
        <f aca="true" t="shared" si="4" ref="M15:M24">+M5/AC5*1000</f>
        <v>9.296503171901593</v>
      </c>
      <c r="N15" s="79">
        <f aca="true" t="shared" si="5" ref="N15:N24">+N5/E5*1000</f>
        <v>2.2164782965414647</v>
      </c>
      <c r="O15" s="79">
        <f aca="true" t="shared" si="6" ref="O15:O24">+O5/F5*1000</f>
        <v>2.2979384370633773</v>
      </c>
      <c r="P15" s="79">
        <f aca="true" t="shared" si="7" ref="P15:P24">+P5/G5*1000</f>
        <v>2.130774557325156</v>
      </c>
      <c r="Q15" s="79">
        <f aca="true" t="shared" si="8" ref="Q15:Q24">+Q5/E5*1000</f>
        <v>1.0267722426344759</v>
      </c>
      <c r="R15" s="80">
        <f aca="true" t="shared" si="9" ref="R15:R24">+R5/D5*1000</f>
        <v>-1.7396910081138157</v>
      </c>
      <c r="S15" s="81">
        <f aca="true" t="shared" si="10" ref="S15:S24">+S5/(E5+S5)*1000</f>
        <v>23.35148409038908</v>
      </c>
      <c r="T15" s="82">
        <f aca="true" t="shared" si="11" ref="T15:T24">+T5/(E5+S5)*1000</f>
        <v>10.779346365595732</v>
      </c>
      <c r="U15" s="82">
        <f aca="true" t="shared" si="12" ref="U15:U24">+U5/(E5+S5)*1000</f>
        <v>12.572137724793343</v>
      </c>
      <c r="V15" s="82">
        <f aca="true" t="shared" si="13" ref="V15:V24">+V5/(E5+W5)*1000</f>
        <v>3.9718463079031383</v>
      </c>
      <c r="W15" s="82">
        <f aca="true" t="shared" si="14" ref="W15:W24">+W5/(E5+W5)*1000</f>
        <v>3.2126499412824074</v>
      </c>
      <c r="X15" s="82">
        <f aca="true" t="shared" si="15" ref="X15:X24">+X5/(E5+W5)*1000</f>
        <v>0.7591963666207304</v>
      </c>
      <c r="Y15" s="82">
        <f aca="true" t="shared" si="16" ref="Y15:Y24">+Y5/D5*1000</f>
        <v>5.310254211721367</v>
      </c>
      <c r="Z15" s="83">
        <f aca="true" t="shared" si="17" ref="Z15:Z24">+Z5/D5*1000</f>
        <v>1.8689245621556392</v>
      </c>
      <c r="AA15" s="373">
        <v>1.41</v>
      </c>
    </row>
    <row r="16" spans="2:27" ht="18.75" customHeight="1" thickBot="1">
      <c r="B16" s="384"/>
      <c r="C16" s="68" t="s">
        <v>6</v>
      </c>
      <c r="D16" s="405"/>
      <c r="E16" s="84">
        <v>8.1</v>
      </c>
      <c r="F16" s="84">
        <f t="shared" si="1"/>
        <v>8.371099371608878</v>
      </c>
      <c r="G16" s="84">
        <f t="shared" si="1"/>
        <v>7.669343925089045</v>
      </c>
      <c r="H16" s="84">
        <f t="shared" si="2"/>
        <v>88.73650621223436</v>
      </c>
      <c r="I16" s="84">
        <f t="shared" si="2"/>
        <v>77.01548318206086</v>
      </c>
      <c r="J16" s="84">
        <f t="shared" si="2"/>
        <v>100.87052646124084</v>
      </c>
      <c r="K16" s="167">
        <v>10.6</v>
      </c>
      <c r="L16" s="84">
        <f t="shared" si="3"/>
        <v>11.099639770096449</v>
      </c>
      <c r="M16" s="84">
        <f t="shared" si="4"/>
        <v>9.830155347398918</v>
      </c>
      <c r="N16" s="84">
        <f t="shared" si="5"/>
        <v>3.2588770452848124</v>
      </c>
      <c r="O16" s="84">
        <f t="shared" si="6"/>
        <v>2.802989855846236</v>
      </c>
      <c r="P16" s="84">
        <f t="shared" si="7"/>
        <v>3.7308276910321956</v>
      </c>
      <c r="Q16" s="84">
        <f t="shared" si="8"/>
        <v>1.0183990766515039</v>
      </c>
      <c r="R16" s="85">
        <f t="shared" si="9"/>
        <v>-2.437165882288314</v>
      </c>
      <c r="S16" s="86">
        <f t="shared" si="10"/>
        <v>21.198830409356724</v>
      </c>
      <c r="T16" s="87">
        <f t="shared" si="11"/>
        <v>10.101010101010102</v>
      </c>
      <c r="U16" s="87">
        <f t="shared" si="12"/>
        <v>11.097820308346623</v>
      </c>
      <c r="V16" s="87">
        <f t="shared" si="13"/>
        <v>4.1951417551931796</v>
      </c>
      <c r="W16" s="87">
        <f t="shared" si="14"/>
        <v>3.3831788348332092</v>
      </c>
      <c r="X16" s="87">
        <f t="shared" si="15"/>
        <v>0.8119629203599703</v>
      </c>
      <c r="Y16" s="87">
        <v>5</v>
      </c>
      <c r="Z16" s="168">
        <v>1.79</v>
      </c>
      <c r="AA16" s="368">
        <v>1.47</v>
      </c>
    </row>
    <row r="17" spans="2:27" ht="18.75" customHeight="1" thickBot="1" thickTop="1">
      <c r="B17" s="384"/>
      <c r="C17" s="70" t="s">
        <v>5</v>
      </c>
      <c r="D17" s="405"/>
      <c r="E17" s="88">
        <f>E7/D7*1000</f>
        <v>8.51633031926533</v>
      </c>
      <c r="F17" s="88">
        <f t="shared" si="1"/>
        <v>8.8016974702264</v>
      </c>
      <c r="G17" s="88">
        <f t="shared" si="1"/>
        <v>8.237714923447145</v>
      </c>
      <c r="H17" s="88">
        <f t="shared" si="2"/>
        <v>87.85743887277249</v>
      </c>
      <c r="I17" s="88">
        <f t="shared" si="2"/>
        <v>80.35714285714286</v>
      </c>
      <c r="J17" s="88">
        <f t="shared" si="2"/>
        <v>95.68162574089754</v>
      </c>
      <c r="K17" s="88">
        <f aca="true" t="shared" si="18" ref="K17:K24">K7/D7*1000</f>
        <v>9.070438839830873</v>
      </c>
      <c r="L17" s="88">
        <f t="shared" si="3"/>
        <v>9.944775063762297</v>
      </c>
      <c r="M17" s="88">
        <f t="shared" si="4"/>
        <v>8.21678931398877</v>
      </c>
      <c r="N17" s="88">
        <f t="shared" si="5"/>
        <v>5.387484459179445</v>
      </c>
      <c r="O17" s="88">
        <f t="shared" si="6"/>
        <v>4.87012987012987</v>
      </c>
      <c r="P17" s="88">
        <f t="shared" si="7"/>
        <v>5.927180355630822</v>
      </c>
      <c r="Q17" s="88">
        <f t="shared" si="8"/>
        <v>1.2432656444260257</v>
      </c>
      <c r="R17" s="89">
        <f t="shared" si="9"/>
        <v>-0.5541085205655437</v>
      </c>
      <c r="S17" s="90">
        <f t="shared" si="10"/>
        <v>21.095334685598377</v>
      </c>
      <c r="T17" s="91">
        <f t="shared" si="11"/>
        <v>9.73630831643002</v>
      </c>
      <c r="U17" s="91">
        <f t="shared" si="12"/>
        <v>11.359026369168356</v>
      </c>
      <c r="V17" s="91">
        <f t="shared" si="13"/>
        <v>4.132231404958678</v>
      </c>
      <c r="W17" s="91">
        <f t="shared" si="14"/>
        <v>2.892561983471074</v>
      </c>
      <c r="X17" s="91">
        <f t="shared" si="15"/>
        <v>1.2396694214876034</v>
      </c>
      <c r="Y17" s="91">
        <f t="shared" si="16"/>
        <v>4.898742844235507</v>
      </c>
      <c r="Z17" s="92">
        <f t="shared" si="17"/>
        <v>1.5987971962814729</v>
      </c>
      <c r="AA17" s="369">
        <v>1.4849075747926561</v>
      </c>
    </row>
    <row r="18" spans="2:27" ht="18.75" customHeight="1" thickTop="1">
      <c r="B18" s="384"/>
      <c r="C18" s="72" t="s">
        <v>112</v>
      </c>
      <c r="D18" s="405"/>
      <c r="E18" s="98">
        <f aca="true" t="shared" si="19" ref="E18:E24">+E8/D8*1000</f>
        <v>8.536204300769821</v>
      </c>
      <c r="F18" s="98">
        <f t="shared" si="1"/>
        <v>8.365899551309885</v>
      </c>
      <c r="G18" s="98">
        <f t="shared" si="1"/>
        <v>8.700259334653245</v>
      </c>
      <c r="H18" s="98">
        <f t="shared" si="2"/>
        <v>89.01830282861897</v>
      </c>
      <c r="I18" s="98">
        <f t="shared" si="2"/>
        <v>79.58477508650519</v>
      </c>
      <c r="J18" s="98">
        <f t="shared" si="2"/>
        <v>97.75641025641026</v>
      </c>
      <c r="K18" s="98">
        <f t="shared" si="18"/>
        <v>9.047524358719427</v>
      </c>
      <c r="L18" s="98">
        <f t="shared" si="3"/>
        <v>9.943551888840641</v>
      </c>
      <c r="M18" s="98">
        <f t="shared" si="4"/>
        <v>8.184378572822844</v>
      </c>
      <c r="N18" s="98">
        <f t="shared" si="5"/>
        <v>4.159733777038269</v>
      </c>
      <c r="O18" s="98">
        <f t="shared" si="6"/>
        <v>3.4602076124567476</v>
      </c>
      <c r="P18" s="98">
        <f t="shared" si="7"/>
        <v>4.807692307692308</v>
      </c>
      <c r="Q18" s="98">
        <f t="shared" si="8"/>
        <v>1.663893510815308</v>
      </c>
      <c r="R18" s="145">
        <f t="shared" si="9"/>
        <v>-0.5113200579496066</v>
      </c>
      <c r="S18" s="146">
        <f t="shared" si="10"/>
        <v>25.141930251419303</v>
      </c>
      <c r="T18" s="147">
        <f t="shared" si="11"/>
        <v>10.5433901054339</v>
      </c>
      <c r="U18" s="147">
        <f t="shared" si="12"/>
        <v>14.598540145985401</v>
      </c>
      <c r="V18" s="147">
        <f t="shared" si="13"/>
        <v>4.975124378109452</v>
      </c>
      <c r="W18" s="147">
        <f t="shared" si="14"/>
        <v>3.316749585406302</v>
      </c>
      <c r="X18" s="147">
        <f t="shared" si="15"/>
        <v>1.658374792703151</v>
      </c>
      <c r="Y18" s="147">
        <f t="shared" si="16"/>
        <v>4.94276056017953</v>
      </c>
      <c r="Z18" s="148">
        <f t="shared" si="17"/>
        <v>1.7044001931653552</v>
      </c>
      <c r="AA18" s="370">
        <v>1.476818799231546</v>
      </c>
    </row>
    <row r="19" spans="2:27" ht="18.75" customHeight="1">
      <c r="B19" s="384"/>
      <c r="C19" s="73" t="s">
        <v>113</v>
      </c>
      <c r="D19" s="405"/>
      <c r="E19" s="93">
        <f t="shared" si="19"/>
        <v>7.493426818580192</v>
      </c>
      <c r="F19" s="93">
        <f aca="true" t="shared" si="20" ref="F19:G24">+F9/AB9*1000</f>
        <v>8.388826429127388</v>
      </c>
      <c r="G19" s="93">
        <f t="shared" si="20"/>
        <v>6.573687483343697</v>
      </c>
      <c r="H19" s="93">
        <f aca="true" t="shared" si="21" ref="H19:J24">+H9/E9*1000</f>
        <v>102.3391812865497</v>
      </c>
      <c r="I19" s="93">
        <f t="shared" si="21"/>
        <v>87.62886597938143</v>
      </c>
      <c r="J19" s="93">
        <f t="shared" si="21"/>
        <v>121.62162162162163</v>
      </c>
      <c r="K19" s="93">
        <f t="shared" si="18"/>
        <v>10.144609991235757</v>
      </c>
      <c r="L19" s="93">
        <f t="shared" si="3"/>
        <v>10.42117097639021</v>
      </c>
      <c r="M19" s="93">
        <f t="shared" si="4"/>
        <v>9.860531225015547</v>
      </c>
      <c r="N19" s="93">
        <f t="shared" si="5"/>
        <v>5.847953216374268</v>
      </c>
      <c r="O19" s="93">
        <f t="shared" si="6"/>
        <v>5.154639175257732</v>
      </c>
      <c r="P19" s="93">
        <f t="shared" si="7"/>
        <v>6.756756756756757</v>
      </c>
      <c r="Q19" s="93">
        <f t="shared" si="8"/>
        <v>2.923976608187134</v>
      </c>
      <c r="R19" s="94">
        <f t="shared" si="9"/>
        <v>-2.6511831726555655</v>
      </c>
      <c r="S19" s="95">
        <f t="shared" si="10"/>
        <v>33.898305084745765</v>
      </c>
      <c r="T19" s="96">
        <f t="shared" si="11"/>
        <v>19.77401129943503</v>
      </c>
      <c r="U19" s="96">
        <f t="shared" si="12"/>
        <v>14.124293785310734</v>
      </c>
      <c r="V19" s="96">
        <f t="shared" si="13"/>
        <v>5.830903790087463</v>
      </c>
      <c r="W19" s="96">
        <f t="shared" si="14"/>
        <v>2.9154518950437316</v>
      </c>
      <c r="X19" s="96">
        <f t="shared" si="15"/>
        <v>2.9154518950437316</v>
      </c>
      <c r="Y19" s="96">
        <f t="shared" si="16"/>
        <v>5.039439088518843</v>
      </c>
      <c r="Z19" s="97">
        <f t="shared" si="17"/>
        <v>1.6432953549517966</v>
      </c>
      <c r="AA19" s="371">
        <v>1.401039538030455</v>
      </c>
    </row>
    <row r="20" spans="2:27" ht="18.75" customHeight="1">
      <c r="B20" s="384"/>
      <c r="C20" s="74" t="s">
        <v>114</v>
      </c>
      <c r="D20" s="405"/>
      <c r="E20" s="93">
        <f t="shared" si="19"/>
        <v>3.5767511177347244</v>
      </c>
      <c r="F20" s="93">
        <f t="shared" si="20"/>
        <v>2.955082742316785</v>
      </c>
      <c r="G20" s="93">
        <f t="shared" si="20"/>
        <v>4.2092603728202045</v>
      </c>
      <c r="H20" s="93">
        <f t="shared" si="21"/>
        <v>125</v>
      </c>
      <c r="I20" s="93">
        <f t="shared" si="21"/>
        <v>100</v>
      </c>
      <c r="J20" s="93">
        <f t="shared" si="21"/>
        <v>142.85714285714286</v>
      </c>
      <c r="K20" s="93">
        <f t="shared" si="18"/>
        <v>8.04769001490313</v>
      </c>
      <c r="L20" s="93">
        <f t="shared" si="3"/>
        <v>9.75177304964539</v>
      </c>
      <c r="M20" s="93">
        <f t="shared" si="4"/>
        <v>6.313890559230307</v>
      </c>
      <c r="N20" s="104">
        <f t="shared" si="5"/>
        <v>0</v>
      </c>
      <c r="O20" s="93">
        <f t="shared" si="6"/>
        <v>0</v>
      </c>
      <c r="P20" s="93">
        <f t="shared" si="7"/>
        <v>0</v>
      </c>
      <c r="Q20" s="93">
        <f t="shared" si="8"/>
        <v>0</v>
      </c>
      <c r="R20" s="94">
        <f t="shared" si="9"/>
        <v>-4.470938897168406</v>
      </c>
      <c r="S20" s="95">
        <f t="shared" si="10"/>
        <v>40</v>
      </c>
      <c r="T20" s="96">
        <f t="shared" si="11"/>
        <v>0</v>
      </c>
      <c r="U20" s="96">
        <f t="shared" si="12"/>
        <v>40</v>
      </c>
      <c r="V20" s="96">
        <f t="shared" si="13"/>
        <v>0</v>
      </c>
      <c r="W20" s="96">
        <f t="shared" si="14"/>
        <v>0</v>
      </c>
      <c r="X20" s="96">
        <f t="shared" si="15"/>
        <v>0</v>
      </c>
      <c r="Y20" s="96">
        <f t="shared" si="16"/>
        <v>3.5767511177347244</v>
      </c>
      <c r="Z20" s="97">
        <f t="shared" si="17"/>
        <v>1.1922503725782414</v>
      </c>
      <c r="AA20" s="371">
        <v>0.6744808661175319</v>
      </c>
    </row>
    <row r="21" spans="2:27" ht="18.75" customHeight="1">
      <c r="B21" s="384"/>
      <c r="C21" s="75" t="s">
        <v>115</v>
      </c>
      <c r="D21" s="418"/>
      <c r="E21" s="93">
        <f t="shared" si="19"/>
        <v>7.550565314346074</v>
      </c>
      <c r="F21" s="93">
        <f>+F11/AB11*1000</f>
        <v>9.290405253884352</v>
      </c>
      <c r="G21" s="93">
        <f t="shared" si="20"/>
        <v>5.8891013384321225</v>
      </c>
      <c r="H21" s="93">
        <f t="shared" si="21"/>
        <v>108.80829015544042</v>
      </c>
      <c r="I21" s="93">
        <f t="shared" si="21"/>
        <v>103.44827586206897</v>
      </c>
      <c r="J21" s="93">
        <f t="shared" si="21"/>
        <v>116.88311688311688</v>
      </c>
      <c r="K21" s="93">
        <f t="shared" si="18"/>
        <v>8.528617816204374</v>
      </c>
      <c r="L21" s="93">
        <f>+L11/AB11*1000</f>
        <v>8.970046452026269</v>
      </c>
      <c r="M21" s="93">
        <f t="shared" si="4"/>
        <v>8.107074569789674</v>
      </c>
      <c r="N21" s="93">
        <f t="shared" si="5"/>
        <v>10.362694300518134</v>
      </c>
      <c r="O21" s="93">
        <f t="shared" si="6"/>
        <v>8.620689655172413</v>
      </c>
      <c r="P21" s="93">
        <f t="shared" si="7"/>
        <v>12.987012987012989</v>
      </c>
      <c r="Q21" s="93">
        <f t="shared" si="8"/>
        <v>0</v>
      </c>
      <c r="R21" s="94">
        <f t="shared" si="9"/>
        <v>-0.9780525018582998</v>
      </c>
      <c r="S21" s="95">
        <f t="shared" si="10"/>
        <v>5.154639175257732</v>
      </c>
      <c r="T21" s="96">
        <f t="shared" si="11"/>
        <v>5.154639175257732</v>
      </c>
      <c r="U21" s="96">
        <f t="shared" si="12"/>
        <v>0</v>
      </c>
      <c r="V21" s="96">
        <f t="shared" si="13"/>
        <v>0</v>
      </c>
      <c r="W21" s="96">
        <f t="shared" si="14"/>
        <v>0</v>
      </c>
      <c r="X21" s="96">
        <f t="shared" si="15"/>
        <v>0</v>
      </c>
      <c r="Y21" s="96">
        <f t="shared" si="16"/>
        <v>2.8559133054262356</v>
      </c>
      <c r="Z21" s="149">
        <f t="shared" si="17"/>
        <v>0.9780525018582998</v>
      </c>
      <c r="AA21" s="371">
        <v>1.3545844593960874</v>
      </c>
    </row>
    <row r="22" spans="2:27" ht="18.75" customHeight="1">
      <c r="B22" s="385"/>
      <c r="C22" s="76" t="s">
        <v>116</v>
      </c>
      <c r="D22" s="405"/>
      <c r="E22" s="93">
        <f t="shared" si="19"/>
        <v>7.82608695652174</v>
      </c>
      <c r="F22" s="93">
        <f>+F12/AB12*1000</f>
        <v>8.085977482088024</v>
      </c>
      <c r="G22" s="93">
        <f t="shared" si="20"/>
        <v>7.580878802510864</v>
      </c>
      <c r="H22" s="93">
        <f t="shared" si="21"/>
        <v>82.53968253968254</v>
      </c>
      <c r="I22" s="93">
        <f t="shared" si="21"/>
        <v>88.60759493670886</v>
      </c>
      <c r="J22" s="93">
        <f t="shared" si="21"/>
        <v>76.43312101910827</v>
      </c>
      <c r="K22" s="93">
        <f t="shared" si="18"/>
        <v>9.664596273291925</v>
      </c>
      <c r="L22" s="93">
        <f>+L12/AB12*1000</f>
        <v>10.798362333674515</v>
      </c>
      <c r="M22" s="93">
        <f t="shared" si="4"/>
        <v>8.594881699661999</v>
      </c>
      <c r="N22" s="93">
        <f t="shared" si="5"/>
        <v>6.349206349206349</v>
      </c>
      <c r="O22" s="93">
        <f t="shared" si="6"/>
        <v>6.329113924050633</v>
      </c>
      <c r="P22" s="93">
        <f t="shared" si="7"/>
        <v>6.369426751592357</v>
      </c>
      <c r="Q22" s="93">
        <f t="shared" si="8"/>
        <v>0</v>
      </c>
      <c r="R22" s="94">
        <f t="shared" si="9"/>
        <v>-1.8385093167701863</v>
      </c>
      <c r="S22" s="95">
        <f t="shared" si="10"/>
        <v>12.539184952978056</v>
      </c>
      <c r="T22" s="96">
        <f t="shared" si="11"/>
        <v>3.134796238244514</v>
      </c>
      <c r="U22" s="96">
        <f t="shared" si="12"/>
        <v>9.404388714733543</v>
      </c>
      <c r="V22" s="96">
        <f t="shared" si="13"/>
        <v>0</v>
      </c>
      <c r="W22" s="96">
        <f t="shared" si="14"/>
        <v>0</v>
      </c>
      <c r="X22" s="96">
        <f t="shared" si="15"/>
        <v>0</v>
      </c>
      <c r="Y22" s="96">
        <f t="shared" si="16"/>
        <v>4.8944099378882</v>
      </c>
      <c r="Z22" s="149">
        <f t="shared" si="17"/>
        <v>1.515527950310559</v>
      </c>
      <c r="AA22" s="371">
        <v>1.4462939668510821</v>
      </c>
    </row>
    <row r="23" spans="2:27" ht="18.75" customHeight="1">
      <c r="B23" s="385"/>
      <c r="C23" s="77" t="s">
        <v>117</v>
      </c>
      <c r="D23" s="405"/>
      <c r="E23" s="93">
        <f t="shared" si="19"/>
        <v>12.765102020303548</v>
      </c>
      <c r="F23" s="93">
        <f t="shared" si="20"/>
        <v>12.670957361222849</v>
      </c>
      <c r="G23" s="93">
        <f t="shared" si="20"/>
        <v>12.859152099658429</v>
      </c>
      <c r="H23" s="93">
        <f t="shared" si="21"/>
        <v>47.24409448818898</v>
      </c>
      <c r="I23" s="93">
        <f t="shared" si="21"/>
        <v>15.873015873015872</v>
      </c>
      <c r="J23" s="93">
        <f t="shared" si="21"/>
        <v>78.125</v>
      </c>
      <c r="K23" s="93">
        <f t="shared" si="18"/>
        <v>6.633832545984521</v>
      </c>
      <c r="L23" s="93">
        <f t="shared" si="3"/>
        <v>8.447304907481898</v>
      </c>
      <c r="M23" s="93">
        <f t="shared" si="4"/>
        <v>4.822182037371911</v>
      </c>
      <c r="N23" s="93">
        <f t="shared" si="5"/>
        <v>7.874015748031496</v>
      </c>
      <c r="O23" s="93">
        <f t="shared" si="6"/>
        <v>0</v>
      </c>
      <c r="P23" s="93">
        <f t="shared" si="7"/>
        <v>15.625</v>
      </c>
      <c r="Q23" s="93">
        <f t="shared" si="8"/>
        <v>0</v>
      </c>
      <c r="R23" s="94">
        <f t="shared" si="9"/>
        <v>6.131269474319026</v>
      </c>
      <c r="S23" s="95">
        <f t="shared" si="10"/>
        <v>15.503875968992247</v>
      </c>
      <c r="T23" s="96">
        <f t="shared" si="11"/>
        <v>15.503875968992247</v>
      </c>
      <c r="U23" s="96">
        <f t="shared" si="12"/>
        <v>0</v>
      </c>
      <c r="V23" s="96">
        <f t="shared" si="13"/>
        <v>15.503875968992247</v>
      </c>
      <c r="W23" s="96">
        <f t="shared" si="14"/>
        <v>15.503875968992247</v>
      </c>
      <c r="X23" s="96">
        <f t="shared" si="15"/>
        <v>0</v>
      </c>
      <c r="Y23" s="96">
        <f t="shared" si="16"/>
        <v>4.422555030656347</v>
      </c>
      <c r="Z23" s="149">
        <f t="shared" si="17"/>
        <v>1.8092270579957783</v>
      </c>
      <c r="AA23" s="371">
        <v>1.7480618741381184</v>
      </c>
    </row>
    <row r="24" spans="2:27" ht="18.75" customHeight="1">
      <c r="B24" s="385"/>
      <c r="C24" s="99" t="s">
        <v>118</v>
      </c>
      <c r="D24" s="406"/>
      <c r="E24" s="140">
        <f t="shared" si="19"/>
        <v>14.567147613762486</v>
      </c>
      <c r="F24" s="140">
        <f t="shared" si="20"/>
        <v>15.322033898305085</v>
      </c>
      <c r="G24" s="140">
        <f t="shared" si="20"/>
        <v>13.776452208493112</v>
      </c>
      <c r="H24" s="140">
        <f t="shared" si="21"/>
        <v>66.66666666666667</v>
      </c>
      <c r="I24" s="140">
        <f t="shared" si="21"/>
        <v>70.79646017699115</v>
      </c>
      <c r="J24" s="140">
        <f t="shared" si="21"/>
        <v>61.855670103092784</v>
      </c>
      <c r="K24" s="140">
        <f t="shared" si="18"/>
        <v>7.352941176470588</v>
      </c>
      <c r="L24" s="140">
        <f t="shared" si="3"/>
        <v>8.94915254237288</v>
      </c>
      <c r="M24" s="140">
        <f t="shared" si="4"/>
        <v>5.681011219997159</v>
      </c>
      <c r="N24" s="140">
        <f t="shared" si="5"/>
        <v>4.761904761904763</v>
      </c>
      <c r="O24" s="140">
        <f t="shared" si="6"/>
        <v>8.849557522123893</v>
      </c>
      <c r="P24" s="140">
        <f t="shared" si="7"/>
        <v>0</v>
      </c>
      <c r="Q24" s="140">
        <f t="shared" si="8"/>
        <v>0</v>
      </c>
      <c r="R24" s="141">
        <f t="shared" si="9"/>
        <v>7.214206437291898</v>
      </c>
      <c r="S24" s="142">
        <f t="shared" si="10"/>
        <v>4.739336492890995</v>
      </c>
      <c r="T24" s="143">
        <f t="shared" si="11"/>
        <v>0</v>
      </c>
      <c r="U24" s="143">
        <f t="shared" si="12"/>
        <v>4.739336492890995</v>
      </c>
      <c r="V24" s="143">
        <f t="shared" si="13"/>
        <v>0</v>
      </c>
      <c r="W24" s="143">
        <f t="shared" si="14"/>
        <v>0</v>
      </c>
      <c r="X24" s="143">
        <f t="shared" si="15"/>
        <v>0</v>
      </c>
      <c r="Y24" s="143">
        <f t="shared" si="16"/>
        <v>8.601553829078801</v>
      </c>
      <c r="Z24" s="144">
        <f t="shared" si="17"/>
        <v>1.8035516093229744</v>
      </c>
      <c r="AA24" s="372">
        <v>2.0902573023467528</v>
      </c>
    </row>
    <row r="25" spans="2:27" ht="38.25" customHeight="1" thickBot="1">
      <c r="B25" s="386"/>
      <c r="C25" s="387" t="s">
        <v>29</v>
      </c>
      <c r="D25" s="388"/>
      <c r="E25" s="100" t="s">
        <v>30</v>
      </c>
      <c r="F25" s="100" t="s">
        <v>31</v>
      </c>
      <c r="G25" s="100" t="s">
        <v>32</v>
      </c>
      <c r="H25" s="100" t="s">
        <v>33</v>
      </c>
      <c r="I25" s="100" t="s">
        <v>34</v>
      </c>
      <c r="J25" s="100" t="s">
        <v>35</v>
      </c>
      <c r="K25" s="100" t="s">
        <v>30</v>
      </c>
      <c r="L25" s="100" t="s">
        <v>31</v>
      </c>
      <c r="M25" s="100" t="s">
        <v>32</v>
      </c>
      <c r="N25" s="100" t="s">
        <v>33</v>
      </c>
      <c r="O25" s="151" t="s">
        <v>34</v>
      </c>
      <c r="P25" s="101" t="s">
        <v>35</v>
      </c>
      <c r="Q25" s="153" t="s">
        <v>33</v>
      </c>
      <c r="R25" s="152" t="s">
        <v>109</v>
      </c>
      <c r="S25" s="413" t="s">
        <v>36</v>
      </c>
      <c r="T25" s="414"/>
      <c r="U25" s="427"/>
      <c r="V25" s="413" t="s">
        <v>119</v>
      </c>
      <c r="W25" s="414"/>
      <c r="X25" s="427"/>
      <c r="Y25" s="413" t="s">
        <v>110</v>
      </c>
      <c r="Z25" s="414"/>
      <c r="AA25" s="102"/>
    </row>
    <row r="26" spans="2:16" ht="19.5" customHeight="1">
      <c r="B26" s="428" t="s">
        <v>37</v>
      </c>
      <c r="C26" s="428"/>
      <c r="D26" s="428"/>
      <c r="E26" s="428"/>
      <c r="F26" s="428"/>
      <c r="G26" s="428"/>
      <c r="H26" s="428"/>
      <c r="I26" s="428"/>
      <c r="J26" s="428"/>
      <c r="K26" s="428"/>
      <c r="L26" s="428"/>
      <c r="M26" s="428"/>
      <c r="N26" s="428"/>
      <c r="O26" s="428"/>
      <c r="P26" s="428"/>
    </row>
    <row r="27" spans="3:27" ht="36" customHeight="1">
      <c r="C27" s="420" t="s">
        <v>147</v>
      </c>
      <c r="D27" s="421"/>
      <c r="E27" s="421"/>
      <c r="F27" s="421"/>
      <c r="G27" s="421"/>
      <c r="H27" s="421"/>
      <c r="I27" s="421"/>
      <c r="J27" s="421"/>
      <c r="K27" s="421"/>
      <c r="L27" s="421"/>
      <c r="M27" s="421"/>
      <c r="N27" s="421"/>
      <c r="O27" s="421"/>
      <c r="P27" s="421"/>
      <c r="Q27" s="421"/>
      <c r="R27" s="421"/>
      <c r="S27" s="421"/>
      <c r="T27" s="421"/>
      <c r="U27" s="421"/>
      <c r="V27" s="421"/>
      <c r="W27" s="421"/>
      <c r="X27" s="421"/>
      <c r="Y27" s="421"/>
      <c r="Z27" s="421"/>
      <c r="AA27" s="421"/>
    </row>
    <row r="28" spans="3:27" ht="12.75">
      <c r="C28" s="421"/>
      <c r="D28" s="421"/>
      <c r="E28" s="421"/>
      <c r="F28" s="421"/>
      <c r="G28" s="421"/>
      <c r="H28" s="421"/>
      <c r="I28" s="421"/>
      <c r="J28" s="421"/>
      <c r="K28" s="421"/>
      <c r="L28" s="421"/>
      <c r="M28" s="421"/>
      <c r="N28" s="421"/>
      <c r="O28" s="421"/>
      <c r="P28" s="421"/>
      <c r="Q28" s="421"/>
      <c r="R28" s="421"/>
      <c r="S28" s="421"/>
      <c r="T28" s="421"/>
      <c r="U28" s="421"/>
      <c r="V28" s="421"/>
      <c r="W28" s="421"/>
      <c r="X28" s="421"/>
      <c r="Y28" s="421"/>
      <c r="Z28" s="421"/>
      <c r="AA28" s="421"/>
    </row>
  </sheetData>
  <sheetProtection sheet="1"/>
  <mergeCells count="35">
    <mergeCell ref="C27:AA28"/>
    <mergeCell ref="AB3:AC3"/>
    <mergeCell ref="Y2:Y4"/>
    <mergeCell ref="AA2:AA4"/>
    <mergeCell ref="Z2:Z4"/>
    <mergeCell ref="T3:T4"/>
    <mergeCell ref="S25:U25"/>
    <mergeCell ref="V25:X25"/>
    <mergeCell ref="B26:P26"/>
    <mergeCell ref="AA5:AA11"/>
    <mergeCell ref="AA12:AA14"/>
    <mergeCell ref="Y25:Z25"/>
    <mergeCell ref="W3:W4"/>
    <mergeCell ref="X3:X4"/>
    <mergeCell ref="V2:X2"/>
    <mergeCell ref="D15:D21"/>
    <mergeCell ref="H2:J3"/>
    <mergeCell ref="K2:M3"/>
    <mergeCell ref="V3:V4"/>
    <mergeCell ref="Q2:Q4"/>
    <mergeCell ref="R2:R4"/>
    <mergeCell ref="U3:U4"/>
    <mergeCell ref="S2:U2"/>
    <mergeCell ref="S3:S4"/>
    <mergeCell ref="D22:D24"/>
    <mergeCell ref="B5:B14"/>
    <mergeCell ref="A14:A15"/>
    <mergeCell ref="B1:P1"/>
    <mergeCell ref="N2:P3"/>
    <mergeCell ref="B15:B25"/>
    <mergeCell ref="C25:D25"/>
    <mergeCell ref="D2:D4"/>
    <mergeCell ref="E2:G3"/>
    <mergeCell ref="B2:B4"/>
    <mergeCell ref="C2:C4"/>
  </mergeCells>
  <printOptions/>
  <pageMargins left="0.07874015748031496" right="0" top="0.7480314960629921" bottom="0.1968503937007874" header="0.4330708661417323" footer="0.31496062992125984"/>
  <pageSetup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dimension ref="A1:BH35"/>
  <sheetViews>
    <sheetView view="pageBreakPreview" zoomScale="90" zoomScaleSheetLayoutView="90" zoomScalePageLayoutView="0" workbookViewId="0" topLeftCell="A1">
      <selection activeCell="F2" sqref="F2"/>
    </sheetView>
  </sheetViews>
  <sheetFormatPr defaultColWidth="9.00390625" defaultRowHeight="13.5"/>
  <cols>
    <col min="1" max="1" width="2.50390625" style="171" customWidth="1"/>
    <col min="2" max="2" width="3.625" style="171" customWidth="1"/>
    <col min="3" max="3" width="10.00390625" style="171" customWidth="1"/>
    <col min="4" max="16" width="8.125" style="171" customWidth="1"/>
    <col min="17" max="17" width="7.75390625" style="171" customWidth="1"/>
    <col min="18" max="18" width="8.125" style="171" customWidth="1"/>
    <col min="19" max="19" width="2.50390625" style="171" customWidth="1"/>
    <col min="20" max="20" width="3.625" style="171" customWidth="1"/>
    <col min="21" max="21" width="10.00390625" style="171" customWidth="1"/>
    <col min="22" max="27" width="8.125" style="171" customWidth="1"/>
    <col min="28" max="28" width="6.50390625" style="171" customWidth="1"/>
    <col min="29" max="29" width="6.25390625" style="171" customWidth="1"/>
    <col min="30" max="30" width="7.875" style="171" customWidth="1"/>
    <col min="31" max="32" width="8.125" style="171" customWidth="1"/>
    <col min="33" max="33" width="7.625" style="171" customWidth="1"/>
    <col min="34" max="35" width="8.125" style="171" customWidth="1"/>
    <col min="36" max="36" width="7.625" style="171" customWidth="1"/>
    <col min="37" max="37" width="2.50390625" style="171" customWidth="1"/>
    <col min="38" max="38" width="3.625" style="171" customWidth="1"/>
    <col min="39" max="39" width="10.00390625" style="171" customWidth="1"/>
    <col min="40" max="40" width="6.875" style="171" customWidth="1"/>
    <col min="41" max="41" width="6.50390625" style="171" customWidth="1"/>
    <col min="42" max="42" width="6.375" style="171" customWidth="1"/>
    <col min="43" max="44" width="6.875" style="171" customWidth="1"/>
    <col min="45" max="45" width="6.25390625" style="171" customWidth="1"/>
    <col min="46" max="56" width="6.875" style="171" customWidth="1"/>
    <col min="57" max="57" width="6.125" style="171" customWidth="1"/>
    <col min="58" max="16384" width="8.875" style="171" customWidth="1"/>
  </cols>
  <sheetData>
    <row r="1" spans="2:55" ht="12.75">
      <c r="B1" s="171" t="s">
        <v>122</v>
      </c>
      <c r="C1" s="2"/>
      <c r="D1" s="1" t="s">
        <v>86</v>
      </c>
      <c r="E1" s="2"/>
      <c r="F1" s="2"/>
      <c r="G1" s="2" t="s">
        <v>59</v>
      </c>
      <c r="I1" s="2"/>
      <c r="J1" s="2"/>
      <c r="K1" s="2"/>
      <c r="L1" s="2"/>
      <c r="M1" s="2"/>
      <c r="N1" s="2"/>
      <c r="O1" s="2"/>
      <c r="P1" s="2"/>
      <c r="Q1" s="2"/>
      <c r="R1" s="2"/>
      <c r="T1" s="171" t="s">
        <v>122</v>
      </c>
      <c r="U1" s="2"/>
      <c r="V1" s="2"/>
      <c r="W1" s="2" t="s">
        <v>123</v>
      </c>
      <c r="X1" s="2"/>
      <c r="Y1" s="2"/>
      <c r="Z1" s="2"/>
      <c r="AA1" s="2"/>
      <c r="AB1" s="2"/>
      <c r="AD1" s="2"/>
      <c r="AE1" s="2"/>
      <c r="AF1" s="2"/>
      <c r="AG1" s="2"/>
      <c r="AH1" s="2"/>
      <c r="AI1" s="2"/>
      <c r="AJ1" s="2"/>
      <c r="AL1" s="171" t="s">
        <v>122</v>
      </c>
      <c r="AM1" s="2"/>
      <c r="AN1" s="2"/>
      <c r="AO1" s="2" t="s">
        <v>124</v>
      </c>
      <c r="AP1" s="2"/>
      <c r="AQ1" s="2"/>
      <c r="AR1" s="2"/>
      <c r="AS1" s="2"/>
      <c r="AT1" s="2"/>
      <c r="AU1" s="2"/>
      <c r="AV1" s="2"/>
      <c r="AW1" s="2"/>
      <c r="AX1" s="2"/>
      <c r="AY1" s="2"/>
      <c r="AZ1" s="2"/>
      <c r="BA1" s="2"/>
      <c r="BB1" s="2"/>
      <c r="BC1" s="2"/>
    </row>
    <row r="2" spans="3:55" ht="13.5" thickBot="1">
      <c r="C2" s="2"/>
      <c r="D2" s="3" t="s">
        <v>87</v>
      </c>
      <c r="E2" s="2"/>
      <c r="F2" s="2"/>
      <c r="G2" s="2"/>
      <c r="H2" s="2"/>
      <c r="I2" s="2"/>
      <c r="J2" s="2"/>
      <c r="K2" s="2"/>
      <c r="L2" s="2"/>
      <c r="M2" s="2"/>
      <c r="N2" s="2"/>
      <c r="O2" s="2"/>
      <c r="P2" s="172" t="s">
        <v>145</v>
      </c>
      <c r="Q2" s="2"/>
      <c r="R2" s="2"/>
      <c r="U2" s="2"/>
      <c r="V2" s="2"/>
      <c r="W2" s="2"/>
      <c r="X2" s="2"/>
      <c r="Y2" s="2"/>
      <c r="Z2" s="2"/>
      <c r="AA2" s="2"/>
      <c r="AB2" s="2"/>
      <c r="AC2" s="2"/>
      <c r="AD2" s="2"/>
      <c r="AE2" s="2"/>
      <c r="AF2" s="2"/>
      <c r="AG2" s="2"/>
      <c r="AH2" s="172" t="s">
        <v>145</v>
      </c>
      <c r="AI2" s="2"/>
      <c r="AJ2" s="2"/>
      <c r="AM2" s="2"/>
      <c r="AN2" s="2"/>
      <c r="AO2" s="2"/>
      <c r="AP2" s="2"/>
      <c r="AQ2" s="2"/>
      <c r="AR2" s="2"/>
      <c r="AS2" s="2"/>
      <c r="AT2" s="2"/>
      <c r="AU2" s="2"/>
      <c r="AV2" s="2"/>
      <c r="AW2" s="2"/>
      <c r="AX2" s="2"/>
      <c r="AY2" s="2"/>
      <c r="AZ2" s="2"/>
      <c r="BA2" s="2"/>
      <c r="BB2" s="2"/>
      <c r="BC2" s="170" t="s">
        <v>145</v>
      </c>
    </row>
    <row r="3" spans="2:60" ht="24" customHeight="1">
      <c r="B3" s="453"/>
      <c r="C3" s="454"/>
      <c r="D3" s="452" t="s">
        <v>2</v>
      </c>
      <c r="E3" s="444"/>
      <c r="F3" s="445"/>
      <c r="G3" s="446" t="s">
        <v>38</v>
      </c>
      <c r="H3" s="444"/>
      <c r="I3" s="445"/>
      <c r="J3" s="446" t="s">
        <v>39</v>
      </c>
      <c r="K3" s="444"/>
      <c r="L3" s="445"/>
      <c r="M3" s="446" t="s">
        <v>40</v>
      </c>
      <c r="N3" s="444"/>
      <c r="O3" s="445"/>
      <c r="P3" s="446" t="s">
        <v>41</v>
      </c>
      <c r="Q3" s="444"/>
      <c r="R3" s="449"/>
      <c r="T3" s="453"/>
      <c r="U3" s="454"/>
      <c r="V3" s="452" t="s">
        <v>196</v>
      </c>
      <c r="W3" s="444"/>
      <c r="X3" s="445"/>
      <c r="Y3" s="446" t="s">
        <v>42</v>
      </c>
      <c r="Z3" s="444"/>
      <c r="AA3" s="445"/>
      <c r="AB3" s="446" t="s">
        <v>88</v>
      </c>
      <c r="AC3" s="444"/>
      <c r="AD3" s="445"/>
      <c r="AE3" s="446" t="s">
        <v>43</v>
      </c>
      <c r="AF3" s="444"/>
      <c r="AG3" s="445"/>
      <c r="AH3" s="446" t="s">
        <v>44</v>
      </c>
      <c r="AI3" s="444"/>
      <c r="AJ3" s="449"/>
      <c r="AL3" s="453"/>
      <c r="AM3" s="454"/>
      <c r="AN3" s="452" t="s">
        <v>45</v>
      </c>
      <c r="AO3" s="444"/>
      <c r="AP3" s="447"/>
      <c r="AQ3" s="444" t="s">
        <v>46</v>
      </c>
      <c r="AR3" s="444"/>
      <c r="AS3" s="445"/>
      <c r="AT3" s="446" t="s">
        <v>47</v>
      </c>
      <c r="AU3" s="444"/>
      <c r="AV3" s="445"/>
      <c r="AW3" s="446" t="s">
        <v>48</v>
      </c>
      <c r="AX3" s="444"/>
      <c r="AY3" s="445"/>
      <c r="AZ3" s="446" t="s">
        <v>49</v>
      </c>
      <c r="BA3" s="444"/>
      <c r="BB3" s="447"/>
      <c r="BC3" s="448" t="s">
        <v>50</v>
      </c>
      <c r="BD3" s="444"/>
      <c r="BE3" s="449"/>
      <c r="BF3" s="450" t="s">
        <v>25</v>
      </c>
      <c r="BG3" s="451"/>
      <c r="BH3" s="451"/>
    </row>
    <row r="4" spans="2:60" ht="16.5" customHeight="1" thickBot="1">
      <c r="B4" s="455"/>
      <c r="C4" s="456"/>
      <c r="D4" s="191" t="s">
        <v>7</v>
      </c>
      <c r="E4" s="192" t="s">
        <v>4</v>
      </c>
      <c r="F4" s="192" t="s">
        <v>3</v>
      </c>
      <c r="G4" s="192" t="s">
        <v>7</v>
      </c>
      <c r="H4" s="192" t="s">
        <v>4</v>
      </c>
      <c r="I4" s="192" t="s">
        <v>3</v>
      </c>
      <c r="J4" s="192" t="s">
        <v>7</v>
      </c>
      <c r="K4" s="192" t="s">
        <v>4</v>
      </c>
      <c r="L4" s="192" t="s">
        <v>3</v>
      </c>
      <c r="M4" s="192" t="s">
        <v>7</v>
      </c>
      <c r="N4" s="192" t="s">
        <v>4</v>
      </c>
      <c r="O4" s="192" t="s">
        <v>3</v>
      </c>
      <c r="P4" s="192" t="s">
        <v>7</v>
      </c>
      <c r="Q4" s="192" t="s">
        <v>4</v>
      </c>
      <c r="R4" s="193" t="s">
        <v>3</v>
      </c>
      <c r="T4" s="455"/>
      <c r="U4" s="456"/>
      <c r="V4" s="191" t="s">
        <v>7</v>
      </c>
      <c r="W4" s="192" t="s">
        <v>4</v>
      </c>
      <c r="X4" s="192" t="s">
        <v>3</v>
      </c>
      <c r="Y4" s="192" t="s">
        <v>7</v>
      </c>
      <c r="Z4" s="192" t="s">
        <v>4</v>
      </c>
      <c r="AA4" s="192" t="s">
        <v>3</v>
      </c>
      <c r="AB4" s="192" t="s">
        <v>7</v>
      </c>
      <c r="AC4" s="192" t="s">
        <v>4</v>
      </c>
      <c r="AD4" s="192" t="s">
        <v>3</v>
      </c>
      <c r="AE4" s="192" t="s">
        <v>7</v>
      </c>
      <c r="AF4" s="192" t="s">
        <v>4</v>
      </c>
      <c r="AG4" s="192" t="s">
        <v>3</v>
      </c>
      <c r="AH4" s="192" t="s">
        <v>7</v>
      </c>
      <c r="AI4" s="192" t="s">
        <v>4</v>
      </c>
      <c r="AJ4" s="193" t="s">
        <v>3</v>
      </c>
      <c r="AL4" s="455"/>
      <c r="AM4" s="456"/>
      <c r="AN4" s="191" t="s">
        <v>7</v>
      </c>
      <c r="AO4" s="192" t="s">
        <v>4</v>
      </c>
      <c r="AP4" s="192" t="s">
        <v>3</v>
      </c>
      <c r="AQ4" s="194" t="s">
        <v>7</v>
      </c>
      <c r="AR4" s="192" t="s">
        <v>4</v>
      </c>
      <c r="AS4" s="192" t="s">
        <v>3</v>
      </c>
      <c r="AT4" s="192" t="s">
        <v>7</v>
      </c>
      <c r="AU4" s="192" t="s">
        <v>4</v>
      </c>
      <c r="AV4" s="192" t="s">
        <v>3</v>
      </c>
      <c r="AW4" s="192" t="s">
        <v>7</v>
      </c>
      <c r="AX4" s="192" t="s">
        <v>4</v>
      </c>
      <c r="AY4" s="192" t="s">
        <v>3</v>
      </c>
      <c r="AZ4" s="192" t="s">
        <v>7</v>
      </c>
      <c r="BA4" s="192" t="s">
        <v>4</v>
      </c>
      <c r="BB4" s="192" t="s">
        <v>3</v>
      </c>
      <c r="BC4" s="192" t="s">
        <v>7</v>
      </c>
      <c r="BD4" s="192" t="s">
        <v>4</v>
      </c>
      <c r="BE4" s="193" t="s">
        <v>3</v>
      </c>
      <c r="BF4" s="195" t="s">
        <v>7</v>
      </c>
      <c r="BG4" s="196" t="s">
        <v>4</v>
      </c>
      <c r="BH4" s="196" t="s">
        <v>3</v>
      </c>
    </row>
    <row r="5" spans="2:57" ht="17.25" customHeight="1" thickBot="1">
      <c r="B5" s="438" t="s">
        <v>6</v>
      </c>
      <c r="C5" s="197" t="s">
        <v>51</v>
      </c>
      <c r="D5" s="198">
        <v>19210</v>
      </c>
      <c r="E5" s="199">
        <v>9934</v>
      </c>
      <c r="F5" s="199">
        <v>9276</v>
      </c>
      <c r="G5" s="199">
        <v>28</v>
      </c>
      <c r="H5" s="199">
        <v>14</v>
      </c>
      <c r="I5" s="199">
        <v>14</v>
      </c>
      <c r="J5" s="199">
        <v>5123</v>
      </c>
      <c r="K5" s="199">
        <v>3095</v>
      </c>
      <c r="L5" s="199">
        <v>2028</v>
      </c>
      <c r="M5" s="199">
        <v>247</v>
      </c>
      <c r="N5" s="199">
        <v>122</v>
      </c>
      <c r="O5" s="199">
        <v>125</v>
      </c>
      <c r="P5" s="199">
        <v>139</v>
      </c>
      <c r="Q5" s="199">
        <v>42</v>
      </c>
      <c r="R5" s="200">
        <v>97</v>
      </c>
      <c r="T5" s="438" t="s">
        <v>6</v>
      </c>
      <c r="U5" s="197" t="s">
        <v>51</v>
      </c>
      <c r="V5" s="198">
        <v>2764</v>
      </c>
      <c r="W5" s="199">
        <v>1307</v>
      </c>
      <c r="X5" s="199">
        <v>1457</v>
      </c>
      <c r="Y5" s="199">
        <v>1921</v>
      </c>
      <c r="Z5" s="199">
        <v>929</v>
      </c>
      <c r="AA5" s="199">
        <v>992</v>
      </c>
      <c r="AB5" s="201">
        <v>274</v>
      </c>
      <c r="AC5" s="202">
        <v>163</v>
      </c>
      <c r="AD5" s="199">
        <v>111</v>
      </c>
      <c r="AE5" s="199">
        <v>1824</v>
      </c>
      <c r="AF5" s="199">
        <v>1004</v>
      </c>
      <c r="AG5" s="199">
        <v>820</v>
      </c>
      <c r="AH5" s="199">
        <v>252</v>
      </c>
      <c r="AI5" s="199">
        <v>208</v>
      </c>
      <c r="AJ5" s="200">
        <v>44</v>
      </c>
      <c r="AL5" s="438" t="s">
        <v>6</v>
      </c>
      <c r="AM5" s="197" t="s">
        <v>51</v>
      </c>
      <c r="AN5" s="198">
        <v>23</v>
      </c>
      <c r="AO5" s="199">
        <v>10</v>
      </c>
      <c r="AP5" s="203">
        <v>13</v>
      </c>
      <c r="AQ5" s="199">
        <v>188</v>
      </c>
      <c r="AR5" s="199">
        <v>112</v>
      </c>
      <c r="AS5" s="199">
        <v>76</v>
      </c>
      <c r="AT5" s="199">
        <v>398</v>
      </c>
      <c r="AU5" s="199">
        <v>202</v>
      </c>
      <c r="AV5" s="199">
        <v>196</v>
      </c>
      <c r="AW5" s="199">
        <v>1404</v>
      </c>
      <c r="AX5" s="199">
        <v>351</v>
      </c>
      <c r="AY5" s="199">
        <v>1053</v>
      </c>
      <c r="AZ5" s="204">
        <v>752</v>
      </c>
      <c r="BA5" s="205">
        <v>418</v>
      </c>
      <c r="BB5" s="205">
        <v>334</v>
      </c>
      <c r="BC5" s="205">
        <v>370</v>
      </c>
      <c r="BD5" s="206">
        <v>252</v>
      </c>
      <c r="BE5" s="207">
        <v>118</v>
      </c>
    </row>
    <row r="6" spans="2:60" ht="17.25" customHeight="1">
      <c r="B6" s="438"/>
      <c r="C6" s="208" t="s">
        <v>52</v>
      </c>
      <c r="D6" s="209">
        <f>+D5/$BF$6*100000</f>
        <v>1044.8104574594627</v>
      </c>
      <c r="E6" s="210">
        <f>+E5/$BG$6*100000</f>
        <v>1109.9639770096449</v>
      </c>
      <c r="F6" s="210">
        <f>+F5/$BH$6*100000</f>
        <v>983.0155347398919</v>
      </c>
      <c r="G6" s="210">
        <f>+G5/$BF$6*100000</f>
        <v>1.5228887459065565</v>
      </c>
      <c r="H6" s="210">
        <f>+H5/$BG$6*100000</f>
        <v>1.564273774726699</v>
      </c>
      <c r="I6" s="210">
        <f>+I5/$BH$6*100000</f>
        <v>1.4836370726992762</v>
      </c>
      <c r="J6" s="210">
        <f>+J5/$BF$6*100000</f>
        <v>278.6342516171175</v>
      </c>
      <c r="K6" s="210">
        <f>+K5/$BG$6*100000</f>
        <v>345.81623805565243</v>
      </c>
      <c r="L6" s="210">
        <f>+L5/$BH$6*100000</f>
        <v>214.91542738815232</v>
      </c>
      <c r="M6" s="210">
        <f>+M5/$BF$6*100000</f>
        <v>13.434054294247124</v>
      </c>
      <c r="N6" s="210">
        <f>+N5/$BG$6*100000</f>
        <v>13.631528608332662</v>
      </c>
      <c r="O6" s="210">
        <f>+O5/$BH$6*100000</f>
        <v>13.24675957767211</v>
      </c>
      <c r="P6" s="210">
        <f>+P5/$BF$6*100000</f>
        <v>7.560054845750406</v>
      </c>
      <c r="Q6" s="210">
        <f>+Q5/$BG$6*100000</f>
        <v>4.6928213241800965</v>
      </c>
      <c r="R6" s="211">
        <f>+R5/$BH$6*100000</f>
        <v>10.279485432273557</v>
      </c>
      <c r="T6" s="438"/>
      <c r="U6" s="208" t="s">
        <v>52</v>
      </c>
      <c r="V6" s="209">
        <f>+V5/$BF$6*100000</f>
        <v>150.3308747744901</v>
      </c>
      <c r="W6" s="210">
        <f>+W5/$BG$6*100000</f>
        <v>146.03613025484253</v>
      </c>
      <c r="X6" s="210">
        <f>+X5/$BH$6*100000</f>
        <v>154.4042296373461</v>
      </c>
      <c r="Y6" s="210">
        <f>+Y5/$BF$6*100000</f>
        <v>104.48104574594626</v>
      </c>
      <c r="Z6" s="210">
        <f>+Z5/$BG$6*100000</f>
        <v>103.80073833722166</v>
      </c>
      <c r="AA6" s="210">
        <f>+AA5/$BH$6*100000</f>
        <v>105.12628400840586</v>
      </c>
      <c r="AB6" s="210">
        <f>+AB5/$BF$6*100000</f>
        <v>14.902554156371304</v>
      </c>
      <c r="AC6" s="210">
        <f>+AC5/$BG$6*100000</f>
        <v>18.212616091460852</v>
      </c>
      <c r="AD6" s="210">
        <f>+AD5/$BH$6*100000</f>
        <v>11.763122504972834</v>
      </c>
      <c r="AE6" s="210">
        <f>+AE5/$BF$6*100000</f>
        <v>99.20532401905568</v>
      </c>
      <c r="AF6" s="210">
        <f>+AF5/$BG$6*100000</f>
        <v>112.1807764161147</v>
      </c>
      <c r="AG6" s="210">
        <f>+AG5/$BH$6*100000</f>
        <v>86.89874282952904</v>
      </c>
      <c r="AH6" s="210">
        <f>+AH5/$BF$6*100000</f>
        <v>13.70599871315901</v>
      </c>
      <c r="AI6" s="210">
        <f>+AI5/$BG$6*100000</f>
        <v>23.24063893879667</v>
      </c>
      <c r="AJ6" s="211">
        <f>+AJ5/$BH$6*100000</f>
        <v>4.662859371340582</v>
      </c>
      <c r="AL6" s="438"/>
      <c r="AM6" s="208" t="s">
        <v>52</v>
      </c>
      <c r="AN6" s="209">
        <f>+AN5/$BF$6*100000</f>
        <v>1.2509443269946716</v>
      </c>
      <c r="AO6" s="210">
        <f>+AO5/$BG$6*100000</f>
        <v>1.1173384105190707</v>
      </c>
      <c r="AP6" s="212">
        <f>+AP5/$BH$6*100000</f>
        <v>1.3776629960778994</v>
      </c>
      <c r="AQ6" s="210">
        <f>+AQ5/$BF$6*100000</f>
        <v>10.225110151086879</v>
      </c>
      <c r="AR6" s="210">
        <f>+AR5/$BG$6*100000</f>
        <v>12.514190197813592</v>
      </c>
      <c r="AS6" s="210">
        <f>+AS5/$BH$6*100000</f>
        <v>8.054029823224644</v>
      </c>
      <c r="AT6" s="210">
        <f>+AT5/$BF$6*100000</f>
        <v>21.646775745386055</v>
      </c>
      <c r="AU6" s="210">
        <f>+AU5/$BG$6*100000</f>
        <v>22.57023589248523</v>
      </c>
      <c r="AV6" s="210">
        <f>+AV5/$BH$6*100000</f>
        <v>20.77091901778987</v>
      </c>
      <c r="AW6" s="210">
        <f>+AW5/$BF$6*100000</f>
        <v>76.36199283045734</v>
      </c>
      <c r="AX6" s="210">
        <f>+AX5/$BG$6*100000</f>
        <v>39.21857820921938</v>
      </c>
      <c r="AY6" s="210">
        <f>+AY5/$BH$6*100000</f>
        <v>111.59070268230987</v>
      </c>
      <c r="AZ6" s="210">
        <f>+AZ5/$BF$6*100000</f>
        <v>40.900440604347516</v>
      </c>
      <c r="BA6" s="210">
        <f>+BA5/$BG$6*100000</f>
        <v>46.70474555969716</v>
      </c>
      <c r="BB6" s="210">
        <f>+BB5/$BH$6*100000</f>
        <v>35.395341591539875</v>
      </c>
      <c r="BC6" s="210">
        <f>+BC5/$BF$6*100000</f>
        <v>20.1238869994795</v>
      </c>
      <c r="BD6" s="210">
        <f>+BD5/$BG$6*100000</f>
        <v>28.156927945080582</v>
      </c>
      <c r="BE6" s="211">
        <f>+BE5/$BH$6*100000</f>
        <v>12.504941041322471</v>
      </c>
      <c r="BF6" s="171">
        <f>SUM(BG6:BH6)</f>
        <v>1838611</v>
      </c>
      <c r="BG6" s="213">
        <f>+'人口動態1'!AB6</f>
        <v>894984</v>
      </c>
      <c r="BH6" s="214">
        <f>+'人口動態1'!AC6</f>
        <v>943627</v>
      </c>
    </row>
    <row r="7" spans="2:60" ht="17.25" customHeight="1" thickBot="1">
      <c r="B7" s="439"/>
      <c r="C7" s="215" t="s">
        <v>125</v>
      </c>
      <c r="D7" s="216">
        <v>378.136522754122</v>
      </c>
      <c r="E7" s="217">
        <v>514.397552363697</v>
      </c>
      <c r="F7" s="217">
        <v>270.281922065041</v>
      </c>
      <c r="G7" s="218">
        <v>0.419133630077083</v>
      </c>
      <c r="H7" s="218">
        <v>0.578695533792094</v>
      </c>
      <c r="I7" s="218">
        <v>0.318533462581177</v>
      </c>
      <c r="J7" s="217">
        <v>117.197650073056</v>
      </c>
      <c r="K7" s="217">
        <v>163.337216925889</v>
      </c>
      <c r="L7" s="217">
        <v>82.0098845887852</v>
      </c>
      <c r="M7" s="218">
        <v>5.04769265773366</v>
      </c>
      <c r="N7" s="218">
        <v>6.59864951481983</v>
      </c>
      <c r="O7" s="218">
        <v>3.63095616720014</v>
      </c>
      <c r="P7" s="218">
        <v>1.887393190084</v>
      </c>
      <c r="Q7" s="218">
        <v>1.85969463150134</v>
      </c>
      <c r="R7" s="219">
        <v>1.77208797714938</v>
      </c>
      <c r="T7" s="439"/>
      <c r="U7" s="215" t="s">
        <v>125</v>
      </c>
      <c r="V7" s="216">
        <v>48.5116851382091</v>
      </c>
      <c r="W7" s="217">
        <v>64.9341311030042</v>
      </c>
      <c r="X7" s="217">
        <v>34.8966831661059</v>
      </c>
      <c r="Y7" s="217">
        <v>34.7258512091456</v>
      </c>
      <c r="Z7" s="217">
        <v>46.6777061631136</v>
      </c>
      <c r="AA7" s="217">
        <v>24.8803391154826</v>
      </c>
      <c r="AB7" s="218">
        <v>5.38768308193724</v>
      </c>
      <c r="AC7" s="218">
        <v>7.88780580191223</v>
      </c>
      <c r="AD7" s="218">
        <v>3.63604795561519</v>
      </c>
      <c r="AE7" s="217">
        <v>26.8403973677893</v>
      </c>
      <c r="AF7" s="217">
        <v>42.2169629350835</v>
      </c>
      <c r="AG7" s="217">
        <v>16.8416449745642</v>
      </c>
      <c r="AH7" s="218">
        <v>4.27817031215368</v>
      </c>
      <c r="AI7" s="218">
        <v>9.09125793122445</v>
      </c>
      <c r="AJ7" s="219">
        <v>1.03590273442933</v>
      </c>
      <c r="AL7" s="439"/>
      <c r="AM7" s="215" t="s">
        <v>125</v>
      </c>
      <c r="AN7" s="220">
        <v>0.453054394390469</v>
      </c>
      <c r="AO7" s="218">
        <v>0.56920946043737</v>
      </c>
      <c r="AP7" s="218">
        <v>0.345632238218866</v>
      </c>
      <c r="AQ7" s="221">
        <v>5.13254872049604</v>
      </c>
      <c r="AR7" s="218">
        <v>7.540988860159</v>
      </c>
      <c r="AS7" s="218">
        <v>2.89009113485657</v>
      </c>
      <c r="AT7" s="218">
        <v>6.27190529146011</v>
      </c>
      <c r="AU7" s="218">
        <v>9.0543900101832</v>
      </c>
      <c r="AV7" s="218">
        <v>4.26203234469918</v>
      </c>
      <c r="AW7" s="217">
        <v>15.3610493498376</v>
      </c>
      <c r="AX7" s="217">
        <v>12.8588491309548</v>
      </c>
      <c r="AY7" s="217">
        <v>16.1787262137443</v>
      </c>
      <c r="AZ7" s="217">
        <v>19.2652537941511</v>
      </c>
      <c r="BA7" s="217">
        <v>26.8974683901661</v>
      </c>
      <c r="BB7" s="217">
        <v>12.6932883920602</v>
      </c>
      <c r="BC7" s="217">
        <v>18.5795168756714</v>
      </c>
      <c r="BD7" s="217">
        <v>26.2874079030856</v>
      </c>
      <c r="BE7" s="222">
        <v>10.9377534708267</v>
      </c>
      <c r="BG7" s="223"/>
      <c r="BH7" s="224"/>
    </row>
    <row r="8" spans="2:60" ht="17.25" customHeight="1" thickTop="1">
      <c r="B8" s="440" t="s">
        <v>5</v>
      </c>
      <c r="C8" s="225" t="s">
        <v>51</v>
      </c>
      <c r="D8" s="226">
        <v>2570</v>
      </c>
      <c r="E8" s="227">
        <v>1392</v>
      </c>
      <c r="F8" s="227">
        <v>1178</v>
      </c>
      <c r="G8" s="227">
        <v>4</v>
      </c>
      <c r="H8" s="227">
        <v>2</v>
      </c>
      <c r="I8" s="227">
        <v>2</v>
      </c>
      <c r="J8" s="227">
        <v>720</v>
      </c>
      <c r="K8" s="227">
        <v>437</v>
      </c>
      <c r="L8" s="227">
        <v>283</v>
      </c>
      <c r="M8" s="227">
        <v>19</v>
      </c>
      <c r="N8" s="227">
        <v>8</v>
      </c>
      <c r="O8" s="227">
        <v>11</v>
      </c>
      <c r="P8" s="227">
        <v>17</v>
      </c>
      <c r="Q8" s="227">
        <v>3</v>
      </c>
      <c r="R8" s="228">
        <v>14</v>
      </c>
      <c r="T8" s="440" t="s">
        <v>5</v>
      </c>
      <c r="U8" s="225" t="s">
        <v>51</v>
      </c>
      <c r="V8" s="226">
        <v>380</v>
      </c>
      <c r="W8" s="227">
        <v>191</v>
      </c>
      <c r="X8" s="227">
        <v>189</v>
      </c>
      <c r="Y8" s="227">
        <v>227</v>
      </c>
      <c r="Z8" s="227">
        <v>116</v>
      </c>
      <c r="AA8" s="227">
        <v>111</v>
      </c>
      <c r="AB8" s="227">
        <v>36</v>
      </c>
      <c r="AC8" s="227">
        <v>22</v>
      </c>
      <c r="AD8" s="227">
        <v>14</v>
      </c>
      <c r="AE8" s="227">
        <v>259</v>
      </c>
      <c r="AF8" s="227">
        <v>151</v>
      </c>
      <c r="AG8" s="227">
        <v>108</v>
      </c>
      <c r="AH8" s="227">
        <v>39</v>
      </c>
      <c r="AI8" s="227">
        <v>34</v>
      </c>
      <c r="AJ8" s="228">
        <v>5</v>
      </c>
      <c r="AL8" s="440" t="s">
        <v>5</v>
      </c>
      <c r="AM8" s="225" t="s">
        <v>51</v>
      </c>
      <c r="AN8" s="226">
        <v>0</v>
      </c>
      <c r="AO8" s="227">
        <v>0</v>
      </c>
      <c r="AP8" s="229">
        <v>0</v>
      </c>
      <c r="AQ8" s="227">
        <v>30</v>
      </c>
      <c r="AR8" s="227">
        <v>14</v>
      </c>
      <c r="AS8" s="227">
        <v>16</v>
      </c>
      <c r="AT8" s="227">
        <v>45</v>
      </c>
      <c r="AU8" s="227">
        <v>21</v>
      </c>
      <c r="AV8" s="227">
        <v>24</v>
      </c>
      <c r="AW8" s="227">
        <v>187</v>
      </c>
      <c r="AX8" s="227">
        <v>50</v>
      </c>
      <c r="AY8" s="227">
        <v>137</v>
      </c>
      <c r="AZ8" s="230">
        <v>101</v>
      </c>
      <c r="BA8" s="231">
        <v>66</v>
      </c>
      <c r="BB8" s="231">
        <v>35</v>
      </c>
      <c r="BC8" s="231">
        <v>40</v>
      </c>
      <c r="BD8" s="232">
        <v>23</v>
      </c>
      <c r="BE8" s="233">
        <v>17</v>
      </c>
      <c r="BG8" s="223"/>
      <c r="BH8" s="224"/>
    </row>
    <row r="9" spans="2:60" ht="17.25" customHeight="1">
      <c r="B9" s="438"/>
      <c r="C9" s="208" t="s">
        <v>52</v>
      </c>
      <c r="D9" s="209">
        <f>+D8/$BF$9*100000</f>
        <v>907.0438839830873</v>
      </c>
      <c r="E9" s="210">
        <f>+E8/$BG$9*100000</f>
        <v>994.4775063762297</v>
      </c>
      <c r="F9" s="210">
        <f>+F8/$BH$9*100000</f>
        <v>821.6789313988769</v>
      </c>
      <c r="G9" s="210">
        <f>+G8/$BF$9*100000</f>
        <v>1.411741453670175</v>
      </c>
      <c r="H9" s="210">
        <f>+H8/$BG$9*100000</f>
        <v>1.4288469919198703</v>
      </c>
      <c r="I9" s="210">
        <f>+I8/$BH$9*100000</f>
        <v>1.3950406305583651</v>
      </c>
      <c r="J9" s="210">
        <f>+J8/$BF$9*100000</f>
        <v>254.11346166063146</v>
      </c>
      <c r="K9" s="210">
        <f>+K8/$BG$9*100000</f>
        <v>312.2030677344917</v>
      </c>
      <c r="L9" s="210">
        <f>+L8/$BH$9*100000</f>
        <v>197.39824922400862</v>
      </c>
      <c r="M9" s="210">
        <f>+M8/$BF$9*100000</f>
        <v>6.70577190493333</v>
      </c>
      <c r="N9" s="210">
        <f>+N8/$BG$9*100000</f>
        <v>5.715387967679481</v>
      </c>
      <c r="O9" s="210">
        <f>+O8/$BH$9*100000</f>
        <v>7.672723468071007</v>
      </c>
      <c r="P9" s="210">
        <f>+P8/$BF$9*100000</f>
        <v>5.999901178098243</v>
      </c>
      <c r="Q9" s="210">
        <f>+Q8/$BG$9*100000</f>
        <v>2.1432704878798057</v>
      </c>
      <c r="R9" s="211">
        <f>+R8/$BH$9*100000</f>
        <v>9.765284413908555</v>
      </c>
      <c r="T9" s="438"/>
      <c r="U9" s="208" t="s">
        <v>52</v>
      </c>
      <c r="V9" s="209">
        <f>+V8/$BF$9*100000</f>
        <v>134.1154380986666</v>
      </c>
      <c r="W9" s="210">
        <f>+W8/$BG$9*100000</f>
        <v>136.45488772834761</v>
      </c>
      <c r="X9" s="210">
        <f>+X8/$BH$9*100000</f>
        <v>131.83133958776548</v>
      </c>
      <c r="Y9" s="210">
        <f>+Y8/$BF$9*100000</f>
        <v>80.11632749578243</v>
      </c>
      <c r="Z9" s="210">
        <f>+Z8/$BG$9*100000</f>
        <v>82.87312553135247</v>
      </c>
      <c r="AA9" s="210">
        <f>+AA8/$BH$9*100000</f>
        <v>77.42475499598926</v>
      </c>
      <c r="AB9" s="210">
        <f>+AB8/$BF$9*100000</f>
        <v>12.705673083031574</v>
      </c>
      <c r="AC9" s="210">
        <f>+AC8/$BG$9*100000</f>
        <v>15.717316911118573</v>
      </c>
      <c r="AD9" s="210">
        <f>+AD8/$BH$9*100000</f>
        <v>9.765284413908555</v>
      </c>
      <c r="AE9" s="210">
        <f>+AE8/$BF$9*100000</f>
        <v>91.41025912514382</v>
      </c>
      <c r="AF9" s="210">
        <f>+AF8/$BG$9*100000</f>
        <v>107.8779478899502</v>
      </c>
      <c r="AG9" s="210">
        <f>+AG8/$BH$9*100000</f>
        <v>75.33219405015171</v>
      </c>
      <c r="AH9" s="210">
        <f>+AH8/$BF$9*100000</f>
        <v>13.764479173284204</v>
      </c>
      <c r="AI9" s="210">
        <f>+AI8/$BG$9*100000</f>
        <v>24.290398862637794</v>
      </c>
      <c r="AJ9" s="211">
        <f>+AJ8/$BH$9*100000</f>
        <v>3.4876015763959125</v>
      </c>
      <c r="AL9" s="438"/>
      <c r="AM9" s="208" t="s">
        <v>52</v>
      </c>
      <c r="AN9" s="209">
        <f>+AN8/$BF$9*100000</f>
        <v>0</v>
      </c>
      <c r="AO9" s="210">
        <f>+AO8/$BG$9*100000</f>
        <v>0</v>
      </c>
      <c r="AP9" s="212">
        <f>+AP8/$BH$9*100000</f>
        <v>0</v>
      </c>
      <c r="AQ9" s="210">
        <f>+AQ8/$BF$9*100000</f>
        <v>10.588060902526312</v>
      </c>
      <c r="AR9" s="210">
        <f>+AR8/$BG$9*100000</f>
        <v>10.001928943439092</v>
      </c>
      <c r="AS9" s="210">
        <f>+AS8/$BH$9*100000</f>
        <v>11.160325044466921</v>
      </c>
      <c r="AT9" s="210">
        <f>+AT8/$BF$9*100000</f>
        <v>15.882091353789466</v>
      </c>
      <c r="AU9" s="210">
        <f>+AU8/$BG$9*100000</f>
        <v>15.002893415158637</v>
      </c>
      <c r="AV9" s="210">
        <f>+AV8/$BH$9*100000</f>
        <v>16.74048756670038</v>
      </c>
      <c r="AW9" s="210">
        <f>+AW8/$BF$9*100000</f>
        <v>65.99891295908067</v>
      </c>
      <c r="AX9" s="210">
        <f>+AX8/$BG$9*100000</f>
        <v>35.72117479799676</v>
      </c>
      <c r="AY9" s="210">
        <f>+AY8/$BH$9*100000</f>
        <v>95.560283193248</v>
      </c>
      <c r="AZ9" s="210">
        <f>+AZ8/$BF$9*100000</f>
        <v>35.64647170517191</v>
      </c>
      <c r="BA9" s="210">
        <f>+BA8/$BG$9*100000</f>
        <v>47.15195073335572</v>
      </c>
      <c r="BB9" s="210">
        <f>+BB8/$BH$9*100000</f>
        <v>24.41321103477139</v>
      </c>
      <c r="BC9" s="210">
        <f>+BC8/$BF$9*100000</f>
        <v>14.117414536701748</v>
      </c>
      <c r="BD9" s="210">
        <f>+BD8/$BG$9*100000</f>
        <v>16.431740407078507</v>
      </c>
      <c r="BE9" s="211">
        <f>+BE8/$BH$9*100000</f>
        <v>11.857845359746102</v>
      </c>
      <c r="BF9" s="171">
        <f>SUM(BG9:BH9)</f>
        <v>283338</v>
      </c>
      <c r="BG9" s="234">
        <f>+'人口動態1'!AB7</f>
        <v>139973</v>
      </c>
      <c r="BH9" s="235">
        <f>+'人口動態1'!AC7</f>
        <v>143365</v>
      </c>
    </row>
    <row r="10" spans="2:60" ht="17.25" customHeight="1" thickBot="1">
      <c r="B10" s="441"/>
      <c r="C10" s="236" t="s">
        <v>125</v>
      </c>
      <c r="D10" s="237">
        <v>367.663912069744</v>
      </c>
      <c r="E10" s="238">
        <v>510.323011029314</v>
      </c>
      <c r="F10" s="238">
        <v>260.266820819194</v>
      </c>
      <c r="G10" s="239">
        <v>0.463611202761607</v>
      </c>
      <c r="H10" s="239">
        <v>0.576049982548242</v>
      </c>
      <c r="I10" s="239">
        <v>0.469664403316563</v>
      </c>
      <c r="J10" s="238">
        <v>121.724339907031</v>
      </c>
      <c r="K10" s="238">
        <v>166.669232342765</v>
      </c>
      <c r="L10" s="238">
        <v>87.979824051623</v>
      </c>
      <c r="M10" s="239">
        <v>2.33774870794867</v>
      </c>
      <c r="N10" s="239">
        <v>2.68289906056983</v>
      </c>
      <c r="O10" s="239">
        <v>2.12518304907046</v>
      </c>
      <c r="P10" s="239">
        <v>1.41639619171608</v>
      </c>
      <c r="Q10" s="239">
        <v>0.843609303555309</v>
      </c>
      <c r="R10" s="240">
        <v>1.65909260647178</v>
      </c>
      <c r="T10" s="441"/>
      <c r="U10" s="236" t="s">
        <v>125</v>
      </c>
      <c r="V10" s="237">
        <v>47.0396895413651</v>
      </c>
      <c r="W10" s="238">
        <v>67.2428960286963</v>
      </c>
      <c r="X10" s="238">
        <v>31.5066399020371</v>
      </c>
      <c r="Y10" s="238">
        <v>29.6833656063383</v>
      </c>
      <c r="Z10" s="238">
        <v>41.3185501557856</v>
      </c>
      <c r="AA10" s="241">
        <v>20.639146882107</v>
      </c>
      <c r="AB10" s="242">
        <v>4.92010247258002</v>
      </c>
      <c r="AC10" s="239">
        <v>7.21638628326613</v>
      </c>
      <c r="AD10" s="243">
        <v>3.42580618986412</v>
      </c>
      <c r="AE10" s="244">
        <v>28.6014411108074</v>
      </c>
      <c r="AF10" s="238">
        <v>47.8663635318209</v>
      </c>
      <c r="AG10" s="238">
        <v>15.8638123155246</v>
      </c>
      <c r="AH10" s="239">
        <v>5.54031110150624</v>
      </c>
      <c r="AI10" s="239">
        <v>11.7609552647531</v>
      </c>
      <c r="AJ10" s="240">
        <v>1.08629828773701</v>
      </c>
      <c r="AL10" s="441"/>
      <c r="AM10" s="236" t="s">
        <v>125</v>
      </c>
      <c r="AN10" s="245">
        <v>0</v>
      </c>
      <c r="AO10" s="239">
        <v>0</v>
      </c>
      <c r="AP10" s="239">
        <v>0</v>
      </c>
      <c r="AQ10" s="246">
        <v>5.66130264459816</v>
      </c>
      <c r="AR10" s="239">
        <v>6.47907066418167</v>
      </c>
      <c r="AS10" s="239">
        <v>4.88650866269446</v>
      </c>
      <c r="AT10" s="239">
        <v>5.04221926801352</v>
      </c>
      <c r="AU10" s="239">
        <v>6.71213626294002</v>
      </c>
      <c r="AV10" s="239">
        <v>3.94846848911663</v>
      </c>
      <c r="AW10" s="238">
        <v>15.52680423364</v>
      </c>
      <c r="AX10" s="238">
        <v>14.2311591571136</v>
      </c>
      <c r="AY10" s="238">
        <v>15.6232067454531</v>
      </c>
      <c r="AZ10" s="238">
        <v>17.0527901349458</v>
      </c>
      <c r="BA10" s="238">
        <v>27.1070929116184</v>
      </c>
      <c r="BB10" s="238">
        <v>8.88970843188403</v>
      </c>
      <c r="BC10" s="238">
        <v>13.1172950909739</v>
      </c>
      <c r="BD10" s="238">
        <v>15.304679267421</v>
      </c>
      <c r="BE10" s="247">
        <v>10.8596839124185</v>
      </c>
      <c r="BG10" s="223"/>
      <c r="BH10" s="224"/>
    </row>
    <row r="11" spans="2:60" ht="17.25" customHeight="1" thickTop="1">
      <c r="B11" s="435" t="s">
        <v>112</v>
      </c>
      <c r="C11" s="248" t="s">
        <v>51</v>
      </c>
      <c r="D11" s="249">
        <v>1274</v>
      </c>
      <c r="E11" s="250">
        <v>687</v>
      </c>
      <c r="F11" s="250">
        <v>587</v>
      </c>
      <c r="G11" s="250">
        <v>1</v>
      </c>
      <c r="H11" s="250">
        <v>1</v>
      </c>
      <c r="I11" s="250">
        <v>0</v>
      </c>
      <c r="J11" s="250">
        <v>374</v>
      </c>
      <c r="K11" s="250">
        <v>224</v>
      </c>
      <c r="L11" s="250">
        <v>150</v>
      </c>
      <c r="M11" s="250">
        <v>14</v>
      </c>
      <c r="N11" s="250">
        <v>7</v>
      </c>
      <c r="O11" s="250">
        <v>7</v>
      </c>
      <c r="P11" s="250">
        <v>11</v>
      </c>
      <c r="Q11" s="250">
        <v>3</v>
      </c>
      <c r="R11" s="251">
        <v>8</v>
      </c>
      <c r="T11" s="435" t="s">
        <v>112</v>
      </c>
      <c r="U11" s="248" t="s">
        <v>51</v>
      </c>
      <c r="V11" s="249">
        <v>180</v>
      </c>
      <c r="W11" s="250">
        <v>82</v>
      </c>
      <c r="X11" s="250">
        <v>98</v>
      </c>
      <c r="Y11" s="250">
        <v>110</v>
      </c>
      <c r="Z11" s="250">
        <v>57</v>
      </c>
      <c r="AA11" s="250">
        <v>53</v>
      </c>
      <c r="AB11" s="250">
        <v>23</v>
      </c>
      <c r="AC11" s="250">
        <v>14</v>
      </c>
      <c r="AD11" s="250">
        <v>9</v>
      </c>
      <c r="AE11" s="250">
        <v>134</v>
      </c>
      <c r="AF11" s="250">
        <v>83</v>
      </c>
      <c r="AG11" s="250">
        <v>51</v>
      </c>
      <c r="AH11" s="250">
        <v>8</v>
      </c>
      <c r="AI11" s="250">
        <v>6</v>
      </c>
      <c r="AJ11" s="251">
        <v>2</v>
      </c>
      <c r="AL11" s="435" t="s">
        <v>112</v>
      </c>
      <c r="AM11" s="248" t="s">
        <v>51</v>
      </c>
      <c r="AN11" s="249">
        <v>0</v>
      </c>
      <c r="AO11" s="250">
        <v>0</v>
      </c>
      <c r="AP11" s="252">
        <v>0</v>
      </c>
      <c r="AQ11" s="250">
        <v>21</v>
      </c>
      <c r="AR11" s="250">
        <v>10</v>
      </c>
      <c r="AS11" s="250">
        <v>11</v>
      </c>
      <c r="AT11" s="250">
        <v>18</v>
      </c>
      <c r="AU11" s="250">
        <v>7</v>
      </c>
      <c r="AV11" s="250">
        <v>11</v>
      </c>
      <c r="AW11" s="250">
        <v>79</v>
      </c>
      <c r="AX11" s="250">
        <v>22</v>
      </c>
      <c r="AY11" s="250">
        <v>57</v>
      </c>
      <c r="AZ11" s="253">
        <v>58</v>
      </c>
      <c r="BA11" s="254">
        <v>36</v>
      </c>
      <c r="BB11" s="254">
        <v>22</v>
      </c>
      <c r="BC11" s="254">
        <v>15</v>
      </c>
      <c r="BD11" s="255">
        <v>9</v>
      </c>
      <c r="BE11" s="256">
        <v>6</v>
      </c>
      <c r="BG11" s="223"/>
      <c r="BH11" s="224"/>
    </row>
    <row r="12" spans="2:60" ht="17.25" customHeight="1">
      <c r="B12" s="436"/>
      <c r="C12" s="208" t="s">
        <v>52</v>
      </c>
      <c r="D12" s="209">
        <f>+D11/$BF$12*100000</f>
        <v>904.7524358719427</v>
      </c>
      <c r="E12" s="210">
        <f>+E11/$BG$12*100000</f>
        <v>994.3551888840642</v>
      </c>
      <c r="F12" s="210">
        <f>+F11/$BH$12*100000</f>
        <v>818.4378572822844</v>
      </c>
      <c r="G12" s="210">
        <f>+G11/$BF$12*100000</f>
        <v>0.7101667471522313</v>
      </c>
      <c r="H12" s="210">
        <f>+H11/$BG$12*100000</f>
        <v>1.4473874656245478</v>
      </c>
      <c r="I12" s="210">
        <f>+I11/$BH$12*100000</f>
        <v>0</v>
      </c>
      <c r="J12" s="210">
        <f>+J11/$BF$12*100000</f>
        <v>265.6023634349345</v>
      </c>
      <c r="K12" s="210">
        <f>+K11/$BG$12*100000</f>
        <v>324.21479229989865</v>
      </c>
      <c r="L12" s="210">
        <f>+L11/$BH$12*100000</f>
        <v>209.14084939070298</v>
      </c>
      <c r="M12" s="210">
        <f>+M11/$BF$12*100000</f>
        <v>9.942334460131239</v>
      </c>
      <c r="N12" s="210">
        <f>+N11/$BG$12*100000</f>
        <v>10.131712259371833</v>
      </c>
      <c r="O12" s="210">
        <f>+O11/$BH$12*100000</f>
        <v>9.759906304899474</v>
      </c>
      <c r="P12" s="210">
        <f>+P11/$BF$12*100000</f>
        <v>7.811834218674545</v>
      </c>
      <c r="Q12" s="210">
        <f>+Q11/$BG$12*100000</f>
        <v>4.342162396873643</v>
      </c>
      <c r="R12" s="211">
        <f>+R11/$BH$12*100000</f>
        <v>11.154178634170826</v>
      </c>
      <c r="T12" s="436"/>
      <c r="U12" s="208" t="s">
        <v>52</v>
      </c>
      <c r="V12" s="209">
        <f>+V11/$BF$12*100000</f>
        <v>127.83001448740164</v>
      </c>
      <c r="W12" s="210">
        <f>+W11/$BG$12*100000</f>
        <v>118.68577218121291</v>
      </c>
      <c r="X12" s="210">
        <f>+X11/$BH$12*100000</f>
        <v>136.6386882685926</v>
      </c>
      <c r="Y12" s="210">
        <f>+Y11/$BF$12*100000</f>
        <v>78.11834218674545</v>
      </c>
      <c r="Z12" s="210">
        <f>+Z11/$BG$12*100000</f>
        <v>82.50108554059922</v>
      </c>
      <c r="AA12" s="210">
        <f>+AA11/$BH$12*100000</f>
        <v>73.89643345138172</v>
      </c>
      <c r="AB12" s="210">
        <f>+AB11/$BF$12*100000</f>
        <v>16.33383518450132</v>
      </c>
      <c r="AC12" s="210">
        <f>+AC11/$BG$12*100000</f>
        <v>20.263424518743665</v>
      </c>
      <c r="AD12" s="210">
        <f>+AD11/$BH$12*100000</f>
        <v>12.54845096344218</v>
      </c>
      <c r="AE12" s="210">
        <f>+AE11/$BF$12*100000</f>
        <v>95.162344118399</v>
      </c>
      <c r="AF12" s="210">
        <f>+AF11/$BG$12*100000</f>
        <v>120.13315964683746</v>
      </c>
      <c r="AG12" s="210">
        <f>+AG11/$BH$12*100000</f>
        <v>71.10788879283902</v>
      </c>
      <c r="AH12" s="210">
        <f>+AH11/$BF$12*100000</f>
        <v>5.68133397721785</v>
      </c>
      <c r="AI12" s="210">
        <f>+AI11/$BG$12*100000</f>
        <v>8.684324793747287</v>
      </c>
      <c r="AJ12" s="211">
        <f>+AJ11/$BH$12*100000</f>
        <v>2.7885446585427065</v>
      </c>
      <c r="AL12" s="436"/>
      <c r="AM12" s="208" t="s">
        <v>52</v>
      </c>
      <c r="AN12" s="209">
        <f>+AN11/$BF$12*100000</f>
        <v>0</v>
      </c>
      <c r="AO12" s="210">
        <f>+AO11/$BG$12*100000</f>
        <v>0</v>
      </c>
      <c r="AP12" s="212">
        <f>+AP11/$BH$12*100000</f>
        <v>0</v>
      </c>
      <c r="AQ12" s="210">
        <f>+AQ11/$BF$12*100000</f>
        <v>14.91350169019686</v>
      </c>
      <c r="AR12" s="210">
        <f>+AR11/$BG$12*100000</f>
        <v>14.473874656245476</v>
      </c>
      <c r="AS12" s="210">
        <f>+AS11/$BH$12*100000</f>
        <v>15.336995621984887</v>
      </c>
      <c r="AT12" s="210">
        <f>+AT11/$BF$12*100000</f>
        <v>12.783001448740166</v>
      </c>
      <c r="AU12" s="210">
        <f>+AU11/$BG$12*100000</f>
        <v>10.131712259371833</v>
      </c>
      <c r="AV12" s="210">
        <f>+AV11/$BH$12*100000</f>
        <v>15.336995621984887</v>
      </c>
      <c r="AW12" s="210">
        <f>+AW11/$BF$12*100000</f>
        <v>56.10317302502627</v>
      </c>
      <c r="AX12" s="210">
        <f>+AX11/$BG$12*100000</f>
        <v>31.84252424374005</v>
      </c>
      <c r="AY12" s="210">
        <f>+AY11/$BH$12*100000</f>
        <v>79.47352276846713</v>
      </c>
      <c r="AZ12" s="210">
        <f>+AZ11/$BF$12*100000</f>
        <v>41.18967133482942</v>
      </c>
      <c r="BA12" s="210">
        <f>+BA11/$BG$12*100000</f>
        <v>52.10594876248371</v>
      </c>
      <c r="BB12" s="210">
        <f>+BB11/$BH$12*100000</f>
        <v>30.673991243969773</v>
      </c>
      <c r="BC12" s="210">
        <f>+BC11/$BF$12*100000</f>
        <v>10.65250120728347</v>
      </c>
      <c r="BD12" s="210">
        <f>+BD11/$BG$12*100000</f>
        <v>13.026487190620928</v>
      </c>
      <c r="BE12" s="211">
        <f>+BE11/$BH$12*100000</f>
        <v>8.36563397562812</v>
      </c>
      <c r="BF12" s="171">
        <f>SUM(BG12:BH12)</f>
        <v>140812</v>
      </c>
      <c r="BG12" s="234">
        <f>+'人口動態1'!AB8</f>
        <v>69090</v>
      </c>
      <c r="BH12" s="235">
        <f>+'人口動態1'!AC8</f>
        <v>71722</v>
      </c>
    </row>
    <row r="13" spans="2:60" ht="17.25" customHeight="1">
      <c r="B13" s="436"/>
      <c r="C13" s="257" t="s">
        <v>125</v>
      </c>
      <c r="D13" s="258">
        <v>374.949479412391</v>
      </c>
      <c r="E13" s="259">
        <v>510.338681732247</v>
      </c>
      <c r="F13" s="259">
        <v>274.72883403775</v>
      </c>
      <c r="G13" s="260">
        <v>0.259345710357114</v>
      </c>
      <c r="H13" s="260">
        <v>0.622733679584184</v>
      </c>
      <c r="I13" s="260">
        <v>0</v>
      </c>
      <c r="J13" s="259">
        <v>130.421928897481</v>
      </c>
      <c r="K13" s="259">
        <v>176.671986103866</v>
      </c>
      <c r="L13" s="259">
        <v>94.5012845428366</v>
      </c>
      <c r="M13" s="260">
        <v>3.54609742695933</v>
      </c>
      <c r="N13" s="260">
        <v>4.73473772735018</v>
      </c>
      <c r="O13" s="260">
        <v>2.85200716546175</v>
      </c>
      <c r="P13" s="260">
        <v>1.93422485550161</v>
      </c>
      <c r="Q13" s="260">
        <v>1.72370412886326</v>
      </c>
      <c r="R13" s="261">
        <v>1.98579631590307</v>
      </c>
      <c r="T13" s="436"/>
      <c r="U13" s="257" t="s">
        <v>125</v>
      </c>
      <c r="V13" s="258">
        <v>42.9298275050359</v>
      </c>
      <c r="W13" s="259">
        <v>57.8367412836243</v>
      </c>
      <c r="X13" s="259">
        <v>31.9350330119997</v>
      </c>
      <c r="Y13" s="259">
        <v>30.9746149676798</v>
      </c>
      <c r="Z13" s="259">
        <v>43.3541343262971</v>
      </c>
      <c r="AA13" s="259">
        <v>21.4291770077182</v>
      </c>
      <c r="AB13" s="260">
        <v>6.72015395312615</v>
      </c>
      <c r="AC13" s="260">
        <v>9.10909605516096</v>
      </c>
      <c r="AD13" s="260">
        <v>5.38482362110183</v>
      </c>
      <c r="AE13" s="259">
        <v>29.8547788673575</v>
      </c>
      <c r="AF13" s="259">
        <v>52.2964125665177</v>
      </c>
      <c r="AG13" s="259">
        <v>15.4647449347236</v>
      </c>
      <c r="AH13" s="260">
        <v>2.60805632971912</v>
      </c>
      <c r="AI13" s="260">
        <v>4.6672807968564</v>
      </c>
      <c r="AJ13" s="261">
        <v>0.798675625166001</v>
      </c>
      <c r="AL13" s="436"/>
      <c r="AM13" s="257" t="s">
        <v>125</v>
      </c>
      <c r="AN13" s="262">
        <v>0</v>
      </c>
      <c r="AO13" s="260">
        <v>0</v>
      </c>
      <c r="AP13" s="260">
        <v>0</v>
      </c>
      <c r="AQ13" s="263">
        <v>7.95288990354668</v>
      </c>
      <c r="AR13" s="260">
        <v>9.16758713318956</v>
      </c>
      <c r="AS13" s="260">
        <v>7.05260433799116</v>
      </c>
      <c r="AT13" s="260">
        <v>3.45939342706489</v>
      </c>
      <c r="AU13" s="260">
        <v>4.07014193731071</v>
      </c>
      <c r="AV13" s="260">
        <v>3.1502524823741</v>
      </c>
      <c r="AW13" s="259">
        <v>14.0958674170967</v>
      </c>
      <c r="AX13" s="259">
        <v>12.7287992469373</v>
      </c>
      <c r="AY13" s="259">
        <v>14.6130995950295</v>
      </c>
      <c r="AZ13" s="259">
        <v>19.3694226431773</v>
      </c>
      <c r="BA13" s="259">
        <v>28.0411629250018</v>
      </c>
      <c r="BB13" s="259">
        <v>12.8869493497433</v>
      </c>
      <c r="BC13" s="259">
        <v>11.4388398669386</v>
      </c>
      <c r="BD13" s="259">
        <v>12.4809840919335</v>
      </c>
      <c r="BE13" s="264">
        <v>10.4024554665525</v>
      </c>
      <c r="BG13" s="234"/>
      <c r="BH13" s="235"/>
    </row>
    <row r="14" spans="2:60" ht="17.25" customHeight="1">
      <c r="B14" s="442" t="s">
        <v>113</v>
      </c>
      <c r="C14" s="248" t="s">
        <v>51</v>
      </c>
      <c r="D14" s="249">
        <v>463</v>
      </c>
      <c r="E14" s="250">
        <v>241</v>
      </c>
      <c r="F14" s="250">
        <v>222</v>
      </c>
      <c r="G14" s="250">
        <v>2</v>
      </c>
      <c r="H14" s="250">
        <v>1</v>
      </c>
      <c r="I14" s="250">
        <v>1</v>
      </c>
      <c r="J14" s="250">
        <v>115</v>
      </c>
      <c r="K14" s="250">
        <v>73</v>
      </c>
      <c r="L14" s="250">
        <v>42</v>
      </c>
      <c r="M14" s="250">
        <v>2</v>
      </c>
      <c r="N14" s="250">
        <v>1</v>
      </c>
      <c r="O14" s="250">
        <v>1</v>
      </c>
      <c r="P14" s="250">
        <v>2</v>
      </c>
      <c r="Q14" s="250">
        <v>0</v>
      </c>
      <c r="R14" s="251">
        <v>2</v>
      </c>
      <c r="T14" s="442" t="s">
        <v>113</v>
      </c>
      <c r="U14" s="248" t="s">
        <v>51</v>
      </c>
      <c r="V14" s="249">
        <v>72</v>
      </c>
      <c r="W14" s="250">
        <v>32</v>
      </c>
      <c r="X14" s="250">
        <v>40</v>
      </c>
      <c r="Y14" s="250">
        <v>42</v>
      </c>
      <c r="Z14" s="250">
        <v>20</v>
      </c>
      <c r="AA14" s="250">
        <v>22</v>
      </c>
      <c r="AB14" s="250">
        <v>3</v>
      </c>
      <c r="AC14" s="250">
        <v>1</v>
      </c>
      <c r="AD14" s="250">
        <v>2</v>
      </c>
      <c r="AE14" s="250">
        <v>27</v>
      </c>
      <c r="AF14" s="250">
        <v>15</v>
      </c>
      <c r="AG14" s="250">
        <v>12</v>
      </c>
      <c r="AH14" s="250">
        <v>17</v>
      </c>
      <c r="AI14" s="250">
        <v>15</v>
      </c>
      <c r="AJ14" s="251">
        <v>2</v>
      </c>
      <c r="AL14" s="442" t="s">
        <v>113</v>
      </c>
      <c r="AM14" s="248" t="s">
        <v>51</v>
      </c>
      <c r="AN14" s="249">
        <v>0</v>
      </c>
      <c r="AO14" s="250">
        <v>0</v>
      </c>
      <c r="AP14" s="252">
        <v>0</v>
      </c>
      <c r="AQ14" s="250">
        <v>2</v>
      </c>
      <c r="AR14" s="250">
        <v>0</v>
      </c>
      <c r="AS14" s="250">
        <v>2</v>
      </c>
      <c r="AT14" s="250">
        <v>13</v>
      </c>
      <c r="AU14" s="250">
        <v>5</v>
      </c>
      <c r="AV14" s="250">
        <v>8</v>
      </c>
      <c r="AW14" s="250">
        <v>39</v>
      </c>
      <c r="AX14" s="250">
        <v>8</v>
      </c>
      <c r="AY14" s="250">
        <v>31</v>
      </c>
      <c r="AZ14" s="253">
        <v>18</v>
      </c>
      <c r="BA14" s="254">
        <v>13</v>
      </c>
      <c r="BB14" s="254">
        <v>5</v>
      </c>
      <c r="BC14" s="254">
        <v>14</v>
      </c>
      <c r="BD14" s="255">
        <v>8</v>
      </c>
      <c r="BE14" s="256">
        <v>6</v>
      </c>
      <c r="BG14" s="234"/>
      <c r="BH14" s="235"/>
    </row>
    <row r="15" spans="2:60" ht="17.25" customHeight="1">
      <c r="B15" s="443"/>
      <c r="C15" s="208" t="s">
        <v>52</v>
      </c>
      <c r="D15" s="209">
        <f>+D14/$BF$15*100000</f>
        <v>1014.4609991235757</v>
      </c>
      <c r="E15" s="210">
        <f>+E14/$BG$15*100000</f>
        <v>1042.117097639021</v>
      </c>
      <c r="F15" s="210">
        <f>+F14/$BH$15*100000</f>
        <v>986.0531225015546</v>
      </c>
      <c r="G15" s="210">
        <f>+G14/$BF$15*100000</f>
        <v>4.382120946538125</v>
      </c>
      <c r="H15" s="210">
        <f>+H14/$BG$15*100000</f>
        <v>4.324137334601747</v>
      </c>
      <c r="I15" s="210">
        <f>+I14/$BH$15*100000</f>
        <v>4.441680731988984</v>
      </c>
      <c r="J15" s="210">
        <f>+J14/$BF$15*100000</f>
        <v>251.97195442594216</v>
      </c>
      <c r="K15" s="210">
        <f>+K14/$BG$15*100000</f>
        <v>315.66202542592754</v>
      </c>
      <c r="L15" s="210">
        <f>+L14/$BH$15*100000</f>
        <v>186.55059074353736</v>
      </c>
      <c r="M15" s="210">
        <f>+M14/$BF$15*100000</f>
        <v>4.382120946538125</v>
      </c>
      <c r="N15" s="210">
        <f>+N14/$BG$15*100000</f>
        <v>4.324137334601747</v>
      </c>
      <c r="O15" s="210">
        <f>+O14/$BH$15*100000</f>
        <v>4.441680731988984</v>
      </c>
      <c r="P15" s="210">
        <f>+P14/$BF$15*100000</f>
        <v>4.382120946538125</v>
      </c>
      <c r="Q15" s="210">
        <f>+Q14/$BG$15*100000</f>
        <v>0</v>
      </c>
      <c r="R15" s="211">
        <f>+R14/$BH$15*100000</f>
        <v>8.883361463977968</v>
      </c>
      <c r="T15" s="443"/>
      <c r="U15" s="208" t="s">
        <v>52</v>
      </c>
      <c r="V15" s="209">
        <f>+V14/$BF$15*100000</f>
        <v>157.75635407537249</v>
      </c>
      <c r="W15" s="210">
        <f>+W14/$BG$15*100000</f>
        <v>138.3723947072559</v>
      </c>
      <c r="X15" s="210">
        <f>+X14/$BH$15*100000</f>
        <v>177.6672292795594</v>
      </c>
      <c r="Y15" s="210">
        <f>+Y14/$BF$15*100000</f>
        <v>92.02453987730061</v>
      </c>
      <c r="Z15" s="210">
        <f>+Z14/$BG$15*100000</f>
        <v>86.48274669203494</v>
      </c>
      <c r="AA15" s="210">
        <f>+AA14/$BH$15*100000</f>
        <v>97.71697610375766</v>
      </c>
      <c r="AB15" s="210">
        <f>+AB14/$BF$15*100000</f>
        <v>6.573181419807186</v>
      </c>
      <c r="AC15" s="210">
        <f>+AC14/$BG$15*100000</f>
        <v>4.324137334601747</v>
      </c>
      <c r="AD15" s="210">
        <f>+AD14/$BH$15*100000</f>
        <v>8.883361463977968</v>
      </c>
      <c r="AE15" s="210">
        <f>+AE14/$BF$15*100000</f>
        <v>59.15863277826468</v>
      </c>
      <c r="AF15" s="210">
        <f>+AF14/$BG$15*100000</f>
        <v>64.8620600190262</v>
      </c>
      <c r="AG15" s="210">
        <f>+AG14/$BH$15*100000</f>
        <v>53.30016878386781</v>
      </c>
      <c r="AH15" s="210">
        <f>+AH14/$BF$15*100000</f>
        <v>37.24802804557406</v>
      </c>
      <c r="AI15" s="210">
        <f>+AI14/$BG$15*100000</f>
        <v>64.8620600190262</v>
      </c>
      <c r="AJ15" s="211">
        <f>+AJ14/$BH$15*100000</f>
        <v>8.883361463977968</v>
      </c>
      <c r="AL15" s="443"/>
      <c r="AM15" s="208" t="s">
        <v>52</v>
      </c>
      <c r="AN15" s="209">
        <f>+AN14/$BF$15*100000</f>
        <v>0</v>
      </c>
      <c r="AO15" s="210">
        <f>+AO14/$BG$15*100000</f>
        <v>0</v>
      </c>
      <c r="AP15" s="212">
        <f>+AP14/$BH$15*100000</f>
        <v>0</v>
      </c>
      <c r="AQ15" s="210">
        <f>+AQ14/$BF$15*100000</f>
        <v>4.382120946538125</v>
      </c>
      <c r="AR15" s="210">
        <f>+AR14/$BG$15*100000</f>
        <v>0</v>
      </c>
      <c r="AS15" s="210">
        <f>+AS14/$BH$15*100000</f>
        <v>8.883361463977968</v>
      </c>
      <c r="AT15" s="210">
        <f>+AT14/$BF$15*100000</f>
        <v>28.483786152497807</v>
      </c>
      <c r="AU15" s="210">
        <f>+AU14/$BG$15*100000</f>
        <v>21.620686673008734</v>
      </c>
      <c r="AV15" s="210">
        <f>+AV14/$BH$15*100000</f>
        <v>35.53344585591187</v>
      </c>
      <c r="AW15" s="210">
        <f>+AW14/$BF$15*100000</f>
        <v>85.45135845749343</v>
      </c>
      <c r="AX15" s="210">
        <f>+AX14/$BG$15*100000</f>
        <v>34.59309867681397</v>
      </c>
      <c r="AY15" s="210">
        <f>+AY14/$BH$15*100000</f>
        <v>137.69210269165853</v>
      </c>
      <c r="AZ15" s="210">
        <f>+AZ14/$BF$15*100000</f>
        <v>39.43908851884312</v>
      </c>
      <c r="BA15" s="210">
        <f>+BA14/$BG$15*100000</f>
        <v>56.21378534982271</v>
      </c>
      <c r="BB15" s="210">
        <f>+BB14/$BH$15*100000</f>
        <v>22.208403659944924</v>
      </c>
      <c r="BC15" s="210">
        <f>+BC14/$BF$15*100000</f>
        <v>30.67484662576687</v>
      </c>
      <c r="BD15" s="210">
        <f>+BD14/$BG$15*100000</f>
        <v>34.59309867681397</v>
      </c>
      <c r="BE15" s="211">
        <f>+BE14/$BH$15*100000</f>
        <v>26.650084391933905</v>
      </c>
      <c r="BF15" s="171">
        <f>SUM(BG15:BH15)</f>
        <v>45640</v>
      </c>
      <c r="BG15" s="223">
        <f>+'人口動態1'!AB9</f>
        <v>23126</v>
      </c>
      <c r="BH15" s="224">
        <f>+'人口動態1'!AC9</f>
        <v>22514</v>
      </c>
    </row>
    <row r="16" spans="2:60" ht="17.25" customHeight="1">
      <c r="B16" s="443"/>
      <c r="C16" s="257" t="s">
        <v>125</v>
      </c>
      <c r="D16" s="258">
        <v>374.756349463356</v>
      </c>
      <c r="E16" s="259">
        <v>506.930584199679</v>
      </c>
      <c r="F16" s="259">
        <v>266.711698274781</v>
      </c>
      <c r="G16" s="260">
        <v>0.762309363711361</v>
      </c>
      <c r="H16" s="260">
        <v>1.30354901194643</v>
      </c>
      <c r="I16" s="260">
        <v>0.538656616506789</v>
      </c>
      <c r="J16" s="259">
        <v>118.291287914983</v>
      </c>
      <c r="K16" s="259">
        <v>167.581912952032</v>
      </c>
      <c r="L16" s="259">
        <v>78.8607726289992</v>
      </c>
      <c r="M16" s="260">
        <v>1.36721553018811</v>
      </c>
      <c r="N16" s="260">
        <v>2.26738907918227</v>
      </c>
      <c r="O16" s="260">
        <v>0.538656616506789</v>
      </c>
      <c r="P16" s="260">
        <v>0.762309363711361</v>
      </c>
      <c r="Q16" s="260">
        <v>0</v>
      </c>
      <c r="R16" s="261">
        <v>1.07731323301358</v>
      </c>
      <c r="T16" s="443"/>
      <c r="U16" s="257" t="s">
        <v>125</v>
      </c>
      <c r="V16" s="258">
        <v>49.9823222934158</v>
      </c>
      <c r="W16" s="259">
        <v>60.9426509812428</v>
      </c>
      <c r="X16" s="259">
        <v>41.1157932300874</v>
      </c>
      <c r="Y16" s="259">
        <v>26.5271317258245</v>
      </c>
      <c r="Z16" s="259">
        <v>36.3954268587786</v>
      </c>
      <c r="AA16" s="259">
        <v>18.298575651974</v>
      </c>
      <c r="AB16" s="260">
        <v>1.46475594819424</v>
      </c>
      <c r="AC16" s="260">
        <v>1.67220474474895</v>
      </c>
      <c r="AD16" s="260">
        <v>1.07731323301358</v>
      </c>
      <c r="AE16" s="259">
        <v>16.997145668662</v>
      </c>
      <c r="AF16" s="259">
        <v>26.6717419279762</v>
      </c>
      <c r="AG16" s="259">
        <v>10.0018296131805</v>
      </c>
      <c r="AH16" s="260">
        <v>13.084646722941</v>
      </c>
      <c r="AI16" s="260">
        <v>28.701450961943</v>
      </c>
      <c r="AJ16" s="261">
        <v>1.74992202228867</v>
      </c>
      <c r="AL16" s="443"/>
      <c r="AM16" s="257" t="s">
        <v>125</v>
      </c>
      <c r="AN16" s="262">
        <v>0</v>
      </c>
      <c r="AO16" s="260">
        <v>0</v>
      </c>
      <c r="AP16" s="260">
        <v>0</v>
      </c>
      <c r="AQ16" s="263">
        <v>1.08360126633856</v>
      </c>
      <c r="AR16" s="260">
        <v>0</v>
      </c>
      <c r="AS16" s="260">
        <v>1.74992202228867</v>
      </c>
      <c r="AT16" s="260">
        <v>8.05489697406288</v>
      </c>
      <c r="AU16" s="260">
        <v>8.44542519420382</v>
      </c>
      <c r="AV16" s="260">
        <v>8.20592676574172</v>
      </c>
      <c r="AW16" s="259">
        <v>16.4714921055076</v>
      </c>
      <c r="AX16" s="259">
        <v>11.1657035611765</v>
      </c>
      <c r="AY16" s="259">
        <v>18.7161814795357</v>
      </c>
      <c r="AZ16" s="259">
        <v>16.8919465636037</v>
      </c>
      <c r="BA16" s="259">
        <v>30.7940240752169</v>
      </c>
      <c r="BB16" s="259">
        <v>4.40521473328319</v>
      </c>
      <c r="BC16" s="259">
        <v>23.8650930659625</v>
      </c>
      <c r="BD16" s="259">
        <v>28.6660392442196</v>
      </c>
      <c r="BE16" s="264">
        <v>18.0394604875792</v>
      </c>
      <c r="BG16" s="234"/>
      <c r="BH16" s="235"/>
    </row>
    <row r="17" spans="1:60" ht="17.25" customHeight="1">
      <c r="A17" s="457" t="s">
        <v>193</v>
      </c>
      <c r="B17" s="442" t="s">
        <v>126</v>
      </c>
      <c r="C17" s="248" t="s">
        <v>51</v>
      </c>
      <c r="D17" s="249">
        <v>54</v>
      </c>
      <c r="E17" s="250">
        <v>33</v>
      </c>
      <c r="F17" s="250">
        <v>21</v>
      </c>
      <c r="G17" s="250">
        <v>0</v>
      </c>
      <c r="H17" s="250">
        <v>0</v>
      </c>
      <c r="I17" s="250">
        <v>0</v>
      </c>
      <c r="J17" s="250">
        <v>16</v>
      </c>
      <c r="K17" s="250">
        <v>11</v>
      </c>
      <c r="L17" s="250">
        <v>5</v>
      </c>
      <c r="M17" s="250">
        <v>0</v>
      </c>
      <c r="N17" s="250">
        <v>0</v>
      </c>
      <c r="O17" s="250">
        <v>0</v>
      </c>
      <c r="P17" s="250">
        <v>0</v>
      </c>
      <c r="Q17" s="250">
        <v>0</v>
      </c>
      <c r="R17" s="251">
        <v>0</v>
      </c>
      <c r="S17" s="457" t="s">
        <v>194</v>
      </c>
      <c r="T17" s="442" t="s">
        <v>126</v>
      </c>
      <c r="U17" s="248" t="s">
        <v>51</v>
      </c>
      <c r="V17" s="249">
        <v>12</v>
      </c>
      <c r="W17" s="250">
        <v>8</v>
      </c>
      <c r="X17" s="250">
        <v>4</v>
      </c>
      <c r="Y17" s="250">
        <v>4</v>
      </c>
      <c r="Z17" s="250">
        <v>2</v>
      </c>
      <c r="AA17" s="250">
        <v>2</v>
      </c>
      <c r="AB17" s="250">
        <v>1</v>
      </c>
      <c r="AC17" s="250">
        <v>1</v>
      </c>
      <c r="AD17" s="250">
        <v>0</v>
      </c>
      <c r="AE17" s="250">
        <v>9</v>
      </c>
      <c r="AF17" s="250">
        <v>4</v>
      </c>
      <c r="AG17" s="250">
        <v>5</v>
      </c>
      <c r="AH17" s="250">
        <v>0</v>
      </c>
      <c r="AI17" s="250">
        <v>0</v>
      </c>
      <c r="AJ17" s="251">
        <v>0</v>
      </c>
      <c r="AK17" s="457" t="s">
        <v>195</v>
      </c>
      <c r="AL17" s="442" t="s">
        <v>126</v>
      </c>
      <c r="AM17" s="248" t="s">
        <v>51</v>
      </c>
      <c r="AN17" s="249">
        <v>0</v>
      </c>
      <c r="AO17" s="250">
        <v>0</v>
      </c>
      <c r="AP17" s="252">
        <v>0</v>
      </c>
      <c r="AQ17" s="250">
        <v>0</v>
      </c>
      <c r="AR17" s="250">
        <v>0</v>
      </c>
      <c r="AS17" s="250">
        <v>0</v>
      </c>
      <c r="AT17" s="250">
        <v>0</v>
      </c>
      <c r="AU17" s="250">
        <v>0</v>
      </c>
      <c r="AV17" s="250">
        <v>0</v>
      </c>
      <c r="AW17" s="250">
        <v>1</v>
      </c>
      <c r="AX17" s="250">
        <v>0</v>
      </c>
      <c r="AY17" s="250">
        <v>1</v>
      </c>
      <c r="AZ17" s="253">
        <v>5</v>
      </c>
      <c r="BA17" s="254">
        <v>2</v>
      </c>
      <c r="BB17" s="254">
        <v>3</v>
      </c>
      <c r="BC17" s="254">
        <v>0</v>
      </c>
      <c r="BD17" s="255">
        <v>0</v>
      </c>
      <c r="BE17" s="256">
        <v>0</v>
      </c>
      <c r="BG17" s="234"/>
      <c r="BH17" s="235"/>
    </row>
    <row r="18" spans="1:60" ht="17.25" customHeight="1">
      <c r="A18" s="457"/>
      <c r="B18" s="443"/>
      <c r="C18" s="208" t="s">
        <v>52</v>
      </c>
      <c r="D18" s="209">
        <f>+D17/$BF$18*100000</f>
        <v>804.769001490313</v>
      </c>
      <c r="E18" s="210">
        <f>+E17/$BG$18*100000</f>
        <v>975.1773049645391</v>
      </c>
      <c r="F18" s="210">
        <f>+F17/$BH$18*100000</f>
        <v>631.3890559230307</v>
      </c>
      <c r="G18" s="210">
        <f>+G17/$BF$18*100000</f>
        <v>0</v>
      </c>
      <c r="H18" s="210">
        <f>+H17/$BG$18*100000</f>
        <v>0</v>
      </c>
      <c r="I18" s="210">
        <f>+I17/$BH$18*100000</f>
        <v>0</v>
      </c>
      <c r="J18" s="210">
        <f>+J17/$BF$18*100000</f>
        <v>238.45007451564828</v>
      </c>
      <c r="K18" s="210">
        <f>+K17/$BG$18*100000</f>
        <v>325.0591016548463</v>
      </c>
      <c r="L18" s="210">
        <f>+L17/$BH$18*100000</f>
        <v>150.3307276007216</v>
      </c>
      <c r="M18" s="210">
        <f>+M17/$BF$18*100000</f>
        <v>0</v>
      </c>
      <c r="N18" s="210">
        <f>+N17/$BG$18*100000</f>
        <v>0</v>
      </c>
      <c r="O18" s="210">
        <f>+O17/$BH$18*100000</f>
        <v>0</v>
      </c>
      <c r="P18" s="210">
        <f>+P17/$BF$18*100000</f>
        <v>0</v>
      </c>
      <c r="Q18" s="210">
        <f>+Q17/$BG$18*100000</f>
        <v>0</v>
      </c>
      <c r="R18" s="211">
        <f>+R17/$BH$18*100000</f>
        <v>0</v>
      </c>
      <c r="S18" s="457"/>
      <c r="T18" s="443"/>
      <c r="U18" s="208" t="s">
        <v>52</v>
      </c>
      <c r="V18" s="209">
        <f>+V17/$BF$18*100000</f>
        <v>178.83755588673623</v>
      </c>
      <c r="W18" s="210">
        <f>+W17/$BG$18*100000</f>
        <v>236.4066193853428</v>
      </c>
      <c r="X18" s="210">
        <f>+X17/$BH$18*100000</f>
        <v>120.26458208057727</v>
      </c>
      <c r="Y18" s="210">
        <f>+Y17/$BF$18*100000</f>
        <v>59.61251862891207</v>
      </c>
      <c r="Z18" s="210">
        <f>+Z17/$BG$18*100000</f>
        <v>59.1016548463357</v>
      </c>
      <c r="AA18" s="210">
        <f>+AA17/$BH$18*100000</f>
        <v>60.132291040288635</v>
      </c>
      <c r="AB18" s="210">
        <f>+AB17/$BF$18*100000</f>
        <v>14.903129657228018</v>
      </c>
      <c r="AC18" s="210">
        <f>+AC17/$BG$18*100000</f>
        <v>29.55082742316785</v>
      </c>
      <c r="AD18" s="210">
        <f>+AD17/$BH$18*100000</f>
        <v>0</v>
      </c>
      <c r="AE18" s="210">
        <f>+AE17/$BF$18*100000</f>
        <v>134.12816691505216</v>
      </c>
      <c r="AF18" s="210">
        <f>+AF17/$BG$18*100000</f>
        <v>118.2033096926714</v>
      </c>
      <c r="AG18" s="210">
        <f>+AG17/$BH$18*100000</f>
        <v>150.3307276007216</v>
      </c>
      <c r="AH18" s="210">
        <f>+AH17/$BF$18*100000</f>
        <v>0</v>
      </c>
      <c r="AI18" s="210">
        <f>+AI17/$BG$18*100000</f>
        <v>0</v>
      </c>
      <c r="AJ18" s="211">
        <f>+AJ17/$BH$18*100000</f>
        <v>0</v>
      </c>
      <c r="AK18" s="457"/>
      <c r="AL18" s="443"/>
      <c r="AM18" s="208" t="s">
        <v>52</v>
      </c>
      <c r="AN18" s="209">
        <f>+AN17/$BF$18*100000</f>
        <v>0</v>
      </c>
      <c r="AO18" s="210">
        <f>+AO17/$BG$18*100000</f>
        <v>0</v>
      </c>
      <c r="AP18" s="212">
        <f>+AP17/$BH$18*100000</f>
        <v>0</v>
      </c>
      <c r="AQ18" s="210">
        <f>+AQ17/$BF$18*100000</f>
        <v>0</v>
      </c>
      <c r="AR18" s="210">
        <f>+AR17/$BG$18*100000</f>
        <v>0</v>
      </c>
      <c r="AS18" s="210">
        <f>+AS17/$BH$18*100000</f>
        <v>0</v>
      </c>
      <c r="AT18" s="210">
        <f>+AT17/$BF$18*100000</f>
        <v>0</v>
      </c>
      <c r="AU18" s="210">
        <f>+AU17/$BG$18*100000</f>
        <v>0</v>
      </c>
      <c r="AV18" s="210">
        <f>+AV17/$BH$18*100000</f>
        <v>0</v>
      </c>
      <c r="AW18" s="210">
        <f>+AW17/$BF$18*100000</f>
        <v>14.903129657228018</v>
      </c>
      <c r="AX18" s="210">
        <f>+AX17/$BG$18*100000</f>
        <v>0</v>
      </c>
      <c r="AY18" s="210">
        <f>+AY17/$BH$18*100000</f>
        <v>30.066145520144318</v>
      </c>
      <c r="AZ18" s="210">
        <f>+AZ17/$BF$18*100000</f>
        <v>74.51564828614009</v>
      </c>
      <c r="BA18" s="210">
        <f>+BA17/$BG$18*100000</f>
        <v>59.1016548463357</v>
      </c>
      <c r="BB18" s="210">
        <f>+BB17/$BH$18*100000</f>
        <v>90.19843656043295</v>
      </c>
      <c r="BC18" s="210">
        <f>+BC17/$BF$18*100000</f>
        <v>0</v>
      </c>
      <c r="BD18" s="210">
        <f>+BD17/$BG$18*100000</f>
        <v>0</v>
      </c>
      <c r="BE18" s="211">
        <f>+BE17/$BH$18*100000</f>
        <v>0</v>
      </c>
      <c r="BF18" s="171">
        <f>SUM(BG18:BH18)</f>
        <v>6710</v>
      </c>
      <c r="BG18" s="223">
        <f>+'人口動態1'!AB10</f>
        <v>3384</v>
      </c>
      <c r="BH18" s="224">
        <f>+'人口動態1'!AC10</f>
        <v>3326</v>
      </c>
    </row>
    <row r="19" spans="2:60" ht="17.25" customHeight="1">
      <c r="B19" s="443"/>
      <c r="C19" s="257" t="s">
        <v>125</v>
      </c>
      <c r="D19" s="258">
        <v>319.681890343863</v>
      </c>
      <c r="E19" s="259">
        <v>455.083500672095</v>
      </c>
      <c r="F19" s="259">
        <v>229.539998284724</v>
      </c>
      <c r="G19" s="260">
        <v>0</v>
      </c>
      <c r="H19" s="260">
        <v>0</v>
      </c>
      <c r="I19" s="260">
        <v>0</v>
      </c>
      <c r="J19" s="259">
        <v>107.105306872789</v>
      </c>
      <c r="K19" s="259">
        <v>162.931896738935</v>
      </c>
      <c r="L19" s="259">
        <v>54.5430554554404</v>
      </c>
      <c r="M19" s="260">
        <v>0</v>
      </c>
      <c r="N19" s="260">
        <v>0</v>
      </c>
      <c r="O19" s="260">
        <v>0</v>
      </c>
      <c r="P19" s="260">
        <v>0</v>
      </c>
      <c r="Q19" s="260">
        <v>0</v>
      </c>
      <c r="R19" s="261">
        <v>0</v>
      </c>
      <c r="T19" s="443"/>
      <c r="U19" s="257" t="s">
        <v>125</v>
      </c>
      <c r="V19" s="258">
        <v>65.5661831370031</v>
      </c>
      <c r="W19" s="259">
        <v>105.367724508367</v>
      </c>
      <c r="X19" s="259">
        <v>39.625823760544</v>
      </c>
      <c r="Y19" s="259">
        <v>31.1475210855453</v>
      </c>
      <c r="Z19" s="259">
        <v>28.3431924090038</v>
      </c>
      <c r="AA19" s="259">
        <v>43.1888294360002</v>
      </c>
      <c r="AB19" s="260">
        <v>6.11974406586133</v>
      </c>
      <c r="AC19" s="260">
        <v>12.8447375448298</v>
      </c>
      <c r="AD19" s="260">
        <v>0</v>
      </c>
      <c r="AE19" s="259">
        <v>36.0242804185917</v>
      </c>
      <c r="AF19" s="259">
        <v>54.5407584999798</v>
      </c>
      <c r="AG19" s="259">
        <v>34.9079629260132</v>
      </c>
      <c r="AH19" s="260">
        <v>0</v>
      </c>
      <c r="AI19" s="260">
        <v>0</v>
      </c>
      <c r="AJ19" s="261">
        <v>0</v>
      </c>
      <c r="AL19" s="443"/>
      <c r="AM19" s="257" t="s">
        <v>125</v>
      </c>
      <c r="AN19" s="262">
        <v>0</v>
      </c>
      <c r="AO19" s="260">
        <v>0</v>
      </c>
      <c r="AP19" s="260">
        <v>0</v>
      </c>
      <c r="AQ19" s="263">
        <v>0</v>
      </c>
      <c r="AR19" s="260">
        <v>0</v>
      </c>
      <c r="AS19" s="260">
        <v>0</v>
      </c>
      <c r="AT19" s="260">
        <v>0</v>
      </c>
      <c r="AU19" s="260">
        <v>0</v>
      </c>
      <c r="AV19" s="260">
        <v>0</v>
      </c>
      <c r="AW19" s="259">
        <v>2.77350853605623</v>
      </c>
      <c r="AX19" s="259">
        <v>0</v>
      </c>
      <c r="AY19" s="259">
        <v>3.48542516563216</v>
      </c>
      <c r="AZ19" s="259">
        <v>32.1799035095406</v>
      </c>
      <c r="BA19" s="259">
        <v>24.9116839237651</v>
      </c>
      <c r="BB19" s="259">
        <v>39.9505345874205</v>
      </c>
      <c r="BC19" s="259">
        <v>0</v>
      </c>
      <c r="BD19" s="259">
        <v>0</v>
      </c>
      <c r="BE19" s="264">
        <v>0</v>
      </c>
      <c r="BG19" s="234"/>
      <c r="BH19" s="235"/>
    </row>
    <row r="20" spans="2:60" ht="17.25" customHeight="1">
      <c r="B20" s="436" t="s">
        <v>115</v>
      </c>
      <c r="C20" s="266" t="s">
        <v>51</v>
      </c>
      <c r="D20" s="198">
        <v>218</v>
      </c>
      <c r="E20" s="199">
        <v>112</v>
      </c>
      <c r="F20" s="199">
        <v>106</v>
      </c>
      <c r="G20" s="199">
        <v>1</v>
      </c>
      <c r="H20" s="199">
        <v>0</v>
      </c>
      <c r="I20" s="199">
        <v>1</v>
      </c>
      <c r="J20" s="199">
        <v>68</v>
      </c>
      <c r="K20" s="199">
        <v>37</v>
      </c>
      <c r="L20" s="199">
        <v>31</v>
      </c>
      <c r="M20" s="199">
        <v>0</v>
      </c>
      <c r="N20" s="199">
        <v>0</v>
      </c>
      <c r="O20" s="199">
        <v>0</v>
      </c>
      <c r="P20" s="199">
        <v>2</v>
      </c>
      <c r="Q20" s="199">
        <v>0</v>
      </c>
      <c r="R20" s="200">
        <v>2</v>
      </c>
      <c r="T20" s="436" t="s">
        <v>115</v>
      </c>
      <c r="U20" s="266" t="s">
        <v>51</v>
      </c>
      <c r="V20" s="198">
        <v>42</v>
      </c>
      <c r="W20" s="199">
        <v>24</v>
      </c>
      <c r="X20" s="199">
        <v>18</v>
      </c>
      <c r="Y20" s="199">
        <v>20</v>
      </c>
      <c r="Z20" s="199">
        <v>12</v>
      </c>
      <c r="AA20" s="199">
        <v>8</v>
      </c>
      <c r="AB20" s="199">
        <v>5</v>
      </c>
      <c r="AC20" s="199">
        <v>4</v>
      </c>
      <c r="AD20" s="199">
        <v>1</v>
      </c>
      <c r="AE20" s="199">
        <v>19</v>
      </c>
      <c r="AF20" s="199">
        <v>8</v>
      </c>
      <c r="AG20" s="199">
        <v>11</v>
      </c>
      <c r="AH20" s="199">
        <v>1</v>
      </c>
      <c r="AI20" s="199">
        <v>1</v>
      </c>
      <c r="AJ20" s="200">
        <v>0</v>
      </c>
      <c r="AL20" s="436" t="s">
        <v>115</v>
      </c>
      <c r="AM20" s="266" t="s">
        <v>51</v>
      </c>
      <c r="AN20" s="198">
        <v>0</v>
      </c>
      <c r="AO20" s="199">
        <v>0</v>
      </c>
      <c r="AP20" s="203">
        <v>0</v>
      </c>
      <c r="AQ20" s="199">
        <v>2</v>
      </c>
      <c r="AR20" s="199">
        <v>2</v>
      </c>
      <c r="AS20" s="199">
        <v>0</v>
      </c>
      <c r="AT20" s="199">
        <v>4</v>
      </c>
      <c r="AU20" s="199">
        <v>2</v>
      </c>
      <c r="AV20" s="199">
        <v>2</v>
      </c>
      <c r="AW20" s="199">
        <v>11</v>
      </c>
      <c r="AX20" s="199">
        <v>1</v>
      </c>
      <c r="AY20" s="199">
        <v>10</v>
      </c>
      <c r="AZ20" s="204">
        <v>3</v>
      </c>
      <c r="BA20" s="205">
        <v>2</v>
      </c>
      <c r="BB20" s="205">
        <v>1</v>
      </c>
      <c r="BC20" s="205">
        <v>4</v>
      </c>
      <c r="BD20" s="206">
        <v>2</v>
      </c>
      <c r="BE20" s="207">
        <v>2</v>
      </c>
      <c r="BG20" s="234"/>
      <c r="BH20" s="235"/>
    </row>
    <row r="21" spans="2:60" ht="17.25" customHeight="1">
      <c r="B21" s="436"/>
      <c r="C21" s="208" t="s">
        <v>52</v>
      </c>
      <c r="D21" s="209">
        <f>+D20/$BF$21*100000</f>
        <v>852.8617816204373</v>
      </c>
      <c r="E21" s="210">
        <f>+E20/$BG$21*100000</f>
        <v>897.004645202627</v>
      </c>
      <c r="F21" s="210">
        <f>+F20/$BH$21*100000</f>
        <v>810.7074569789675</v>
      </c>
      <c r="G21" s="210">
        <f>+G20/$BF$21*100000</f>
        <v>3.912210007433199</v>
      </c>
      <c r="H21" s="210">
        <f>+H20/$BG$21*100000</f>
        <v>0</v>
      </c>
      <c r="I21" s="210">
        <f>+I20/$BH$21*100000</f>
        <v>7.648183556405353</v>
      </c>
      <c r="J21" s="210">
        <f>+J20/$BF$21*100000</f>
        <v>266.03028050545754</v>
      </c>
      <c r="K21" s="210">
        <f>+K20/$BG$21*100000</f>
        <v>296.331891718725</v>
      </c>
      <c r="L21" s="210">
        <f>+L20/$BH$21*100000</f>
        <v>237.09369024856596</v>
      </c>
      <c r="M21" s="210">
        <f>+M20/$BF$21*100000</f>
        <v>0</v>
      </c>
      <c r="N21" s="210">
        <f>+N20/$BG$21*100000</f>
        <v>0</v>
      </c>
      <c r="O21" s="210">
        <f>+O20/$BH$21*100000</f>
        <v>0</v>
      </c>
      <c r="P21" s="210">
        <f>+P20/$BF$21*100000</f>
        <v>7.824420014866398</v>
      </c>
      <c r="Q21" s="210">
        <f>+Q20/$BG$21*100000</f>
        <v>0</v>
      </c>
      <c r="R21" s="211">
        <f>+R20/$BH$21*100000</f>
        <v>15.296367112810707</v>
      </c>
      <c r="T21" s="436"/>
      <c r="U21" s="208" t="s">
        <v>52</v>
      </c>
      <c r="V21" s="209">
        <f>+V20/$BF$21*100000</f>
        <v>164.31282031219436</v>
      </c>
      <c r="W21" s="210">
        <f>+W20/$BG$21*100000</f>
        <v>192.21528111484864</v>
      </c>
      <c r="X21" s="210">
        <f>+X20/$BH$21*100000</f>
        <v>137.66730401529637</v>
      </c>
      <c r="Y21" s="210">
        <f>+Y20/$BF$21*100000</f>
        <v>78.24420014866398</v>
      </c>
      <c r="Z21" s="210">
        <f>+Z20/$BG$21*100000</f>
        <v>96.10764055742432</v>
      </c>
      <c r="AA21" s="210">
        <f>+AA20/$BH$21*100000</f>
        <v>61.185468451242826</v>
      </c>
      <c r="AB21" s="210">
        <f>+AB20/$BF$21*100000</f>
        <v>19.561050037165995</v>
      </c>
      <c r="AC21" s="210">
        <f>+AC20/$BG$21*100000</f>
        <v>32.035880185808104</v>
      </c>
      <c r="AD21" s="210">
        <f>+AD20/$BH$21*100000</f>
        <v>7.648183556405353</v>
      </c>
      <c r="AE21" s="210">
        <f>+AE20/$BF$21*100000</f>
        <v>74.33199014123079</v>
      </c>
      <c r="AF21" s="210">
        <f>+AF20/$BG$21*100000</f>
        <v>64.07176037161621</v>
      </c>
      <c r="AG21" s="210">
        <f>+AG20/$BH$21*100000</f>
        <v>84.1300191204589</v>
      </c>
      <c r="AH21" s="210">
        <f>+AH20/$BF$21*100000</f>
        <v>3.912210007433199</v>
      </c>
      <c r="AI21" s="210">
        <f>+AI20/$BG$21*100000</f>
        <v>8.008970046452026</v>
      </c>
      <c r="AJ21" s="211">
        <f>+AJ20/$BH$21*100000</f>
        <v>0</v>
      </c>
      <c r="AL21" s="436"/>
      <c r="AM21" s="208" t="s">
        <v>52</v>
      </c>
      <c r="AN21" s="209">
        <f>+AN20/$BF$21*100000</f>
        <v>0</v>
      </c>
      <c r="AO21" s="210">
        <f>+AO20/$BG$21*100000</f>
        <v>0</v>
      </c>
      <c r="AP21" s="212">
        <f>+AP20/$BH$21*100000</f>
        <v>0</v>
      </c>
      <c r="AQ21" s="210">
        <f>+AQ20/$BF$21*100000</f>
        <v>7.824420014866398</v>
      </c>
      <c r="AR21" s="210">
        <f>+AR20/$BG$21*100000</f>
        <v>16.017940092904052</v>
      </c>
      <c r="AS21" s="210">
        <f>+AS20/$BH$21*100000</f>
        <v>0</v>
      </c>
      <c r="AT21" s="210">
        <f>+AT20/$BF$21*100000</f>
        <v>15.648840029732796</v>
      </c>
      <c r="AU21" s="210">
        <f>+AU20/$BG$21*100000</f>
        <v>16.017940092904052</v>
      </c>
      <c r="AV21" s="210">
        <f>+AV20/$BH$21*100000</f>
        <v>15.296367112810707</v>
      </c>
      <c r="AW21" s="210">
        <f>+AW20/$BF$21*100000</f>
        <v>43.03431008176519</v>
      </c>
      <c r="AX21" s="210">
        <f>+AX20/$BG$21*100000</f>
        <v>8.008970046452026</v>
      </c>
      <c r="AY21" s="210">
        <f>+AY20/$BH$21*100000</f>
        <v>76.48183556405354</v>
      </c>
      <c r="AZ21" s="210">
        <f>+AZ20/$BF$21*100000</f>
        <v>11.736630022299597</v>
      </c>
      <c r="BA21" s="210">
        <f>+BA20/$BG$21*100000</f>
        <v>16.017940092904052</v>
      </c>
      <c r="BB21" s="210">
        <f>+BB20/$BH$21*100000</f>
        <v>7.648183556405353</v>
      </c>
      <c r="BC21" s="210">
        <f>+BC20/$BF$21*100000</f>
        <v>15.648840029732796</v>
      </c>
      <c r="BD21" s="210">
        <f>+BD20/$BG$21*100000</f>
        <v>16.017940092904052</v>
      </c>
      <c r="BE21" s="211">
        <f>+BE20/$BH$21*100000</f>
        <v>15.296367112810707</v>
      </c>
      <c r="BF21" s="171">
        <f>SUM(BG21:BH21)</f>
        <v>25561</v>
      </c>
      <c r="BG21" s="234">
        <f>+'人口動態1'!AB11</f>
        <v>12486</v>
      </c>
      <c r="BH21" s="235">
        <f>+'人口動態1'!AC11</f>
        <v>13075</v>
      </c>
    </row>
    <row r="22" spans="2:60" ht="17.25" customHeight="1">
      <c r="B22" s="436"/>
      <c r="C22" s="257" t="s">
        <v>125</v>
      </c>
      <c r="D22" s="258">
        <v>369.076883038942</v>
      </c>
      <c r="E22" s="259">
        <v>483.404453747777</v>
      </c>
      <c r="F22" s="259">
        <v>273.231377743943</v>
      </c>
      <c r="G22" s="260">
        <v>2.08948325029411</v>
      </c>
      <c r="H22" s="260">
        <v>0</v>
      </c>
      <c r="I22" s="260">
        <v>4.60886018366308</v>
      </c>
      <c r="J22" s="259">
        <v>124.968250853541</v>
      </c>
      <c r="K22" s="259">
        <v>143.685442156642</v>
      </c>
      <c r="L22" s="259">
        <v>113.878117515685</v>
      </c>
      <c r="M22" s="260">
        <v>0</v>
      </c>
      <c r="N22" s="260">
        <v>0</v>
      </c>
      <c r="O22" s="260">
        <v>0</v>
      </c>
      <c r="P22" s="260">
        <v>1.7403858637469</v>
      </c>
      <c r="Q22" s="260">
        <v>0</v>
      </c>
      <c r="R22" s="261">
        <v>2.33610934040578</v>
      </c>
      <c r="T22" s="436"/>
      <c r="U22" s="257" t="s">
        <v>125</v>
      </c>
      <c r="V22" s="258">
        <v>57.8325371392577</v>
      </c>
      <c r="W22" s="259">
        <v>100.437301753164</v>
      </c>
      <c r="X22" s="259">
        <v>25.8442950737493</v>
      </c>
      <c r="Y22" s="259">
        <v>29.2735719586026</v>
      </c>
      <c r="Z22" s="259">
        <v>45.633823896226</v>
      </c>
      <c r="AA22" s="259">
        <v>17.5619005337218</v>
      </c>
      <c r="AB22" s="260">
        <v>7.95502779558844</v>
      </c>
      <c r="AC22" s="260">
        <v>15.3354344840169</v>
      </c>
      <c r="AD22" s="260">
        <v>2.5465601668399</v>
      </c>
      <c r="AE22" s="259">
        <v>26.8393194712391</v>
      </c>
      <c r="AF22" s="259">
        <v>32.5041625971985</v>
      </c>
      <c r="AG22" s="259">
        <v>20.424923375603</v>
      </c>
      <c r="AH22" s="260">
        <v>2.09639796060757</v>
      </c>
      <c r="AI22" s="260">
        <v>4.7524899903235</v>
      </c>
      <c r="AJ22" s="261">
        <v>0</v>
      </c>
      <c r="AL22" s="436"/>
      <c r="AM22" s="257" t="s">
        <v>125</v>
      </c>
      <c r="AN22" s="262">
        <v>0</v>
      </c>
      <c r="AO22" s="260">
        <v>0</v>
      </c>
      <c r="AP22" s="260">
        <v>0</v>
      </c>
      <c r="AQ22" s="263">
        <v>3.63971019535978</v>
      </c>
      <c r="AR22" s="260">
        <v>7.78470266346226</v>
      </c>
      <c r="AS22" s="260">
        <v>0</v>
      </c>
      <c r="AT22" s="260">
        <v>5.00971778783344</v>
      </c>
      <c r="AU22" s="260">
        <v>7.54753123407961</v>
      </c>
      <c r="AV22" s="260">
        <v>2.33610934040578</v>
      </c>
      <c r="AW22" s="259">
        <v>10.7983272793421</v>
      </c>
      <c r="AX22" s="259">
        <v>4.7524899903235</v>
      </c>
      <c r="AY22" s="259">
        <v>11.6805467020289</v>
      </c>
      <c r="AZ22" s="259">
        <v>11.3097808592406</v>
      </c>
      <c r="BA22" s="259">
        <v>20.0106509237419</v>
      </c>
      <c r="BB22" s="259">
        <v>1.16805467020289</v>
      </c>
      <c r="BC22" s="259">
        <v>15.072683028296</v>
      </c>
      <c r="BD22" s="259">
        <v>17.8143734695579</v>
      </c>
      <c r="BE22" s="264">
        <v>10.6821487326846</v>
      </c>
      <c r="BG22" s="234"/>
      <c r="BH22" s="235"/>
    </row>
    <row r="23" spans="2:60" ht="17.25" customHeight="1">
      <c r="B23" s="435" t="s">
        <v>116</v>
      </c>
      <c r="C23" s="248" t="s">
        <v>51</v>
      </c>
      <c r="D23" s="249">
        <v>389</v>
      </c>
      <c r="E23" s="250">
        <v>211</v>
      </c>
      <c r="F23" s="250">
        <v>178</v>
      </c>
      <c r="G23" s="250">
        <v>0</v>
      </c>
      <c r="H23" s="250">
        <v>0</v>
      </c>
      <c r="I23" s="250">
        <v>0</v>
      </c>
      <c r="J23" s="250">
        <v>106</v>
      </c>
      <c r="K23" s="250">
        <v>66</v>
      </c>
      <c r="L23" s="250">
        <v>40</v>
      </c>
      <c r="M23" s="250">
        <v>3</v>
      </c>
      <c r="N23" s="250">
        <v>0</v>
      </c>
      <c r="O23" s="250">
        <v>3</v>
      </c>
      <c r="P23" s="250">
        <v>2</v>
      </c>
      <c r="Q23" s="250">
        <v>0</v>
      </c>
      <c r="R23" s="251">
        <v>2</v>
      </c>
      <c r="T23" s="435" t="s">
        <v>116</v>
      </c>
      <c r="U23" s="248" t="s">
        <v>51</v>
      </c>
      <c r="V23" s="249">
        <v>45</v>
      </c>
      <c r="W23" s="250">
        <v>23</v>
      </c>
      <c r="X23" s="250">
        <v>22</v>
      </c>
      <c r="Y23" s="250">
        <v>31</v>
      </c>
      <c r="Z23" s="250">
        <v>15</v>
      </c>
      <c r="AA23" s="250">
        <v>16</v>
      </c>
      <c r="AB23" s="250">
        <v>4</v>
      </c>
      <c r="AC23" s="250">
        <v>2</v>
      </c>
      <c r="AD23" s="250">
        <v>2</v>
      </c>
      <c r="AE23" s="250">
        <v>51</v>
      </c>
      <c r="AF23" s="250">
        <v>28</v>
      </c>
      <c r="AG23" s="250">
        <v>23</v>
      </c>
      <c r="AH23" s="250">
        <v>9</v>
      </c>
      <c r="AI23" s="250">
        <v>8</v>
      </c>
      <c r="AJ23" s="251">
        <v>1</v>
      </c>
      <c r="AL23" s="435" t="s">
        <v>116</v>
      </c>
      <c r="AM23" s="248" t="s">
        <v>51</v>
      </c>
      <c r="AN23" s="249">
        <v>0</v>
      </c>
      <c r="AO23" s="250">
        <v>0</v>
      </c>
      <c r="AP23" s="252">
        <v>0</v>
      </c>
      <c r="AQ23" s="250">
        <v>3</v>
      </c>
      <c r="AR23" s="250">
        <v>1</v>
      </c>
      <c r="AS23" s="250">
        <v>2</v>
      </c>
      <c r="AT23" s="250">
        <v>7</v>
      </c>
      <c r="AU23" s="250">
        <v>4</v>
      </c>
      <c r="AV23" s="250">
        <v>3</v>
      </c>
      <c r="AW23" s="250">
        <v>46</v>
      </c>
      <c r="AX23" s="250">
        <v>17</v>
      </c>
      <c r="AY23" s="250">
        <v>29</v>
      </c>
      <c r="AZ23" s="253">
        <v>10</v>
      </c>
      <c r="BA23" s="254">
        <v>7</v>
      </c>
      <c r="BB23" s="254">
        <v>3</v>
      </c>
      <c r="BC23" s="254">
        <v>6</v>
      </c>
      <c r="BD23" s="255">
        <v>4</v>
      </c>
      <c r="BE23" s="256">
        <v>2</v>
      </c>
      <c r="BG23" s="234"/>
      <c r="BH23" s="235"/>
    </row>
    <row r="24" spans="2:60" ht="17.25" customHeight="1">
      <c r="B24" s="436"/>
      <c r="C24" s="208" t="s">
        <v>52</v>
      </c>
      <c r="D24" s="209">
        <f>+D23/$BF$24*100000</f>
        <v>966.4596273291925</v>
      </c>
      <c r="E24" s="210">
        <f>+E23/$BG$24*100000</f>
        <v>1079.8362333674513</v>
      </c>
      <c r="F24" s="210">
        <f>+F23/$BH$24*100000</f>
        <v>859.4881699661998</v>
      </c>
      <c r="G24" s="210">
        <f>+G23/$BF$24*100000</f>
        <v>0</v>
      </c>
      <c r="H24" s="210">
        <f>+H23/$BG$24*100000</f>
        <v>0</v>
      </c>
      <c r="I24" s="210">
        <f>+I23/$BH$24*100000</f>
        <v>0</v>
      </c>
      <c r="J24" s="210">
        <f>+J23/$BF$24*100000</f>
        <v>263.35403726708074</v>
      </c>
      <c r="K24" s="210">
        <f>+K23/$BG$24*100000</f>
        <v>337.76867963152506</v>
      </c>
      <c r="L24" s="210">
        <f>+L23/$BH$24*100000</f>
        <v>193.1434089811685</v>
      </c>
      <c r="M24" s="210">
        <f>+M23/$BF$24*100000</f>
        <v>7.453416149068323</v>
      </c>
      <c r="N24" s="210">
        <f>+N23/$BG$24*100000</f>
        <v>0</v>
      </c>
      <c r="O24" s="210">
        <f>+O23/$BH$24*100000</f>
        <v>14.48575567358764</v>
      </c>
      <c r="P24" s="210">
        <f>+P23/$BF$24*100000</f>
        <v>4.968944099378882</v>
      </c>
      <c r="Q24" s="210">
        <f>+Q23/$BG$24*100000</f>
        <v>0</v>
      </c>
      <c r="R24" s="211">
        <f>+R23/$BH$24*100000</f>
        <v>9.657170449058425</v>
      </c>
      <c r="T24" s="436"/>
      <c r="U24" s="208" t="s">
        <v>52</v>
      </c>
      <c r="V24" s="209">
        <f>+V23/$BF$24*100000</f>
        <v>111.80124223602483</v>
      </c>
      <c r="W24" s="210">
        <f>+W23/$BG$24*100000</f>
        <v>117.70726714431935</v>
      </c>
      <c r="X24" s="210">
        <f>+X23/$BH$24*100000</f>
        <v>106.22887493964268</v>
      </c>
      <c r="Y24" s="210">
        <f>+Y23/$BF$24*100000</f>
        <v>77.01863354037266</v>
      </c>
      <c r="Z24" s="210">
        <f>+Z23/$BG$24*100000</f>
        <v>76.76560900716478</v>
      </c>
      <c r="AA24" s="210">
        <f>+AA23/$BH$24*100000</f>
        <v>77.2573635924674</v>
      </c>
      <c r="AB24" s="210">
        <f>+AB23/$BF$24*100000</f>
        <v>9.937888198757763</v>
      </c>
      <c r="AC24" s="210">
        <f>+AC23/$BG$24*100000</f>
        <v>10.235414534288639</v>
      </c>
      <c r="AD24" s="210">
        <f>+AD23/$BH$24*100000</f>
        <v>9.657170449058425</v>
      </c>
      <c r="AE24" s="210">
        <f>+AE23/$BF$24*100000</f>
        <v>126.70807453416148</v>
      </c>
      <c r="AF24" s="210">
        <f>+AF23/$BG$24*100000</f>
        <v>143.29580348004095</v>
      </c>
      <c r="AG24" s="210">
        <f>+AG23/$BH$24*100000</f>
        <v>111.05746016417189</v>
      </c>
      <c r="AH24" s="210">
        <f>+AH23/$BF$24*100000</f>
        <v>22.360248447204967</v>
      </c>
      <c r="AI24" s="210">
        <f>+AI23/$BG$24*100000</f>
        <v>40.941658137154555</v>
      </c>
      <c r="AJ24" s="211">
        <f>+AJ23/$BH$24*100000</f>
        <v>4.8285852245292125</v>
      </c>
      <c r="AL24" s="436"/>
      <c r="AM24" s="208" t="s">
        <v>52</v>
      </c>
      <c r="AN24" s="209">
        <f>+AN23/$BF$24*100000</f>
        <v>0</v>
      </c>
      <c r="AO24" s="210">
        <f>+AO23/$BG$24*100000</f>
        <v>0</v>
      </c>
      <c r="AP24" s="212">
        <f>+AP23/$BH$24*100000</f>
        <v>0</v>
      </c>
      <c r="AQ24" s="210">
        <f>+AQ23/$BF$24*100000</f>
        <v>7.453416149068323</v>
      </c>
      <c r="AR24" s="210">
        <f>+AR23/$BG$24*100000</f>
        <v>5.117707267144319</v>
      </c>
      <c r="AS24" s="210">
        <f>+AS23/$BH$24*100000</f>
        <v>9.657170449058425</v>
      </c>
      <c r="AT24" s="210">
        <f>+AT23/$BF$24*100000</f>
        <v>17.39130434782609</v>
      </c>
      <c r="AU24" s="210">
        <f>+AU23/$BG$24*100000</f>
        <v>20.470829068577277</v>
      </c>
      <c r="AV24" s="210">
        <f>+AV23/$BH$24*100000</f>
        <v>14.48575567358764</v>
      </c>
      <c r="AW24" s="210">
        <f>+AW23/$BF$24*100000</f>
        <v>114.28571428571429</v>
      </c>
      <c r="AX24" s="210">
        <f>+AX23/$BG$24*100000</f>
        <v>87.00102354145342</v>
      </c>
      <c r="AY24" s="210">
        <f>+AY23/$BH$24*100000</f>
        <v>140.02897151134718</v>
      </c>
      <c r="AZ24" s="210">
        <f>+AZ23/$BF$24*100000</f>
        <v>24.84472049689441</v>
      </c>
      <c r="BA24" s="210">
        <f>+BA23/$BG$24*100000</f>
        <v>35.823950870010236</v>
      </c>
      <c r="BB24" s="210">
        <f>+BB23/$BH$24*100000</f>
        <v>14.48575567358764</v>
      </c>
      <c r="BC24" s="210">
        <f>+BC23/$BF$24*100000</f>
        <v>14.906832298136646</v>
      </c>
      <c r="BD24" s="210">
        <f>+BD23/$BG$24*100000</f>
        <v>20.470829068577277</v>
      </c>
      <c r="BE24" s="211">
        <f>+BE23/$BH$24*100000</f>
        <v>9.657170449058425</v>
      </c>
      <c r="BF24" s="171">
        <f>SUM(BG24:BH24)</f>
        <v>40250</v>
      </c>
      <c r="BG24" s="223">
        <f>+'人口動態1'!AB12</f>
        <v>19540</v>
      </c>
      <c r="BH24" s="224">
        <f>+'人口動態1'!AC12</f>
        <v>20710</v>
      </c>
    </row>
    <row r="25" spans="2:60" ht="17.25" customHeight="1">
      <c r="B25" s="436"/>
      <c r="C25" s="257" t="s">
        <v>125</v>
      </c>
      <c r="D25" s="258">
        <v>356.63012094196</v>
      </c>
      <c r="E25" s="259">
        <v>530.16176073789</v>
      </c>
      <c r="F25" s="259">
        <v>235.944142869043</v>
      </c>
      <c r="G25" s="260">
        <v>0</v>
      </c>
      <c r="H25" s="260">
        <v>0</v>
      </c>
      <c r="I25" s="260">
        <v>0</v>
      </c>
      <c r="J25" s="259">
        <v>112.207863929456</v>
      </c>
      <c r="K25" s="259">
        <v>160.650618632822</v>
      </c>
      <c r="L25" s="259">
        <v>83.0129560951123</v>
      </c>
      <c r="M25" s="260">
        <v>2.44057919971025</v>
      </c>
      <c r="N25" s="260">
        <v>0</v>
      </c>
      <c r="O25" s="260">
        <v>4.08759464988985</v>
      </c>
      <c r="P25" s="260">
        <v>1.30179512234317</v>
      </c>
      <c r="Q25" s="260">
        <v>0</v>
      </c>
      <c r="R25" s="261">
        <v>2.00624775156356</v>
      </c>
      <c r="T25" s="436"/>
      <c r="U25" s="257" t="s">
        <v>125</v>
      </c>
      <c r="V25" s="258">
        <v>43.8526706213649</v>
      </c>
      <c r="W25" s="259">
        <v>62.7675119649321</v>
      </c>
      <c r="X25" s="259">
        <v>29.6458723957859</v>
      </c>
      <c r="Y25" s="259">
        <v>26.0697706110975</v>
      </c>
      <c r="Z25" s="259">
        <v>38.1519332231678</v>
      </c>
      <c r="AA25" s="259">
        <v>15.5512017714803</v>
      </c>
      <c r="AB25" s="260">
        <v>2.60359024468635</v>
      </c>
      <c r="AC25" s="260">
        <v>3.98059887822755</v>
      </c>
      <c r="AD25" s="260">
        <v>2.00624775156356</v>
      </c>
      <c r="AE25" s="259">
        <v>33.7313460367696</v>
      </c>
      <c r="AF25" s="259">
        <v>61.1933108467611</v>
      </c>
      <c r="AG25" s="259">
        <v>16.913311773915</v>
      </c>
      <c r="AH25" s="260">
        <v>9.3570333578115</v>
      </c>
      <c r="AI25" s="260">
        <v>18.8148710165967</v>
      </c>
      <c r="AJ25" s="261">
        <v>2.48047668253798</v>
      </c>
      <c r="AL25" s="436"/>
      <c r="AM25" s="257" t="s">
        <v>125</v>
      </c>
      <c r="AN25" s="262">
        <v>0</v>
      </c>
      <c r="AO25" s="260">
        <v>0</v>
      </c>
      <c r="AP25" s="260">
        <v>0</v>
      </c>
      <c r="AQ25" s="263">
        <v>4.06458436627277</v>
      </c>
      <c r="AR25" s="260">
        <v>2.51463844593325</v>
      </c>
      <c r="AS25" s="260">
        <v>5.42895824486642</v>
      </c>
      <c r="AT25" s="260">
        <v>7.56837736321213</v>
      </c>
      <c r="AU25" s="260">
        <v>10.3853665686957</v>
      </c>
      <c r="AV25" s="260">
        <v>5.18315294785494</v>
      </c>
      <c r="AW25" s="259">
        <v>23.9888110566062</v>
      </c>
      <c r="AX25" s="259">
        <v>33.2395620539074</v>
      </c>
      <c r="AY25" s="259">
        <v>19.5457296778939</v>
      </c>
      <c r="AZ25" s="259">
        <v>11.4388579872845</v>
      </c>
      <c r="BA25" s="259">
        <v>22.0646952872758</v>
      </c>
      <c r="BB25" s="259">
        <v>2.62757711855423</v>
      </c>
      <c r="BC25" s="259">
        <v>13.5067277241138</v>
      </c>
      <c r="BD25" s="259">
        <v>21.1189963805801</v>
      </c>
      <c r="BE25" s="264">
        <v>5.67854221095675</v>
      </c>
      <c r="BG25" s="234"/>
      <c r="BH25" s="235"/>
    </row>
    <row r="26" spans="2:60" ht="17.25" customHeight="1">
      <c r="B26" s="435" t="s">
        <v>117</v>
      </c>
      <c r="C26" s="248" t="s">
        <v>51</v>
      </c>
      <c r="D26" s="249">
        <v>66</v>
      </c>
      <c r="E26" s="250">
        <v>42</v>
      </c>
      <c r="F26" s="250">
        <v>24</v>
      </c>
      <c r="G26" s="250">
        <v>0</v>
      </c>
      <c r="H26" s="250">
        <v>0</v>
      </c>
      <c r="I26" s="250">
        <v>0</v>
      </c>
      <c r="J26" s="250">
        <v>16</v>
      </c>
      <c r="K26" s="250">
        <v>11</v>
      </c>
      <c r="L26" s="250">
        <v>5</v>
      </c>
      <c r="M26" s="250">
        <v>0</v>
      </c>
      <c r="N26" s="250">
        <v>0</v>
      </c>
      <c r="O26" s="250">
        <v>0</v>
      </c>
      <c r="P26" s="250">
        <v>0</v>
      </c>
      <c r="Q26" s="250">
        <v>0</v>
      </c>
      <c r="R26" s="251">
        <v>0</v>
      </c>
      <c r="T26" s="435" t="s">
        <v>117</v>
      </c>
      <c r="U26" s="248" t="s">
        <v>51</v>
      </c>
      <c r="V26" s="249">
        <v>8</v>
      </c>
      <c r="W26" s="250">
        <v>6</v>
      </c>
      <c r="X26" s="250">
        <v>2</v>
      </c>
      <c r="Y26" s="250">
        <v>7</v>
      </c>
      <c r="Z26" s="250">
        <v>5</v>
      </c>
      <c r="AA26" s="250">
        <v>2</v>
      </c>
      <c r="AB26" s="250">
        <v>0</v>
      </c>
      <c r="AC26" s="250">
        <v>0</v>
      </c>
      <c r="AD26" s="250">
        <v>0</v>
      </c>
      <c r="AE26" s="250">
        <v>9</v>
      </c>
      <c r="AF26" s="250">
        <v>6</v>
      </c>
      <c r="AG26" s="250">
        <v>3</v>
      </c>
      <c r="AH26" s="250">
        <v>2</v>
      </c>
      <c r="AI26" s="250">
        <v>2</v>
      </c>
      <c r="AJ26" s="251">
        <v>0</v>
      </c>
      <c r="AL26" s="435" t="s">
        <v>117</v>
      </c>
      <c r="AM26" s="248" t="s">
        <v>51</v>
      </c>
      <c r="AN26" s="249">
        <v>0</v>
      </c>
      <c r="AO26" s="250">
        <v>0</v>
      </c>
      <c r="AP26" s="252">
        <v>0</v>
      </c>
      <c r="AQ26" s="250">
        <v>2</v>
      </c>
      <c r="AR26" s="250">
        <v>1</v>
      </c>
      <c r="AS26" s="250">
        <v>1</v>
      </c>
      <c r="AT26" s="250">
        <v>2</v>
      </c>
      <c r="AU26" s="250">
        <v>2</v>
      </c>
      <c r="AV26" s="250">
        <v>0</v>
      </c>
      <c r="AW26" s="250">
        <v>5</v>
      </c>
      <c r="AX26" s="250">
        <v>2</v>
      </c>
      <c r="AY26" s="250">
        <v>3</v>
      </c>
      <c r="AZ26" s="253">
        <v>1</v>
      </c>
      <c r="BA26" s="254">
        <v>1</v>
      </c>
      <c r="BB26" s="254">
        <v>0</v>
      </c>
      <c r="BC26" s="254">
        <v>0</v>
      </c>
      <c r="BD26" s="255">
        <v>0</v>
      </c>
      <c r="BE26" s="256">
        <v>0</v>
      </c>
      <c r="BG26" s="234"/>
      <c r="BH26" s="235"/>
    </row>
    <row r="27" spans="2:60" ht="17.25" customHeight="1">
      <c r="B27" s="436"/>
      <c r="C27" s="208" t="s">
        <v>52</v>
      </c>
      <c r="D27" s="209">
        <f>+D26/$BF$27*100000</f>
        <v>663.383254598452</v>
      </c>
      <c r="E27" s="210">
        <f>+E26/$BG$27*100000</f>
        <v>844.7304907481898</v>
      </c>
      <c r="F27" s="210">
        <f>+F26/$BH$27*100000</f>
        <v>482.21820373719106</v>
      </c>
      <c r="G27" s="210">
        <f>+G26/$BF$27*100000</f>
        <v>0</v>
      </c>
      <c r="H27" s="210">
        <f>+H26/$BG$27*100000</f>
        <v>0</v>
      </c>
      <c r="I27" s="210">
        <f>+I26/$BH$27*100000</f>
        <v>0</v>
      </c>
      <c r="J27" s="210">
        <f>+J26/$BF$27*100000</f>
        <v>160.8201829329581</v>
      </c>
      <c r="K27" s="210">
        <f>+K26/$BG$27*100000</f>
        <v>221.23893805309734</v>
      </c>
      <c r="L27" s="210">
        <f>+L26/$BH$27*100000</f>
        <v>100.46212577858147</v>
      </c>
      <c r="M27" s="210">
        <f>+M26/$BF$27*100000</f>
        <v>0</v>
      </c>
      <c r="N27" s="210">
        <f>+N26/$BG$27*100000</f>
        <v>0</v>
      </c>
      <c r="O27" s="210">
        <f>+O26/$BH$27*100000</f>
        <v>0</v>
      </c>
      <c r="P27" s="210">
        <f>+P26/$BF$27*100000</f>
        <v>0</v>
      </c>
      <c r="Q27" s="210">
        <f>+Q26/$BG$27*100000</f>
        <v>0</v>
      </c>
      <c r="R27" s="211">
        <f>+R26/$BH$27*100000</f>
        <v>0</v>
      </c>
      <c r="T27" s="436"/>
      <c r="U27" s="208" t="s">
        <v>52</v>
      </c>
      <c r="V27" s="209">
        <f>+V26/$BF$27*100000</f>
        <v>80.41009146647905</v>
      </c>
      <c r="W27" s="210">
        <f>+W26/$BG$27*100000</f>
        <v>120.67578439259854</v>
      </c>
      <c r="X27" s="210">
        <f>+X26/$BH$27*100000</f>
        <v>40.18485031143259</v>
      </c>
      <c r="Y27" s="210">
        <f>+Y26/$BF$27*100000</f>
        <v>70.35883003316916</v>
      </c>
      <c r="Z27" s="210">
        <f>+Z26/$BG$27*100000</f>
        <v>100.5631536604988</v>
      </c>
      <c r="AA27" s="210">
        <f>+AA26/$BH$27*100000</f>
        <v>40.18485031143259</v>
      </c>
      <c r="AB27" s="210">
        <f>+AB26/$BF$27*100000</f>
        <v>0</v>
      </c>
      <c r="AC27" s="210">
        <f>+AC26/$BG$27*100000</f>
        <v>0</v>
      </c>
      <c r="AD27" s="210">
        <f>+AD26/$BH$27*100000</f>
        <v>0</v>
      </c>
      <c r="AE27" s="210">
        <f>+AE26/$BF$27*100000</f>
        <v>90.46135289978892</v>
      </c>
      <c r="AF27" s="210">
        <f>+AF26/$BG$27*100000</f>
        <v>120.67578439259854</v>
      </c>
      <c r="AG27" s="210">
        <f>+AG26/$BH$27*100000</f>
        <v>60.27727546714888</v>
      </c>
      <c r="AH27" s="210">
        <f>+AH26/$BF$27*100000</f>
        <v>20.10252286661976</v>
      </c>
      <c r="AI27" s="210">
        <f>+AI26/$BG$27*100000</f>
        <v>40.22526146419951</v>
      </c>
      <c r="AJ27" s="211">
        <f>+AJ26/$BH$27*100000</f>
        <v>0</v>
      </c>
      <c r="AL27" s="436"/>
      <c r="AM27" s="208" t="s">
        <v>52</v>
      </c>
      <c r="AN27" s="209">
        <f>+AN26/$BF$27*100000</f>
        <v>0</v>
      </c>
      <c r="AO27" s="210">
        <f>+AO26/$BG$27*100000</f>
        <v>0</v>
      </c>
      <c r="AP27" s="212">
        <f>+AP26/$BH$27*100000</f>
        <v>0</v>
      </c>
      <c r="AQ27" s="210">
        <f>+AQ26/$BF$27*100000</f>
        <v>20.10252286661976</v>
      </c>
      <c r="AR27" s="210">
        <f>+AR26/$BG$27*100000</f>
        <v>20.112630732099756</v>
      </c>
      <c r="AS27" s="210">
        <f>+AS26/$BH$27*100000</f>
        <v>20.092425155716295</v>
      </c>
      <c r="AT27" s="210">
        <f>+AT26/$BF$27*100000</f>
        <v>20.10252286661976</v>
      </c>
      <c r="AU27" s="210">
        <f>+AU26/$BG$27*100000</f>
        <v>40.22526146419951</v>
      </c>
      <c r="AV27" s="210">
        <f>+AV26/$BH$27*100000</f>
        <v>0</v>
      </c>
      <c r="AW27" s="210">
        <f>+AW26/$BF$27*100000</f>
        <v>50.2563071665494</v>
      </c>
      <c r="AX27" s="210">
        <f>+AX26/$BG$27*100000</f>
        <v>40.22526146419951</v>
      </c>
      <c r="AY27" s="210">
        <f>+AY26/$BH$27*100000</f>
        <v>60.27727546714888</v>
      </c>
      <c r="AZ27" s="210">
        <f>+AZ26/$BF$27*100000</f>
        <v>10.05126143330988</v>
      </c>
      <c r="BA27" s="210">
        <f>+BA26/$BG$27*100000</f>
        <v>20.112630732099756</v>
      </c>
      <c r="BB27" s="210">
        <f>+BB26/$BH$27*100000</f>
        <v>0</v>
      </c>
      <c r="BC27" s="210">
        <f>+BC26/$BF$27*100000</f>
        <v>0</v>
      </c>
      <c r="BD27" s="210">
        <f>+BD26/$BG$27*100000</f>
        <v>0</v>
      </c>
      <c r="BE27" s="211">
        <f>+BE26/$BH$27*100000</f>
        <v>0</v>
      </c>
      <c r="BF27" s="171">
        <f>SUM(BG27:BH27)</f>
        <v>9949</v>
      </c>
      <c r="BG27" s="223">
        <f>+'人口動態1'!AB13</f>
        <v>4972</v>
      </c>
      <c r="BH27" s="224">
        <f>+'人口動態1'!AC13</f>
        <v>4977</v>
      </c>
    </row>
    <row r="28" spans="2:60" ht="17.25" customHeight="1">
      <c r="B28" s="436"/>
      <c r="C28" s="257" t="s">
        <v>125</v>
      </c>
      <c r="D28" s="258">
        <v>321.688475395168</v>
      </c>
      <c r="E28" s="259">
        <v>507.778736146871</v>
      </c>
      <c r="F28" s="259">
        <v>179.331075509348</v>
      </c>
      <c r="G28" s="260">
        <v>0</v>
      </c>
      <c r="H28" s="260">
        <v>0</v>
      </c>
      <c r="I28" s="260">
        <v>0</v>
      </c>
      <c r="J28" s="259">
        <v>92.5218290232585</v>
      </c>
      <c r="K28" s="259">
        <v>151.04205280222</v>
      </c>
      <c r="L28" s="259">
        <v>49.5461845815583</v>
      </c>
      <c r="M28" s="260">
        <v>0</v>
      </c>
      <c r="N28" s="260">
        <v>0</v>
      </c>
      <c r="O28" s="260">
        <v>0</v>
      </c>
      <c r="P28" s="260">
        <v>0</v>
      </c>
      <c r="Q28" s="260">
        <v>0</v>
      </c>
      <c r="R28" s="261">
        <v>0</v>
      </c>
      <c r="T28" s="436"/>
      <c r="U28" s="257" t="s">
        <v>125</v>
      </c>
      <c r="V28" s="258">
        <v>45.1182192928423</v>
      </c>
      <c r="W28" s="259">
        <v>82.6365687494144</v>
      </c>
      <c r="X28" s="259">
        <v>7.9484695850392</v>
      </c>
      <c r="Y28" s="259">
        <v>28.1532125048533</v>
      </c>
      <c r="Z28" s="259">
        <v>54.3524599545764</v>
      </c>
      <c r="AA28" s="259">
        <v>7.9484695850392</v>
      </c>
      <c r="AB28" s="260">
        <v>0</v>
      </c>
      <c r="AC28" s="260">
        <v>0</v>
      </c>
      <c r="AD28" s="260">
        <v>0</v>
      </c>
      <c r="AE28" s="259">
        <v>41.5959454190483</v>
      </c>
      <c r="AF28" s="259">
        <v>67.3596826182816</v>
      </c>
      <c r="AG28" s="259">
        <v>24.168843820679</v>
      </c>
      <c r="AH28" s="260">
        <v>5.50020680146172</v>
      </c>
      <c r="AI28" s="260">
        <v>17.8568357800881</v>
      </c>
      <c r="AJ28" s="261">
        <v>0</v>
      </c>
      <c r="AL28" s="436"/>
      <c r="AM28" s="257" t="s">
        <v>125</v>
      </c>
      <c r="AN28" s="262">
        <v>0</v>
      </c>
      <c r="AO28" s="260">
        <v>0</v>
      </c>
      <c r="AP28" s="260">
        <v>0</v>
      </c>
      <c r="AQ28" s="263">
        <v>14.0364185442401</v>
      </c>
      <c r="AR28" s="260">
        <v>16.867067005486</v>
      </c>
      <c r="AS28" s="260">
        <v>9.66339631365777</v>
      </c>
      <c r="AT28" s="260">
        <v>9.92065300770097</v>
      </c>
      <c r="AU28" s="260">
        <v>23.1877237624599</v>
      </c>
      <c r="AV28" s="260">
        <v>0</v>
      </c>
      <c r="AW28" s="259">
        <v>17.2071769959053</v>
      </c>
      <c r="AX28" s="259">
        <v>20.6879843642392</v>
      </c>
      <c r="AY28" s="259">
        <v>11.9227043775588</v>
      </c>
      <c r="AZ28" s="259">
        <v>4.47843339685638</v>
      </c>
      <c r="BA28" s="259">
        <v>10.3439921821196</v>
      </c>
      <c r="BB28" s="259">
        <v>0</v>
      </c>
      <c r="BC28" s="259">
        <v>0</v>
      </c>
      <c r="BD28" s="259">
        <v>0</v>
      </c>
      <c r="BE28" s="264">
        <v>0</v>
      </c>
      <c r="BG28" s="223"/>
      <c r="BH28" s="224"/>
    </row>
    <row r="29" spans="2:60" ht="17.25" customHeight="1">
      <c r="B29" s="436" t="s">
        <v>118</v>
      </c>
      <c r="C29" s="266" t="s">
        <v>51</v>
      </c>
      <c r="D29" s="198">
        <v>106</v>
      </c>
      <c r="E29" s="199">
        <v>66</v>
      </c>
      <c r="F29" s="199">
        <v>40</v>
      </c>
      <c r="G29" s="199">
        <v>0</v>
      </c>
      <c r="H29" s="199">
        <v>0</v>
      </c>
      <c r="I29" s="199">
        <v>0</v>
      </c>
      <c r="J29" s="199">
        <v>25</v>
      </c>
      <c r="K29" s="199">
        <v>15</v>
      </c>
      <c r="L29" s="199">
        <v>10</v>
      </c>
      <c r="M29" s="199">
        <v>0</v>
      </c>
      <c r="N29" s="199">
        <v>0</v>
      </c>
      <c r="O29" s="199">
        <v>0</v>
      </c>
      <c r="P29" s="199">
        <v>0</v>
      </c>
      <c r="Q29" s="199">
        <v>0</v>
      </c>
      <c r="R29" s="200">
        <v>0</v>
      </c>
      <c r="T29" s="436" t="s">
        <v>118</v>
      </c>
      <c r="U29" s="266" t="s">
        <v>51</v>
      </c>
      <c r="V29" s="198">
        <v>21</v>
      </c>
      <c r="W29" s="199">
        <v>16</v>
      </c>
      <c r="X29" s="199">
        <v>5</v>
      </c>
      <c r="Y29" s="199">
        <v>13</v>
      </c>
      <c r="Z29" s="199">
        <v>5</v>
      </c>
      <c r="AA29" s="199">
        <v>8</v>
      </c>
      <c r="AB29" s="199">
        <v>0</v>
      </c>
      <c r="AC29" s="199">
        <v>0</v>
      </c>
      <c r="AD29" s="199">
        <v>0</v>
      </c>
      <c r="AE29" s="199">
        <v>10</v>
      </c>
      <c r="AF29" s="199">
        <v>7</v>
      </c>
      <c r="AG29" s="199">
        <v>3</v>
      </c>
      <c r="AH29" s="199">
        <v>2</v>
      </c>
      <c r="AI29" s="199">
        <v>2</v>
      </c>
      <c r="AJ29" s="200">
        <v>0</v>
      </c>
      <c r="AL29" s="436" t="s">
        <v>118</v>
      </c>
      <c r="AM29" s="266" t="s">
        <v>51</v>
      </c>
      <c r="AN29" s="198">
        <v>0</v>
      </c>
      <c r="AO29" s="199">
        <v>0</v>
      </c>
      <c r="AP29" s="203">
        <v>0</v>
      </c>
      <c r="AQ29" s="199">
        <v>0</v>
      </c>
      <c r="AR29" s="199">
        <v>0</v>
      </c>
      <c r="AS29" s="199">
        <v>0</v>
      </c>
      <c r="AT29" s="199">
        <v>1</v>
      </c>
      <c r="AU29" s="199">
        <v>1</v>
      </c>
      <c r="AV29" s="199">
        <v>0</v>
      </c>
      <c r="AW29" s="199">
        <v>6</v>
      </c>
      <c r="AX29" s="199">
        <v>0</v>
      </c>
      <c r="AY29" s="199">
        <v>6</v>
      </c>
      <c r="AZ29" s="204">
        <v>6</v>
      </c>
      <c r="BA29" s="205">
        <v>5</v>
      </c>
      <c r="BB29" s="205">
        <v>1</v>
      </c>
      <c r="BC29" s="205">
        <v>1</v>
      </c>
      <c r="BD29" s="206">
        <v>0</v>
      </c>
      <c r="BE29" s="207">
        <v>1</v>
      </c>
      <c r="BG29" s="223"/>
      <c r="BH29" s="224"/>
    </row>
    <row r="30" spans="2:60" ht="17.25" customHeight="1">
      <c r="B30" s="436"/>
      <c r="C30" s="208" t="s">
        <v>52</v>
      </c>
      <c r="D30" s="209">
        <f>+D29/$BF$30*100000</f>
        <v>735.2941176470588</v>
      </c>
      <c r="E30" s="210">
        <f>+E29/$BG$30*100000</f>
        <v>894.9152542372881</v>
      </c>
      <c r="F30" s="210">
        <f>+F29/$BH$30*100000</f>
        <v>568.1011219997159</v>
      </c>
      <c r="G30" s="210">
        <f>+G29/$BF$30*100000</f>
        <v>0</v>
      </c>
      <c r="H30" s="210">
        <f>+H29/$BG$30*100000</f>
        <v>0</v>
      </c>
      <c r="I30" s="210">
        <f>+I29/$BH$30*100000</f>
        <v>0</v>
      </c>
      <c r="J30" s="210">
        <f>+J29/$BF$30*100000</f>
        <v>173.41842397336293</v>
      </c>
      <c r="K30" s="210">
        <f>+K29/$BG$30*100000</f>
        <v>203.38983050847457</v>
      </c>
      <c r="L30" s="210">
        <f>+L29/$BH$30*100000</f>
        <v>142.02528049992898</v>
      </c>
      <c r="M30" s="210">
        <f>+M29/$BF$30*100000</f>
        <v>0</v>
      </c>
      <c r="N30" s="210">
        <f>+N29/$BG$30*100000</f>
        <v>0</v>
      </c>
      <c r="O30" s="210">
        <f>+O29/$BH$30*100000</f>
        <v>0</v>
      </c>
      <c r="P30" s="210">
        <f>+P29/$BF$30*100000</f>
        <v>0</v>
      </c>
      <c r="Q30" s="210">
        <f>+Q29/$BG$30*100000</f>
        <v>0</v>
      </c>
      <c r="R30" s="211">
        <f>+R29/$BH$30*100000</f>
        <v>0</v>
      </c>
      <c r="T30" s="436"/>
      <c r="U30" s="208" t="s">
        <v>52</v>
      </c>
      <c r="V30" s="209">
        <f>+V29/$BF$30*100000</f>
        <v>145.67147613762486</v>
      </c>
      <c r="W30" s="210">
        <f>+W29/$BG$30*100000</f>
        <v>216.94915254237287</v>
      </c>
      <c r="X30" s="210">
        <f>+X29/$BH$30*100000</f>
        <v>71.01264024996449</v>
      </c>
      <c r="Y30" s="210">
        <f>+Y29/$BF$30*100000</f>
        <v>90.17758046614873</v>
      </c>
      <c r="Z30" s="210">
        <f>+Z29/$BG$30*100000</f>
        <v>67.79661016949153</v>
      </c>
      <c r="AA30" s="210">
        <f>+AA29/$BH$30*100000</f>
        <v>113.6202243999432</v>
      </c>
      <c r="AB30" s="210">
        <f>+AB29/$BF$30*100000</f>
        <v>0</v>
      </c>
      <c r="AC30" s="210">
        <f>+AC29/$BG$30*100000</f>
        <v>0</v>
      </c>
      <c r="AD30" s="210">
        <f>+AD29/$BH$30*100000</f>
        <v>0</v>
      </c>
      <c r="AE30" s="210">
        <f>+AE29/$BF$30*100000</f>
        <v>69.36736958934517</v>
      </c>
      <c r="AF30" s="210">
        <f>+AF29/$BG$30*100000</f>
        <v>94.91525423728814</v>
      </c>
      <c r="AG30" s="210">
        <f>+AG29/$BH$30*100000</f>
        <v>42.60758414997869</v>
      </c>
      <c r="AH30" s="210">
        <f>+AH29/$BF$30*100000</f>
        <v>13.873473917869035</v>
      </c>
      <c r="AI30" s="210">
        <f>+AI29/$BG$30*100000</f>
        <v>27.11864406779661</v>
      </c>
      <c r="AJ30" s="211">
        <f>+AJ29/$BH$30*100000</f>
        <v>0</v>
      </c>
      <c r="AL30" s="436"/>
      <c r="AM30" s="208" t="s">
        <v>52</v>
      </c>
      <c r="AN30" s="209">
        <f>+AN29/$BF$30*100000</f>
        <v>0</v>
      </c>
      <c r="AO30" s="210">
        <f>+AO29/$BG$30*100000</f>
        <v>0</v>
      </c>
      <c r="AP30" s="212">
        <f>+AP29/$BH$30*100000</f>
        <v>0</v>
      </c>
      <c r="AQ30" s="210">
        <f>+AQ29/$BF$30*100000</f>
        <v>0</v>
      </c>
      <c r="AR30" s="210">
        <f>+AR29/$BG$30*100000</f>
        <v>0</v>
      </c>
      <c r="AS30" s="210">
        <f>+AS29/$BH$30*100000</f>
        <v>0</v>
      </c>
      <c r="AT30" s="210">
        <f>+AT29/$BF$30*100000</f>
        <v>6.936736958934517</v>
      </c>
      <c r="AU30" s="210">
        <f>+AU29/$BG$30*100000</f>
        <v>13.559322033898304</v>
      </c>
      <c r="AV30" s="210">
        <f>+AV29/$BH$30*100000</f>
        <v>0</v>
      </c>
      <c r="AW30" s="210">
        <f>+AW29/$BF$30*100000</f>
        <v>41.620421753607104</v>
      </c>
      <c r="AX30" s="210">
        <f>+AX29/$BG$30*100000</f>
        <v>0</v>
      </c>
      <c r="AY30" s="210">
        <f>+AY29/$BH$30*100000</f>
        <v>85.21516829995738</v>
      </c>
      <c r="AZ30" s="210">
        <f>+AZ29/$BF$30*100000</f>
        <v>41.620421753607104</v>
      </c>
      <c r="BA30" s="210">
        <f>+BA29/$BG$30*100000</f>
        <v>67.79661016949153</v>
      </c>
      <c r="BB30" s="210">
        <f>+BB29/$BH$30*100000</f>
        <v>14.2025280499929</v>
      </c>
      <c r="BC30" s="210">
        <f>+BC29/$BF$30*100000</f>
        <v>6.936736958934517</v>
      </c>
      <c r="BD30" s="210">
        <f>+BD29/$BG$30*100000</f>
        <v>0</v>
      </c>
      <c r="BE30" s="211">
        <f>+BE29/$BH$30*100000</f>
        <v>14.2025280499929</v>
      </c>
      <c r="BF30" s="171">
        <f>SUM(BG30:BH30)</f>
        <v>14416</v>
      </c>
      <c r="BG30" s="234">
        <f>+'人口動態1'!AB14</f>
        <v>7375</v>
      </c>
      <c r="BH30" s="235">
        <f>+'人口動態1'!AC14</f>
        <v>7041</v>
      </c>
    </row>
    <row r="31" spans="2:60" ht="17.25" customHeight="1" thickBot="1">
      <c r="B31" s="437"/>
      <c r="C31" s="267" t="s">
        <v>125</v>
      </c>
      <c r="D31" s="268">
        <v>361.996398354252</v>
      </c>
      <c r="E31" s="269">
        <v>559.717071448046</v>
      </c>
      <c r="F31" s="269">
        <v>209.059603794951</v>
      </c>
      <c r="G31" s="270">
        <v>0</v>
      </c>
      <c r="H31" s="270">
        <v>0</v>
      </c>
      <c r="I31" s="270">
        <v>0</v>
      </c>
      <c r="J31" s="269">
        <v>88.9998142132026</v>
      </c>
      <c r="K31" s="269">
        <v>122.033834652662</v>
      </c>
      <c r="L31" s="269">
        <v>68.6054445725308</v>
      </c>
      <c r="M31" s="270">
        <v>0</v>
      </c>
      <c r="N31" s="270">
        <v>0</v>
      </c>
      <c r="O31" s="270">
        <v>0</v>
      </c>
      <c r="P31" s="270">
        <v>0</v>
      </c>
      <c r="Q31" s="270">
        <v>0</v>
      </c>
      <c r="R31" s="271">
        <v>0</v>
      </c>
      <c r="T31" s="437"/>
      <c r="U31" s="267" t="s">
        <v>125</v>
      </c>
      <c r="V31" s="268">
        <v>71.70472393261</v>
      </c>
      <c r="W31" s="269">
        <v>132.941839395242</v>
      </c>
      <c r="X31" s="269">
        <v>27.1079022216115</v>
      </c>
      <c r="Y31" s="269">
        <v>39.8845044928103</v>
      </c>
      <c r="Z31" s="269">
        <v>41.0157455947433</v>
      </c>
      <c r="AA31" s="269">
        <v>41.16778377551</v>
      </c>
      <c r="AB31" s="270">
        <v>0</v>
      </c>
      <c r="AC31" s="270">
        <v>0</v>
      </c>
      <c r="AD31" s="270">
        <v>0</v>
      </c>
      <c r="AE31" s="269">
        <v>34.2921852540038</v>
      </c>
      <c r="AF31" s="269">
        <v>57.5127533157223</v>
      </c>
      <c r="AG31" s="269">
        <v>16.7776732371444</v>
      </c>
      <c r="AH31" s="270">
        <v>6.20615739490657</v>
      </c>
      <c r="AI31" s="270">
        <v>16.1531233856375</v>
      </c>
      <c r="AJ31" s="271">
        <v>0</v>
      </c>
      <c r="AL31" s="437"/>
      <c r="AM31" s="267" t="s">
        <v>125</v>
      </c>
      <c r="AN31" s="272">
        <v>0</v>
      </c>
      <c r="AO31" s="270">
        <v>0</v>
      </c>
      <c r="AP31" s="270">
        <v>0</v>
      </c>
      <c r="AQ31" s="273">
        <v>0</v>
      </c>
      <c r="AR31" s="270">
        <v>0</v>
      </c>
      <c r="AS31" s="270">
        <v>0</v>
      </c>
      <c r="AT31" s="270">
        <v>1.780804661129</v>
      </c>
      <c r="AU31" s="270">
        <v>7.00832802121736</v>
      </c>
      <c r="AV31" s="270">
        <v>0</v>
      </c>
      <c r="AW31" s="269">
        <v>10.684827966774</v>
      </c>
      <c r="AX31" s="269">
        <v>0</v>
      </c>
      <c r="AY31" s="269">
        <v>14.3247144169937</v>
      </c>
      <c r="AZ31" s="269">
        <v>21.2421598363962</v>
      </c>
      <c r="BA31" s="269">
        <v>44.4462709234562</v>
      </c>
      <c r="BB31" s="269">
        <v>2.38745240283229</v>
      </c>
      <c r="BC31" s="269">
        <v>6.47443522072373</v>
      </c>
      <c r="BD31" s="269">
        <v>0</v>
      </c>
      <c r="BE31" s="274">
        <v>14.0804383989433</v>
      </c>
      <c r="BG31" s="275"/>
      <c r="BH31" s="276"/>
    </row>
    <row r="32" spans="4:23" ht="10.5" customHeight="1">
      <c r="D32" s="431" t="s">
        <v>53</v>
      </c>
      <c r="E32" s="431"/>
      <c r="F32" s="432" t="s">
        <v>54</v>
      </c>
      <c r="G32" s="432"/>
      <c r="H32" s="432"/>
      <c r="I32" s="432"/>
      <c r="J32" s="432"/>
      <c r="K32" s="432"/>
      <c r="L32" s="432"/>
      <c r="M32" s="432"/>
      <c r="N32" s="432"/>
      <c r="O32" s="432"/>
      <c r="P32" s="432"/>
      <c r="Q32" s="433" t="s">
        <v>55</v>
      </c>
      <c r="R32" s="433"/>
      <c r="V32" s="2"/>
      <c r="W32" s="2"/>
    </row>
    <row r="33" spans="4:23" ht="8.25" customHeight="1">
      <c r="D33" s="431"/>
      <c r="E33" s="431"/>
      <c r="F33" s="434" t="s">
        <v>120</v>
      </c>
      <c r="G33" s="434"/>
      <c r="H33" s="434"/>
      <c r="I33" s="434"/>
      <c r="J33" s="434"/>
      <c r="K33" s="434"/>
      <c r="L33" s="434"/>
      <c r="M33" s="434"/>
      <c r="N33" s="434"/>
      <c r="O33" s="434"/>
      <c r="P33" s="434"/>
      <c r="Q33" s="433"/>
      <c r="R33" s="433"/>
      <c r="V33" s="2"/>
      <c r="W33" s="2"/>
    </row>
    <row r="34" spans="4:23" ht="8.25" customHeight="1">
      <c r="D34" s="431" t="s">
        <v>56</v>
      </c>
      <c r="E34" s="431"/>
      <c r="F34" s="432" t="s">
        <v>121</v>
      </c>
      <c r="G34" s="432"/>
      <c r="H34" s="432"/>
      <c r="I34" s="432"/>
      <c r="J34" s="432"/>
      <c r="K34" s="432"/>
      <c r="L34" s="432"/>
      <c r="M34" s="432"/>
      <c r="N34" s="432"/>
      <c r="O34" s="432"/>
      <c r="P34" s="432"/>
      <c r="Q34" s="433" t="s">
        <v>55</v>
      </c>
      <c r="R34" s="433"/>
      <c r="V34" s="2"/>
      <c r="W34" s="2"/>
    </row>
    <row r="35" spans="4:18" ht="8.25" customHeight="1">
      <c r="D35" s="431"/>
      <c r="E35" s="431"/>
      <c r="F35" s="434" t="s">
        <v>57</v>
      </c>
      <c r="G35" s="434"/>
      <c r="H35" s="434"/>
      <c r="I35" s="434"/>
      <c r="J35" s="434"/>
      <c r="K35" s="434"/>
      <c r="L35" s="434"/>
      <c r="M35" s="434"/>
      <c r="N35" s="434"/>
      <c r="O35" s="434"/>
      <c r="P35" s="434"/>
      <c r="Q35" s="433"/>
      <c r="R35" s="433"/>
    </row>
  </sheetData>
  <sheetProtection sheet="1"/>
  <protectedRanges>
    <protectedRange sqref="D5:R31 V5:AJ31 AN5:BE31" name="範囲1"/>
  </protectedRanges>
  <mergeCells count="58">
    <mergeCell ref="AL20:AL22"/>
    <mergeCell ref="AL23:AL25"/>
    <mergeCell ref="AL26:AL28"/>
    <mergeCell ref="AL29:AL31"/>
    <mergeCell ref="A17:A18"/>
    <mergeCell ref="S17:S18"/>
    <mergeCell ref="AK17:AK18"/>
    <mergeCell ref="T20:T22"/>
    <mergeCell ref="T23:T25"/>
    <mergeCell ref="T26:T28"/>
    <mergeCell ref="T29:T31"/>
    <mergeCell ref="AL3:AM4"/>
    <mergeCell ref="AL5:AL7"/>
    <mergeCell ref="AL8:AL10"/>
    <mergeCell ref="AL11:AL13"/>
    <mergeCell ref="AL14:AL16"/>
    <mergeCell ref="AL17:AL19"/>
    <mergeCell ref="T3:U4"/>
    <mergeCell ref="T5:T7"/>
    <mergeCell ref="T8:T10"/>
    <mergeCell ref="T11:T13"/>
    <mergeCell ref="T14:T16"/>
    <mergeCell ref="T17:T19"/>
    <mergeCell ref="B3:C4"/>
    <mergeCell ref="D3:F3"/>
    <mergeCell ref="G3:I3"/>
    <mergeCell ref="J3:L3"/>
    <mergeCell ref="M3:O3"/>
    <mergeCell ref="P3:R3"/>
    <mergeCell ref="V3:X3"/>
    <mergeCell ref="Y3:AA3"/>
    <mergeCell ref="AB3:AD3"/>
    <mergeCell ref="AE3:AG3"/>
    <mergeCell ref="AH3:AJ3"/>
    <mergeCell ref="AN3:AP3"/>
    <mergeCell ref="AQ3:AS3"/>
    <mergeCell ref="AT3:AV3"/>
    <mergeCell ref="AW3:AY3"/>
    <mergeCell ref="AZ3:BB3"/>
    <mergeCell ref="BC3:BE3"/>
    <mergeCell ref="BF3:BH3"/>
    <mergeCell ref="F33:P33"/>
    <mergeCell ref="B5:B7"/>
    <mergeCell ref="B8:B10"/>
    <mergeCell ref="B11:B13"/>
    <mergeCell ref="B14:B16"/>
    <mergeCell ref="B17:B19"/>
    <mergeCell ref="B20:B22"/>
    <mergeCell ref="D34:E35"/>
    <mergeCell ref="F34:P34"/>
    <mergeCell ref="Q34:R35"/>
    <mergeCell ref="F35:P35"/>
    <mergeCell ref="B23:B25"/>
    <mergeCell ref="B26:B28"/>
    <mergeCell ref="B29:B31"/>
    <mergeCell ref="D32:E33"/>
    <mergeCell ref="F32:P32"/>
    <mergeCell ref="Q32:R33"/>
  </mergeCells>
  <printOptions/>
  <pageMargins left="0.6692913385826772" right="0" top="0.5511811023622047" bottom="0.1968503937007874" header="0.4330708661417323" footer="0.31496062992125984"/>
  <pageSetup horizontalDpi="600" verticalDpi="600" orientation="landscape" paperSize="9" scale="98" r:id="rId1"/>
  <colBreaks count="2" manualBreakCount="2">
    <brk id="18" max="34" man="1"/>
    <brk id="36" max="34" man="1"/>
  </colBreaks>
</worksheet>
</file>

<file path=xl/worksheets/sheet4.xml><?xml version="1.0" encoding="utf-8"?>
<worksheet xmlns="http://schemas.openxmlformats.org/spreadsheetml/2006/main" xmlns:r="http://schemas.openxmlformats.org/officeDocument/2006/relationships">
  <dimension ref="A1:AS33"/>
  <sheetViews>
    <sheetView view="pageBreakPreview" zoomScaleSheetLayoutView="100" zoomScalePageLayoutView="0" workbookViewId="0" topLeftCell="A1">
      <pane xSplit="6" ySplit="6" topLeftCell="J7" activePane="bottomRight" state="frozen"/>
      <selection pane="topLeft" activeCell="F2" sqref="F2"/>
      <selection pane="topRight" activeCell="F2" sqref="F2"/>
      <selection pane="bottomLeft" activeCell="F2" sqref="F2"/>
      <selection pane="bottomRight" activeCell="F2" sqref="F2"/>
    </sheetView>
  </sheetViews>
  <sheetFormatPr defaultColWidth="9.00390625" defaultRowHeight="13.5"/>
  <cols>
    <col min="1" max="1" width="2.50390625" style="171" customWidth="1"/>
    <col min="2" max="2" width="4.50390625" style="171" customWidth="1"/>
    <col min="3" max="3" width="8.875" style="171" customWidth="1"/>
    <col min="4" max="6" width="7.375" style="171" customWidth="1"/>
    <col min="7" max="21" width="6.75390625" style="171" customWidth="1"/>
    <col min="22" max="22" width="2.50390625" style="171" customWidth="1"/>
    <col min="23" max="23" width="4.50390625" style="171" customWidth="1"/>
    <col min="24" max="24" width="8.875" style="171" customWidth="1"/>
    <col min="25" max="27" width="7.00390625" style="171" customWidth="1"/>
    <col min="28" max="28" width="6.50390625" style="171" customWidth="1"/>
    <col min="29" max="29" width="6.25390625" style="171" customWidth="1"/>
    <col min="30" max="30" width="5.75390625" style="171" customWidth="1"/>
    <col min="31" max="34" width="7.00390625" style="171" customWidth="1"/>
    <col min="35" max="35" width="5.875" style="171" customWidth="1"/>
    <col min="36" max="37" width="7.00390625" style="171" customWidth="1"/>
    <col min="38" max="38" width="5.25390625" style="171" customWidth="1"/>
    <col min="39" max="42" width="7.00390625" style="171" customWidth="1"/>
    <col min="43" max="16384" width="8.875" style="171" customWidth="1"/>
  </cols>
  <sheetData>
    <row r="1" spans="2:23" ht="12.75">
      <c r="B1" s="9" t="s">
        <v>89</v>
      </c>
      <c r="D1" s="3" t="s">
        <v>58</v>
      </c>
      <c r="W1" s="9" t="s">
        <v>89</v>
      </c>
    </row>
    <row r="2" spans="2:25" ht="12.75">
      <c r="B2" s="3"/>
      <c r="D2" s="2" t="s">
        <v>59</v>
      </c>
      <c r="W2" s="3"/>
      <c r="Y2" s="2" t="s">
        <v>60</v>
      </c>
    </row>
    <row r="3" spans="2:40" ht="13.5" thickBot="1">
      <c r="B3" s="3"/>
      <c r="S3" s="172" t="s">
        <v>186</v>
      </c>
      <c r="W3" s="3"/>
      <c r="AN3" s="172" t="s">
        <v>146</v>
      </c>
    </row>
    <row r="4" spans="2:42" ht="16.5" customHeight="1">
      <c r="B4" s="469"/>
      <c r="C4" s="470"/>
      <c r="D4" s="476" t="s">
        <v>61</v>
      </c>
      <c r="E4" s="476"/>
      <c r="F4" s="448"/>
      <c r="G4" s="458" t="s">
        <v>62</v>
      </c>
      <c r="H4" s="459"/>
      <c r="I4" s="459"/>
      <c r="J4" s="459"/>
      <c r="K4" s="459"/>
      <c r="L4" s="459"/>
      <c r="M4" s="459"/>
      <c r="N4" s="459"/>
      <c r="O4" s="459"/>
      <c r="P4" s="459"/>
      <c r="Q4" s="459"/>
      <c r="R4" s="459"/>
      <c r="S4" s="459"/>
      <c r="T4" s="459"/>
      <c r="U4" s="460"/>
      <c r="W4" s="469"/>
      <c r="X4" s="470"/>
      <c r="Y4" s="458" t="s">
        <v>62</v>
      </c>
      <c r="Z4" s="459"/>
      <c r="AA4" s="459"/>
      <c r="AB4" s="459"/>
      <c r="AC4" s="459"/>
      <c r="AD4" s="459"/>
      <c r="AE4" s="459"/>
      <c r="AF4" s="459"/>
      <c r="AG4" s="459"/>
      <c r="AH4" s="459"/>
      <c r="AI4" s="459"/>
      <c r="AJ4" s="459"/>
      <c r="AK4" s="459"/>
      <c r="AL4" s="459"/>
      <c r="AM4" s="459"/>
      <c r="AN4" s="459"/>
      <c r="AO4" s="459"/>
      <c r="AP4" s="460"/>
    </row>
    <row r="5" spans="2:45" ht="16.5" customHeight="1">
      <c r="B5" s="471"/>
      <c r="C5" s="472"/>
      <c r="D5" s="477"/>
      <c r="E5" s="477"/>
      <c r="F5" s="478"/>
      <c r="G5" s="475" t="s">
        <v>90</v>
      </c>
      <c r="H5" s="461"/>
      <c r="I5" s="461"/>
      <c r="J5" s="461" t="s">
        <v>91</v>
      </c>
      <c r="K5" s="461"/>
      <c r="L5" s="461"/>
      <c r="M5" s="461" t="s">
        <v>92</v>
      </c>
      <c r="N5" s="461"/>
      <c r="O5" s="461"/>
      <c r="P5" s="463" t="s">
        <v>93</v>
      </c>
      <c r="Q5" s="463"/>
      <c r="R5" s="463"/>
      <c r="S5" s="461" t="s">
        <v>94</v>
      </c>
      <c r="T5" s="461"/>
      <c r="U5" s="462"/>
      <c r="W5" s="471"/>
      <c r="X5" s="472"/>
      <c r="Y5" s="464" t="s">
        <v>95</v>
      </c>
      <c r="Z5" s="465"/>
      <c r="AA5" s="466"/>
      <c r="AB5" s="467" t="s">
        <v>96</v>
      </c>
      <c r="AC5" s="463"/>
      <c r="AD5" s="461"/>
      <c r="AE5" s="461" t="s">
        <v>97</v>
      </c>
      <c r="AF5" s="461"/>
      <c r="AG5" s="461"/>
      <c r="AH5" s="461" t="s">
        <v>98</v>
      </c>
      <c r="AI5" s="461"/>
      <c r="AJ5" s="461"/>
      <c r="AK5" s="461" t="s">
        <v>99</v>
      </c>
      <c r="AL5" s="461"/>
      <c r="AM5" s="461"/>
      <c r="AN5" s="461" t="s">
        <v>63</v>
      </c>
      <c r="AO5" s="461"/>
      <c r="AP5" s="462"/>
      <c r="AQ5" s="450" t="s">
        <v>25</v>
      </c>
      <c r="AR5" s="451"/>
      <c r="AS5" s="451"/>
    </row>
    <row r="6" spans="2:45" ht="16.5" customHeight="1" thickBot="1">
      <c r="B6" s="473"/>
      <c r="C6" s="474"/>
      <c r="D6" s="192" t="s">
        <v>7</v>
      </c>
      <c r="E6" s="192" t="s">
        <v>4</v>
      </c>
      <c r="F6" s="279" t="s">
        <v>3</v>
      </c>
      <c r="G6" s="191" t="s">
        <v>7</v>
      </c>
      <c r="H6" s="192" t="s">
        <v>4</v>
      </c>
      <c r="I6" s="192" t="s">
        <v>3</v>
      </c>
      <c r="J6" s="192" t="s">
        <v>7</v>
      </c>
      <c r="K6" s="192" t="s">
        <v>4</v>
      </c>
      <c r="L6" s="192" t="s">
        <v>3</v>
      </c>
      <c r="M6" s="192" t="s">
        <v>7</v>
      </c>
      <c r="N6" s="192" t="s">
        <v>4</v>
      </c>
      <c r="O6" s="192" t="s">
        <v>3</v>
      </c>
      <c r="P6" s="192" t="s">
        <v>7</v>
      </c>
      <c r="Q6" s="192" t="s">
        <v>4</v>
      </c>
      <c r="R6" s="192" t="s">
        <v>3</v>
      </c>
      <c r="S6" s="192" t="s">
        <v>7</v>
      </c>
      <c r="T6" s="192" t="s">
        <v>4</v>
      </c>
      <c r="U6" s="193" t="s">
        <v>3</v>
      </c>
      <c r="W6" s="473"/>
      <c r="X6" s="474"/>
      <c r="Y6" s="191" t="s">
        <v>7</v>
      </c>
      <c r="Z6" s="192" t="s">
        <v>4</v>
      </c>
      <c r="AA6" s="192" t="s">
        <v>3</v>
      </c>
      <c r="AB6" s="192" t="s">
        <v>7</v>
      </c>
      <c r="AC6" s="192" t="s">
        <v>4</v>
      </c>
      <c r="AD6" s="192" t="s">
        <v>3</v>
      </c>
      <c r="AE6" s="192" t="s">
        <v>7</v>
      </c>
      <c r="AF6" s="192" t="s">
        <v>4</v>
      </c>
      <c r="AG6" s="192" t="s">
        <v>3</v>
      </c>
      <c r="AH6" s="192" t="s">
        <v>7</v>
      </c>
      <c r="AI6" s="192" t="s">
        <v>4</v>
      </c>
      <c r="AJ6" s="192" t="s">
        <v>3</v>
      </c>
      <c r="AK6" s="192" t="s">
        <v>7</v>
      </c>
      <c r="AL6" s="192" t="s">
        <v>4</v>
      </c>
      <c r="AM6" s="192" t="s">
        <v>3</v>
      </c>
      <c r="AN6" s="192" t="s">
        <v>7</v>
      </c>
      <c r="AO6" s="192" t="s">
        <v>4</v>
      </c>
      <c r="AP6" s="193" t="s">
        <v>3</v>
      </c>
      <c r="AQ6" s="195" t="s">
        <v>7</v>
      </c>
      <c r="AR6" s="196" t="s">
        <v>4</v>
      </c>
      <c r="AS6" s="196" t="s">
        <v>3</v>
      </c>
    </row>
    <row r="7" spans="2:42" ht="17.25" customHeight="1" thickBot="1">
      <c r="B7" s="468" t="s">
        <v>6</v>
      </c>
      <c r="C7" s="280" t="s">
        <v>51</v>
      </c>
      <c r="D7" s="199">
        <v>5123</v>
      </c>
      <c r="E7" s="199">
        <v>3095</v>
      </c>
      <c r="F7" s="204">
        <v>2028</v>
      </c>
      <c r="G7" s="198">
        <v>142</v>
      </c>
      <c r="H7" s="199">
        <v>116</v>
      </c>
      <c r="I7" s="199">
        <v>26</v>
      </c>
      <c r="J7" s="199">
        <v>768</v>
      </c>
      <c r="K7" s="199">
        <v>493</v>
      </c>
      <c r="L7" s="199">
        <v>275</v>
      </c>
      <c r="M7" s="199">
        <v>444</v>
      </c>
      <c r="N7" s="199">
        <v>244</v>
      </c>
      <c r="O7" s="199">
        <v>200</v>
      </c>
      <c r="P7" s="199">
        <v>215</v>
      </c>
      <c r="Q7" s="199">
        <v>136</v>
      </c>
      <c r="R7" s="199">
        <v>79</v>
      </c>
      <c r="S7" s="199">
        <v>390</v>
      </c>
      <c r="T7" s="199">
        <v>240</v>
      </c>
      <c r="U7" s="200">
        <v>150</v>
      </c>
      <c r="W7" s="468" t="s">
        <v>6</v>
      </c>
      <c r="X7" s="280" t="s">
        <v>51</v>
      </c>
      <c r="Y7" s="198">
        <v>244</v>
      </c>
      <c r="Z7" s="199">
        <v>118</v>
      </c>
      <c r="AA7" s="199">
        <v>126</v>
      </c>
      <c r="AB7" s="199">
        <v>423</v>
      </c>
      <c r="AC7" s="199">
        <v>219</v>
      </c>
      <c r="AD7" s="199">
        <v>204</v>
      </c>
      <c r="AE7" s="199">
        <v>1077</v>
      </c>
      <c r="AF7" s="199">
        <v>822</v>
      </c>
      <c r="AG7" s="199">
        <v>255</v>
      </c>
      <c r="AH7" s="199">
        <v>156</v>
      </c>
      <c r="AI7" s="199">
        <v>0</v>
      </c>
      <c r="AJ7" s="199">
        <v>156</v>
      </c>
      <c r="AK7" s="281"/>
      <c r="AL7" s="282"/>
      <c r="AM7" s="199">
        <v>85</v>
      </c>
      <c r="AN7" s="199">
        <v>105</v>
      </c>
      <c r="AO7" s="199">
        <v>64</v>
      </c>
      <c r="AP7" s="200">
        <v>41</v>
      </c>
    </row>
    <row r="8" spans="2:45" ht="17.25" customHeight="1">
      <c r="B8" s="468"/>
      <c r="C8" s="283" t="s">
        <v>52</v>
      </c>
      <c r="D8" s="210">
        <f>+D7/$AQ$8*100000</f>
        <v>278.6342516171175</v>
      </c>
      <c r="E8" s="210">
        <f>+E7/$AR$8*100000</f>
        <v>345.81623805565243</v>
      </c>
      <c r="F8" s="284">
        <f>+F7/$AS$8*100000</f>
        <v>214.91542738815232</v>
      </c>
      <c r="G8" s="209">
        <f>+G7/$AQ$8*100000</f>
        <v>7.723221497097537</v>
      </c>
      <c r="H8" s="210">
        <f>+H7/$AR$8*100000</f>
        <v>12.961125562021222</v>
      </c>
      <c r="I8" s="210">
        <f>+I7/$AS$8*100000</f>
        <v>2.755325992155799</v>
      </c>
      <c r="J8" s="210">
        <f>+J7/$AQ$8*100000</f>
        <v>41.770662744865554</v>
      </c>
      <c r="K8" s="210">
        <f>+K7/$AR$8*100000</f>
        <v>55.08478363859019</v>
      </c>
      <c r="L8" s="210">
        <f>+L7/$AS$8*100000</f>
        <v>29.14287107087864</v>
      </c>
      <c r="M8" s="210">
        <f>+M7/$AQ$8*100000</f>
        <v>24.1486643993754</v>
      </c>
      <c r="N8" s="210">
        <f>+N7/$AR$8*100000</f>
        <v>27.263057216665324</v>
      </c>
      <c r="O8" s="210">
        <f>+O7/$AS$8*100000</f>
        <v>21.19481532427538</v>
      </c>
      <c r="P8" s="210">
        <f>+P7/$AQ$8*100000</f>
        <v>11.69361001321106</v>
      </c>
      <c r="Q8" s="210">
        <f>+Q7/$AR$8*100000</f>
        <v>15.19580238305936</v>
      </c>
      <c r="R8" s="210">
        <f>+R7/$AS$8*100000</f>
        <v>8.371952053088775</v>
      </c>
      <c r="S8" s="210">
        <f>+S7/$AQ$8*100000</f>
        <v>21.21166467512704</v>
      </c>
      <c r="T8" s="210">
        <f>+T7/$AR$8*100000</f>
        <v>26.816121852457695</v>
      </c>
      <c r="U8" s="211">
        <f>+U7/$AS$8*100000</f>
        <v>15.896111493206533</v>
      </c>
      <c r="W8" s="468"/>
      <c r="X8" s="283" t="s">
        <v>52</v>
      </c>
      <c r="Y8" s="209">
        <f>+Y7/$AQ$8*100000</f>
        <v>13.270887642899995</v>
      </c>
      <c r="Z8" s="210">
        <f>+Z7/$AR$8*100000</f>
        <v>13.184593244125033</v>
      </c>
      <c r="AA8" s="210">
        <f>+AA7/$AS$8*100000</f>
        <v>13.352733654293486</v>
      </c>
      <c r="AB8" s="210">
        <f>+AB7/$AQ$8*100000</f>
        <v>23.00649783994548</v>
      </c>
      <c r="AC8" s="210">
        <f>+AC7/$AR$8*100000</f>
        <v>24.469711190367647</v>
      </c>
      <c r="AD8" s="210">
        <f>+AD7/$AS$8*100000</f>
        <v>21.618711630760885</v>
      </c>
      <c r="AE8" s="210">
        <f>+AE7/$AQ$8*100000</f>
        <v>58.57682783362005</v>
      </c>
      <c r="AF8" s="210">
        <f>+AF7/$AR$8*100000</f>
        <v>91.84521734466762</v>
      </c>
      <c r="AG8" s="210">
        <f>+AG7/$AS$8*100000</f>
        <v>27.023389538451106</v>
      </c>
      <c r="AH8" s="210">
        <f>+AH7/$AQ$8*100000</f>
        <v>8.484665870050815</v>
      </c>
      <c r="AI8" s="210">
        <f>+AI7/$AR$11*100000</f>
        <v>0</v>
      </c>
      <c r="AJ8" s="210">
        <f>+AJ7/$AS$8*100000</f>
        <v>16.531955952934794</v>
      </c>
      <c r="AK8" s="285"/>
      <c r="AL8" s="286"/>
      <c r="AM8" s="210">
        <f>+AM7/$AS$8*100000</f>
        <v>9.007796512817034</v>
      </c>
      <c r="AN8" s="210">
        <f>+AN7/$AQ$8*100000</f>
        <v>5.710832797149587</v>
      </c>
      <c r="AO8" s="210">
        <f>+AO7/$AR$8*100000</f>
        <v>7.150965827322053</v>
      </c>
      <c r="AP8" s="211">
        <f>+AP7/$AS$8*100000</f>
        <v>4.344937141476452</v>
      </c>
      <c r="AQ8" s="171">
        <f>SUM(AR8:AS8)</f>
        <v>1838611</v>
      </c>
      <c r="AR8" s="213">
        <f>+'人口動態1'!AB6</f>
        <v>894984</v>
      </c>
      <c r="AS8" s="214">
        <f>+'人口動態1'!AC6</f>
        <v>943627</v>
      </c>
    </row>
    <row r="9" spans="2:45" ht="17.25" customHeight="1" thickBot="1">
      <c r="B9" s="468"/>
      <c r="C9" s="287" t="s">
        <v>125</v>
      </c>
      <c r="D9" s="217">
        <v>117.197650073056</v>
      </c>
      <c r="E9" s="217">
        <v>163.337216925889</v>
      </c>
      <c r="F9" s="288">
        <v>82.0098845887852</v>
      </c>
      <c r="G9" s="220">
        <v>3.62627365970436</v>
      </c>
      <c r="H9" s="218">
        <v>6.58428904404922</v>
      </c>
      <c r="I9" s="218">
        <v>1.13855610282013</v>
      </c>
      <c r="J9" s="217">
        <v>17.3682925670909</v>
      </c>
      <c r="K9" s="217">
        <v>26.1593152694982</v>
      </c>
      <c r="L9" s="217">
        <v>10.3911182616955</v>
      </c>
      <c r="M9" s="218">
        <v>9.26603417962903</v>
      </c>
      <c r="N9" s="218">
        <v>12.2764048290776</v>
      </c>
      <c r="O9" s="218">
        <v>7.00821412775449</v>
      </c>
      <c r="P9" s="218">
        <v>5.63391856418634</v>
      </c>
      <c r="Q9" s="218">
        <v>8.09055510627242</v>
      </c>
      <c r="R9" s="218">
        <v>3.61335115503735</v>
      </c>
      <c r="S9" s="217">
        <v>8.31493814027392</v>
      </c>
      <c r="T9" s="217">
        <v>12.4840773682645</v>
      </c>
      <c r="U9" s="222">
        <v>4.90214488831328</v>
      </c>
      <c r="W9" s="468"/>
      <c r="X9" s="287" t="s">
        <v>125</v>
      </c>
      <c r="Y9" s="216">
        <v>4.54960802507003</v>
      </c>
      <c r="Z9" s="217">
        <v>5.9360087134178</v>
      </c>
      <c r="AA9" s="217">
        <v>3.33330431958344</v>
      </c>
      <c r="AB9" s="218">
        <v>10.0566034749558</v>
      </c>
      <c r="AC9" s="218">
        <v>12.194243862879</v>
      </c>
      <c r="AD9" s="218">
        <v>8.2498625925957</v>
      </c>
      <c r="AE9" s="217">
        <v>23.9521519101682</v>
      </c>
      <c r="AF9" s="217">
        <v>42.5877967704162</v>
      </c>
      <c r="AG9" s="217">
        <v>9.39750863854972</v>
      </c>
      <c r="AH9" s="218">
        <v>4.79495397833228</v>
      </c>
      <c r="AI9" s="218">
        <v>0</v>
      </c>
      <c r="AJ9" s="218">
        <v>9.12693116185253</v>
      </c>
      <c r="AK9" s="289"/>
      <c r="AL9" s="290"/>
      <c r="AM9" s="218">
        <v>4.59090857419118</v>
      </c>
      <c r="AN9" s="218">
        <v>2.55841885354056</v>
      </c>
      <c r="AO9" s="218">
        <v>3.61143800204065</v>
      </c>
      <c r="AP9" s="219">
        <v>1.73452384236103</v>
      </c>
      <c r="AR9" s="223"/>
      <c r="AS9" s="224"/>
    </row>
    <row r="10" spans="2:45" ht="17.25" customHeight="1" thickTop="1">
      <c r="B10" s="440" t="s">
        <v>5</v>
      </c>
      <c r="C10" s="291" t="s">
        <v>51</v>
      </c>
      <c r="D10" s="227">
        <v>720</v>
      </c>
      <c r="E10" s="227">
        <v>437</v>
      </c>
      <c r="F10" s="230">
        <v>283</v>
      </c>
      <c r="G10" s="226">
        <v>20</v>
      </c>
      <c r="H10" s="227">
        <v>18</v>
      </c>
      <c r="I10" s="227">
        <v>2</v>
      </c>
      <c r="J10" s="227">
        <v>100</v>
      </c>
      <c r="K10" s="227">
        <v>63</v>
      </c>
      <c r="L10" s="227">
        <v>37</v>
      </c>
      <c r="M10" s="227">
        <v>71</v>
      </c>
      <c r="N10" s="227">
        <v>37</v>
      </c>
      <c r="O10" s="227">
        <v>34</v>
      </c>
      <c r="P10" s="227">
        <v>27</v>
      </c>
      <c r="Q10" s="227">
        <v>15</v>
      </c>
      <c r="R10" s="227">
        <v>12</v>
      </c>
      <c r="S10" s="227">
        <v>63</v>
      </c>
      <c r="T10" s="227">
        <v>39</v>
      </c>
      <c r="U10" s="228">
        <v>24</v>
      </c>
      <c r="W10" s="440" t="s">
        <v>5</v>
      </c>
      <c r="X10" s="291" t="s">
        <v>51</v>
      </c>
      <c r="Y10" s="226">
        <v>29</v>
      </c>
      <c r="Z10" s="227">
        <v>16</v>
      </c>
      <c r="AA10" s="227">
        <v>13</v>
      </c>
      <c r="AB10" s="227">
        <v>63</v>
      </c>
      <c r="AC10" s="227">
        <v>33</v>
      </c>
      <c r="AD10" s="227">
        <v>30</v>
      </c>
      <c r="AE10" s="227">
        <v>168</v>
      </c>
      <c r="AF10" s="227">
        <v>130</v>
      </c>
      <c r="AG10" s="227">
        <v>38</v>
      </c>
      <c r="AH10" s="227">
        <v>17</v>
      </c>
      <c r="AI10" s="227">
        <v>0</v>
      </c>
      <c r="AJ10" s="227">
        <v>17</v>
      </c>
      <c r="AK10" s="292"/>
      <c r="AL10" s="293"/>
      <c r="AM10" s="227">
        <v>12</v>
      </c>
      <c r="AN10" s="227">
        <v>11</v>
      </c>
      <c r="AO10" s="227">
        <v>6</v>
      </c>
      <c r="AP10" s="228">
        <v>5</v>
      </c>
      <c r="AR10" s="223"/>
      <c r="AS10" s="224"/>
    </row>
    <row r="11" spans="2:45" ht="17.25" customHeight="1">
      <c r="B11" s="438"/>
      <c r="C11" s="294" t="s">
        <v>52</v>
      </c>
      <c r="D11" s="210">
        <f>+D10/$AQ$11*100000</f>
        <v>254.11346166063146</v>
      </c>
      <c r="E11" s="210">
        <f>+E10/$AR$11*100000</f>
        <v>312.2030677344917</v>
      </c>
      <c r="F11" s="284">
        <f>+F10/$AS$11*100000</f>
        <v>197.39824922400862</v>
      </c>
      <c r="G11" s="209">
        <f>+G10/$AQ$11*100000</f>
        <v>7.058707268350874</v>
      </c>
      <c r="H11" s="210">
        <f>+H10/$AR$11*100000</f>
        <v>12.859622927278833</v>
      </c>
      <c r="I11" s="210">
        <f>+I10/$AS$11*100000</f>
        <v>1.3950406305583651</v>
      </c>
      <c r="J11" s="210">
        <f>+J10/$AQ$11*100000</f>
        <v>35.29353634175437</v>
      </c>
      <c r="K11" s="210">
        <f>+K10/$AR$11*100000</f>
        <v>45.008680245475915</v>
      </c>
      <c r="L11" s="210">
        <f>+L10/$AS$11*100000</f>
        <v>25.808251665329752</v>
      </c>
      <c r="M11" s="210">
        <f>+M10/$AQ$11*100000</f>
        <v>25.058410802645604</v>
      </c>
      <c r="N11" s="210">
        <f>+N10/$AR$11*100000</f>
        <v>26.433669350517597</v>
      </c>
      <c r="O11" s="210">
        <f>+O10/$AS$11*100000</f>
        <v>23.715690719492205</v>
      </c>
      <c r="P11" s="210">
        <f>+P10/$AQ$11*100000</f>
        <v>9.52925481227368</v>
      </c>
      <c r="Q11" s="210">
        <f>+Q10/$AR$11*100000</f>
        <v>10.716352439399028</v>
      </c>
      <c r="R11" s="210">
        <f>+R10/$AS$11*100000</f>
        <v>8.37024378335019</v>
      </c>
      <c r="S11" s="210">
        <f>+S10/$AQ$11*100000</f>
        <v>22.234927895305255</v>
      </c>
      <c r="T11" s="210">
        <f>+T10/$AR$11*100000</f>
        <v>27.86251634243747</v>
      </c>
      <c r="U11" s="211">
        <f>+U10/$AS$11*100000</f>
        <v>16.74048756670038</v>
      </c>
      <c r="W11" s="438"/>
      <c r="X11" s="294" t="s">
        <v>52</v>
      </c>
      <c r="Y11" s="209">
        <f>+Y10/$AQ$11*100000</f>
        <v>10.235125539108768</v>
      </c>
      <c r="Z11" s="210">
        <f>+Z10/$AR$11*100000</f>
        <v>11.430775935358962</v>
      </c>
      <c r="AA11" s="210">
        <f>+AA10/$AS$11*100000</f>
        <v>9.067764098629373</v>
      </c>
      <c r="AB11" s="210">
        <f>+AB10/$AQ$11*100000</f>
        <v>22.234927895305255</v>
      </c>
      <c r="AC11" s="210">
        <f>+AC10/$AR$11*100000</f>
        <v>23.57597536667786</v>
      </c>
      <c r="AD11" s="210">
        <f>+AD10/$AS$11*100000</f>
        <v>20.925609458375476</v>
      </c>
      <c r="AE11" s="210">
        <f>+AE10/$AQ$11*100000</f>
        <v>59.29314105414734</v>
      </c>
      <c r="AF11" s="210">
        <f>+AF10/$AR$11*100000</f>
        <v>92.87505447479157</v>
      </c>
      <c r="AG11" s="210">
        <f>+AG10/$AS$11*100000</f>
        <v>26.505771980608937</v>
      </c>
      <c r="AH11" s="210">
        <f>+AH10/$AQ$11*100000</f>
        <v>5.999901178098243</v>
      </c>
      <c r="AI11" s="210">
        <f>+AI10/$AR$11*100000</f>
        <v>0</v>
      </c>
      <c r="AJ11" s="210">
        <f>+AJ10/$AS$11*100000</f>
        <v>11.857845359746102</v>
      </c>
      <c r="AK11" s="295"/>
      <c r="AL11" s="286"/>
      <c r="AM11" s="210">
        <f>+AM10/$AS$11*100000</f>
        <v>8.37024378335019</v>
      </c>
      <c r="AN11" s="210">
        <f>+AN10/$AQ$11*100000</f>
        <v>3.8822889975929806</v>
      </c>
      <c r="AO11" s="210">
        <f>+AO10/$AR$11*100000</f>
        <v>4.286540975759611</v>
      </c>
      <c r="AP11" s="211">
        <f>+AP10/$AS$11*100000</f>
        <v>3.4876015763959125</v>
      </c>
      <c r="AQ11" s="171">
        <f>SUM(AR11:AS11)</f>
        <v>283338</v>
      </c>
      <c r="AR11" s="234">
        <f>+'人口動態1'!AB7</f>
        <v>139973</v>
      </c>
      <c r="AS11" s="235">
        <f>+'人口動態1'!AC7</f>
        <v>143365</v>
      </c>
    </row>
    <row r="12" spans="2:45" ht="17.25" customHeight="1" thickBot="1">
      <c r="B12" s="441"/>
      <c r="C12" s="296" t="s">
        <v>125</v>
      </c>
      <c r="D12" s="238">
        <v>121.724339907031</v>
      </c>
      <c r="E12" s="238">
        <v>166.669232342765</v>
      </c>
      <c r="F12" s="241">
        <v>87.979824051623</v>
      </c>
      <c r="G12" s="245">
        <v>3.88214740927738</v>
      </c>
      <c r="H12" s="239">
        <v>7.74983959069375</v>
      </c>
      <c r="I12" s="239">
        <v>0.469664403316563</v>
      </c>
      <c r="J12" s="238">
        <v>16.993004555679</v>
      </c>
      <c r="K12" s="238">
        <v>24.2952482820216</v>
      </c>
      <c r="L12" s="238">
        <v>11.2392051356105</v>
      </c>
      <c r="M12" s="238">
        <v>11.3005840474465</v>
      </c>
      <c r="N12" s="238">
        <v>14.3606617880061</v>
      </c>
      <c r="O12" s="238">
        <v>8.60642735285866</v>
      </c>
      <c r="P12" s="238">
        <v>4.79841539890117</v>
      </c>
      <c r="Q12" s="238">
        <v>6.41632164960982</v>
      </c>
      <c r="R12" s="238">
        <v>3.55874440711091</v>
      </c>
      <c r="S12" s="238">
        <v>10.1105292118348</v>
      </c>
      <c r="T12" s="238">
        <v>14.6253218028676</v>
      </c>
      <c r="U12" s="247">
        <v>6.33788254651435</v>
      </c>
      <c r="W12" s="441"/>
      <c r="X12" s="296" t="s">
        <v>125</v>
      </c>
      <c r="Y12" s="237">
        <v>3.72732035439616</v>
      </c>
      <c r="Z12" s="238">
        <v>5.30481429135243</v>
      </c>
      <c r="AA12" s="238">
        <v>2.56731780044891</v>
      </c>
      <c r="AB12" s="238">
        <v>10.5454834899352</v>
      </c>
      <c r="AC12" s="238">
        <v>12.3828749228688</v>
      </c>
      <c r="AD12" s="238">
        <v>9.48404553393936</v>
      </c>
      <c r="AE12" s="238">
        <v>27.0319802822257</v>
      </c>
      <c r="AF12" s="238">
        <v>48.2943544807147</v>
      </c>
      <c r="AG12" s="238">
        <v>10.2544144177066</v>
      </c>
      <c r="AH12" s="238">
        <v>4.0341446871916</v>
      </c>
      <c r="AI12" s="238">
        <v>0</v>
      </c>
      <c r="AJ12" s="238">
        <v>7.82679841251069</v>
      </c>
      <c r="AK12" s="62"/>
      <c r="AL12" s="290"/>
      <c r="AM12" s="238">
        <v>4.85117904229195</v>
      </c>
      <c r="AN12" s="238">
        <v>1.78925194611818</v>
      </c>
      <c r="AO12" s="238">
        <v>2.13322328032469</v>
      </c>
      <c r="AP12" s="247">
        <v>1.62027706486025</v>
      </c>
      <c r="AR12" s="223"/>
      <c r="AS12" s="224"/>
    </row>
    <row r="13" spans="2:45" ht="17.25" customHeight="1" thickTop="1">
      <c r="B13" s="435" t="s">
        <v>112</v>
      </c>
      <c r="C13" s="297" t="s">
        <v>51</v>
      </c>
      <c r="D13" s="250">
        <v>374</v>
      </c>
      <c r="E13" s="250">
        <v>224</v>
      </c>
      <c r="F13" s="253">
        <v>150</v>
      </c>
      <c r="G13" s="249">
        <v>12</v>
      </c>
      <c r="H13" s="250">
        <v>12</v>
      </c>
      <c r="I13" s="250">
        <v>0</v>
      </c>
      <c r="J13" s="250">
        <v>44</v>
      </c>
      <c r="K13" s="250">
        <v>27</v>
      </c>
      <c r="L13" s="250">
        <v>17</v>
      </c>
      <c r="M13" s="250">
        <v>36</v>
      </c>
      <c r="N13" s="250">
        <v>21</v>
      </c>
      <c r="O13" s="250">
        <v>15</v>
      </c>
      <c r="P13" s="250">
        <v>22</v>
      </c>
      <c r="Q13" s="250">
        <v>12</v>
      </c>
      <c r="R13" s="250">
        <v>10</v>
      </c>
      <c r="S13" s="250">
        <v>29</v>
      </c>
      <c r="T13" s="250">
        <v>14</v>
      </c>
      <c r="U13" s="251">
        <v>15</v>
      </c>
      <c r="W13" s="435" t="s">
        <v>112</v>
      </c>
      <c r="X13" s="297" t="s">
        <v>51</v>
      </c>
      <c r="Y13" s="249">
        <v>15</v>
      </c>
      <c r="Z13" s="250">
        <v>8</v>
      </c>
      <c r="AA13" s="250">
        <v>7</v>
      </c>
      <c r="AB13" s="250">
        <v>33</v>
      </c>
      <c r="AC13" s="250">
        <v>17</v>
      </c>
      <c r="AD13" s="250">
        <v>16</v>
      </c>
      <c r="AE13" s="250">
        <v>86</v>
      </c>
      <c r="AF13" s="250">
        <v>67</v>
      </c>
      <c r="AG13" s="250">
        <v>19</v>
      </c>
      <c r="AH13" s="250">
        <v>7</v>
      </c>
      <c r="AI13" s="250">
        <v>0</v>
      </c>
      <c r="AJ13" s="250">
        <v>7</v>
      </c>
      <c r="AK13" s="292"/>
      <c r="AL13" s="298"/>
      <c r="AM13" s="250">
        <v>10</v>
      </c>
      <c r="AN13" s="250">
        <v>6</v>
      </c>
      <c r="AO13" s="250">
        <v>4</v>
      </c>
      <c r="AP13" s="251">
        <v>2</v>
      </c>
      <c r="AR13" s="223"/>
      <c r="AS13" s="224"/>
    </row>
    <row r="14" spans="2:45" ht="17.25" customHeight="1">
      <c r="B14" s="436"/>
      <c r="C14" s="283" t="s">
        <v>52</v>
      </c>
      <c r="D14" s="210">
        <f>+D13/$AQ$14*100000</f>
        <v>265.6023634349345</v>
      </c>
      <c r="E14" s="210">
        <f>+E13/$AR$14*100000</f>
        <v>324.21479229989865</v>
      </c>
      <c r="F14" s="284">
        <f>+F13/$AS$14*100000</f>
        <v>209.14084939070298</v>
      </c>
      <c r="G14" s="209">
        <f>+G13/$AQ$14*100000</f>
        <v>8.522000965826775</v>
      </c>
      <c r="H14" s="210">
        <f>+H13/$AR$14*100000</f>
        <v>17.368649587494573</v>
      </c>
      <c r="I14" s="210">
        <f>+I13/$AS$14*100000</f>
        <v>0</v>
      </c>
      <c r="J14" s="210">
        <f>+J13/$AQ$14*100000</f>
        <v>31.24733687469818</v>
      </c>
      <c r="K14" s="210">
        <f>+K13/$AR$14*100000</f>
        <v>39.07946157186279</v>
      </c>
      <c r="L14" s="210">
        <f>+L13/$AS$14*100000</f>
        <v>23.702629597613008</v>
      </c>
      <c r="M14" s="210">
        <f>+M13/$AQ$14*100000</f>
        <v>25.56600289748033</v>
      </c>
      <c r="N14" s="210">
        <f>+N13/$AR$14*100000</f>
        <v>30.395136778115504</v>
      </c>
      <c r="O14" s="210">
        <f>+O13/$AS$14*100000</f>
        <v>20.9140849390703</v>
      </c>
      <c r="P14" s="210">
        <f>+P13/$AQ$14*100000</f>
        <v>15.62366843734909</v>
      </c>
      <c r="Q14" s="210">
        <f>+Q13/$AR$14*100000</f>
        <v>17.368649587494573</v>
      </c>
      <c r="R14" s="210">
        <f>+R13/$AS$14*100000</f>
        <v>13.942723292713534</v>
      </c>
      <c r="S14" s="210">
        <f>+S13/$AQ$14*100000</f>
        <v>20.59483566741471</v>
      </c>
      <c r="T14" s="210">
        <f>+T13/$AR$14*100000</f>
        <v>20.263424518743665</v>
      </c>
      <c r="U14" s="211">
        <f>+U13/$AS$14*100000</f>
        <v>20.9140849390703</v>
      </c>
      <c r="W14" s="436"/>
      <c r="X14" s="283" t="s">
        <v>52</v>
      </c>
      <c r="Y14" s="209">
        <f>+Y13/$AQ$14*100000</f>
        <v>10.65250120728347</v>
      </c>
      <c r="Z14" s="210">
        <f>+Z13/$AR$14*100000</f>
        <v>11.579099724996382</v>
      </c>
      <c r="AA14" s="210">
        <f>+AA13/$AS$14*100000</f>
        <v>9.759906304899474</v>
      </c>
      <c r="AB14" s="210">
        <f>+AB13/$AQ$14*100000</f>
        <v>23.435502656023637</v>
      </c>
      <c r="AC14" s="210">
        <f>+AC13/$AR$14*100000</f>
        <v>24.60558691561731</v>
      </c>
      <c r="AD14" s="210">
        <f>+AD13/$AS$14*100000</f>
        <v>22.308357268341652</v>
      </c>
      <c r="AE14" s="210">
        <f>+AE13/$AQ$14*100000</f>
        <v>61.0743402550919</v>
      </c>
      <c r="AF14" s="210">
        <f>+AF13/$AR$14*100000</f>
        <v>96.9749601968447</v>
      </c>
      <c r="AG14" s="210">
        <f>+AG13/$AS$14*100000</f>
        <v>26.491174256155713</v>
      </c>
      <c r="AH14" s="210">
        <f>+AH13/$AQ$14*100000</f>
        <v>4.971167230065619</v>
      </c>
      <c r="AI14" s="210">
        <f>+AI13/$AR$14*100000</f>
        <v>0</v>
      </c>
      <c r="AJ14" s="210">
        <f>+AJ13/$AS$14*100000</f>
        <v>9.759906304899474</v>
      </c>
      <c r="AK14" s="295"/>
      <c r="AL14" s="286"/>
      <c r="AM14" s="210">
        <f>+AM13/$AS$14*100000</f>
        <v>13.942723292713534</v>
      </c>
      <c r="AN14" s="210">
        <f>+AN13/$AQ$14*100000</f>
        <v>4.261000482913388</v>
      </c>
      <c r="AO14" s="210">
        <f>+AO13/$AR$14*100000</f>
        <v>5.789549862498191</v>
      </c>
      <c r="AP14" s="211">
        <f>+AP13/$AS$14*100000</f>
        <v>2.7885446585427065</v>
      </c>
      <c r="AQ14" s="171">
        <f>SUM(AR14:AS14)</f>
        <v>140812</v>
      </c>
      <c r="AR14" s="234">
        <f>+'人口動態1'!AB8</f>
        <v>69090</v>
      </c>
      <c r="AS14" s="235">
        <f>+'人口動態1'!AC8</f>
        <v>71722</v>
      </c>
    </row>
    <row r="15" spans="2:45" ht="17.25" customHeight="1">
      <c r="B15" s="436"/>
      <c r="C15" s="287" t="s">
        <v>125</v>
      </c>
      <c r="D15" s="259">
        <v>130.421928897481</v>
      </c>
      <c r="E15" s="259">
        <v>176.671986103866</v>
      </c>
      <c r="F15" s="299">
        <v>94.5012845428366</v>
      </c>
      <c r="G15" s="262">
        <v>4.33685043470401</v>
      </c>
      <c r="H15" s="260">
        <v>9.59404235474054</v>
      </c>
      <c r="I15" s="260">
        <v>0</v>
      </c>
      <c r="J15" s="259">
        <v>14.9686827632637</v>
      </c>
      <c r="K15" s="259">
        <v>21.2561736298647</v>
      </c>
      <c r="L15" s="259">
        <v>10.0505529482773</v>
      </c>
      <c r="M15" s="259">
        <v>11.396471483394</v>
      </c>
      <c r="N15" s="259">
        <v>16.4699097765255</v>
      </c>
      <c r="O15" s="259">
        <v>6.97268871530478</v>
      </c>
      <c r="P15" s="259">
        <v>8.39897969460672</v>
      </c>
      <c r="Q15" s="259">
        <v>10.8451494541654</v>
      </c>
      <c r="R15" s="259">
        <v>6.75040189977778</v>
      </c>
      <c r="S15" s="259">
        <v>9.15666106464072</v>
      </c>
      <c r="T15" s="259">
        <v>10.1679034729585</v>
      </c>
      <c r="U15" s="264">
        <v>8.29054835179977</v>
      </c>
      <c r="W15" s="436"/>
      <c r="X15" s="287" t="s">
        <v>125</v>
      </c>
      <c r="Y15" s="258">
        <v>4.38167852759512</v>
      </c>
      <c r="Z15" s="259">
        <v>5.56556040156474</v>
      </c>
      <c r="AA15" s="259">
        <v>3.34843796031708</v>
      </c>
      <c r="AB15" s="259">
        <v>11.9138570324371</v>
      </c>
      <c r="AC15" s="259">
        <v>13.9625954438201</v>
      </c>
      <c r="AD15" s="259">
        <v>10.2562189124878</v>
      </c>
      <c r="AE15" s="259">
        <v>28.8100492680397</v>
      </c>
      <c r="AF15" s="259">
        <v>51.2223379807514</v>
      </c>
      <c r="AG15" s="259">
        <v>10.5376448602918</v>
      </c>
      <c r="AH15" s="259">
        <v>2.72291912448316</v>
      </c>
      <c r="AI15" s="259">
        <v>0</v>
      </c>
      <c r="AJ15" s="259">
        <v>5.10475737771802</v>
      </c>
      <c r="AK15" s="300"/>
      <c r="AL15" s="301"/>
      <c r="AM15" s="259">
        <v>8.99112156620096</v>
      </c>
      <c r="AN15" s="259">
        <v>2.21133561036003</v>
      </c>
      <c r="AO15" s="259">
        <v>2.85258065219611</v>
      </c>
      <c r="AP15" s="264">
        <v>2.0113813192353</v>
      </c>
      <c r="AR15" s="234"/>
      <c r="AS15" s="235"/>
    </row>
    <row r="16" spans="2:45" ht="17.25" customHeight="1">
      <c r="B16" s="442" t="s">
        <v>113</v>
      </c>
      <c r="C16" s="302" t="s">
        <v>51</v>
      </c>
      <c r="D16" s="250">
        <v>115</v>
      </c>
      <c r="E16" s="250">
        <v>73</v>
      </c>
      <c r="F16" s="253">
        <v>42</v>
      </c>
      <c r="G16" s="249">
        <v>3</v>
      </c>
      <c r="H16" s="250">
        <v>3</v>
      </c>
      <c r="I16" s="250">
        <v>0</v>
      </c>
      <c r="J16" s="250">
        <v>16</v>
      </c>
      <c r="K16" s="250">
        <v>13</v>
      </c>
      <c r="L16" s="250">
        <v>3</v>
      </c>
      <c r="M16" s="250">
        <v>4</v>
      </c>
      <c r="N16" s="250">
        <v>2</v>
      </c>
      <c r="O16" s="250">
        <v>2</v>
      </c>
      <c r="P16" s="250">
        <v>0</v>
      </c>
      <c r="Q16" s="250">
        <v>0</v>
      </c>
      <c r="R16" s="250">
        <v>0</v>
      </c>
      <c r="S16" s="250">
        <v>17</v>
      </c>
      <c r="T16" s="250">
        <v>10</v>
      </c>
      <c r="U16" s="251">
        <v>7</v>
      </c>
      <c r="W16" s="442" t="s">
        <v>113</v>
      </c>
      <c r="X16" s="302" t="s">
        <v>51</v>
      </c>
      <c r="Y16" s="249">
        <v>3</v>
      </c>
      <c r="Z16" s="250">
        <v>2</v>
      </c>
      <c r="AA16" s="250">
        <v>1</v>
      </c>
      <c r="AB16" s="250">
        <v>11</v>
      </c>
      <c r="AC16" s="250">
        <v>7</v>
      </c>
      <c r="AD16" s="250">
        <v>4</v>
      </c>
      <c r="AE16" s="250">
        <v>32</v>
      </c>
      <c r="AF16" s="250">
        <v>25</v>
      </c>
      <c r="AG16" s="250">
        <v>7</v>
      </c>
      <c r="AH16" s="250">
        <v>2</v>
      </c>
      <c r="AI16" s="250">
        <v>0</v>
      </c>
      <c r="AJ16" s="253">
        <v>2</v>
      </c>
      <c r="AK16" s="303"/>
      <c r="AL16" s="304"/>
      <c r="AM16" s="250">
        <v>2</v>
      </c>
      <c r="AN16" s="250">
        <v>1</v>
      </c>
      <c r="AO16" s="250">
        <v>1</v>
      </c>
      <c r="AP16" s="251">
        <v>0</v>
      </c>
      <c r="AR16" s="234"/>
      <c r="AS16" s="235"/>
    </row>
    <row r="17" spans="1:45" ht="17.25" customHeight="1">
      <c r="A17" s="457" t="s">
        <v>197</v>
      </c>
      <c r="B17" s="443"/>
      <c r="C17" s="305" t="s">
        <v>52</v>
      </c>
      <c r="D17" s="210">
        <f>+D16/$AQ$17*100000</f>
        <v>251.97195442594216</v>
      </c>
      <c r="E17" s="210">
        <f>+E16/$AR$17*100000</f>
        <v>315.66202542592754</v>
      </c>
      <c r="F17" s="284">
        <f>+F16/$AS$17*100000</f>
        <v>186.55059074353736</v>
      </c>
      <c r="G17" s="209">
        <f>+G16/$AQ$17*100000</f>
        <v>6.573181419807186</v>
      </c>
      <c r="H17" s="210">
        <f>+H16/$AR$17*100000</f>
        <v>12.972412003805243</v>
      </c>
      <c r="I17" s="210">
        <f>+I16/$AS$17*100000</f>
        <v>0</v>
      </c>
      <c r="J17" s="210">
        <f>+J16/$AQ$17*100000</f>
        <v>35.056967572305</v>
      </c>
      <c r="K17" s="210">
        <f>+K16/$AR$17*100000</f>
        <v>56.21378534982271</v>
      </c>
      <c r="L17" s="210">
        <f>+L16/$AS$17*100000</f>
        <v>13.325042195966953</v>
      </c>
      <c r="M17" s="210">
        <f>+M16/$AQ$17*100000</f>
        <v>8.76424189307625</v>
      </c>
      <c r="N17" s="210">
        <f>+N16/$AR$17*100000</f>
        <v>8.648274669203493</v>
      </c>
      <c r="O17" s="210">
        <f>+O16/$AS$17*100000</f>
        <v>8.883361463977968</v>
      </c>
      <c r="P17" s="210">
        <f>+P16/$AQ$17*100000</f>
        <v>0</v>
      </c>
      <c r="Q17" s="210">
        <f>+Q16/$AR$17*100000</f>
        <v>0</v>
      </c>
      <c r="R17" s="210">
        <f>+R16/$AS$17*100000</f>
        <v>0</v>
      </c>
      <c r="S17" s="210">
        <f>+S16/$AQ$17*100000</f>
        <v>37.24802804557406</v>
      </c>
      <c r="T17" s="210">
        <f>+T16/$AR$17*100000</f>
        <v>43.24137334601747</v>
      </c>
      <c r="U17" s="211">
        <f>+U16/$AS$17*100000</f>
        <v>31.09176512392289</v>
      </c>
      <c r="V17" s="457" t="s">
        <v>198</v>
      </c>
      <c r="W17" s="443"/>
      <c r="X17" s="305" t="s">
        <v>52</v>
      </c>
      <c r="Y17" s="209">
        <f>+Y16/$AQ$17*100000</f>
        <v>6.573181419807186</v>
      </c>
      <c r="Z17" s="210">
        <f>+Z16/$AR$17*100000</f>
        <v>8.648274669203493</v>
      </c>
      <c r="AA17" s="210">
        <f>+AA16/$AS$17*100000</f>
        <v>4.441680731988984</v>
      </c>
      <c r="AB17" s="210">
        <f>+AB16/$AQ$17*100000</f>
        <v>24.101665205959684</v>
      </c>
      <c r="AC17" s="210">
        <f>+AC16/$AR$17*100000</f>
        <v>30.268961342212226</v>
      </c>
      <c r="AD17" s="210">
        <f>+AD16/$AS$17*100000</f>
        <v>17.766722927955936</v>
      </c>
      <c r="AE17" s="210">
        <f>+AE16/$AQ$17*100000</f>
        <v>70.11393514461</v>
      </c>
      <c r="AF17" s="210">
        <f>+AF16/$AR$17*100000</f>
        <v>108.10343336504367</v>
      </c>
      <c r="AG17" s="210">
        <f>+AG16/$AS$17*100000</f>
        <v>31.09176512392289</v>
      </c>
      <c r="AH17" s="210">
        <f>+AH16/$AQ$17*100000</f>
        <v>4.382120946538125</v>
      </c>
      <c r="AI17" s="210">
        <f>+AI16/$AR$17*100000</f>
        <v>0</v>
      </c>
      <c r="AJ17" s="284">
        <f>+AJ16/$AS$17*100000</f>
        <v>8.883361463977968</v>
      </c>
      <c r="AK17" s="306"/>
      <c r="AL17" s="286"/>
      <c r="AM17" s="210">
        <f>+AM16/$AS$17*100000</f>
        <v>8.883361463977968</v>
      </c>
      <c r="AN17" s="210">
        <f>+AN16/$AQ$17*100000</f>
        <v>2.1910604732690624</v>
      </c>
      <c r="AO17" s="210">
        <f>+AO16/$AR$17*100000</f>
        <v>4.324137334601747</v>
      </c>
      <c r="AP17" s="211">
        <f>+AP16/$AS$17*100000</f>
        <v>0</v>
      </c>
      <c r="AQ17" s="171">
        <f>SUM(AR17:AS17)</f>
        <v>45640</v>
      </c>
      <c r="AR17" s="223">
        <f>+'人口動態1'!AB9</f>
        <v>23126</v>
      </c>
      <c r="AS17" s="224">
        <f>+'人口動態1'!AC9</f>
        <v>22514</v>
      </c>
    </row>
    <row r="18" spans="1:45" ht="17.25" customHeight="1">
      <c r="A18" s="457"/>
      <c r="B18" s="443"/>
      <c r="C18" s="307" t="s">
        <v>125</v>
      </c>
      <c r="D18" s="259">
        <v>118.291287914983</v>
      </c>
      <c r="E18" s="259">
        <v>167.581912952032</v>
      </c>
      <c r="F18" s="299">
        <v>78.8607726289992</v>
      </c>
      <c r="G18" s="262">
        <v>4.90230156414307</v>
      </c>
      <c r="H18" s="260">
        <v>9.72557772997485</v>
      </c>
      <c r="I18" s="260">
        <v>0</v>
      </c>
      <c r="J18" s="259">
        <v>19.0381933908608</v>
      </c>
      <c r="K18" s="259">
        <v>34.3887140068027</v>
      </c>
      <c r="L18" s="259">
        <v>4.3710928885388</v>
      </c>
      <c r="M18" s="259">
        <v>2.12952489389947</v>
      </c>
      <c r="N18" s="259">
        <v>3.5709380911287</v>
      </c>
      <c r="O18" s="259">
        <v>1.07731323301358</v>
      </c>
      <c r="P18" s="259">
        <v>0</v>
      </c>
      <c r="Q18" s="259">
        <v>0</v>
      </c>
      <c r="R18" s="259">
        <v>0</v>
      </c>
      <c r="S18" s="259">
        <v>15.2490329536664</v>
      </c>
      <c r="T18" s="259">
        <v>22.0341081195212</v>
      </c>
      <c r="U18" s="264">
        <v>9.07330708290815</v>
      </c>
      <c r="V18" s="457"/>
      <c r="W18" s="443"/>
      <c r="X18" s="307" t="s">
        <v>125</v>
      </c>
      <c r="Y18" s="258">
        <v>3.07079689140465</v>
      </c>
      <c r="Z18" s="259">
        <v>4.09803294968515</v>
      </c>
      <c r="AA18" s="259">
        <v>2.62117086625013</v>
      </c>
      <c r="AB18" s="259">
        <v>12.7755565749345</v>
      </c>
      <c r="AC18" s="259">
        <v>14.7382752793521</v>
      </c>
      <c r="AD18" s="259">
        <v>12.6177568703684</v>
      </c>
      <c r="AE18" s="259">
        <v>27.2869458799223</v>
      </c>
      <c r="AF18" s="259">
        <v>50.1800370431653</v>
      </c>
      <c r="AG18" s="259">
        <v>9.61080549701514</v>
      </c>
      <c r="AH18" s="259">
        <v>3.16207923892879</v>
      </c>
      <c r="AI18" s="259">
        <v>0</v>
      </c>
      <c r="AJ18" s="299">
        <v>6.49171025277148</v>
      </c>
      <c r="AK18" s="300"/>
      <c r="AL18" s="308"/>
      <c r="AM18" s="259">
        <v>1.74992202228867</v>
      </c>
      <c r="AN18" s="259">
        <v>1.38128819316588</v>
      </c>
      <c r="AO18" s="259">
        <v>2.79448393773872</v>
      </c>
      <c r="AP18" s="264">
        <v>0</v>
      </c>
      <c r="AR18" s="234"/>
      <c r="AS18" s="235"/>
    </row>
    <row r="19" spans="2:45" ht="17.25" customHeight="1">
      <c r="B19" s="442" t="s">
        <v>126</v>
      </c>
      <c r="C19" s="302" t="s">
        <v>51</v>
      </c>
      <c r="D19" s="250">
        <v>16</v>
      </c>
      <c r="E19" s="250">
        <v>11</v>
      </c>
      <c r="F19" s="253">
        <v>5</v>
      </c>
      <c r="G19" s="249">
        <v>1</v>
      </c>
      <c r="H19" s="250">
        <v>1</v>
      </c>
      <c r="I19" s="250">
        <v>0</v>
      </c>
      <c r="J19" s="250">
        <v>1</v>
      </c>
      <c r="K19" s="250">
        <v>1</v>
      </c>
      <c r="L19" s="250">
        <v>0</v>
      </c>
      <c r="M19" s="250">
        <v>2</v>
      </c>
      <c r="N19" s="250">
        <v>1</v>
      </c>
      <c r="O19" s="250">
        <v>1</v>
      </c>
      <c r="P19" s="250">
        <v>0</v>
      </c>
      <c r="Q19" s="250">
        <v>0</v>
      </c>
      <c r="R19" s="250">
        <v>0</v>
      </c>
      <c r="S19" s="250">
        <v>1</v>
      </c>
      <c r="T19" s="250">
        <v>1</v>
      </c>
      <c r="U19" s="251">
        <v>0</v>
      </c>
      <c r="W19" s="442" t="s">
        <v>126</v>
      </c>
      <c r="X19" s="302" t="s">
        <v>51</v>
      </c>
      <c r="Y19" s="249">
        <v>1</v>
      </c>
      <c r="Z19" s="250">
        <v>1</v>
      </c>
      <c r="AA19" s="250">
        <v>0</v>
      </c>
      <c r="AB19" s="250">
        <v>0</v>
      </c>
      <c r="AC19" s="250">
        <v>0</v>
      </c>
      <c r="AD19" s="250">
        <v>0</v>
      </c>
      <c r="AE19" s="250">
        <v>2</v>
      </c>
      <c r="AF19" s="250">
        <v>2</v>
      </c>
      <c r="AG19" s="250">
        <v>0</v>
      </c>
      <c r="AH19" s="250">
        <v>1</v>
      </c>
      <c r="AI19" s="250">
        <v>0</v>
      </c>
      <c r="AJ19" s="253">
        <v>1</v>
      </c>
      <c r="AK19" s="303"/>
      <c r="AL19" s="304"/>
      <c r="AM19" s="250">
        <v>0</v>
      </c>
      <c r="AN19" s="250">
        <v>1</v>
      </c>
      <c r="AO19" s="250">
        <v>0</v>
      </c>
      <c r="AP19" s="251">
        <v>1</v>
      </c>
      <c r="AR19" s="234"/>
      <c r="AS19" s="235"/>
    </row>
    <row r="20" spans="2:45" ht="17.25" customHeight="1">
      <c r="B20" s="443"/>
      <c r="C20" s="305" t="s">
        <v>52</v>
      </c>
      <c r="D20" s="210">
        <f>+D19/$AQ$20*100000</f>
        <v>238.45007451564828</v>
      </c>
      <c r="E20" s="210">
        <f>+E19/$AR$20*100000</f>
        <v>325.0591016548463</v>
      </c>
      <c r="F20" s="284">
        <f>+F19/$AS$20*100000</f>
        <v>150.3307276007216</v>
      </c>
      <c r="G20" s="209">
        <f>+G19/$AQ$20*100000</f>
        <v>14.903129657228018</v>
      </c>
      <c r="H20" s="210">
        <f>+H19/$AR$20*100000</f>
        <v>29.55082742316785</v>
      </c>
      <c r="I20" s="210">
        <f>+I19/$AS$20*100000</f>
        <v>0</v>
      </c>
      <c r="J20" s="210">
        <f>+J19/$AQ$20*100000</f>
        <v>14.903129657228018</v>
      </c>
      <c r="K20" s="210">
        <f>+K19/$AR$20*100000</f>
        <v>29.55082742316785</v>
      </c>
      <c r="L20" s="210">
        <f>+L19/$AS$20*100000</f>
        <v>0</v>
      </c>
      <c r="M20" s="210">
        <f>+M19/$AQ$20*100000</f>
        <v>29.806259314456035</v>
      </c>
      <c r="N20" s="210">
        <f>+N19/$AR$20*100000</f>
        <v>29.55082742316785</v>
      </c>
      <c r="O20" s="210">
        <f>+O19/$AS$20*100000</f>
        <v>30.066145520144318</v>
      </c>
      <c r="P20" s="210">
        <f>+P19/$AQ$20*100000</f>
        <v>0</v>
      </c>
      <c r="Q20" s="210">
        <f>+Q19/$AR$20*100000</f>
        <v>0</v>
      </c>
      <c r="R20" s="210">
        <f>+R19/$AS$20*100000</f>
        <v>0</v>
      </c>
      <c r="S20" s="210">
        <f>+S19/$AQ$20*100000</f>
        <v>14.903129657228018</v>
      </c>
      <c r="T20" s="210">
        <f>+T19/$AR$20*100000</f>
        <v>29.55082742316785</v>
      </c>
      <c r="U20" s="211">
        <f>+U19/$AS$20*100000</f>
        <v>0</v>
      </c>
      <c r="W20" s="443"/>
      <c r="X20" s="305" t="s">
        <v>52</v>
      </c>
      <c r="Y20" s="209">
        <f>+Y19/$AQ$20*100000</f>
        <v>14.903129657228018</v>
      </c>
      <c r="Z20" s="210">
        <f>+Z19/$AR$20*100000</f>
        <v>29.55082742316785</v>
      </c>
      <c r="AA20" s="210">
        <f>+AA19/$AS$20*100000</f>
        <v>0</v>
      </c>
      <c r="AB20" s="210">
        <f>+AB19/$AQ$20*100000</f>
        <v>0</v>
      </c>
      <c r="AC20" s="210">
        <f>+AC19/$AR$20*100000</f>
        <v>0</v>
      </c>
      <c r="AD20" s="210">
        <f>+AD19/$AS$20*100000</f>
        <v>0</v>
      </c>
      <c r="AE20" s="210">
        <f>+AE19/$AQ$20*100000</f>
        <v>29.806259314456035</v>
      </c>
      <c r="AF20" s="210">
        <f>+AF19/$AR$20*100000</f>
        <v>59.1016548463357</v>
      </c>
      <c r="AG20" s="210">
        <f>+AG19/$AS$20*100000</f>
        <v>0</v>
      </c>
      <c r="AH20" s="210">
        <f>+AH19/$AQ$20*100000</f>
        <v>14.903129657228018</v>
      </c>
      <c r="AI20" s="210">
        <f>+AI19/$AR$20*100000</f>
        <v>0</v>
      </c>
      <c r="AJ20" s="284">
        <f>+AJ19/$AS$20*100000</f>
        <v>30.066145520144318</v>
      </c>
      <c r="AK20" s="306"/>
      <c r="AL20" s="286"/>
      <c r="AM20" s="210">
        <f>+AM19/$AS$20*100000</f>
        <v>0</v>
      </c>
      <c r="AN20" s="210">
        <f>+AN19/$AQ$20*100000</f>
        <v>14.903129657228018</v>
      </c>
      <c r="AO20" s="210">
        <f>+AO19/$AR$20*100000</f>
        <v>0</v>
      </c>
      <c r="AP20" s="211">
        <f>+AP19/$AS$20*100000</f>
        <v>30.066145520144318</v>
      </c>
      <c r="AQ20" s="171">
        <f>SUM(AR20:AS20)</f>
        <v>6710</v>
      </c>
      <c r="AR20" s="223">
        <f>+'人口動態1'!AB10</f>
        <v>3384</v>
      </c>
      <c r="AS20" s="224">
        <f>+'人口動態1'!AC10</f>
        <v>3326</v>
      </c>
    </row>
    <row r="21" spans="2:45" ht="17.25" customHeight="1">
      <c r="B21" s="443"/>
      <c r="C21" s="307" t="s">
        <v>125</v>
      </c>
      <c r="D21" s="259">
        <v>107.105306872789</v>
      </c>
      <c r="E21" s="259">
        <v>162.931896738935</v>
      </c>
      <c r="F21" s="299">
        <v>54.5430554554404</v>
      </c>
      <c r="G21" s="262">
        <v>7.27230213522711</v>
      </c>
      <c r="H21" s="260">
        <v>14.7304778074568</v>
      </c>
      <c r="I21" s="260">
        <v>0</v>
      </c>
      <c r="J21" s="259">
        <v>7.14323322751499</v>
      </c>
      <c r="K21" s="259">
        <v>14.7645568678952</v>
      </c>
      <c r="L21" s="259">
        <v>0</v>
      </c>
      <c r="M21" s="259">
        <v>12.8719614038163</v>
      </c>
      <c r="N21" s="259">
        <v>12.4558419618825</v>
      </c>
      <c r="O21" s="259">
        <v>13.3168448624735</v>
      </c>
      <c r="P21" s="259">
        <v>0</v>
      </c>
      <c r="Q21" s="259">
        <v>0</v>
      </c>
      <c r="R21" s="259">
        <v>0</v>
      </c>
      <c r="S21" s="259">
        <v>15.1110352561127</v>
      </c>
      <c r="T21" s="259">
        <v>29.0436870289506</v>
      </c>
      <c r="U21" s="264">
        <v>0</v>
      </c>
      <c r="W21" s="443"/>
      <c r="X21" s="307" t="s">
        <v>125</v>
      </c>
      <c r="Y21" s="258">
        <v>2.77350853605623</v>
      </c>
      <c r="Z21" s="259">
        <v>13.5786355411086</v>
      </c>
      <c r="AA21" s="259">
        <v>0</v>
      </c>
      <c r="AB21" s="259">
        <v>0</v>
      </c>
      <c r="AC21" s="259">
        <v>0</v>
      </c>
      <c r="AD21" s="259">
        <v>0</v>
      </c>
      <c r="AE21" s="259">
        <v>13.9040447034236</v>
      </c>
      <c r="AF21" s="259">
        <v>28.5353296841108</v>
      </c>
      <c r="AG21" s="259">
        <v>0</v>
      </c>
      <c r="AH21" s="259">
        <v>7.27230213522711</v>
      </c>
      <c r="AI21" s="259">
        <v>0</v>
      </c>
      <c r="AJ21" s="299">
        <v>14.3633630957445</v>
      </c>
      <c r="AK21" s="300"/>
      <c r="AL21" s="308"/>
      <c r="AM21" s="259">
        <v>0</v>
      </c>
      <c r="AN21" s="259">
        <v>6.11974406586133</v>
      </c>
      <c r="AO21" s="259">
        <v>0</v>
      </c>
      <c r="AP21" s="264">
        <v>11.6887111657951</v>
      </c>
      <c r="AR21" s="234"/>
      <c r="AS21" s="235"/>
    </row>
    <row r="22" spans="2:45" ht="17.25" customHeight="1">
      <c r="B22" s="436" t="s">
        <v>115</v>
      </c>
      <c r="C22" s="302" t="s">
        <v>51</v>
      </c>
      <c r="D22" s="199">
        <v>68</v>
      </c>
      <c r="E22" s="199">
        <v>37</v>
      </c>
      <c r="F22" s="204">
        <v>31</v>
      </c>
      <c r="G22" s="198">
        <v>1</v>
      </c>
      <c r="H22" s="199">
        <v>1</v>
      </c>
      <c r="I22" s="199">
        <v>0</v>
      </c>
      <c r="J22" s="199">
        <v>10</v>
      </c>
      <c r="K22" s="199">
        <v>7</v>
      </c>
      <c r="L22" s="199">
        <v>3</v>
      </c>
      <c r="M22" s="199">
        <v>12</v>
      </c>
      <c r="N22" s="199">
        <v>5</v>
      </c>
      <c r="O22" s="199">
        <v>7</v>
      </c>
      <c r="P22" s="199">
        <v>2</v>
      </c>
      <c r="Q22" s="199">
        <v>1</v>
      </c>
      <c r="R22" s="199">
        <v>1</v>
      </c>
      <c r="S22" s="199">
        <v>7</v>
      </c>
      <c r="T22" s="199">
        <v>6</v>
      </c>
      <c r="U22" s="200">
        <v>1</v>
      </c>
      <c r="W22" s="436" t="s">
        <v>115</v>
      </c>
      <c r="X22" s="302" t="s">
        <v>51</v>
      </c>
      <c r="Y22" s="198">
        <v>3</v>
      </c>
      <c r="Z22" s="199">
        <v>0</v>
      </c>
      <c r="AA22" s="199">
        <v>3</v>
      </c>
      <c r="AB22" s="199">
        <v>6</v>
      </c>
      <c r="AC22" s="199">
        <v>2</v>
      </c>
      <c r="AD22" s="199">
        <v>4</v>
      </c>
      <c r="AE22" s="199">
        <v>8</v>
      </c>
      <c r="AF22" s="199">
        <v>6</v>
      </c>
      <c r="AG22" s="199">
        <v>2</v>
      </c>
      <c r="AH22" s="199">
        <v>4</v>
      </c>
      <c r="AI22" s="199">
        <v>0</v>
      </c>
      <c r="AJ22" s="204">
        <v>4</v>
      </c>
      <c r="AK22" s="303"/>
      <c r="AL22" s="304"/>
      <c r="AM22" s="199">
        <v>0</v>
      </c>
      <c r="AN22" s="199">
        <v>1</v>
      </c>
      <c r="AO22" s="199">
        <v>0</v>
      </c>
      <c r="AP22" s="200">
        <v>1</v>
      </c>
      <c r="AR22" s="234"/>
      <c r="AS22" s="235"/>
    </row>
    <row r="23" spans="2:45" ht="17.25" customHeight="1">
      <c r="B23" s="436"/>
      <c r="C23" s="305" t="s">
        <v>52</v>
      </c>
      <c r="D23" s="210">
        <f>+D22/$AQ$23*100000</f>
        <v>266.03028050545754</v>
      </c>
      <c r="E23" s="210">
        <f>+E22/$AR$23*100000</f>
        <v>296.331891718725</v>
      </c>
      <c r="F23" s="284">
        <f>+F22/$AS$23*100000</f>
        <v>237.09369024856596</v>
      </c>
      <c r="G23" s="209">
        <f>+G22/$AQ$23*100000</f>
        <v>3.912210007433199</v>
      </c>
      <c r="H23" s="210">
        <f>+H22/$AR$23*100000</f>
        <v>8.008970046452026</v>
      </c>
      <c r="I23" s="210">
        <f>+I22/$AS$23*100000</f>
        <v>0</v>
      </c>
      <c r="J23" s="210">
        <f>+J22/$AQ$23*100000</f>
        <v>39.12210007433199</v>
      </c>
      <c r="K23" s="210">
        <f>+K22/$AR$23*100000</f>
        <v>56.06279032516419</v>
      </c>
      <c r="L23" s="210">
        <f>+L22/$AS$23*100000</f>
        <v>22.94455066921606</v>
      </c>
      <c r="M23" s="210">
        <f>+M22/$AQ$23*100000</f>
        <v>46.94652008919839</v>
      </c>
      <c r="N23" s="210">
        <f>+N22/$AR$23*100000</f>
        <v>40.04485023226013</v>
      </c>
      <c r="O23" s="210">
        <f>+O22/$AS$23*100000</f>
        <v>53.537284894837484</v>
      </c>
      <c r="P23" s="210">
        <f>+P22/$AQ$23*100000</f>
        <v>7.824420014866398</v>
      </c>
      <c r="Q23" s="210">
        <f>+Q22/$AR$23*100000</f>
        <v>8.008970046452026</v>
      </c>
      <c r="R23" s="210">
        <f>+R22/$AS$23*100000</f>
        <v>7.648183556405353</v>
      </c>
      <c r="S23" s="210">
        <f>+S22/$AQ$23*100000</f>
        <v>27.385470052032396</v>
      </c>
      <c r="T23" s="210">
        <f>+T22/$AR$23*100000</f>
        <v>48.05382027871216</v>
      </c>
      <c r="U23" s="211">
        <f>+U22/$AS$23*100000</f>
        <v>7.648183556405353</v>
      </c>
      <c r="W23" s="436"/>
      <c r="X23" s="305" t="s">
        <v>52</v>
      </c>
      <c r="Y23" s="209">
        <f>+Y22/$AQ$23*100000</f>
        <v>11.736630022299597</v>
      </c>
      <c r="Z23" s="210">
        <f>+Z22/$AR$23*100000</f>
        <v>0</v>
      </c>
      <c r="AA23" s="210">
        <f>+AA22/$AS$23*100000</f>
        <v>22.94455066921606</v>
      </c>
      <c r="AB23" s="210">
        <f>+AB22/$AQ$23*100000</f>
        <v>23.473260044599193</v>
      </c>
      <c r="AC23" s="210">
        <f>+AC22/$AR$23*100000</f>
        <v>16.017940092904052</v>
      </c>
      <c r="AD23" s="210">
        <f>+AD22/$AS$23*100000</f>
        <v>30.592734225621413</v>
      </c>
      <c r="AE23" s="210">
        <f>+AE22/$AQ$23*100000</f>
        <v>31.29768005946559</v>
      </c>
      <c r="AF23" s="210">
        <f>+AF22/$AR$23*100000</f>
        <v>48.05382027871216</v>
      </c>
      <c r="AG23" s="210">
        <f>+AG22/$AS$23*100000</f>
        <v>15.296367112810707</v>
      </c>
      <c r="AH23" s="210">
        <f>+AH22/$AQ$23*100000</f>
        <v>15.648840029732796</v>
      </c>
      <c r="AI23" s="210">
        <f>+AI22/$AR$23*100000</f>
        <v>0</v>
      </c>
      <c r="AJ23" s="284">
        <f>+AJ22/$AS$23*100000</f>
        <v>30.592734225621413</v>
      </c>
      <c r="AK23" s="306"/>
      <c r="AL23" s="286"/>
      <c r="AM23" s="210">
        <f>+AM22/$AS$23*100000</f>
        <v>0</v>
      </c>
      <c r="AN23" s="210">
        <f>+AN22/$AQ$23*100000</f>
        <v>3.912210007433199</v>
      </c>
      <c r="AO23" s="210">
        <f>+AO22/$AR$23*100000</f>
        <v>0</v>
      </c>
      <c r="AP23" s="211">
        <f>+AP22/$AS$23*100000</f>
        <v>7.648183556405353</v>
      </c>
      <c r="AQ23" s="171">
        <f>SUM(AR23:AS23)</f>
        <v>25561</v>
      </c>
      <c r="AR23" s="234">
        <f>+'人口動態1'!AB11</f>
        <v>12486</v>
      </c>
      <c r="AS23" s="235">
        <f>+'人口動態1'!AC11</f>
        <v>13075</v>
      </c>
    </row>
    <row r="24" spans="2:45" ht="17.25" customHeight="1">
      <c r="B24" s="436"/>
      <c r="C24" s="307" t="s">
        <v>125</v>
      </c>
      <c r="D24" s="259">
        <v>124.968250853541</v>
      </c>
      <c r="E24" s="259">
        <v>143.685442156642</v>
      </c>
      <c r="F24" s="299">
        <v>113.878117515685</v>
      </c>
      <c r="G24" s="262">
        <v>1.8949961821351</v>
      </c>
      <c r="H24" s="260">
        <v>3.56482646810396</v>
      </c>
      <c r="I24" s="260">
        <v>0</v>
      </c>
      <c r="J24" s="259">
        <v>17.1294443684431</v>
      </c>
      <c r="K24" s="259">
        <v>27.0619823244155</v>
      </c>
      <c r="L24" s="259">
        <v>10.4581707471606</v>
      </c>
      <c r="M24" s="259">
        <v>23.6446922231744</v>
      </c>
      <c r="N24" s="259">
        <v>19.4501039551307</v>
      </c>
      <c r="O24" s="259">
        <v>27.9137046398173</v>
      </c>
      <c r="P24" s="259">
        <v>2.95967618216756</v>
      </c>
      <c r="Q24" s="259">
        <v>3.82242769200628</v>
      </c>
      <c r="R24" s="259">
        <v>1.16805467020289</v>
      </c>
      <c r="S24" s="259">
        <v>13.4974652043176</v>
      </c>
      <c r="T24" s="259">
        <v>26.8520455383681</v>
      </c>
      <c r="U24" s="264">
        <v>2.5465601668399</v>
      </c>
      <c r="W24" s="436"/>
      <c r="X24" s="307" t="s">
        <v>125</v>
      </c>
      <c r="Y24" s="258">
        <v>2.61057879562035</v>
      </c>
      <c r="Z24" s="259">
        <v>0</v>
      </c>
      <c r="AA24" s="259">
        <v>3.50416401060868</v>
      </c>
      <c r="AB24" s="259">
        <v>9.17700313369035</v>
      </c>
      <c r="AC24" s="259">
        <v>6.97725843655011</v>
      </c>
      <c r="AD24" s="259">
        <v>11.5111763562732</v>
      </c>
      <c r="AE24" s="259">
        <v>12.4288953497474</v>
      </c>
      <c r="AF24" s="259">
        <v>23.2450677827712</v>
      </c>
      <c r="AG24" s="259">
        <v>6.59208060313479</v>
      </c>
      <c r="AH24" s="259">
        <v>12.1030623573387</v>
      </c>
      <c r="AI24" s="259">
        <v>0</v>
      </c>
      <c r="AJ24" s="299">
        <v>22.5674077703922</v>
      </c>
      <c r="AK24" s="300"/>
      <c r="AL24" s="309"/>
      <c r="AM24" s="259">
        <v>0</v>
      </c>
      <c r="AN24" s="259">
        <v>2.09639796060757</v>
      </c>
      <c r="AO24" s="259">
        <v>0</v>
      </c>
      <c r="AP24" s="264">
        <v>3.75104108293555</v>
      </c>
      <c r="AR24" s="234"/>
      <c r="AS24" s="235"/>
    </row>
    <row r="25" spans="2:45" ht="17.25" customHeight="1">
      <c r="B25" s="435" t="s">
        <v>116</v>
      </c>
      <c r="C25" s="310" t="s">
        <v>51</v>
      </c>
      <c r="D25" s="250">
        <v>106</v>
      </c>
      <c r="E25" s="250">
        <v>66</v>
      </c>
      <c r="F25" s="253">
        <v>40</v>
      </c>
      <c r="G25" s="249">
        <v>2</v>
      </c>
      <c r="H25" s="250">
        <v>1</v>
      </c>
      <c r="I25" s="250">
        <v>1</v>
      </c>
      <c r="J25" s="250">
        <v>22</v>
      </c>
      <c r="K25" s="250">
        <v>12</v>
      </c>
      <c r="L25" s="250">
        <v>10</v>
      </c>
      <c r="M25" s="250">
        <v>14</v>
      </c>
      <c r="N25" s="250">
        <v>8</v>
      </c>
      <c r="O25" s="250">
        <v>6</v>
      </c>
      <c r="P25" s="250">
        <v>1</v>
      </c>
      <c r="Q25" s="250">
        <v>1</v>
      </c>
      <c r="R25" s="250">
        <v>0</v>
      </c>
      <c r="S25" s="250">
        <v>6</v>
      </c>
      <c r="T25" s="250">
        <v>5</v>
      </c>
      <c r="U25" s="251">
        <v>1</v>
      </c>
      <c r="W25" s="435" t="s">
        <v>116</v>
      </c>
      <c r="X25" s="310" t="s">
        <v>51</v>
      </c>
      <c r="Y25" s="249">
        <v>5</v>
      </c>
      <c r="Z25" s="250">
        <v>3</v>
      </c>
      <c r="AA25" s="250">
        <v>2</v>
      </c>
      <c r="AB25" s="250">
        <v>10</v>
      </c>
      <c r="AC25" s="250">
        <v>5</v>
      </c>
      <c r="AD25" s="250">
        <v>5</v>
      </c>
      <c r="AE25" s="250">
        <v>30</v>
      </c>
      <c r="AF25" s="250">
        <v>23</v>
      </c>
      <c r="AG25" s="250">
        <v>7</v>
      </c>
      <c r="AH25" s="250">
        <v>3</v>
      </c>
      <c r="AI25" s="250">
        <v>0</v>
      </c>
      <c r="AJ25" s="253">
        <v>3</v>
      </c>
      <c r="AK25" s="303"/>
      <c r="AL25" s="298"/>
      <c r="AM25" s="250">
        <v>0</v>
      </c>
      <c r="AN25" s="250">
        <v>1</v>
      </c>
      <c r="AO25" s="250">
        <v>1</v>
      </c>
      <c r="AP25" s="251">
        <v>0</v>
      </c>
      <c r="AR25" s="234"/>
      <c r="AS25" s="235"/>
    </row>
    <row r="26" spans="2:45" ht="17.25" customHeight="1">
      <c r="B26" s="436"/>
      <c r="C26" s="305" t="s">
        <v>52</v>
      </c>
      <c r="D26" s="210">
        <f>+D25/$AQ$26*100000</f>
        <v>263.35403726708074</v>
      </c>
      <c r="E26" s="210">
        <f>+E25/$AR$26*100000</f>
        <v>337.76867963152506</v>
      </c>
      <c r="F26" s="284">
        <f>+F25/$AS$26*100000</f>
        <v>193.1434089811685</v>
      </c>
      <c r="G26" s="209">
        <f>+G25/$AQ$26*100000</f>
        <v>4.968944099378882</v>
      </c>
      <c r="H26" s="210">
        <f>+H25/$AR$26*100000</f>
        <v>5.117707267144319</v>
      </c>
      <c r="I26" s="210">
        <f>+I25/$AS$26*100000</f>
        <v>4.8285852245292125</v>
      </c>
      <c r="J26" s="210">
        <f>+J25/$AQ$26*100000</f>
        <v>54.6583850931677</v>
      </c>
      <c r="K26" s="210">
        <f>+K25/$AR$26*100000</f>
        <v>61.412487205731836</v>
      </c>
      <c r="L26" s="210">
        <f>+L25/$AS$26*100000</f>
        <v>48.285852245292126</v>
      </c>
      <c r="M26" s="210">
        <f>+M25/$AQ$26*100000</f>
        <v>34.78260869565218</v>
      </c>
      <c r="N26" s="210">
        <f>+N25/$AR$26*100000</f>
        <v>40.941658137154555</v>
      </c>
      <c r="O26" s="210">
        <f>+O25/$AS$26*100000</f>
        <v>28.97151134717528</v>
      </c>
      <c r="P26" s="210">
        <f>+P25/$AQ$26*100000</f>
        <v>2.484472049689441</v>
      </c>
      <c r="Q26" s="210">
        <f>+Q25/$AR$26*100000</f>
        <v>5.117707267144319</v>
      </c>
      <c r="R26" s="210">
        <f>+R25/$AS$26*100000</f>
        <v>0</v>
      </c>
      <c r="S26" s="210">
        <f>+S25/$AQ$26*100000</f>
        <v>14.906832298136646</v>
      </c>
      <c r="T26" s="210">
        <f>+T25/$AR$26*100000</f>
        <v>25.588536335721596</v>
      </c>
      <c r="U26" s="211">
        <f>+U25/$AS$26*100000</f>
        <v>4.8285852245292125</v>
      </c>
      <c r="W26" s="436"/>
      <c r="X26" s="305" t="s">
        <v>52</v>
      </c>
      <c r="Y26" s="209">
        <f>+Y25/$AQ$26*100000</f>
        <v>12.422360248447205</v>
      </c>
      <c r="Z26" s="210">
        <f>+Z25/$AR$26*100000</f>
        <v>15.353121801432959</v>
      </c>
      <c r="AA26" s="210">
        <f>+AA25/$AS$26*100000</f>
        <v>9.657170449058425</v>
      </c>
      <c r="AB26" s="210">
        <f>+AB25/$AQ$26*100000</f>
        <v>24.84472049689441</v>
      </c>
      <c r="AC26" s="210">
        <f>+AC25/$AR$26*100000</f>
        <v>25.588536335721596</v>
      </c>
      <c r="AD26" s="210">
        <f>+AD25/$AS$26*100000</f>
        <v>24.142926122646063</v>
      </c>
      <c r="AE26" s="210">
        <f>+AE25/$AQ$26*100000</f>
        <v>74.53416149068323</v>
      </c>
      <c r="AF26" s="210">
        <f>+AF25/$AR$26*100000</f>
        <v>117.70726714431935</v>
      </c>
      <c r="AG26" s="210">
        <f>+AG25/$AS$26*100000</f>
        <v>33.800096571704486</v>
      </c>
      <c r="AH26" s="210">
        <f>+AH25/$AQ$26*100000</f>
        <v>7.453416149068323</v>
      </c>
      <c r="AI26" s="210">
        <f>+AI25/$AR$26*100000</f>
        <v>0</v>
      </c>
      <c r="AJ26" s="284">
        <f>+AJ25/$AS$26*100000</f>
        <v>14.48575567358764</v>
      </c>
      <c r="AK26" s="306"/>
      <c r="AL26" s="286"/>
      <c r="AM26" s="210">
        <f>+AM25/$AS$26*100000</f>
        <v>0</v>
      </c>
      <c r="AN26" s="210">
        <f>+AN25/$AQ$26*100000</f>
        <v>2.484472049689441</v>
      </c>
      <c r="AO26" s="210">
        <f>+AO25/$AR$26*100000</f>
        <v>5.117707267144319</v>
      </c>
      <c r="AP26" s="211">
        <f>+AP25/$AS$26*100000</f>
        <v>0</v>
      </c>
      <c r="AQ26" s="171">
        <f>SUM(AR26:AS26)</f>
        <v>40250</v>
      </c>
      <c r="AR26" s="223">
        <f>+'人口動態1'!AB12</f>
        <v>19540</v>
      </c>
      <c r="AS26" s="224">
        <f>+'人口動態1'!AC12</f>
        <v>20710</v>
      </c>
    </row>
    <row r="27" spans="2:45" ht="17.25" customHeight="1">
      <c r="B27" s="436"/>
      <c r="C27" s="307" t="s">
        <v>125</v>
      </c>
      <c r="D27" s="259">
        <v>112.207863929456</v>
      </c>
      <c r="E27" s="259">
        <v>160.650618632822</v>
      </c>
      <c r="F27" s="299">
        <v>83.0129560951123</v>
      </c>
      <c r="G27" s="262">
        <v>2.04912450304591</v>
      </c>
      <c r="H27" s="260">
        <v>3.25380349593083</v>
      </c>
      <c r="I27" s="260">
        <v>0.621329366990671</v>
      </c>
      <c r="J27" s="259">
        <v>23.3480722679685</v>
      </c>
      <c r="K27" s="259">
        <v>27.7680049060522</v>
      </c>
      <c r="L27" s="259">
        <v>22.0314234436846</v>
      </c>
      <c r="M27" s="259">
        <v>15.2237889033779</v>
      </c>
      <c r="N27" s="259">
        <v>22.644618137612</v>
      </c>
      <c r="O27" s="259">
        <v>8.88832633919212</v>
      </c>
      <c r="P27" s="259">
        <v>0.834907940413939</v>
      </c>
      <c r="Q27" s="259">
        <v>2.10228618089841</v>
      </c>
      <c r="R27" s="259">
        <v>0</v>
      </c>
      <c r="S27" s="259">
        <v>6.02221067528435</v>
      </c>
      <c r="T27" s="259">
        <v>11.4389747359552</v>
      </c>
      <c r="U27" s="264">
        <v>2.79448393773872</v>
      </c>
      <c r="W27" s="436"/>
      <c r="X27" s="307" t="s">
        <v>125</v>
      </c>
      <c r="Y27" s="258">
        <v>3.80743831080584</v>
      </c>
      <c r="Z27" s="259">
        <v>6.9869864530979</v>
      </c>
      <c r="AA27" s="259">
        <v>1.24265873398134</v>
      </c>
      <c r="AB27" s="259">
        <v>8.31247565372593</v>
      </c>
      <c r="AC27" s="259">
        <v>10.7436118477562</v>
      </c>
      <c r="AD27" s="259">
        <v>7.90253773883093</v>
      </c>
      <c r="AE27" s="259">
        <v>31.0926583362021</v>
      </c>
      <c r="AF27" s="259">
        <v>58.0822786171021</v>
      </c>
      <c r="AG27" s="259">
        <v>10.4915198237699</v>
      </c>
      <c r="AH27" s="259">
        <v>6.63200279940664</v>
      </c>
      <c r="AI27" s="259">
        <v>0</v>
      </c>
      <c r="AJ27" s="299">
        <v>13.2467683842309</v>
      </c>
      <c r="AK27" s="300"/>
      <c r="AL27" s="308"/>
      <c r="AM27" s="259">
        <v>0</v>
      </c>
      <c r="AN27" s="259">
        <v>0.834907940413939</v>
      </c>
      <c r="AO27" s="259">
        <v>2.10228618089841</v>
      </c>
      <c r="AP27" s="264">
        <v>0</v>
      </c>
      <c r="AR27" s="234"/>
      <c r="AS27" s="235"/>
    </row>
    <row r="28" spans="2:45" ht="17.25" customHeight="1">
      <c r="B28" s="435" t="s">
        <v>117</v>
      </c>
      <c r="C28" s="302" t="s">
        <v>51</v>
      </c>
      <c r="D28" s="250">
        <v>16</v>
      </c>
      <c r="E28" s="250">
        <v>11</v>
      </c>
      <c r="F28" s="253">
        <v>5</v>
      </c>
      <c r="G28" s="249">
        <v>0</v>
      </c>
      <c r="H28" s="250">
        <v>0</v>
      </c>
      <c r="I28" s="250">
        <v>0</v>
      </c>
      <c r="J28" s="250">
        <v>2</v>
      </c>
      <c r="K28" s="250">
        <v>1</v>
      </c>
      <c r="L28" s="250">
        <v>1</v>
      </c>
      <c r="M28" s="250">
        <v>2</v>
      </c>
      <c r="N28" s="250">
        <v>0</v>
      </c>
      <c r="O28" s="250">
        <v>2</v>
      </c>
      <c r="P28" s="250">
        <v>0</v>
      </c>
      <c r="Q28" s="250">
        <v>0</v>
      </c>
      <c r="R28" s="250">
        <v>0</v>
      </c>
      <c r="S28" s="250">
        <v>1</v>
      </c>
      <c r="T28" s="250">
        <v>1</v>
      </c>
      <c r="U28" s="251">
        <v>0</v>
      </c>
      <c r="W28" s="435" t="s">
        <v>117</v>
      </c>
      <c r="X28" s="302" t="s">
        <v>51</v>
      </c>
      <c r="Y28" s="249">
        <v>0</v>
      </c>
      <c r="Z28" s="250">
        <v>0</v>
      </c>
      <c r="AA28" s="250">
        <v>0</v>
      </c>
      <c r="AB28" s="250">
        <v>2</v>
      </c>
      <c r="AC28" s="250">
        <v>1</v>
      </c>
      <c r="AD28" s="250">
        <v>1</v>
      </c>
      <c r="AE28" s="250">
        <v>5</v>
      </c>
      <c r="AF28" s="250">
        <v>4</v>
      </c>
      <c r="AG28" s="250">
        <v>1</v>
      </c>
      <c r="AH28" s="250">
        <v>0</v>
      </c>
      <c r="AI28" s="250">
        <v>0</v>
      </c>
      <c r="AJ28" s="253">
        <v>0</v>
      </c>
      <c r="AK28" s="303"/>
      <c r="AL28" s="304"/>
      <c r="AM28" s="250">
        <v>0</v>
      </c>
      <c r="AN28" s="250">
        <v>0</v>
      </c>
      <c r="AO28" s="250">
        <v>0</v>
      </c>
      <c r="AP28" s="251">
        <v>0</v>
      </c>
      <c r="AR28" s="234"/>
      <c r="AS28" s="235"/>
    </row>
    <row r="29" spans="2:45" ht="17.25" customHeight="1">
      <c r="B29" s="436"/>
      <c r="C29" s="305" t="s">
        <v>52</v>
      </c>
      <c r="D29" s="210">
        <f>+D28/$AQ$29*100000</f>
        <v>160.8201829329581</v>
      </c>
      <c r="E29" s="210">
        <f>+E28/$AR$29*100000</f>
        <v>221.23893805309734</v>
      </c>
      <c r="F29" s="284">
        <f>+F28/$AS$29*100000</f>
        <v>100.46212577858147</v>
      </c>
      <c r="G29" s="209">
        <f>+G28/$AQ$29*100000</f>
        <v>0</v>
      </c>
      <c r="H29" s="210">
        <f>+H28/$AR$29*100000</f>
        <v>0</v>
      </c>
      <c r="I29" s="210">
        <f>+I28/$AS$29*100000</f>
        <v>0</v>
      </c>
      <c r="J29" s="210">
        <f>+J28/$AQ$29*100000</f>
        <v>20.10252286661976</v>
      </c>
      <c r="K29" s="210">
        <f>+K28/$AR$29*100000</f>
        <v>20.112630732099756</v>
      </c>
      <c r="L29" s="210">
        <f>+L28/$AS$29*100000</f>
        <v>20.092425155716295</v>
      </c>
      <c r="M29" s="210">
        <f>+M28/$AQ$29*100000</f>
        <v>20.10252286661976</v>
      </c>
      <c r="N29" s="210">
        <f>+N28/$AR$29*100000</f>
        <v>0</v>
      </c>
      <c r="O29" s="210">
        <f>+O28/$AS$29*100000</f>
        <v>40.18485031143259</v>
      </c>
      <c r="P29" s="210">
        <f>+P28/$AQ$29*100000</f>
        <v>0</v>
      </c>
      <c r="Q29" s="210">
        <f>+Q28/$AR$29*100000</f>
        <v>0</v>
      </c>
      <c r="R29" s="210">
        <f>+R28/$AS$29*100000</f>
        <v>0</v>
      </c>
      <c r="S29" s="210">
        <f>+S28/$AQ$29*100000</f>
        <v>10.05126143330988</v>
      </c>
      <c r="T29" s="210">
        <f>+T28/$AR$29*100000</f>
        <v>20.112630732099756</v>
      </c>
      <c r="U29" s="211">
        <f>+U28/$AS$29*100000</f>
        <v>0</v>
      </c>
      <c r="W29" s="436"/>
      <c r="X29" s="305" t="s">
        <v>52</v>
      </c>
      <c r="Y29" s="209">
        <f>+Y28/$AQ$29*100000</f>
        <v>0</v>
      </c>
      <c r="Z29" s="210">
        <f>+Z28/$AR$29*100000</f>
        <v>0</v>
      </c>
      <c r="AA29" s="210">
        <f>+AA28/$AS$29*100000</f>
        <v>0</v>
      </c>
      <c r="AB29" s="210">
        <f>+AB28/$AQ$29*100000</f>
        <v>20.10252286661976</v>
      </c>
      <c r="AC29" s="210">
        <f>+AC28/$AR$29*100000</f>
        <v>20.112630732099756</v>
      </c>
      <c r="AD29" s="210">
        <f>+AD28/$AS$29*100000</f>
        <v>20.092425155716295</v>
      </c>
      <c r="AE29" s="210">
        <f>+AE28/$AQ$29*100000</f>
        <v>50.2563071665494</v>
      </c>
      <c r="AF29" s="210">
        <f>+AF28/$AR$29*100000</f>
        <v>80.45052292839902</v>
      </c>
      <c r="AG29" s="210">
        <f>+AG28/$AS$29*100000</f>
        <v>20.092425155716295</v>
      </c>
      <c r="AH29" s="210">
        <f>+AH28/$AQ$29*100000</f>
        <v>0</v>
      </c>
      <c r="AI29" s="210">
        <f>+AI28/$AR$29*100000</f>
        <v>0</v>
      </c>
      <c r="AJ29" s="284">
        <f>+AJ28/$AS$29*100000</f>
        <v>0</v>
      </c>
      <c r="AK29" s="306"/>
      <c r="AL29" s="286"/>
      <c r="AM29" s="210">
        <f>+AM28/$AS$29*100000</f>
        <v>0</v>
      </c>
      <c r="AN29" s="210">
        <f>+AN28/$AQ$29*100000</f>
        <v>0</v>
      </c>
      <c r="AO29" s="210">
        <f>+AO28/$AR$29*100000</f>
        <v>0</v>
      </c>
      <c r="AP29" s="211">
        <f>+AP28/$AS$29*100000</f>
        <v>0</v>
      </c>
      <c r="AQ29" s="171">
        <f>SUM(AR29:AS29)</f>
        <v>9949</v>
      </c>
      <c r="AR29" s="223">
        <f>+'人口動態1'!AB13</f>
        <v>4972</v>
      </c>
      <c r="AS29" s="224">
        <f>+'人口動態1'!AC13</f>
        <v>4977</v>
      </c>
    </row>
    <row r="30" spans="2:45" ht="17.25" customHeight="1">
      <c r="B30" s="436"/>
      <c r="C30" s="307" t="s">
        <v>125</v>
      </c>
      <c r="D30" s="259">
        <v>92.5218290232585</v>
      </c>
      <c r="E30" s="259">
        <v>151.04205280222</v>
      </c>
      <c r="F30" s="299">
        <v>49.5461845815583</v>
      </c>
      <c r="G30" s="262">
        <v>0</v>
      </c>
      <c r="H30" s="260">
        <v>0</v>
      </c>
      <c r="I30" s="260">
        <v>0</v>
      </c>
      <c r="J30" s="259">
        <v>11.7777007843548</v>
      </c>
      <c r="K30" s="259">
        <v>13.0758159961844</v>
      </c>
      <c r="L30" s="259">
        <v>9.66339631365777</v>
      </c>
      <c r="M30" s="259">
        <v>9.91895142867443</v>
      </c>
      <c r="N30" s="259">
        <v>0</v>
      </c>
      <c r="O30" s="259">
        <v>17.5611741283842</v>
      </c>
      <c r="P30" s="259">
        <v>0</v>
      </c>
      <c r="Q30" s="259">
        <v>0</v>
      </c>
      <c r="R30" s="259">
        <v>0</v>
      </c>
      <c r="S30" s="259">
        <v>6.33718275253673</v>
      </c>
      <c r="T30" s="259">
        <v>13.0758159961844</v>
      </c>
      <c r="U30" s="264">
        <v>0</v>
      </c>
      <c r="W30" s="436"/>
      <c r="X30" s="307" t="s">
        <v>125</v>
      </c>
      <c r="Y30" s="258">
        <v>0</v>
      </c>
      <c r="Z30" s="259">
        <v>0</v>
      </c>
      <c r="AA30" s="259">
        <v>0</v>
      </c>
      <c r="AB30" s="259">
        <v>9.91895142867443</v>
      </c>
      <c r="AC30" s="259">
        <v>12.449774391829</v>
      </c>
      <c r="AD30" s="259">
        <v>7.89777781472645</v>
      </c>
      <c r="AE30" s="259">
        <v>36.4577681887682</v>
      </c>
      <c r="AF30" s="259">
        <v>67.8747303736896</v>
      </c>
      <c r="AG30" s="259">
        <v>14.4238363247899</v>
      </c>
      <c r="AH30" s="259">
        <v>0</v>
      </c>
      <c r="AI30" s="259">
        <v>0</v>
      </c>
      <c r="AJ30" s="299">
        <v>0</v>
      </c>
      <c r="AK30" s="300"/>
      <c r="AL30" s="309"/>
      <c r="AM30" s="259">
        <v>0</v>
      </c>
      <c r="AN30" s="259">
        <v>0</v>
      </c>
      <c r="AO30" s="259">
        <v>0</v>
      </c>
      <c r="AP30" s="264">
        <v>0</v>
      </c>
      <c r="AR30" s="223"/>
      <c r="AS30" s="224"/>
    </row>
    <row r="31" spans="2:45" ht="17.25" customHeight="1">
      <c r="B31" s="436" t="s">
        <v>118</v>
      </c>
      <c r="C31" s="311" t="s">
        <v>51</v>
      </c>
      <c r="D31" s="312">
        <v>25</v>
      </c>
      <c r="E31" s="312">
        <v>15</v>
      </c>
      <c r="F31" s="313">
        <v>10</v>
      </c>
      <c r="G31" s="314">
        <v>1</v>
      </c>
      <c r="H31" s="315">
        <v>0</v>
      </c>
      <c r="I31" s="315">
        <v>1</v>
      </c>
      <c r="J31" s="316">
        <v>5</v>
      </c>
      <c r="K31" s="316">
        <v>2</v>
      </c>
      <c r="L31" s="315">
        <v>3</v>
      </c>
      <c r="M31" s="316">
        <v>1</v>
      </c>
      <c r="N31" s="316">
        <v>0</v>
      </c>
      <c r="O31" s="316">
        <v>1</v>
      </c>
      <c r="P31" s="316">
        <v>2</v>
      </c>
      <c r="Q31" s="316">
        <v>1</v>
      </c>
      <c r="R31" s="316">
        <v>1</v>
      </c>
      <c r="S31" s="316">
        <v>2</v>
      </c>
      <c r="T31" s="316">
        <v>2</v>
      </c>
      <c r="U31" s="317">
        <v>0</v>
      </c>
      <c r="W31" s="436" t="s">
        <v>118</v>
      </c>
      <c r="X31" s="311" t="s">
        <v>51</v>
      </c>
      <c r="Y31" s="318">
        <v>2</v>
      </c>
      <c r="Z31" s="319">
        <v>2</v>
      </c>
      <c r="AA31" s="319">
        <v>0</v>
      </c>
      <c r="AB31" s="319">
        <v>1</v>
      </c>
      <c r="AC31" s="319">
        <v>1</v>
      </c>
      <c r="AD31" s="319">
        <v>0</v>
      </c>
      <c r="AE31" s="319">
        <v>5</v>
      </c>
      <c r="AF31" s="319">
        <v>3</v>
      </c>
      <c r="AG31" s="319">
        <v>2</v>
      </c>
      <c r="AH31" s="319">
        <v>0</v>
      </c>
      <c r="AI31" s="319">
        <v>0</v>
      </c>
      <c r="AJ31" s="320">
        <v>0</v>
      </c>
      <c r="AK31" s="321"/>
      <c r="AL31" s="322"/>
      <c r="AM31" s="319">
        <v>0</v>
      </c>
      <c r="AN31" s="319">
        <v>1</v>
      </c>
      <c r="AO31" s="319">
        <v>0</v>
      </c>
      <c r="AP31" s="323">
        <v>1</v>
      </c>
      <c r="AR31" s="223"/>
      <c r="AS31" s="224"/>
    </row>
    <row r="32" spans="2:45" ht="17.25" customHeight="1">
      <c r="B32" s="436"/>
      <c r="C32" s="283" t="s">
        <v>52</v>
      </c>
      <c r="D32" s="210">
        <f>+D31/$AQ$32*100000</f>
        <v>173.41842397336293</v>
      </c>
      <c r="E32" s="210">
        <f>+E31/$AR$32*100000</f>
        <v>203.38983050847457</v>
      </c>
      <c r="F32" s="284">
        <f>+F31/$AS$32*100000</f>
        <v>142.02528049992898</v>
      </c>
      <c r="G32" s="209">
        <f>+G31/$AQ$32*100000</f>
        <v>6.936736958934517</v>
      </c>
      <c r="H32" s="210">
        <f>+H31/$AR$32*100000</f>
        <v>0</v>
      </c>
      <c r="I32" s="210">
        <f>+I31/$AS$32*100000</f>
        <v>14.2025280499929</v>
      </c>
      <c r="J32" s="210">
        <f>+J31/$AQ$32*100000</f>
        <v>34.68368479467259</v>
      </c>
      <c r="K32" s="210">
        <f>+K31/$AR$32*100000</f>
        <v>27.11864406779661</v>
      </c>
      <c r="L32" s="210">
        <f>+L31/$AS$32*100000</f>
        <v>42.60758414997869</v>
      </c>
      <c r="M32" s="210">
        <f>+M31/$AQ$32*100000</f>
        <v>6.936736958934517</v>
      </c>
      <c r="N32" s="210">
        <f>+N31/$AR$32*100000</f>
        <v>0</v>
      </c>
      <c r="O32" s="210">
        <f>+O31/$AS$32*100000</f>
        <v>14.2025280499929</v>
      </c>
      <c r="P32" s="210">
        <f>+P31/$AQ$32*100000</f>
        <v>13.873473917869035</v>
      </c>
      <c r="Q32" s="210">
        <f>+Q31/$AR$32*100000</f>
        <v>13.559322033898304</v>
      </c>
      <c r="R32" s="210">
        <f>+R31/$AS$32*100000</f>
        <v>14.2025280499929</v>
      </c>
      <c r="S32" s="210">
        <f>+S31/$AQ$32*100000</f>
        <v>13.873473917869035</v>
      </c>
      <c r="T32" s="210">
        <f>+T31/$AR$32*100000</f>
        <v>27.11864406779661</v>
      </c>
      <c r="U32" s="211">
        <f>+U31/$AS$32*100000</f>
        <v>0</v>
      </c>
      <c r="W32" s="436"/>
      <c r="X32" s="283" t="s">
        <v>52</v>
      </c>
      <c r="Y32" s="209">
        <f>+Y31/$AQ$32*100000</f>
        <v>13.873473917869035</v>
      </c>
      <c r="Z32" s="210">
        <f>+Z31/$AR$32*100000</f>
        <v>27.11864406779661</v>
      </c>
      <c r="AA32" s="210">
        <f>+AA31/$AS$32*100000</f>
        <v>0</v>
      </c>
      <c r="AB32" s="210">
        <f>+AB31/$AQ$32*100000</f>
        <v>6.936736958934517</v>
      </c>
      <c r="AC32" s="210">
        <f>+AC31/$AR$32*100000</f>
        <v>13.559322033898304</v>
      </c>
      <c r="AD32" s="210">
        <f>+AD31/$AS$32*100000</f>
        <v>0</v>
      </c>
      <c r="AE32" s="210">
        <f>+AE31/$AQ$32*100000</f>
        <v>34.68368479467259</v>
      </c>
      <c r="AF32" s="210">
        <f>+AF31/$AR$32*100000</f>
        <v>40.67796610169491</v>
      </c>
      <c r="AG32" s="210">
        <f>+AG31/$AS$32*100000</f>
        <v>28.4050560999858</v>
      </c>
      <c r="AH32" s="210">
        <f>+AH31/$AQ$32*100000</f>
        <v>0</v>
      </c>
      <c r="AI32" s="210">
        <f>+AI31/$AR$32*100000</f>
        <v>0</v>
      </c>
      <c r="AJ32" s="284">
        <f>+AJ31/$AS$32*100000</f>
        <v>0</v>
      </c>
      <c r="AK32" s="306"/>
      <c r="AL32" s="286"/>
      <c r="AM32" s="210">
        <f>+AM31/$AS$32*100000</f>
        <v>0</v>
      </c>
      <c r="AN32" s="210">
        <f>+AN31/$AQ$32*100000</f>
        <v>6.936736958934517</v>
      </c>
      <c r="AO32" s="210">
        <f>+AO31/$AR$32*100000</f>
        <v>0</v>
      </c>
      <c r="AP32" s="211">
        <f>+AP31/$AS$32*100000</f>
        <v>14.2025280499929</v>
      </c>
      <c r="AQ32" s="171">
        <f>SUM(AR32:AS32)</f>
        <v>14416</v>
      </c>
      <c r="AR32" s="234">
        <f>+'人口動態1'!AB14</f>
        <v>7375</v>
      </c>
      <c r="AS32" s="235">
        <f>+'人口動態1'!AC14</f>
        <v>7041</v>
      </c>
    </row>
    <row r="33" spans="2:45" ht="17.25" customHeight="1" thickBot="1">
      <c r="B33" s="437"/>
      <c r="C33" s="324" t="s">
        <v>125</v>
      </c>
      <c r="D33" s="269">
        <v>88.9998142132026</v>
      </c>
      <c r="E33" s="269">
        <v>122.033834652662</v>
      </c>
      <c r="F33" s="325">
        <v>68.6054445725308</v>
      </c>
      <c r="G33" s="272">
        <v>4.42535273377757</v>
      </c>
      <c r="H33" s="270">
        <v>0</v>
      </c>
      <c r="I33" s="270">
        <v>8.57494164734941</v>
      </c>
      <c r="J33" s="269">
        <v>20.5454672975993</v>
      </c>
      <c r="K33" s="269">
        <v>16.5427138237841</v>
      </c>
      <c r="L33" s="269">
        <v>24.188285117609</v>
      </c>
      <c r="M33" s="270">
        <v>3.84339626111389</v>
      </c>
      <c r="N33" s="270">
        <v>0</v>
      </c>
      <c r="O33" s="270">
        <v>6.87902788429875</v>
      </c>
      <c r="P33" s="270">
        <v>6.20615739490657</v>
      </c>
      <c r="Q33" s="270">
        <v>9.1447953644201</v>
      </c>
      <c r="R33" s="270">
        <v>2.38745240283229</v>
      </c>
      <c r="S33" s="269">
        <v>7.09930466384234</v>
      </c>
      <c r="T33" s="269">
        <v>16.1074172828324</v>
      </c>
      <c r="U33" s="274">
        <v>0</v>
      </c>
      <c r="W33" s="437"/>
      <c r="X33" s="324" t="s">
        <v>125</v>
      </c>
      <c r="Y33" s="268">
        <v>5.03671306385745</v>
      </c>
      <c r="Z33" s="269">
        <v>14.4062464805814</v>
      </c>
      <c r="AA33" s="269">
        <v>0</v>
      </c>
      <c r="AB33" s="270">
        <v>3.84339626111389</v>
      </c>
      <c r="AC33" s="270">
        <v>8.70949882346838</v>
      </c>
      <c r="AD33" s="270">
        <v>0</v>
      </c>
      <c r="AE33" s="269">
        <v>23.7775032286333</v>
      </c>
      <c r="AF33" s="269">
        <v>26.9990895523086</v>
      </c>
      <c r="AG33" s="269">
        <v>21.8008327147767</v>
      </c>
      <c r="AH33" s="270">
        <v>0</v>
      </c>
      <c r="AI33" s="270">
        <v>0</v>
      </c>
      <c r="AJ33" s="326">
        <v>0</v>
      </c>
      <c r="AK33" s="327"/>
      <c r="AL33" s="328"/>
      <c r="AM33" s="270">
        <v>0</v>
      </c>
      <c r="AN33" s="270">
        <v>1.780804661129</v>
      </c>
      <c r="AO33" s="270">
        <v>0</v>
      </c>
      <c r="AP33" s="271">
        <v>2.38745240283229</v>
      </c>
      <c r="AR33" s="275"/>
      <c r="AS33" s="276"/>
    </row>
  </sheetData>
  <sheetProtection sheet="1"/>
  <protectedRanges>
    <protectedRange sqref="D7:U33 Y7:AP33" name="範囲1"/>
  </protectedRanges>
  <mergeCells count="37">
    <mergeCell ref="W28:W30"/>
    <mergeCell ref="W31:W33"/>
    <mergeCell ref="A17:A18"/>
    <mergeCell ref="S5:U5"/>
    <mergeCell ref="B4:C6"/>
    <mergeCell ref="D4:F5"/>
    <mergeCell ref="G4:U4"/>
    <mergeCell ref="V17:V18"/>
    <mergeCell ref="B22:B24"/>
    <mergeCell ref="B28:B30"/>
    <mergeCell ref="W4:X6"/>
    <mergeCell ref="W7:W9"/>
    <mergeCell ref="W10:W12"/>
    <mergeCell ref="W13:W15"/>
    <mergeCell ref="W16:W18"/>
    <mergeCell ref="W19:W21"/>
    <mergeCell ref="W22:W24"/>
    <mergeCell ref="G5:I5"/>
    <mergeCell ref="W25:W27"/>
    <mergeCell ref="J5:L5"/>
    <mergeCell ref="M5:O5"/>
    <mergeCell ref="AQ5:AS5"/>
    <mergeCell ref="B31:B33"/>
    <mergeCell ref="B7:B9"/>
    <mergeCell ref="B10:B12"/>
    <mergeCell ref="B13:B15"/>
    <mergeCell ref="B16:B18"/>
    <mergeCell ref="B19:B21"/>
    <mergeCell ref="B25:B27"/>
    <mergeCell ref="Y4:AP4"/>
    <mergeCell ref="AE5:AG5"/>
    <mergeCell ref="AH5:AJ5"/>
    <mergeCell ref="AK5:AM5"/>
    <mergeCell ref="AN5:AP5"/>
    <mergeCell ref="P5:R5"/>
    <mergeCell ref="Y5:AA5"/>
    <mergeCell ref="AB5:AD5"/>
  </mergeCells>
  <printOptions/>
  <pageMargins left="0.4724409448818898" right="0" top="0.5511811023622047" bottom="0.1968503937007874" header="0.4330708661417323" footer="0.31496062992125984"/>
  <pageSetup firstPageNumber="12" useFirstPageNumber="1" horizontalDpi="600" verticalDpi="600" orientation="landscape" paperSize="9" scale="98" r:id="rId1"/>
  <colBreaks count="1" manualBreakCount="1">
    <brk id="21" max="32" man="1"/>
  </colBreaks>
</worksheet>
</file>

<file path=xl/worksheets/sheet5.xml><?xml version="1.0" encoding="utf-8"?>
<worksheet xmlns="http://schemas.openxmlformats.org/spreadsheetml/2006/main" xmlns:r="http://schemas.openxmlformats.org/officeDocument/2006/relationships">
  <dimension ref="A1:P24"/>
  <sheetViews>
    <sheetView workbookViewId="0" topLeftCell="A1">
      <selection activeCell="F2" sqref="F2"/>
    </sheetView>
  </sheetViews>
  <sheetFormatPr defaultColWidth="9.00390625" defaultRowHeight="13.5"/>
  <cols>
    <col min="1" max="1" width="2.50390625" style="171" customWidth="1"/>
    <col min="2" max="2" width="2.50390625" style="278" customWidth="1"/>
    <col min="3" max="3" width="6.00390625" style="0" customWidth="1"/>
    <col min="4" max="4" width="11.50390625" style="0" customWidth="1"/>
    <col min="5" max="8" width="9.75390625" style="0" customWidth="1"/>
    <col min="9" max="9" width="13.875" style="0" customWidth="1"/>
    <col min="10" max="11" width="10.50390625" style="0" customWidth="1"/>
    <col min="12" max="14" width="10.875" style="0" customWidth="1"/>
  </cols>
  <sheetData>
    <row r="1" spans="3:16" ht="14.25">
      <c r="C1" s="155" t="s">
        <v>189</v>
      </c>
      <c r="D1" s="156"/>
      <c r="E1" s="156"/>
      <c r="F1" s="156"/>
      <c r="G1" s="156"/>
      <c r="H1" s="156"/>
      <c r="I1" s="156"/>
      <c r="J1" s="156"/>
      <c r="K1" s="156"/>
      <c r="L1" s="156"/>
      <c r="M1" s="156"/>
      <c r="N1" s="157"/>
      <c r="O1" s="106"/>
      <c r="P1" s="106"/>
    </row>
    <row r="2" ht="22.5" customHeight="1" thickBot="1">
      <c r="N2" s="105" t="s">
        <v>187</v>
      </c>
    </row>
    <row r="3" spans="3:14" ht="17.25" customHeight="1">
      <c r="C3" s="491"/>
      <c r="D3" s="480" t="s">
        <v>162</v>
      </c>
      <c r="E3" s="482" t="s">
        <v>2</v>
      </c>
      <c r="F3" s="484" t="s">
        <v>163</v>
      </c>
      <c r="G3" s="485"/>
      <c r="H3" s="485"/>
      <c r="I3" s="485"/>
      <c r="J3" s="485"/>
      <c r="K3" s="486"/>
      <c r="L3" s="108"/>
      <c r="M3" s="107" t="s">
        <v>168</v>
      </c>
      <c r="N3" s="109"/>
    </row>
    <row r="4" spans="3:14" ht="28.5" customHeight="1" thickBot="1">
      <c r="C4" s="492"/>
      <c r="D4" s="481"/>
      <c r="E4" s="483"/>
      <c r="F4" s="110" t="s">
        <v>2</v>
      </c>
      <c r="G4" s="110" t="s">
        <v>164</v>
      </c>
      <c r="H4" s="110" t="s">
        <v>165</v>
      </c>
      <c r="I4" s="154" t="s">
        <v>190</v>
      </c>
      <c r="J4" s="110" t="s">
        <v>166</v>
      </c>
      <c r="K4" s="111" t="s">
        <v>167</v>
      </c>
      <c r="L4" s="110" t="s">
        <v>2</v>
      </c>
      <c r="M4" s="110" t="s">
        <v>169</v>
      </c>
      <c r="N4" s="112" t="s">
        <v>170</v>
      </c>
    </row>
    <row r="5" spans="3:14" ht="18" customHeight="1">
      <c r="C5" s="487" t="s">
        <v>181</v>
      </c>
      <c r="D5" s="113" t="s">
        <v>179</v>
      </c>
      <c r="E5" s="173">
        <v>1256359</v>
      </c>
      <c r="F5" s="174">
        <v>1067865</v>
      </c>
      <c r="G5" s="174">
        <v>958991</v>
      </c>
      <c r="H5" s="174">
        <v>29066</v>
      </c>
      <c r="I5" s="174">
        <v>21544</v>
      </c>
      <c r="J5" s="174">
        <v>0</v>
      </c>
      <c r="K5" s="174">
        <v>58264</v>
      </c>
      <c r="L5" s="174">
        <v>188494</v>
      </c>
      <c r="M5" s="174">
        <v>161242</v>
      </c>
      <c r="N5" s="175">
        <v>27252</v>
      </c>
    </row>
    <row r="6" spans="3:14" ht="18" customHeight="1" thickBot="1">
      <c r="C6" s="488"/>
      <c r="D6" s="114" t="s">
        <v>171</v>
      </c>
      <c r="E6" s="176">
        <v>19210</v>
      </c>
      <c r="F6" s="177">
        <v>16096</v>
      </c>
      <c r="G6" s="177">
        <v>13960</v>
      </c>
      <c r="H6" s="177">
        <v>389</v>
      </c>
      <c r="I6" s="177">
        <v>612</v>
      </c>
      <c r="J6" s="177">
        <v>0</v>
      </c>
      <c r="K6" s="177">
        <v>1135</v>
      </c>
      <c r="L6" s="177">
        <v>3114</v>
      </c>
      <c r="M6" s="177">
        <v>2612</v>
      </c>
      <c r="N6" s="178">
        <v>502</v>
      </c>
    </row>
    <row r="7" spans="3:14" ht="18" customHeight="1" thickBot="1" thickTop="1">
      <c r="C7" s="488"/>
      <c r="D7" s="120" t="s">
        <v>180</v>
      </c>
      <c r="E7" s="179">
        <v>2570</v>
      </c>
      <c r="F7" s="180">
        <v>2214</v>
      </c>
      <c r="G7" s="180">
        <v>1903</v>
      </c>
      <c r="H7" s="180">
        <v>123</v>
      </c>
      <c r="I7" s="180">
        <v>95</v>
      </c>
      <c r="J7" s="180">
        <v>0</v>
      </c>
      <c r="K7" s="180">
        <v>93</v>
      </c>
      <c r="L7" s="180">
        <v>356</v>
      </c>
      <c r="M7" s="180">
        <v>297</v>
      </c>
      <c r="N7" s="181">
        <v>59</v>
      </c>
    </row>
    <row r="8" spans="3:14" ht="18" customHeight="1" thickTop="1">
      <c r="C8" s="488"/>
      <c r="D8" s="128" t="s">
        <v>172</v>
      </c>
      <c r="E8" s="182">
        <v>1274</v>
      </c>
      <c r="F8" s="183">
        <v>1089</v>
      </c>
      <c r="G8" s="183">
        <v>901</v>
      </c>
      <c r="H8" s="183">
        <v>95</v>
      </c>
      <c r="I8" s="183">
        <v>47</v>
      </c>
      <c r="J8" s="183">
        <v>0</v>
      </c>
      <c r="K8" s="183">
        <v>46</v>
      </c>
      <c r="L8" s="183">
        <v>185</v>
      </c>
      <c r="M8" s="183">
        <v>149</v>
      </c>
      <c r="N8" s="184">
        <v>36</v>
      </c>
    </row>
    <row r="9" spans="3:14" ht="18" customHeight="1">
      <c r="C9" s="488"/>
      <c r="D9" s="129" t="s">
        <v>173</v>
      </c>
      <c r="E9" s="185">
        <v>463</v>
      </c>
      <c r="F9" s="186">
        <v>409</v>
      </c>
      <c r="G9" s="186">
        <v>391</v>
      </c>
      <c r="H9" s="186">
        <v>7</v>
      </c>
      <c r="I9" s="186">
        <v>3</v>
      </c>
      <c r="J9" s="186">
        <v>0</v>
      </c>
      <c r="K9" s="186">
        <v>8</v>
      </c>
      <c r="L9" s="186">
        <v>54</v>
      </c>
      <c r="M9" s="186">
        <v>47</v>
      </c>
      <c r="N9" s="187">
        <v>7</v>
      </c>
    </row>
    <row r="10" spans="3:14" ht="18" customHeight="1">
      <c r="C10" s="488"/>
      <c r="D10" s="129" t="s">
        <v>174</v>
      </c>
      <c r="E10" s="185">
        <v>54</v>
      </c>
      <c r="F10" s="186">
        <v>46</v>
      </c>
      <c r="G10" s="186">
        <v>42</v>
      </c>
      <c r="H10" s="186">
        <v>3</v>
      </c>
      <c r="I10" s="186">
        <v>1</v>
      </c>
      <c r="J10" s="186">
        <v>0</v>
      </c>
      <c r="K10" s="186">
        <v>0</v>
      </c>
      <c r="L10" s="186">
        <v>8</v>
      </c>
      <c r="M10" s="186">
        <v>7</v>
      </c>
      <c r="N10" s="187">
        <v>1</v>
      </c>
    </row>
    <row r="11" spans="3:14" ht="18" customHeight="1">
      <c r="C11" s="488"/>
      <c r="D11" s="129" t="s">
        <v>175</v>
      </c>
      <c r="E11" s="185">
        <v>218</v>
      </c>
      <c r="F11" s="186">
        <v>191</v>
      </c>
      <c r="G11" s="186">
        <v>167</v>
      </c>
      <c r="H11" s="186">
        <v>11</v>
      </c>
      <c r="I11" s="186">
        <v>7</v>
      </c>
      <c r="J11" s="186">
        <v>0</v>
      </c>
      <c r="K11" s="186">
        <v>6</v>
      </c>
      <c r="L11" s="186">
        <v>27</v>
      </c>
      <c r="M11" s="186">
        <v>21</v>
      </c>
      <c r="N11" s="187">
        <v>6</v>
      </c>
    </row>
    <row r="12" spans="3:14" ht="18" customHeight="1">
      <c r="C12" s="488"/>
      <c r="D12" s="129" t="s">
        <v>176</v>
      </c>
      <c r="E12" s="185">
        <v>389</v>
      </c>
      <c r="F12" s="186">
        <v>331</v>
      </c>
      <c r="G12" s="186">
        <v>277</v>
      </c>
      <c r="H12" s="186">
        <v>1</v>
      </c>
      <c r="I12" s="186">
        <v>26</v>
      </c>
      <c r="J12" s="186">
        <v>0</v>
      </c>
      <c r="K12" s="186">
        <v>27</v>
      </c>
      <c r="L12" s="186">
        <v>58</v>
      </c>
      <c r="M12" s="186">
        <v>53</v>
      </c>
      <c r="N12" s="187">
        <v>5</v>
      </c>
    </row>
    <row r="13" spans="3:14" ht="18" customHeight="1">
      <c r="C13" s="488"/>
      <c r="D13" s="129" t="s">
        <v>177</v>
      </c>
      <c r="E13" s="185">
        <v>66</v>
      </c>
      <c r="F13" s="186">
        <v>64</v>
      </c>
      <c r="G13" s="186">
        <v>53</v>
      </c>
      <c r="H13" s="186">
        <v>5</v>
      </c>
      <c r="I13" s="186">
        <v>2</v>
      </c>
      <c r="J13" s="186">
        <v>0</v>
      </c>
      <c r="K13" s="186">
        <v>4</v>
      </c>
      <c r="L13" s="186">
        <v>2</v>
      </c>
      <c r="M13" s="186">
        <v>1</v>
      </c>
      <c r="N13" s="187">
        <v>1</v>
      </c>
    </row>
    <row r="14" spans="3:14" ht="18" customHeight="1" thickBot="1">
      <c r="C14" s="488"/>
      <c r="D14" s="127" t="s">
        <v>178</v>
      </c>
      <c r="E14" s="188">
        <v>106</v>
      </c>
      <c r="F14" s="189">
        <v>84</v>
      </c>
      <c r="G14" s="189">
        <v>72</v>
      </c>
      <c r="H14" s="189">
        <v>1</v>
      </c>
      <c r="I14" s="189">
        <v>9</v>
      </c>
      <c r="J14" s="189">
        <v>0</v>
      </c>
      <c r="K14" s="189">
        <v>2</v>
      </c>
      <c r="L14" s="189">
        <v>22</v>
      </c>
      <c r="M14" s="189">
        <v>19</v>
      </c>
      <c r="N14" s="190">
        <v>3</v>
      </c>
    </row>
    <row r="15" spans="3:14" ht="18" customHeight="1">
      <c r="C15" s="487" t="s">
        <v>185</v>
      </c>
      <c r="D15" s="115" t="s">
        <v>179</v>
      </c>
      <c r="E15" s="117">
        <f>E5/$E5*100</f>
        <v>100</v>
      </c>
      <c r="F15" s="116">
        <f aca="true" t="shared" si="0" ref="F15:N15">F5/$E5*100</f>
        <v>84.99680425738184</v>
      </c>
      <c r="G15" s="116">
        <f t="shared" si="0"/>
        <v>76.33096909402488</v>
      </c>
      <c r="H15" s="116">
        <f t="shared" si="0"/>
        <v>2.313510708324611</v>
      </c>
      <c r="I15" s="116">
        <f t="shared" si="0"/>
        <v>1.7147964873097579</v>
      </c>
      <c r="J15" s="116">
        <f t="shared" si="0"/>
        <v>0</v>
      </c>
      <c r="K15" s="116">
        <f t="shared" si="0"/>
        <v>4.637527967722602</v>
      </c>
      <c r="L15" s="116">
        <f t="shared" si="0"/>
        <v>15.003195742618153</v>
      </c>
      <c r="M15" s="116">
        <f t="shared" si="0"/>
        <v>12.834070516468621</v>
      </c>
      <c r="N15" s="118">
        <f t="shared" si="0"/>
        <v>2.169125226149532</v>
      </c>
    </row>
    <row r="16" spans="3:14" ht="18" customHeight="1" thickBot="1">
      <c r="C16" s="488"/>
      <c r="D16" s="114" t="s">
        <v>171</v>
      </c>
      <c r="E16" s="121">
        <f aca="true" t="shared" si="1" ref="E16:N16">E6/$E6*100</f>
        <v>100</v>
      </c>
      <c r="F16" s="122">
        <f t="shared" si="1"/>
        <v>83.78969286829776</v>
      </c>
      <c r="G16" s="122">
        <f t="shared" si="1"/>
        <v>72.67048412285268</v>
      </c>
      <c r="H16" s="122">
        <f t="shared" si="1"/>
        <v>2.02498698594482</v>
      </c>
      <c r="I16" s="122">
        <f t="shared" si="1"/>
        <v>3.185840707964602</v>
      </c>
      <c r="J16" s="122">
        <f t="shared" si="1"/>
        <v>0</v>
      </c>
      <c r="K16" s="122">
        <f t="shared" si="1"/>
        <v>5.908381051535659</v>
      </c>
      <c r="L16" s="122">
        <f t="shared" si="1"/>
        <v>16.21030713170224</v>
      </c>
      <c r="M16" s="122">
        <f t="shared" si="1"/>
        <v>13.59708485163977</v>
      </c>
      <c r="N16" s="123">
        <f t="shared" si="1"/>
        <v>2.6132222800624674</v>
      </c>
    </row>
    <row r="17" spans="1:14" ht="18" customHeight="1" thickBot="1" thickTop="1">
      <c r="A17" s="479" t="s">
        <v>199</v>
      </c>
      <c r="B17" s="265"/>
      <c r="C17" s="488"/>
      <c r="D17" s="120" t="s">
        <v>180</v>
      </c>
      <c r="E17" s="124">
        <f aca="true" t="shared" si="2" ref="E17:N17">E7/$E7*100</f>
        <v>100</v>
      </c>
      <c r="F17" s="125">
        <f t="shared" si="2"/>
        <v>86.147859922179</v>
      </c>
      <c r="G17" s="125">
        <f t="shared" si="2"/>
        <v>74.04669260700389</v>
      </c>
      <c r="H17" s="125">
        <f t="shared" si="2"/>
        <v>4.7859922178988334</v>
      </c>
      <c r="I17" s="125">
        <f t="shared" si="2"/>
        <v>3.6964980544747084</v>
      </c>
      <c r="J17" s="125">
        <f t="shared" si="2"/>
        <v>0</v>
      </c>
      <c r="K17" s="125">
        <f t="shared" si="2"/>
        <v>3.618677042801557</v>
      </c>
      <c r="L17" s="125">
        <f t="shared" si="2"/>
        <v>13.852140077821012</v>
      </c>
      <c r="M17" s="125">
        <f t="shared" si="2"/>
        <v>11.556420233463035</v>
      </c>
      <c r="N17" s="126">
        <f t="shared" si="2"/>
        <v>2.295719844357977</v>
      </c>
    </row>
    <row r="18" spans="1:14" ht="18" customHeight="1" thickTop="1">
      <c r="A18" s="479"/>
      <c r="B18" s="277"/>
      <c r="C18" s="489"/>
      <c r="D18" s="128" t="s">
        <v>172</v>
      </c>
      <c r="E18" s="138">
        <f aca="true" t="shared" si="3" ref="E18:N18">E8/$E8*100</f>
        <v>100</v>
      </c>
      <c r="F18" s="134">
        <f t="shared" si="3"/>
        <v>85.47880690737834</v>
      </c>
      <c r="G18" s="134">
        <f t="shared" si="3"/>
        <v>70.72213500784929</v>
      </c>
      <c r="H18" s="134">
        <f t="shared" si="3"/>
        <v>7.456828885400315</v>
      </c>
      <c r="I18" s="134">
        <f t="shared" si="3"/>
        <v>3.6891679748822606</v>
      </c>
      <c r="J18" s="134">
        <f t="shared" si="3"/>
        <v>0</v>
      </c>
      <c r="K18" s="134">
        <f t="shared" si="3"/>
        <v>3.610675039246468</v>
      </c>
      <c r="L18" s="134">
        <f t="shared" si="3"/>
        <v>14.521193092621665</v>
      </c>
      <c r="M18" s="134">
        <f t="shared" si="3"/>
        <v>11.695447409733124</v>
      </c>
      <c r="N18" s="135">
        <f t="shared" si="3"/>
        <v>2.8257456828885403</v>
      </c>
    </row>
    <row r="19" spans="3:14" ht="18" customHeight="1">
      <c r="C19" s="489"/>
      <c r="D19" s="129" t="s">
        <v>173</v>
      </c>
      <c r="E19" s="139">
        <f aca="true" t="shared" si="4" ref="E19:N19">E9/$E9*100</f>
        <v>100</v>
      </c>
      <c r="F19" s="136">
        <f t="shared" si="4"/>
        <v>88.33693304535637</v>
      </c>
      <c r="G19" s="136">
        <f t="shared" si="4"/>
        <v>84.44924406047517</v>
      </c>
      <c r="H19" s="136">
        <f t="shared" si="4"/>
        <v>1.511879049676026</v>
      </c>
      <c r="I19" s="136">
        <f t="shared" si="4"/>
        <v>0.6479481641468683</v>
      </c>
      <c r="J19" s="136">
        <f t="shared" si="4"/>
        <v>0</v>
      </c>
      <c r="K19" s="136">
        <f t="shared" si="4"/>
        <v>1.7278617710583155</v>
      </c>
      <c r="L19" s="136">
        <f t="shared" si="4"/>
        <v>11.663066954643629</v>
      </c>
      <c r="M19" s="136">
        <f t="shared" si="4"/>
        <v>10.151187904967603</v>
      </c>
      <c r="N19" s="137">
        <f t="shared" si="4"/>
        <v>1.511879049676026</v>
      </c>
    </row>
    <row r="20" spans="3:14" ht="18" customHeight="1">
      <c r="C20" s="489"/>
      <c r="D20" s="129" t="s">
        <v>174</v>
      </c>
      <c r="E20" s="139">
        <f aca="true" t="shared" si="5" ref="E20:N20">E10/$E10*100</f>
        <v>100</v>
      </c>
      <c r="F20" s="136">
        <f t="shared" si="5"/>
        <v>85.18518518518519</v>
      </c>
      <c r="G20" s="136">
        <f t="shared" si="5"/>
        <v>77.77777777777779</v>
      </c>
      <c r="H20" s="136">
        <f t="shared" si="5"/>
        <v>5.555555555555555</v>
      </c>
      <c r="I20" s="136">
        <f t="shared" si="5"/>
        <v>1.8518518518518516</v>
      </c>
      <c r="J20" s="136">
        <f t="shared" si="5"/>
        <v>0</v>
      </c>
      <c r="K20" s="136">
        <f t="shared" si="5"/>
        <v>0</v>
      </c>
      <c r="L20" s="136">
        <f t="shared" si="5"/>
        <v>14.814814814814813</v>
      </c>
      <c r="M20" s="136">
        <f t="shared" si="5"/>
        <v>12.962962962962962</v>
      </c>
      <c r="N20" s="137">
        <f t="shared" si="5"/>
        <v>1.8518518518518516</v>
      </c>
    </row>
    <row r="21" spans="3:14" ht="18" customHeight="1">
      <c r="C21" s="489"/>
      <c r="D21" s="129" t="s">
        <v>175</v>
      </c>
      <c r="E21" s="139">
        <f aca="true" t="shared" si="6" ref="E21:N21">E11/$E11*100</f>
        <v>100</v>
      </c>
      <c r="F21" s="136">
        <f t="shared" si="6"/>
        <v>87.61467889908256</v>
      </c>
      <c r="G21" s="136">
        <f t="shared" si="6"/>
        <v>76.60550458715596</v>
      </c>
      <c r="H21" s="136">
        <f t="shared" si="6"/>
        <v>5.045871559633028</v>
      </c>
      <c r="I21" s="136">
        <f t="shared" si="6"/>
        <v>3.211009174311927</v>
      </c>
      <c r="J21" s="136">
        <f t="shared" si="6"/>
        <v>0</v>
      </c>
      <c r="K21" s="136">
        <f t="shared" si="6"/>
        <v>2.7522935779816518</v>
      </c>
      <c r="L21" s="136">
        <f t="shared" si="6"/>
        <v>12.385321100917432</v>
      </c>
      <c r="M21" s="136">
        <f t="shared" si="6"/>
        <v>9.63302752293578</v>
      </c>
      <c r="N21" s="137">
        <f t="shared" si="6"/>
        <v>2.7522935779816518</v>
      </c>
    </row>
    <row r="22" spans="3:14" ht="18" customHeight="1">
      <c r="C22" s="489"/>
      <c r="D22" s="129" t="s">
        <v>176</v>
      </c>
      <c r="E22" s="139">
        <f aca="true" t="shared" si="7" ref="E22:N22">E12/$E12*100</f>
        <v>100</v>
      </c>
      <c r="F22" s="136">
        <f t="shared" si="7"/>
        <v>85.08997429305913</v>
      </c>
      <c r="G22" s="136">
        <f t="shared" si="7"/>
        <v>71.2082262210797</v>
      </c>
      <c r="H22" s="136">
        <f t="shared" si="7"/>
        <v>0.2570694087403599</v>
      </c>
      <c r="I22" s="136">
        <f t="shared" si="7"/>
        <v>6.683804627249357</v>
      </c>
      <c r="J22" s="136">
        <f t="shared" si="7"/>
        <v>0</v>
      </c>
      <c r="K22" s="136">
        <f t="shared" si="7"/>
        <v>6.940874035989718</v>
      </c>
      <c r="L22" s="136">
        <f t="shared" si="7"/>
        <v>14.910025706940875</v>
      </c>
      <c r="M22" s="136">
        <f t="shared" si="7"/>
        <v>13.624678663239074</v>
      </c>
      <c r="N22" s="137">
        <f t="shared" si="7"/>
        <v>1.2853470437017995</v>
      </c>
    </row>
    <row r="23" spans="3:14" ht="18" customHeight="1">
      <c r="C23" s="489"/>
      <c r="D23" s="129" t="s">
        <v>177</v>
      </c>
      <c r="E23" s="139">
        <f aca="true" t="shared" si="8" ref="E23:N23">E13/$E13*100</f>
        <v>100</v>
      </c>
      <c r="F23" s="136">
        <f t="shared" si="8"/>
        <v>96.96969696969697</v>
      </c>
      <c r="G23" s="136">
        <f t="shared" si="8"/>
        <v>80.3030303030303</v>
      </c>
      <c r="H23" s="136">
        <f t="shared" si="8"/>
        <v>7.575757575757576</v>
      </c>
      <c r="I23" s="136">
        <f t="shared" si="8"/>
        <v>3.0303030303030303</v>
      </c>
      <c r="J23" s="136">
        <f t="shared" si="8"/>
        <v>0</v>
      </c>
      <c r="K23" s="136">
        <f t="shared" si="8"/>
        <v>6.0606060606060606</v>
      </c>
      <c r="L23" s="136">
        <f t="shared" si="8"/>
        <v>3.0303030303030303</v>
      </c>
      <c r="M23" s="136">
        <f t="shared" si="8"/>
        <v>1.5151515151515151</v>
      </c>
      <c r="N23" s="137">
        <f t="shared" si="8"/>
        <v>1.5151515151515151</v>
      </c>
    </row>
    <row r="24" spans="3:14" ht="18" customHeight="1" thickBot="1">
      <c r="C24" s="490"/>
      <c r="D24" s="130" t="s">
        <v>178</v>
      </c>
      <c r="E24" s="131">
        <f aca="true" t="shared" si="9" ref="E24:N24">E14/$E14*100</f>
        <v>100</v>
      </c>
      <c r="F24" s="132">
        <f t="shared" si="9"/>
        <v>79.24528301886792</v>
      </c>
      <c r="G24" s="132">
        <f t="shared" si="9"/>
        <v>67.9245283018868</v>
      </c>
      <c r="H24" s="132">
        <f t="shared" si="9"/>
        <v>0.9433962264150944</v>
      </c>
      <c r="I24" s="132">
        <f t="shared" si="9"/>
        <v>8.49056603773585</v>
      </c>
      <c r="J24" s="132">
        <f t="shared" si="9"/>
        <v>0</v>
      </c>
      <c r="K24" s="132">
        <f t="shared" si="9"/>
        <v>1.8867924528301887</v>
      </c>
      <c r="L24" s="132">
        <f t="shared" si="9"/>
        <v>20.754716981132077</v>
      </c>
      <c r="M24" s="132">
        <f t="shared" si="9"/>
        <v>17.92452830188679</v>
      </c>
      <c r="N24" s="133">
        <f t="shared" si="9"/>
        <v>2.8301886792452833</v>
      </c>
    </row>
  </sheetData>
  <sheetProtection sheet="1"/>
  <mergeCells count="7">
    <mergeCell ref="A17:A18"/>
    <mergeCell ref="D3:D4"/>
    <mergeCell ref="E3:E4"/>
    <mergeCell ref="F3:K3"/>
    <mergeCell ref="C5:C14"/>
    <mergeCell ref="C15:C24"/>
    <mergeCell ref="C3:C4"/>
  </mergeCells>
  <printOptions/>
  <pageMargins left="0.7086614173228347" right="0.7086614173228347" top="0.7480314960629921" bottom="0.7480314960629921" header="0.31496062992125984" footer="0.31496062992125984"/>
  <pageSetup firstPageNumber="14" useFirstPageNumber="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W49"/>
  <sheetViews>
    <sheetView view="pageBreakPreview" zoomScaleSheetLayoutView="100" zoomScalePageLayoutView="0" workbookViewId="0" topLeftCell="A1">
      <selection activeCell="F2" sqref="F2"/>
    </sheetView>
  </sheetViews>
  <sheetFormatPr defaultColWidth="9.00390625" defaultRowHeight="13.5"/>
  <cols>
    <col min="1" max="3" width="1.625" style="0" customWidth="1"/>
    <col min="4" max="4" width="13.50390625" style="0" customWidth="1"/>
    <col min="5" max="9" width="13.125" style="0" customWidth="1"/>
    <col min="14" max="14" width="7.625" style="0" customWidth="1"/>
    <col min="20" max="20" width="10.625" style="0" bestFit="1" customWidth="1"/>
    <col min="21" max="21" width="9.125" style="0" bestFit="1" customWidth="1"/>
    <col min="24" max="25" width="10.125" style="0" customWidth="1"/>
    <col min="26" max="26" width="8.125" style="0" customWidth="1"/>
    <col min="28" max="69" width="7.125" style="0" customWidth="1"/>
  </cols>
  <sheetData>
    <row r="1" spans="1:18" ht="18" thickBot="1">
      <c r="A1" s="10" t="s">
        <v>100</v>
      </c>
      <c r="E1" t="s">
        <v>130</v>
      </c>
      <c r="K1" t="s">
        <v>64</v>
      </c>
      <c r="R1" t="s">
        <v>107</v>
      </c>
    </row>
    <row r="2" spans="11:23" ht="12.75">
      <c r="K2" s="40"/>
      <c r="L2" s="41" t="s">
        <v>129</v>
      </c>
      <c r="M2" s="41" t="s">
        <v>139</v>
      </c>
      <c r="N2" s="42" t="s">
        <v>140</v>
      </c>
      <c r="O2" s="42" t="s">
        <v>142</v>
      </c>
      <c r="P2" s="42" t="s">
        <v>158</v>
      </c>
      <c r="R2" s="40"/>
      <c r="S2" s="41" t="s">
        <v>129</v>
      </c>
      <c r="T2" s="41" t="s">
        <v>139</v>
      </c>
      <c r="U2" s="42" t="s">
        <v>140</v>
      </c>
      <c r="V2" s="42" t="s">
        <v>142</v>
      </c>
      <c r="W2" s="42" t="s">
        <v>158</v>
      </c>
    </row>
    <row r="3" spans="11:23" ht="12.75">
      <c r="K3" s="40" t="s">
        <v>127</v>
      </c>
      <c r="L3" s="11">
        <v>1.37</v>
      </c>
      <c r="M3" s="11">
        <v>1.41</v>
      </c>
      <c r="N3" s="43">
        <v>1.5</v>
      </c>
      <c r="O3" s="43">
        <v>1.45</v>
      </c>
      <c r="P3" s="43">
        <v>1.48</v>
      </c>
      <c r="R3" s="40" t="s">
        <v>127</v>
      </c>
      <c r="S3" s="12">
        <v>4.1</v>
      </c>
      <c r="T3" s="12">
        <v>3.2</v>
      </c>
      <c r="U3" s="49">
        <v>2</v>
      </c>
      <c r="V3" s="49">
        <v>2.5</v>
      </c>
      <c r="W3" s="49">
        <v>5.4</v>
      </c>
    </row>
    <row r="4" spans="11:23" ht="13.5" thickBot="1">
      <c r="K4" s="40" t="s">
        <v>6</v>
      </c>
      <c r="L4" s="44">
        <v>1.38</v>
      </c>
      <c r="M4" s="44">
        <v>1.42</v>
      </c>
      <c r="N4" s="45">
        <v>1.51</v>
      </c>
      <c r="O4" s="45">
        <v>1.47</v>
      </c>
      <c r="P4" s="45">
        <v>1.47</v>
      </c>
      <c r="R4" s="40" t="s">
        <v>6</v>
      </c>
      <c r="S4" s="50">
        <v>2.6</v>
      </c>
      <c r="T4" s="50">
        <v>2.4</v>
      </c>
      <c r="U4" s="51">
        <v>2.4</v>
      </c>
      <c r="V4" s="51">
        <v>2.5</v>
      </c>
      <c r="W4" s="51">
        <v>3.3</v>
      </c>
    </row>
    <row r="5" spans="11:18" ht="13.5" thickBot="1">
      <c r="K5" t="s">
        <v>65</v>
      </c>
      <c r="R5" t="s">
        <v>66</v>
      </c>
    </row>
    <row r="6" spans="11:23" ht="12.75">
      <c r="K6" s="40"/>
      <c r="L6" s="41" t="s">
        <v>129</v>
      </c>
      <c r="M6" s="41" t="s">
        <v>139</v>
      </c>
      <c r="N6" s="42" t="s">
        <v>140</v>
      </c>
      <c r="O6" s="42" t="s">
        <v>142</v>
      </c>
      <c r="P6" s="42" t="s">
        <v>158</v>
      </c>
      <c r="R6" s="40"/>
      <c r="S6" s="41" t="s">
        <v>129</v>
      </c>
      <c r="T6" s="41" t="s">
        <v>139</v>
      </c>
      <c r="U6" s="42" t="s">
        <v>140</v>
      </c>
      <c r="V6" s="42" t="s">
        <v>142</v>
      </c>
      <c r="W6" s="42" t="s">
        <v>158</v>
      </c>
    </row>
    <row r="7" spans="11:23" ht="12.75">
      <c r="K7" s="40" t="s">
        <v>127</v>
      </c>
      <c r="L7" s="13">
        <v>8.7</v>
      </c>
      <c r="M7" s="13">
        <v>8.9</v>
      </c>
      <c r="N7" s="46">
        <v>9</v>
      </c>
      <c r="O7" s="46">
        <v>8.6</v>
      </c>
      <c r="P7" s="46">
        <v>8.5</v>
      </c>
      <c r="R7" s="40" t="s">
        <v>127</v>
      </c>
      <c r="S7" s="12">
        <v>7.7</v>
      </c>
      <c r="T7" s="12">
        <v>2</v>
      </c>
      <c r="U7" s="49">
        <v>7.4</v>
      </c>
      <c r="V7" s="49">
        <v>3.3</v>
      </c>
      <c r="W7" s="49">
        <v>4.1</v>
      </c>
    </row>
    <row r="8" spans="11:23" ht="13.5" thickBot="1">
      <c r="K8" s="40" t="s">
        <v>6</v>
      </c>
      <c r="L8" s="13">
        <v>8.4</v>
      </c>
      <c r="M8" s="13">
        <v>8.4</v>
      </c>
      <c r="N8" s="46">
        <v>8.4</v>
      </c>
      <c r="O8" s="46">
        <v>8.3</v>
      </c>
      <c r="P8" s="46">
        <v>8.1</v>
      </c>
      <c r="R8" s="40" t="s">
        <v>6</v>
      </c>
      <c r="S8" s="50">
        <v>5.2</v>
      </c>
      <c r="T8" s="50">
        <v>3.4</v>
      </c>
      <c r="U8" s="51">
        <v>4.4</v>
      </c>
      <c r="V8" s="51">
        <v>4.4</v>
      </c>
      <c r="W8" s="51">
        <v>4.2</v>
      </c>
    </row>
    <row r="9" spans="11:16" ht="12.75">
      <c r="K9" s="40" t="s">
        <v>127</v>
      </c>
      <c r="L9" s="13">
        <v>8.2</v>
      </c>
      <c r="M9" s="13">
        <v>9.4</v>
      </c>
      <c r="N9" s="46">
        <v>9.1</v>
      </c>
      <c r="O9" s="46">
        <v>8.9</v>
      </c>
      <c r="P9" s="46">
        <v>8.8</v>
      </c>
    </row>
    <row r="10" spans="11:16" ht="13.5" thickBot="1">
      <c r="K10" s="40" t="s">
        <v>6</v>
      </c>
      <c r="L10" s="47">
        <v>8.7</v>
      </c>
      <c r="M10" s="47">
        <v>9.2</v>
      </c>
      <c r="N10" s="48">
        <v>9.2</v>
      </c>
      <c r="O10" s="48">
        <v>9</v>
      </c>
      <c r="P10" s="48">
        <v>8.9</v>
      </c>
    </row>
    <row r="17" ht="14.25">
      <c r="K17" s="8" t="s">
        <v>143</v>
      </c>
    </row>
    <row r="18" spans="1:9" ht="14.25">
      <c r="A18" s="2"/>
      <c r="B18" s="2"/>
      <c r="C18" s="2"/>
      <c r="D18" s="2"/>
      <c r="E18" s="2"/>
      <c r="F18" s="2"/>
      <c r="G18" s="2"/>
      <c r="H18" s="2"/>
      <c r="I18" s="2"/>
    </row>
    <row r="19" spans="1:20" ht="15" thickBot="1">
      <c r="A19" s="2"/>
      <c r="B19" s="2"/>
      <c r="C19" s="2"/>
      <c r="I19" s="2"/>
      <c r="K19" t="s">
        <v>67</v>
      </c>
      <c r="N19" s="7" t="s">
        <v>68</v>
      </c>
      <c r="P19" s="2" t="s">
        <v>69</v>
      </c>
      <c r="Q19" s="2"/>
      <c r="R19" s="2" t="s">
        <v>68</v>
      </c>
      <c r="S19" s="2"/>
      <c r="T19" s="2"/>
    </row>
    <row r="20" spans="1:20" ht="15.75" customHeight="1">
      <c r="A20" s="2"/>
      <c r="B20" s="2"/>
      <c r="C20" s="2"/>
      <c r="I20" s="2"/>
      <c r="L20" s="14" t="s">
        <v>70</v>
      </c>
      <c r="M20" s="14" t="s">
        <v>6</v>
      </c>
      <c r="N20" s="14" t="s">
        <v>127</v>
      </c>
      <c r="P20" s="6" t="s">
        <v>70</v>
      </c>
      <c r="Q20" s="15" t="s">
        <v>71</v>
      </c>
      <c r="R20" s="16" t="s">
        <v>72</v>
      </c>
      <c r="S20" s="4" t="s">
        <v>73</v>
      </c>
      <c r="T20" s="2"/>
    </row>
    <row r="21" spans="1:20" ht="13.5" customHeight="1">
      <c r="A21" s="2"/>
      <c r="B21" s="2"/>
      <c r="C21" s="2"/>
      <c r="I21" s="2"/>
      <c r="L21" s="14" t="s">
        <v>74</v>
      </c>
      <c r="M21" s="17">
        <f>+Q30</f>
        <v>26.8974683901661</v>
      </c>
      <c r="N21" s="17">
        <f>+Q29</f>
        <v>27.1070929116184</v>
      </c>
      <c r="P21" s="475" t="s">
        <v>39</v>
      </c>
      <c r="Q21" s="18">
        <v>166.669232342765</v>
      </c>
      <c r="R21" s="19">
        <v>87.979824051623</v>
      </c>
      <c r="S21" s="5" t="s">
        <v>159</v>
      </c>
      <c r="T21" s="2"/>
    </row>
    <row r="22" spans="1:20" ht="13.5" customHeight="1">
      <c r="A22" s="2"/>
      <c r="B22" s="2"/>
      <c r="C22" s="2"/>
      <c r="I22" s="2"/>
      <c r="L22" s="14" t="s">
        <v>75</v>
      </c>
      <c r="M22" s="17">
        <f>+Q28</f>
        <v>42.2169629350835</v>
      </c>
      <c r="N22" s="17">
        <f>+Q27</f>
        <v>47.8663635318209</v>
      </c>
      <c r="P22" s="475"/>
      <c r="Q22" s="20">
        <v>163.337216925889</v>
      </c>
      <c r="R22" s="21">
        <v>82.0098845887852</v>
      </c>
      <c r="S22" s="2"/>
      <c r="T22" s="2"/>
    </row>
    <row r="23" spans="1:20" ht="13.5" customHeight="1">
      <c r="A23" s="2"/>
      <c r="B23" s="2"/>
      <c r="C23" s="2"/>
      <c r="I23" s="2"/>
      <c r="L23" s="14" t="s">
        <v>42</v>
      </c>
      <c r="M23" s="17">
        <f>+Q26</f>
        <v>46.6777061631136</v>
      </c>
      <c r="N23" s="17">
        <f>+Q25</f>
        <v>41.3185501557856</v>
      </c>
      <c r="P23" s="475" t="s">
        <v>101</v>
      </c>
      <c r="Q23" s="18">
        <v>67.2428960286963</v>
      </c>
      <c r="R23" s="19">
        <v>31.5066399020371</v>
      </c>
      <c r="S23" s="4" t="s">
        <v>76</v>
      </c>
      <c r="T23" s="2"/>
    </row>
    <row r="24" spans="1:20" ht="13.5" customHeight="1">
      <c r="A24" s="2"/>
      <c r="B24" s="2"/>
      <c r="C24" s="2"/>
      <c r="I24" s="2"/>
      <c r="L24" s="14" t="s">
        <v>77</v>
      </c>
      <c r="M24" s="17">
        <f>+Q24</f>
        <v>64.9341311030042</v>
      </c>
      <c r="N24" s="17">
        <f>+Q23</f>
        <v>67.2428960286963</v>
      </c>
      <c r="P24" s="475"/>
      <c r="Q24" s="20">
        <v>64.9341311030042</v>
      </c>
      <c r="R24" s="21">
        <v>34.8966831661059</v>
      </c>
      <c r="S24" s="2"/>
      <c r="T24" s="2"/>
    </row>
    <row r="25" spans="1:20" ht="13.5" customHeight="1">
      <c r="A25" s="2"/>
      <c r="B25" s="2"/>
      <c r="C25" s="2"/>
      <c r="I25" s="2"/>
      <c r="L25" s="14" t="s">
        <v>39</v>
      </c>
      <c r="M25" s="17">
        <f>+Q22</f>
        <v>163.337216925889</v>
      </c>
      <c r="N25" s="17">
        <f>+Q21</f>
        <v>166.669232342765</v>
      </c>
      <c r="P25" s="475" t="s">
        <v>42</v>
      </c>
      <c r="Q25" s="18">
        <v>41.3185501557856</v>
      </c>
      <c r="R25" s="19">
        <v>20.639146882107</v>
      </c>
      <c r="S25" s="4" t="s">
        <v>78</v>
      </c>
      <c r="T25" s="2"/>
    </row>
    <row r="26" spans="1:20" ht="13.5" customHeight="1">
      <c r="A26" s="2"/>
      <c r="B26" s="2"/>
      <c r="C26" s="2"/>
      <c r="I26" s="2"/>
      <c r="K26" s="22" t="s">
        <v>79</v>
      </c>
      <c r="L26" s="23"/>
      <c r="M26" s="23"/>
      <c r="N26" s="24" t="s">
        <v>68</v>
      </c>
      <c r="P26" s="475"/>
      <c r="Q26" s="20">
        <v>46.6777061631136</v>
      </c>
      <c r="R26" s="21">
        <v>24.8803391154826</v>
      </c>
      <c r="S26" s="25"/>
      <c r="T26" s="2"/>
    </row>
    <row r="27" spans="1:20" ht="13.5" customHeight="1">
      <c r="A27" s="2"/>
      <c r="B27" s="2"/>
      <c r="C27" s="2"/>
      <c r="I27" s="2"/>
      <c r="L27" s="14" t="s">
        <v>70</v>
      </c>
      <c r="M27" s="14" t="s">
        <v>6</v>
      </c>
      <c r="N27" s="14" t="s">
        <v>127</v>
      </c>
      <c r="P27" s="475" t="s">
        <v>80</v>
      </c>
      <c r="Q27" s="18">
        <v>47.8663635318209</v>
      </c>
      <c r="R27" s="19">
        <v>15.8638123155246</v>
      </c>
      <c r="S27" s="2"/>
      <c r="T27" s="2"/>
    </row>
    <row r="28" spans="1:20" ht="13.5" customHeight="1">
      <c r="A28" s="2"/>
      <c r="B28" s="2"/>
      <c r="C28" s="2"/>
      <c r="I28" s="2"/>
      <c r="L28" s="14" t="s">
        <v>74</v>
      </c>
      <c r="M28" s="17">
        <f>+R30</f>
        <v>12.6932883920602</v>
      </c>
      <c r="N28" s="17">
        <f>+R29</f>
        <v>8.88970843188403</v>
      </c>
      <c r="P28" s="475"/>
      <c r="Q28" s="20">
        <v>42.2169629350835</v>
      </c>
      <c r="R28" s="21">
        <v>16.8416449745642</v>
      </c>
      <c r="S28" s="2"/>
      <c r="T28" s="2"/>
    </row>
    <row r="29" spans="1:20" ht="13.5" customHeight="1">
      <c r="A29" s="2"/>
      <c r="B29" s="2"/>
      <c r="C29" s="2"/>
      <c r="I29" s="2"/>
      <c r="L29" s="14" t="s">
        <v>81</v>
      </c>
      <c r="M29" s="17">
        <f>+R28</f>
        <v>16.8416449745642</v>
      </c>
      <c r="N29" s="17">
        <f>+R27</f>
        <v>15.8638123155246</v>
      </c>
      <c r="P29" s="475" t="s">
        <v>82</v>
      </c>
      <c r="Q29" s="18">
        <v>27.1070929116184</v>
      </c>
      <c r="R29" s="19">
        <v>8.88970843188403</v>
      </c>
      <c r="S29" s="2"/>
      <c r="T29" s="2"/>
    </row>
    <row r="30" spans="1:20" ht="14.25" customHeight="1" thickBot="1">
      <c r="A30" s="2"/>
      <c r="B30" s="2"/>
      <c r="C30" s="2"/>
      <c r="I30" s="2"/>
      <c r="L30" s="14" t="s">
        <v>42</v>
      </c>
      <c r="M30" s="17">
        <f>+R26</f>
        <v>24.8803391154826</v>
      </c>
      <c r="N30" s="17">
        <f>+R25</f>
        <v>20.639146882107</v>
      </c>
      <c r="P30" s="495"/>
      <c r="Q30" s="26">
        <v>26.8974683901661</v>
      </c>
      <c r="R30" s="27">
        <v>12.6932883920602</v>
      </c>
      <c r="S30" s="2"/>
      <c r="T30" s="2"/>
    </row>
    <row r="31" spans="1:14" ht="14.25">
      <c r="A31" s="2"/>
      <c r="B31" s="2"/>
      <c r="C31" s="2"/>
      <c r="D31" s="2"/>
      <c r="E31" s="2"/>
      <c r="F31" s="2"/>
      <c r="G31" s="2"/>
      <c r="H31" s="2"/>
      <c r="I31" s="2"/>
      <c r="L31" s="14" t="s">
        <v>83</v>
      </c>
      <c r="M31" s="17">
        <f>+R24</f>
        <v>34.8966831661059</v>
      </c>
      <c r="N31" s="17">
        <f>+R23</f>
        <v>31.5066399020371</v>
      </c>
    </row>
    <row r="32" spans="1:14" ht="14.25">
      <c r="A32" s="2"/>
      <c r="B32" s="2"/>
      <c r="C32" s="2"/>
      <c r="D32" s="8" t="str">
        <f>+K17</f>
        <v>年齢調整死亡率（平成23年）</v>
      </c>
      <c r="E32" s="2"/>
      <c r="F32" s="2"/>
      <c r="G32" s="2"/>
      <c r="H32" s="2"/>
      <c r="I32" s="2"/>
      <c r="L32" s="14" t="s">
        <v>39</v>
      </c>
      <c r="M32" s="17">
        <f>+R22</f>
        <v>82.0098845887852</v>
      </c>
      <c r="N32" s="17">
        <f>+R21</f>
        <v>87.979824051623</v>
      </c>
    </row>
    <row r="35" spans="11:17" ht="13.5">
      <c r="K35" s="23"/>
      <c r="L35" s="23" t="s">
        <v>102</v>
      </c>
      <c r="M35" s="23"/>
      <c r="N35" s="23"/>
      <c r="O35" s="23"/>
      <c r="P35" s="23"/>
      <c r="Q35" s="23"/>
    </row>
    <row r="36" spans="11:17" ht="14.25" thickBot="1">
      <c r="K36" s="493"/>
      <c r="L36" s="493"/>
      <c r="M36" s="28" t="s">
        <v>129</v>
      </c>
      <c r="N36" s="28" t="s">
        <v>139</v>
      </c>
      <c r="O36" s="28" t="s">
        <v>160</v>
      </c>
      <c r="P36" s="14" t="s">
        <v>161</v>
      </c>
      <c r="Q36" s="14" t="s">
        <v>158</v>
      </c>
    </row>
    <row r="37" spans="11:17" ht="13.5">
      <c r="K37" s="493" t="s">
        <v>103</v>
      </c>
      <c r="L37" s="494"/>
      <c r="M37" s="29">
        <v>203.70712809972315</v>
      </c>
      <c r="N37" s="29">
        <v>164.58237370959046</v>
      </c>
      <c r="O37" s="30">
        <v>191</v>
      </c>
      <c r="P37" s="31">
        <v>163</v>
      </c>
      <c r="Q37" s="31">
        <v>166.669232342765</v>
      </c>
    </row>
    <row r="38" spans="11:17" ht="13.5">
      <c r="K38" s="493" t="s">
        <v>104</v>
      </c>
      <c r="L38" s="494"/>
      <c r="M38" s="32">
        <v>81.88687665544596</v>
      </c>
      <c r="N38" s="32">
        <v>76.2420007737581</v>
      </c>
      <c r="O38" s="33">
        <v>73</v>
      </c>
      <c r="P38" s="31">
        <v>77</v>
      </c>
      <c r="Q38" s="31">
        <v>67.2428960286963</v>
      </c>
    </row>
    <row r="39" spans="11:17" ht="13.5">
      <c r="K39" s="493" t="s">
        <v>105</v>
      </c>
      <c r="L39" s="494"/>
      <c r="M39" s="32">
        <v>42.735161449430464</v>
      </c>
      <c r="N39" s="32">
        <v>33.771911335847896</v>
      </c>
      <c r="O39" s="33">
        <v>46</v>
      </c>
      <c r="P39" s="31">
        <v>38</v>
      </c>
      <c r="Q39" s="31">
        <v>41.3185501557856</v>
      </c>
    </row>
    <row r="40" spans="11:17" ht="13.5">
      <c r="K40" s="493" t="s">
        <v>84</v>
      </c>
      <c r="L40" s="494"/>
      <c r="M40" s="32">
        <v>45.6413809011501</v>
      </c>
      <c r="N40" s="32">
        <v>43.54732562699867</v>
      </c>
      <c r="O40" s="33">
        <v>47</v>
      </c>
      <c r="P40" s="31">
        <v>44</v>
      </c>
      <c r="Q40" s="31">
        <v>47.8663635318209</v>
      </c>
    </row>
    <row r="41" spans="11:17" ht="14.25" thickBot="1">
      <c r="K41" s="493" t="s">
        <v>49</v>
      </c>
      <c r="L41" s="494"/>
      <c r="M41" s="34">
        <v>26.852596394690742</v>
      </c>
      <c r="N41" s="34">
        <v>24.895172057420407</v>
      </c>
      <c r="O41" s="35">
        <v>26</v>
      </c>
      <c r="P41" s="31">
        <v>21</v>
      </c>
      <c r="Q41" s="31">
        <v>27.1070929116184</v>
      </c>
    </row>
    <row r="42" spans="11:17" ht="13.5">
      <c r="K42" s="496"/>
      <c r="L42" s="496"/>
      <c r="M42" s="36"/>
      <c r="N42" s="36"/>
      <c r="O42" s="36"/>
      <c r="P42" s="36"/>
      <c r="Q42" s="37"/>
    </row>
    <row r="43" spans="4:17" ht="13.5">
      <c r="D43" s="38" t="s">
        <v>85</v>
      </c>
      <c r="K43" s="23"/>
      <c r="L43" s="39" t="s">
        <v>106</v>
      </c>
      <c r="M43" s="23"/>
      <c r="N43" s="23"/>
      <c r="O43" s="23"/>
      <c r="P43" s="23"/>
      <c r="Q43" s="23"/>
    </row>
    <row r="44" spans="11:17" ht="14.25" thickBot="1">
      <c r="K44" s="493"/>
      <c r="L44" s="493"/>
      <c r="M44" s="28" t="s">
        <v>129</v>
      </c>
      <c r="N44" s="28" t="s">
        <v>139</v>
      </c>
      <c r="O44" s="28" t="s">
        <v>160</v>
      </c>
      <c r="P44" s="14" t="s">
        <v>161</v>
      </c>
      <c r="Q44" s="14" t="s">
        <v>158</v>
      </c>
    </row>
    <row r="45" spans="11:17" ht="13.5">
      <c r="K45" s="493" t="s">
        <v>103</v>
      </c>
      <c r="L45" s="494"/>
      <c r="M45" s="29">
        <v>95.3</v>
      </c>
      <c r="N45" s="29">
        <v>80.17788756956398</v>
      </c>
      <c r="O45" s="30">
        <v>83.69158429134716</v>
      </c>
      <c r="P45" s="31">
        <v>86</v>
      </c>
      <c r="Q45" s="31">
        <v>87.979824051623</v>
      </c>
    </row>
    <row r="46" spans="11:17" ht="13.5">
      <c r="K46" s="493" t="s">
        <v>104</v>
      </c>
      <c r="L46" s="494"/>
      <c r="M46" s="32">
        <v>38.07</v>
      </c>
      <c r="N46" s="32">
        <v>42.71892642597004</v>
      </c>
      <c r="O46" s="33">
        <v>40.86307903590946</v>
      </c>
      <c r="P46" s="31">
        <v>40</v>
      </c>
      <c r="Q46" s="31">
        <v>31.5066399020371</v>
      </c>
    </row>
    <row r="47" spans="11:17" ht="13.5">
      <c r="K47" s="493" t="s">
        <v>105</v>
      </c>
      <c r="L47" s="494"/>
      <c r="M47" s="32">
        <v>38.17</v>
      </c>
      <c r="N47" s="32">
        <v>30.285474655035994</v>
      </c>
      <c r="O47" s="33">
        <v>25.537806981746257</v>
      </c>
      <c r="P47" s="31">
        <v>29</v>
      </c>
      <c r="Q47" s="31">
        <v>20.639146882107</v>
      </c>
    </row>
    <row r="48" spans="11:17" ht="13.5">
      <c r="K48" s="493" t="s">
        <v>84</v>
      </c>
      <c r="L48" s="494"/>
      <c r="M48" s="32">
        <v>20.7</v>
      </c>
      <c r="N48" s="32">
        <v>23.438041993238578</v>
      </c>
      <c r="O48" s="33">
        <v>19.501605976695693</v>
      </c>
      <c r="P48" s="31">
        <f>+M29</f>
        <v>16.8416449745642</v>
      </c>
      <c r="Q48" s="31">
        <v>15.8638123155246</v>
      </c>
    </row>
    <row r="49" spans="11:17" ht="14.25" thickBot="1">
      <c r="K49" s="493" t="s">
        <v>49</v>
      </c>
      <c r="L49" s="494"/>
      <c r="M49" s="34">
        <v>10.89</v>
      </c>
      <c r="N49" s="34">
        <v>9.251812046419047</v>
      </c>
      <c r="O49" s="35">
        <v>14.306659274712057</v>
      </c>
      <c r="P49" s="31">
        <v>14</v>
      </c>
      <c r="Q49" s="31">
        <v>8.88970843188403</v>
      </c>
    </row>
  </sheetData>
  <sheetProtection sheet="1"/>
  <mergeCells count="18">
    <mergeCell ref="K40:L40"/>
    <mergeCell ref="K47:L47"/>
    <mergeCell ref="K48:L48"/>
    <mergeCell ref="K49:L49"/>
    <mergeCell ref="K42:L42"/>
    <mergeCell ref="K44:L44"/>
    <mergeCell ref="K45:L45"/>
    <mergeCell ref="K46:L46"/>
    <mergeCell ref="P21:P22"/>
    <mergeCell ref="P23:P24"/>
    <mergeCell ref="P25:P26"/>
    <mergeCell ref="K41:L41"/>
    <mergeCell ref="P27:P28"/>
    <mergeCell ref="P29:P30"/>
    <mergeCell ref="K36:L36"/>
    <mergeCell ref="K37:L37"/>
    <mergeCell ref="K38:L38"/>
    <mergeCell ref="K39:L39"/>
  </mergeCells>
  <printOptions/>
  <pageMargins left="0.7874015748031497" right="0.7874015748031497" top="0.5905511811023623" bottom="0.5905511811023623" header="0.5118110236220472" footer="0.5118110236220472"/>
  <pageSetup firstPageNumber="15" useFirstPageNumber="1" horizontalDpi="600" verticalDpi="600" orientation="portrait" paperSize="9" r:id="rId2"/>
  <headerFooter alignWithMargins="0">
    <oddFooter>&amp;C-&amp;P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mieken</cp:lastModifiedBy>
  <cp:lastPrinted>2014-07-18T04:38:34Z</cp:lastPrinted>
  <dcterms:created xsi:type="dcterms:W3CDTF">2002-07-11T05:16:57Z</dcterms:created>
  <dcterms:modified xsi:type="dcterms:W3CDTF">2014-07-18T04:45:02Z</dcterms:modified>
  <cp:category/>
  <cp:version/>
  <cp:contentType/>
  <cp:contentStatus/>
</cp:coreProperties>
</file>