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U88" i="11"/>
  <c r="AP88" i="11"/>
  <c r="AF88" i="11"/>
  <c r="AU63" i="11"/>
  <c r="AP63" i="11"/>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BW36" i="9"/>
  <c r="BW37" i="9" s="1"/>
  <c r="BW38" i="9" s="1"/>
  <c r="BW39" i="9" s="1"/>
  <c r="BW40" i="9" s="1"/>
  <c r="BW41" i="9" s="1"/>
  <c r="BW42" i="9" s="1"/>
  <c r="BW43" i="9" s="1"/>
  <c r="BE36" i="9"/>
  <c r="CO35" i="9"/>
  <c r="CO36" i="9" s="1"/>
  <c r="CO37" i="9" s="1"/>
  <c r="CO38" i="9" s="1"/>
  <c r="CO39" i="9" s="1"/>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l="1"/>
  <c r="U36" i="9" s="1"/>
  <c r="U37" i="9" s="1"/>
  <c r="BE34" i="9"/>
  <c r="BE35" i="9" s="1"/>
  <c r="AM34" i="9"/>
  <c r="AM35" i="9" s="1"/>
  <c r="AM36" i="9" s="1"/>
</calcChain>
</file>

<file path=xl/sharedStrings.xml><?xml version="1.0" encoding="utf-8"?>
<sst xmlns="http://schemas.openxmlformats.org/spreadsheetml/2006/main" count="1001" uniqueCount="578">
  <si>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</si>
  <si>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</si>
  <si>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</si>
  <si>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</si>
  <si>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</si>
  <si>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</si>
  <si>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</si>
  <si>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</si>
  <si>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</si>
  <si>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</si>
  <si>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</si>
  <si>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</si>
  <si>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</si>
  <si>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</si>
  <si>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</si>
  <si>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</si>
  <si>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</si>
  <si>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</si>
  <si>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</si>
  <si>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</si>
  <si>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</si>
  <si>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</si>
  <si>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</si>
  <si>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</si>
  <si>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</si>
  <si>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</si>
  <si>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</si>
  <si>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</si>
  <si>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</si>
  <si>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</si>
  <si>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</si>
  <si>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</si>
  <si>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</si>
  <si>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</si>
  <si>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</si>
  <si>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</si>
  <si>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</si>
  <si>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</si>
  <si>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</si>
  <si>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</si>
  <si>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</si>
  <si>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</si>
  <si>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</si>
  <si>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</si>
  <si>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</si>
  <si>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</si>
  <si>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</si>
  <si>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</si>
  <si>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</si>
  <si>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</si>
  <si>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</si>
  <si>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</si>
  <si>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</si>
  <si>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</si>
  <si>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</si>
  <si>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</si>
  <si>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</si>
  <si>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</si>
  <si>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</si>
  <si>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</si>
  <si>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</si>
  <si>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</si>
  <si>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</si>
  <si>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</si>
  <si>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</si>
  <si>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</si>
  <si>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</si>
  <si>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</si>
  <si>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</si>
  <si>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</si>
  <si>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</si>
  <si>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</si>
  <si>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</si>
  <si>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</si>
  <si>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</si>
  <si>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</si>
  <si>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</si>
  <si>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</si>
  <si>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</si>
  <si>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</si>
  <si>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</si>
  <si>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</si>
  <si>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四日市市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</si>
  <si>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</si>
  <si>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</si>
  <si>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</si>
  <si>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</si>
  <si>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</si>
  <si>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</si>
  <si>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</si>
  <si>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</si>
  <si>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</si>
  <si>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</si>
  <si>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</si>
  <si>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</si>
  <si>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</si>
  <si>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</si>
  <si>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</si>
  <si>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</si>
  <si>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</si>
  <si>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</si>
  <si>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</si>
  <si>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</si>
  <si>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</si>
  <si>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</si>
  <si>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</si>
  <si>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</si>
  <si>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</si>
  <si>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</si>
  <si>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</si>
  <si>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</si>
  <si>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</si>
  <si>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</si>
  <si>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</si>
  <si>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</si>
  <si>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</si>
  <si>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</si>
  <si>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</si>
  <si>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</si>
  <si>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</si>
  <si>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</si>
  <si>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</si>
  <si>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</si>
  <si>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</si>
  <si>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</si>
  <si>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</si>
  <si>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</si>
  <si>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</si>
  <si>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</si>
  <si>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</si>
  <si>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</si>
  <si>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</si>
  <si>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</si>
  <si>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</si>
  <si>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</si>
  <si>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</si>
  <si>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</si>
  <si>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</si>
  <si>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</si>
  <si>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</si>
  <si>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</si>
  <si>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</si>
  <si>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</si>
  <si>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</si>
  <si>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</si>
  <si>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</si>
  <si>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</si>
  <si>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</si>
  <si>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</si>
  <si>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</si>
  <si>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</si>
  <si>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</si>
  <si>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</si>
  <si>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</si>
  <si>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</si>
  <si>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</si>
  <si>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</si>
  <si>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</si>
  <si>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</si>
  <si>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</si>
  <si>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</si>
  <si>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</si>
  <si>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</si>
  <si>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</si>
  <si>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</si>
  <si>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</si>
  <si>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</si>
  <si>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</si>
  <si>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</si>
  <si>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</si>
  <si>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</si>
  <si>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</si>
  <si>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</si>
  <si>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</si>
  <si>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</si>
  <si>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</si>
  <si>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</si>
  <si>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</si>
  <si>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</si>
  <si>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</si>
  <si>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</si>
  <si>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</si>
  <si>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</si>
  <si>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</si>
  <si>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</si>
  <si>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</si>
  <si>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</si>
  <si>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</si>
  <si>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</si>
  <si>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</si>
  <si>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</si>
  <si>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</si>
  <si>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</si>
  <si>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</si>
  <si>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</si>
  <si>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三重県四日市市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</si>
  <si>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</si>
  <si>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</si>
  <si>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</si>
  <si>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</si>
  <si>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</si>
  <si>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</si>
  <si>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</si>
  <si>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</si>
  <si>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</si>
  <si>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</si>
  <si>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</si>
  <si>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</si>
  <si>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</si>
  <si>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</si>
  <si>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</si>
  <si>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</si>
  <si>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</si>
  <si>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</si>
  <si>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</si>
  <si>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</si>
  <si>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</si>
  <si>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</si>
  <si>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</si>
  <si>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</si>
  <si>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</si>
  <si>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</si>
  <si>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</si>
  <si>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</si>
  <si>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</si>
  <si>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</si>
  <si>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</si>
  <si>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</si>
  <si>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</si>
  <si>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</si>
  <si>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</si>
  <si>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</si>
  <si>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</si>
  <si>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</si>
  <si>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</si>
  <si>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</si>
  <si>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</si>
  <si>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</si>
  <si>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</si>
  <si>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</si>
  <si>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</si>
  <si>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</si>
  <si>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</si>
  <si>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</si>
  <si>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</si>
  <si>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</si>
  <si>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</si>
  <si>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</si>
  <si>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</si>
  <si>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</si>
  <si>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</si>
  <si>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</si>
  <si>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</si>
  <si>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</si>
  <si>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</si>
  <si>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</si>
  <si>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</si>
  <si>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</si>
  <si>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</si>
  <si>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</si>
  <si>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</si>
  <si>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</si>
  <si>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</si>
  <si>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</si>
  <si>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</si>
  <si>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</si>
  <si>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</si>
  <si>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</si>
  <si>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</si>
  <si>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</si>
  <si>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</si>
  <si>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</si>
  <si>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</si>
  <si>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</si>
  <si>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</si>
  <si>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</si>
  <si>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</si>
  <si>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</si>
  <si>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</si>
  <si>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</si>
  <si>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</si>
  <si>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</si>
  <si>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</si>
  <si>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</si>
  <si>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</si>
  <si>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</si>
  <si>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</si>
  <si>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</si>
  <si>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</si>
  <si>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</si>
  <si>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</si>
  <si>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</si>
  <si>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</si>
  <si>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</si>
  <si>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</si>
  <si>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</si>
  <si>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</si>
  <si>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</si>
  <si>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</si>
  <si>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</si>
  <si>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</si>
  <si>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</si>
  <si>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</si>
  <si>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</si>
  <si>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</si>
  <si>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</si>
  <si>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</si>
  <si>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</si>
  <si>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</si>
  <si>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</si>
  <si>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</si>
  <si>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</si>
  <si>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</si>
  <si>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</si>
  <si>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</si>
  <si>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</si>
  <si>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</si>
  <si>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</si>
  <si>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</si>
  <si>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</si>
  <si>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</si>
  <si>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</si>
  <si>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</si>
  <si>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</si>
  <si>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</si>
  <si>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</si>
  <si>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</si>
  <si>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</si>
  <si>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</si>
  <si>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</si>
  <si>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</si>
  <si>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</si>
  <si>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</si>
  <si>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</si>
  <si>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</si>
  <si>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</si>
  <si>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</si>
  <si>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</si>
  <si>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</si>
  <si>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</si>
  <si>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</si>
  <si>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</si>
  <si>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</si>
  <si>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</si>
  <si>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</si>
  <si>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</si>
  <si>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三重県四日市市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</si>
  <si>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</si>
  <si>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</si>
  <si>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</si>
  <si>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</si>
  <si>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</si>
  <si>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</si>
  <si>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</si>
  <si>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</si>
  <si>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</si>
  <si>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</si>
  <si>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</si>
  <si>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</si>
  <si>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</si>
  <si>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</si>
  <si>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</si>
  <si>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</si>
  <si>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</si>
  <si>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</si>
  <si>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</si>
  <si>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</si>
  <si>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</si>
  <si>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</si>
  <si>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</si>
  <si>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</si>
  <si>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</si>
  <si>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</si>
  <si>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</si>
  <si>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</si>
  <si>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</si>
  <si>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</si>
  <si>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</si>
  <si>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</si>
  <si>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</si>
  <si>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</si>
  <si>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</si>
  <si>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</si>
  <si>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</si>
  <si>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</si>
  <si>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競輪事業特別会計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</si>
  <si>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</si>
  <si>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</si>
  <si>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</si>
  <si>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</si>
  <si>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</si>
  <si>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食肉センター食肉市場特別会計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</si>
  <si>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</si>
  <si>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</si>
  <si>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</si>
  <si>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</si>
  <si>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</si>
  <si>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</si>
  <si>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</si>
  <si>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</si>
  <si>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</si>
  <si>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</si>
  <si>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</si>
  <si>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</si>
  <si>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</si>
  <si>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</si>
  <si>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</si>
  <si>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</si>
  <si>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</si>
  <si>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</si>
  <si>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</si>
  <si>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</si>
  <si>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</si>
  <si>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</si>
  <si>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</si>
  <si>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</si>
  <si>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</si>
  <si>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</si>
  <si>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</si>
  <si>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</si>
  <si>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</si>
  <si>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</si>
  <si>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</si>
  <si>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</si>
  <si>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</si>
  <si>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</si>
  <si>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</si>
  <si>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</si>
  <si>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</si>
  <si>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</si>
  <si>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</si>
  <si>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</si>
  <si>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</si>
  <si>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</si>
  <si>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</si>
  <si>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</si>
  <si>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</si>
  <si>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</si>
  <si>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</si>
  <si>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</si>
  <si>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</si>
  <si>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</si>
  <si>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</si>
  <si>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</si>
  <si>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</si>
  <si>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</si>
  <si>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</si>
  <si>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</si>
  <si>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</si>
  <si>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</si>
  <si>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</si>
  <si>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</si>
  <si>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</si>
  <si>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</si>
  <si>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</si>
  <si>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</si>
  <si>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</si>
  <si>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</si>
  <si>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</si>
  <si>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</si>
  <si>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</si>
  <si>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</si>
  <si>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</si>
  <si>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</si>
  <si>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</si>
  <si>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</si>
  <si>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</si>
  <si>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</si>
  <si>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</si>
  <si>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</si>
  <si>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</si>
  <si>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</si>
  <si>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</si>
  <si>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</si>
  <si>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</si>
  <si>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</si>
  <si>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</si>
  <si>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</si>
  <si>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</si>
  <si>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</si>
  <si>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</si>
  <si>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</si>
  <si>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</si>
  <si>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</si>
  <si>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</si>
  <si>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</si>
  <si>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</si>
  <si>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</si>
  <si>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</si>
  <si>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</si>
  <si>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</si>
  <si>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</si>
  <si>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</si>
  <si>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</si>
  <si>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</si>
  <si>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</si>
  <si>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</si>
  <si>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</si>
  <si>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</si>
  <si>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</si>
  <si>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</si>
  <si>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</si>
  <si>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</si>
  <si>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</si>
  <si>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</si>
  <si>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</si>
  <si>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</si>
  <si>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</si>
  <si>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</si>
  <si>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</si>
  <si>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</si>
  <si>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</si>
  <si>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</si>
  <si>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</si>
  <si>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</si>
  <si>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</si>
  <si>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</si>
  <si>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</si>
  <si>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</si>
  <si>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</si>
  <si>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</si>
  <si>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</si>
  <si>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</si>
  <si>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</si>
  <si>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</si>
  <si>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</si>
  <si>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</si>
  <si>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公共用地取得事業特別会計</t>
  </si>
  <si>
    <t>▲ 1.91</t>
  </si>
  <si>
    <t>▲ 2.01</t>
  </si>
  <si>
    <t>▲ 1.89</t>
  </si>
  <si>
    <t>▲ 1.74</t>
  </si>
  <si>
    <t>▲ 1.24</t>
  </si>
  <si>
    <t>土地区画整理事業特別会計</t>
  </si>
  <si>
    <t>▲ 0.77</t>
  </si>
  <si>
    <t>▲ 0.75</t>
  </si>
  <si>
    <t>▲ 0.63</t>
  </si>
  <si>
    <t>▲ 0.61</t>
  </si>
  <si>
    <t>病院事業会計</t>
  </si>
  <si>
    <t>水道事業会計</t>
  </si>
  <si>
    <t>一般会計</t>
  </si>
  <si>
    <t>国民健康保険特別会計</t>
  </si>
  <si>
    <t>下水道事業会計</t>
  </si>
  <si>
    <t>介護保険特別会計</t>
  </si>
  <si>
    <t>その他会計（赤字）</t>
  </si>
  <si>
    <t>▲ 0.04</t>
  </si>
  <si>
    <t>その他会計（黒字）</t>
  </si>
  <si>
    <t>-</t>
    <phoneticPr fontId="2"/>
  </si>
  <si>
    <t>-</t>
    <phoneticPr fontId="2"/>
  </si>
  <si>
    <t>-</t>
    <phoneticPr fontId="2"/>
  </si>
  <si>
    <t>四日市港管理組合（一般会計）</t>
    <rPh sb="0" eb="3">
      <t>ヨッカイチ</t>
    </rPh>
    <rPh sb="3" eb="4">
      <t>コウ</t>
    </rPh>
    <rPh sb="4" eb="6">
      <t>カンリ</t>
    </rPh>
    <rPh sb="6" eb="8">
      <t>クミアイ</t>
    </rPh>
    <rPh sb="9" eb="11">
      <t>イッパン</t>
    </rPh>
    <rPh sb="11" eb="13">
      <t>カイケイ</t>
    </rPh>
    <phoneticPr fontId="5"/>
  </si>
  <si>
    <t>四日市港管理組合（港湾整備事業特別会計）</t>
    <rPh sb="0" eb="3">
      <t>ヨッカイチ</t>
    </rPh>
    <rPh sb="3" eb="4">
      <t>コウ</t>
    </rPh>
    <rPh sb="4" eb="6">
      <t>カンリ</t>
    </rPh>
    <rPh sb="6" eb="8">
      <t>クミアイ</t>
    </rPh>
    <rPh sb="9" eb="11">
      <t>コウワン</t>
    </rPh>
    <rPh sb="11" eb="13">
      <t>セイビ</t>
    </rPh>
    <rPh sb="13" eb="15">
      <t>ジギョウ</t>
    </rPh>
    <rPh sb="15" eb="17">
      <t>トクベツ</t>
    </rPh>
    <rPh sb="17" eb="19">
      <t>カイケイ</t>
    </rPh>
    <phoneticPr fontId="5"/>
  </si>
  <si>
    <t>朝明広域衛生組合</t>
    <rPh sb="0" eb="2">
      <t>アサケ</t>
    </rPh>
    <rPh sb="2" eb="4">
      <t>コウイキ</t>
    </rPh>
    <rPh sb="4" eb="6">
      <t>エイセイ</t>
    </rPh>
    <rPh sb="6" eb="8">
      <t>クミアイ</t>
    </rPh>
    <phoneticPr fontId="5"/>
  </si>
  <si>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5"/>
  </si>
  <si>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5"/>
  </si>
  <si>
    <t>三重県市町総合事務組合（デジタル特別会計）</t>
    <rPh sb="0" eb="3">
      <t>ミエケン</t>
    </rPh>
    <rPh sb="3" eb="5">
      <t>シチョウ</t>
    </rPh>
    <rPh sb="5" eb="7">
      <t>ソウゴウ</t>
    </rPh>
    <rPh sb="7" eb="9">
      <t>ジム</t>
    </rPh>
    <rPh sb="9" eb="11">
      <t>クミアイ</t>
    </rPh>
    <rPh sb="16" eb="18">
      <t>トクベツ</t>
    </rPh>
    <rPh sb="18" eb="20">
      <t>カイケイ</t>
    </rPh>
    <phoneticPr fontId="5"/>
  </si>
  <si>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5"/>
  </si>
  <si>
    <t>三重県市町総合事務組合（公平委員会特別会計）</t>
    <rPh sb="0" eb="3">
      <t>ミエケン</t>
    </rPh>
    <rPh sb="3" eb="5">
      <t>シチョウ</t>
    </rPh>
    <rPh sb="5" eb="7">
      <t>ソウゴウ</t>
    </rPh>
    <rPh sb="7" eb="9">
      <t>ジム</t>
    </rPh>
    <rPh sb="9" eb="11">
      <t>クミアイ</t>
    </rPh>
    <rPh sb="12" eb="14">
      <t>コウヘイ</t>
    </rPh>
    <rPh sb="14" eb="16">
      <t>イイン</t>
    </rPh>
    <rPh sb="16" eb="17">
      <t>カイ</t>
    </rPh>
    <rPh sb="17" eb="19">
      <t>トクベツ</t>
    </rPh>
    <rPh sb="19" eb="21">
      <t>カイケイ</t>
    </rPh>
    <phoneticPr fontId="5"/>
  </si>
  <si>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5"/>
  </si>
  <si>
    <t>三重地方税管理回収機構</t>
    <rPh sb="0" eb="2">
      <t>ミエ</t>
    </rPh>
    <rPh sb="2" eb="4">
      <t>チホウ</t>
    </rPh>
    <rPh sb="4" eb="5">
      <t>ゼイ</t>
    </rPh>
    <rPh sb="5" eb="7">
      <t>カンリ</t>
    </rPh>
    <rPh sb="7" eb="9">
      <t>カイシュウ</t>
    </rPh>
    <rPh sb="9" eb="11">
      <t>キコウ</t>
    </rPh>
    <phoneticPr fontId="5"/>
  </si>
  <si>
    <t>三重県後期高齢者医療広域連合（一般会計）</t>
    <rPh sb="0" eb="3">
      <t>ミエケン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</si>
  <si>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三重県後期高齢者医療広域連合（後期高齢者医療特別会計）</t>
    <rPh sb="0" eb="3">
      <t>ミエケン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</si>
  <si>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三泗鈴亀農業共済事業組合</t>
    <rPh sb="0" eb="1">
      <t>サン</t>
    </rPh>
    <rPh sb="1" eb="2">
      <t>シ</t>
    </rPh>
    <rPh sb="2" eb="3">
      <t>スズ</t>
    </rPh>
    <rPh sb="3" eb="4">
      <t>カメ</t>
    </rPh>
    <rPh sb="4" eb="6">
      <t>ノウギョウ</t>
    </rPh>
    <rPh sb="6" eb="8">
      <t>キョウサイ</t>
    </rPh>
    <rPh sb="8" eb="10">
      <t>ジギョウ</t>
    </rPh>
    <rPh sb="10" eb="12">
      <t>クミアイ</t>
    </rPh>
    <phoneticPr fontId="5"/>
  </si>
  <si>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5"/>
  </si>
  <si>
    <t>○</t>
    <phoneticPr fontId="5"/>
  </si>
  <si>
    <t>四日市市土地開発公社</t>
    <rPh sb="0" eb="4">
      <t>ヨッカイチシ</t>
    </rPh>
    <rPh sb="4" eb="6">
      <t>トチ</t>
    </rPh>
    <rPh sb="6" eb="8">
      <t>カイハツ</t>
    </rPh>
    <rPh sb="8" eb="10">
      <t>コウシャ</t>
    </rPh>
    <phoneticPr fontId="5"/>
  </si>
  <si>
    <t>（財）三重北勢地域地場産業振興センター</t>
    <rPh sb="1" eb="2">
      <t>ザイ</t>
    </rPh>
    <rPh sb="3" eb="5">
      <t>ミエ</t>
    </rPh>
    <rPh sb="5" eb="7">
      <t>ホクセイ</t>
    </rPh>
    <rPh sb="7" eb="9">
      <t>チイキ</t>
    </rPh>
    <rPh sb="9" eb="11">
      <t>ジバ</t>
    </rPh>
    <rPh sb="11" eb="13">
      <t>サンギョウ</t>
    </rPh>
    <rPh sb="13" eb="15">
      <t>シンコウ</t>
    </rPh>
    <phoneticPr fontId="5"/>
  </si>
  <si>
    <t>（株）ディア四日市</t>
    <rPh sb="0" eb="3">
      <t>カブ</t>
    </rPh>
    <rPh sb="6" eb="9">
      <t>ヨッカイチ</t>
    </rPh>
    <phoneticPr fontId="5"/>
  </si>
  <si>
    <t>（株）四日市市生活環境公社</t>
    <rPh sb="0" eb="3">
      <t>カブ</t>
    </rPh>
    <rPh sb="3" eb="7">
      <t>ヨッカイチシ</t>
    </rPh>
    <rPh sb="7" eb="9">
      <t>セイカツ</t>
    </rPh>
    <rPh sb="9" eb="11">
      <t>カンキョウ</t>
    </rPh>
    <rPh sb="11" eb="13">
      <t>コウシャ</t>
    </rPh>
    <phoneticPr fontId="5"/>
  </si>
  <si>
    <t>（株）三重県四日市畜産公社</t>
    <rPh sb="0" eb="3">
      <t>カブ</t>
    </rPh>
    <rPh sb="3" eb="6">
      <t>ミエケン</t>
    </rPh>
    <rPh sb="6" eb="9">
      <t>ヨッカイチ</t>
    </rPh>
    <rPh sb="9" eb="11">
      <t>チクサン</t>
    </rPh>
    <rPh sb="11" eb="13">
      <t>コウシャ</t>
    </rPh>
    <phoneticPr fontId="5"/>
  </si>
  <si>
    <t>-</t>
    <phoneticPr fontId="2"/>
  </si>
  <si>
    <t>-</t>
    <phoneticPr fontId="2"/>
  </si>
  <si>
    <t>-</t>
    <phoneticPr fontId="2"/>
  </si>
  <si>
    <t>四日市あすなろう鉄道㈱</t>
    <rPh sb="0" eb="3">
      <t>ヨッカイチ</t>
    </rPh>
    <rPh sb="8" eb="10">
      <t>テツドウ</t>
    </rPh>
    <phoneticPr fontId="2"/>
  </si>
  <si>
    <t>-</t>
    <phoneticPr fontId="2"/>
  </si>
  <si>
    <t>-</t>
    <phoneticPr fontId="2"/>
  </si>
  <si>
    <t>-</t>
    <phoneticPr fontId="2"/>
  </si>
  <si>
    <t>（財）四日市市まちづくり財団</t>
    <rPh sb="1" eb="2">
      <t>ザイ</t>
    </rPh>
    <rPh sb="3" eb="7">
      <t>ヨッカイチシ</t>
    </rPh>
    <rPh sb="12" eb="13">
      <t>ザイ</t>
    </rPh>
    <rPh sb="13" eb="14">
      <t>ダン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</si>
</sst>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31555</c:v>
                </c:pt>
                <c:pt idx="1">
                  <c:v>25273</c:v>
                </c:pt>
                <c:pt idx="2">
                  <c:v>27706</c:v>
                </c:pt>
                <c:pt idx="3">
                  <c:v>27358</c:v>
                </c:pt>
                <c:pt idx="4">
                  <c:v>32380</c:v>
                </c:pt>
              </c:numCache>
            </c:numRef>
          </c:val>
          <c:smooth val="0"/>
        </c:ser>
        <c:dLbls>
          <c:showLegendKey val="0"/>
          <c:showVal val="0"/>
          <c:showCatName val="0"/>
          <c:showSerName val="0"/>
          <c:showPercent val="0"/>
          <c:showBubbleSize val="0"/>
        </c:dLbls>
        <c:marker val="1"/>
        <c:smooth val="0"/>
        <c:axId val="205936128"/>
        <c:axId val="205938048"/>
      </c:lineChart>
      <c:catAx>
        <c:axId val="205936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938048"/>
        <c:crosses val="autoZero"/>
        <c:auto val="1"/>
        <c:lblAlgn val="ctr"/>
        <c:lblOffset val="100"/>
        <c:tickLblSkip val="1"/>
        <c:tickMarkSkip val="1"/>
        <c:noMultiLvlLbl val="0"/>
      </c:catAx>
      <c:valAx>
        <c:axId val="20593804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93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2.48</c:v>
                </c:pt>
                <c:pt idx="1">
                  <c:v>3.39</c:v>
                </c:pt>
                <c:pt idx="2">
                  <c:v>3.3</c:v>
                </c:pt>
                <c:pt idx="3">
                  <c:v>2.81</c:v>
                </c:pt>
                <c:pt idx="4">
                  <c:v>3.55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8.1</c:v>
                </c:pt>
                <c:pt idx="1">
                  <c:v>10.1</c:v>
                </c:pt>
                <c:pt idx="2">
                  <c:v>11.74</c:v>
                </c:pt>
                <c:pt idx="3">
                  <c:v>13.13</c:v>
                </c:pt>
                <c:pt idx="4">
                  <c:v>14.47</c:v>
                </c:pt>
              </c:numCache>
            </c:numRef>
          </c:val>
        </c:ser>
        <c:dLbls>
          <c:showLegendKey val="0"/>
          <c:showVal val="0"/>
          <c:showCatName val="0"/>
          <c:showSerName val="0"/>
          <c:showPercent val="0"/>
          <c:showBubbleSize val="0"/>
        </c:dLbls>
        <c:gapWidth val="250"/>
        <c:overlap val="100"/>
        <c:axId val="206227712"/>
        <c:axId val="20623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4.57</c:v>
                </c:pt>
                <c:pt idx="1">
                  <c:v>2.0499999999999998</c:v>
                </c:pt>
                <c:pt idx="2">
                  <c:v>2.2200000000000002</c:v>
                </c:pt>
                <c:pt idx="3">
                  <c:v>1.1499999999999999</c:v>
                </c:pt>
                <c:pt idx="4">
                  <c:v>2.38</c:v>
                </c:pt>
              </c:numCache>
            </c:numRef>
          </c:val>
          <c:smooth val="0"/>
        </c:ser>
        <c:dLbls>
          <c:showLegendKey val="0"/>
          <c:showVal val="0"/>
          <c:showCatName val="0"/>
          <c:showSerName val="0"/>
          <c:showPercent val="0"/>
          <c:showBubbleSize val="0"/>
        </c:dLbls>
        <c:marker val="1"/>
        <c:smooth val="0"/>
        <c:axId val="206227712"/>
        <c:axId val="206238080"/>
      </c:lineChart>
      <c:catAx>
        <c:axId val="20622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238080"/>
        <c:crosses val="autoZero"/>
        <c:auto val="1"/>
        <c:lblAlgn val="ctr"/>
        <c:lblOffset val="100"/>
        <c:tickLblSkip val="1"/>
        <c:tickMarkSkip val="1"/>
        <c:noMultiLvlLbl val="0"/>
      </c:catAx>
      <c:valAx>
        <c:axId val="20623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22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1.52</c:v>
                </c:pt>
                <c:pt idx="2">
                  <c:v>#N/A</c:v>
                </c:pt>
                <c:pt idx="3">
                  <c:v>0.89</c:v>
                </c:pt>
                <c:pt idx="4">
                  <c:v>#N/A</c:v>
                </c:pt>
                <c:pt idx="5">
                  <c:v>1.01</c:v>
                </c:pt>
                <c:pt idx="6">
                  <c:v>#N/A</c:v>
                </c:pt>
                <c:pt idx="7">
                  <c:v>1.3</c:v>
                </c:pt>
                <c:pt idx="8">
                  <c:v>#N/A</c:v>
                </c:pt>
                <c:pt idx="9">
                  <c:v>1.39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0.04</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0.47</c:v>
                </c:pt>
                <c:pt idx="2">
                  <c:v>#N/A</c:v>
                </c:pt>
                <c:pt idx="3">
                  <c:v>0.31</c:v>
                </c:pt>
                <c:pt idx="4">
                  <c:v>#N/A</c:v>
                </c:pt>
                <c:pt idx="5">
                  <c:v>0.79</c:v>
                </c:pt>
                <c:pt idx="6">
                  <c:v>#N/A</c:v>
                </c:pt>
                <c:pt idx="7">
                  <c:v>0.65</c:v>
                </c:pt>
                <c:pt idx="8">
                  <c:v>#N/A</c:v>
                </c:pt>
                <c:pt idx="9">
                  <c:v>1.73</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2.54</c:v>
                </c:pt>
                <c:pt idx="2">
                  <c:v>#N/A</c:v>
                </c:pt>
                <c:pt idx="3">
                  <c:v>2.66</c:v>
                </c:pt>
                <c:pt idx="4">
                  <c:v>#N/A</c:v>
                </c:pt>
                <c:pt idx="5">
                  <c:v>2.42</c:v>
                </c:pt>
                <c:pt idx="6">
                  <c:v>#N/A</c:v>
                </c:pt>
                <c:pt idx="7">
                  <c:v>2.15</c:v>
                </c:pt>
                <c:pt idx="8">
                  <c:v>#N/A</c:v>
                </c:pt>
                <c:pt idx="9">
                  <c:v>2.2200000000000002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2.61</c:v>
                </c:pt>
                <c:pt idx="2">
                  <c:v>#N/A</c:v>
                </c:pt>
                <c:pt idx="3">
                  <c:v>3.39</c:v>
                </c:pt>
                <c:pt idx="4">
                  <c:v>#N/A</c:v>
                </c:pt>
                <c:pt idx="5">
                  <c:v>3.22</c:v>
                </c:pt>
                <c:pt idx="6">
                  <c:v>#N/A</c:v>
                </c:pt>
                <c:pt idx="7">
                  <c:v>3.8</c:v>
                </c:pt>
                <c:pt idx="8">
                  <c:v>#N/A</c:v>
                </c:pt>
                <c:pt idx="9">
                  <c:v>2.27</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5.2</c:v>
                </c:pt>
                <c:pt idx="2">
                  <c:v>#N/A</c:v>
                </c:pt>
                <c:pt idx="3">
                  <c:v>6.15</c:v>
                </c:pt>
                <c:pt idx="4">
                  <c:v>#N/A</c:v>
                </c:pt>
                <c:pt idx="5">
                  <c:v>5.79</c:v>
                </c:pt>
                <c:pt idx="6">
                  <c:v>#N/A</c:v>
                </c:pt>
                <c:pt idx="7">
                  <c:v>5.16</c:v>
                </c:pt>
                <c:pt idx="8">
                  <c:v>#N/A</c:v>
                </c:pt>
                <c:pt idx="9">
                  <c:v>5.37</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3.13</c:v>
                </c:pt>
                <c:pt idx="2">
                  <c:v>#N/A</c:v>
                </c:pt>
                <c:pt idx="3">
                  <c:v>5.18</c:v>
                </c:pt>
                <c:pt idx="4">
                  <c:v>#N/A</c:v>
                </c:pt>
                <c:pt idx="5">
                  <c:v>5.56</c:v>
                </c:pt>
                <c:pt idx="6">
                  <c:v>#N/A</c:v>
                </c:pt>
                <c:pt idx="7">
                  <c:v>5.89</c:v>
                </c:pt>
                <c:pt idx="8">
                  <c:v>#N/A</c:v>
                </c:pt>
                <c:pt idx="9">
                  <c:v>5.96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9.09</c:v>
                </c:pt>
                <c:pt idx="2">
                  <c:v>#N/A</c:v>
                </c:pt>
                <c:pt idx="3">
                  <c:v>10.97</c:v>
                </c:pt>
                <c:pt idx="4">
                  <c:v>#N/A</c:v>
                </c:pt>
                <c:pt idx="5">
                  <c:v>11.17</c:v>
                </c:pt>
                <c:pt idx="6">
                  <c:v>#N/A</c:v>
                </c:pt>
                <c:pt idx="7">
                  <c:v>12.04</c:v>
                </c:pt>
                <c:pt idx="8">
                  <c:v>#N/A</c:v>
                </c:pt>
                <c:pt idx="9">
                  <c:v>13.07</c:v>
                </c:pt>
              </c:numCache>
            </c:numRef>
          </c:val>
        </c:ser>
        <c:ser>
          <c:idx val="8"/>
          <c:order val="8"/>
          <c:tx>
            <c:strRef>
              <c:f>データシート!$A$35</c:f>
              <c:strCache>
                <c:ptCount val="1"/>
                <c:pt idx="0">
                  <c:v>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0.77</c:v>
                </c:pt>
                <c:pt idx="1">
                  <c:v>#N/A</c:v>
                </c:pt>
                <c:pt idx="2">
                  <c:v>0.75</c:v>
                </c:pt>
                <c:pt idx="3">
                  <c:v>#N/A</c:v>
                </c:pt>
                <c:pt idx="4">
                  <c:v>0.63</c:v>
                </c:pt>
                <c:pt idx="5">
                  <c:v>#N/A</c:v>
                </c:pt>
                <c:pt idx="6">
                  <c:v>0.63</c:v>
                </c:pt>
                <c:pt idx="7">
                  <c:v>#N/A</c:v>
                </c:pt>
                <c:pt idx="8">
                  <c:v>0.61</c:v>
                </c:pt>
                <c:pt idx="9">
                  <c:v>#N/A</c:v>
                </c:pt>
              </c:numCache>
            </c:numRef>
          </c:val>
        </c:ser>
        <c:ser>
          <c:idx val="9"/>
          <c:order val="9"/>
          <c:tx>
            <c:strRef>
              <c:f>データシート!$A$36</c:f>
              <c:strCache>
                <c:ptCount val="1"/>
                <c:pt idx="0">
                  <c:v>公共用地取得事業特別会計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1.91</c:v>
                </c:pt>
                <c:pt idx="1">
                  <c:v>#N/A</c:v>
                </c:pt>
                <c:pt idx="2">
                  <c:v>2.0099999999999998</c:v>
                </c:pt>
                <c:pt idx="3">
                  <c:v>#N/A</c:v>
                </c:pt>
                <c:pt idx="4">
                  <c:v>1.89</c:v>
                </c:pt>
                <c:pt idx="5">
                  <c:v>#N/A</c:v>
                </c:pt>
                <c:pt idx="6">
                  <c:v>1.74</c:v>
                </c:pt>
                <c:pt idx="7">
                  <c:v>#N/A</c:v>
                </c:pt>
                <c:pt idx="8">
                  <c:v>1.24</c:v>
                </c:pt>
                <c:pt idx="9">
                  <c:v>#N/A</c:v>
                </c:pt>
              </c:numCache>
            </c:numRef>
          </c:val>
        </c:ser>
        <c:dLbls>
          <c:showLegendKey val="0"/>
          <c:showVal val="0"/>
          <c:showCatName val="0"/>
          <c:showSerName val="0"/>
          <c:showPercent val="0"/>
          <c:showBubbleSize val="0"/>
        </c:dLbls>
        <c:gapWidth val="150"/>
        <c:overlap val="100"/>
        <c:axId val="206414208"/>
        <c:axId val="206415744"/>
      </c:barChart>
      <c:catAx>
        <c:axId val="2064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415744"/>
        <c:crosses val="autoZero"/>
        <c:auto val="1"/>
        <c:lblAlgn val="ctr"/>
        <c:lblOffset val="100"/>
        <c:tickLblSkip val="1"/>
        <c:tickMarkSkip val="1"/>
        <c:noMultiLvlLbl val="0"/>
      </c:catAx>
      <c:valAx>
        <c:axId val="20641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414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13664</c:v>
                </c:pt>
                <c:pt idx="5">
                  <c:v>13549</c:v>
                </c:pt>
                <c:pt idx="8">
                  <c:v>13978</c:v>
                </c:pt>
                <c:pt idx="11">
                  <c:v>13637</c:v>
                </c:pt>
                <c:pt idx="14">
                  <c:v>13674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1313</c:v>
                </c:pt>
                <c:pt idx="3">
                  <c:v>1242</c:v>
                </c:pt>
                <c:pt idx="6">
                  <c:v>996</c:v>
                </c:pt>
                <c:pt idx="9">
                  <c:v>871</c:v>
                </c:pt>
                <c:pt idx="12">
                  <c:v>637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1355</c:v>
                </c:pt>
                <c:pt idx="3">
                  <c:v>1379</c:v>
                </c:pt>
                <c:pt idx="6">
                  <c:v>1359</c:v>
                </c:pt>
                <c:pt idx="9">
                  <c:v>1251</c:v>
                </c:pt>
                <c:pt idx="12">
                  <c:v>1028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6901</c:v>
                </c:pt>
                <c:pt idx="3">
                  <c:v>6292</c:v>
                </c:pt>
                <c:pt idx="6">
                  <c:v>5744</c:v>
                </c:pt>
                <c:pt idx="9">
                  <c:v>5941</c:v>
                </c:pt>
                <c:pt idx="12">
                  <c:v>5876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13636</c:v>
                </c:pt>
                <c:pt idx="3">
                  <c:v>13195</c:v>
                </c:pt>
                <c:pt idx="6">
                  <c:v>13041</c:v>
                </c:pt>
                <c:pt idx="9">
                  <c:v>13259</c:v>
                </c:pt>
                <c:pt idx="12">
                  <c:v>12694</c:v>
                </c:pt>
              </c:numCache>
            </c:numRef>
          </c:val>
        </c:ser>
        <c:dLbls>
          <c:showLegendKey val="0"/>
          <c:showVal val="0"/>
          <c:showCatName val="0"/>
          <c:showSerName val="0"/>
          <c:showPercent val="0"/>
          <c:showBubbleSize val="0"/>
        </c:dLbls>
        <c:gapWidth val="100"/>
        <c:overlap val="100"/>
        <c:axId val="205319552"/>
        <c:axId val="206562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9541</c:v>
                </c:pt>
                <c:pt idx="2">
                  <c:v>#N/A</c:v>
                </c:pt>
                <c:pt idx="3">
                  <c:v>#N/A</c:v>
                </c:pt>
                <c:pt idx="4">
                  <c:v>8559</c:v>
                </c:pt>
                <c:pt idx="5">
                  <c:v>#N/A</c:v>
                </c:pt>
                <c:pt idx="6">
                  <c:v>#N/A</c:v>
                </c:pt>
                <c:pt idx="7">
                  <c:v>7162</c:v>
                </c:pt>
                <c:pt idx="8">
                  <c:v>#N/A</c:v>
                </c:pt>
                <c:pt idx="9">
                  <c:v>#N/A</c:v>
                </c:pt>
                <c:pt idx="10">
                  <c:v>7685</c:v>
                </c:pt>
                <c:pt idx="11">
                  <c:v>#N/A</c:v>
                </c:pt>
                <c:pt idx="12">
                  <c:v>#N/A</c:v>
                </c:pt>
                <c:pt idx="13">
                  <c:v>6561</c:v>
                </c:pt>
                <c:pt idx="14">
                  <c:v>#N/A</c:v>
                </c:pt>
              </c:numCache>
            </c:numRef>
          </c:val>
          <c:smooth val="0"/>
        </c:ser>
        <c:dLbls>
          <c:showLegendKey val="0"/>
          <c:showVal val="0"/>
          <c:showCatName val="0"/>
          <c:showSerName val="0"/>
          <c:showPercent val="0"/>
          <c:showBubbleSize val="0"/>
        </c:dLbls>
        <c:marker val="1"/>
        <c:smooth val="0"/>
        <c:axId val="205319552"/>
        <c:axId val="206562816"/>
      </c:lineChart>
      <c:catAx>
        <c:axId val="20531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562816"/>
        <c:crosses val="autoZero"/>
        <c:auto val="1"/>
        <c:lblAlgn val="ctr"/>
        <c:lblOffset val="100"/>
        <c:tickLblSkip val="1"/>
        <c:tickMarkSkip val="1"/>
        <c:noMultiLvlLbl val="0"/>
      </c:catAx>
      <c:valAx>
        <c:axId val="20656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31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114008</c:v>
                </c:pt>
                <c:pt idx="5">
                  <c:v>112977</c:v>
                </c:pt>
                <c:pt idx="8">
                  <c:v>111909</c:v>
                </c:pt>
                <c:pt idx="11">
                  <c:v>109220</c:v>
                </c:pt>
                <c:pt idx="14">
                  <c:v>106151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20945</c:v>
                </c:pt>
                <c:pt idx="5">
                  <c:v>20241</c:v>
                </c:pt>
                <c:pt idx="8">
                  <c:v>19359</c:v>
                </c:pt>
                <c:pt idx="11">
                  <c:v>18211</c:v>
                </c:pt>
                <c:pt idx="14">
                  <c:v>19421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20184</c:v>
                </c:pt>
                <c:pt idx="5">
                  <c:v>22107</c:v>
                </c:pt>
                <c:pt idx="8">
                  <c:v>24518</c:v>
                </c:pt>
                <c:pt idx="11">
                  <c:v>26453</c:v>
                </c:pt>
                <c:pt idx="14">
                  <c:v>29435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10356</c:v>
                </c:pt>
                <c:pt idx="3">
                  <c:v>10055</c:v>
                </c:pt>
                <c:pt idx="6">
                  <c:v>10522</c:v>
                </c:pt>
                <c:pt idx="9">
                  <c:v>10021</c:v>
                </c:pt>
                <c:pt idx="12">
                  <c:v>10378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17489</c:v>
                </c:pt>
                <c:pt idx="3">
                  <c:v>16426</c:v>
                </c:pt>
                <c:pt idx="6">
                  <c:v>16174</c:v>
                </c:pt>
                <c:pt idx="9">
                  <c:v>16066</c:v>
                </c:pt>
                <c:pt idx="12">
                  <c:v>15290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10723</c:v>
                </c:pt>
                <c:pt idx="3">
                  <c:v>9925</c:v>
                </c:pt>
                <c:pt idx="6">
                  <c:v>9050</c:v>
                </c:pt>
                <c:pt idx="9">
                  <c:v>8443</c:v>
                </c:pt>
                <c:pt idx="12">
                  <c:v>8180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83050</c:v>
                </c:pt>
                <c:pt idx="3">
                  <c:v>77630</c:v>
                </c:pt>
                <c:pt idx="6">
                  <c:v>72996</c:v>
                </c:pt>
                <c:pt idx="9">
                  <c:v>69048</c:v>
                </c:pt>
                <c:pt idx="12">
                  <c:v>68525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7504</c:v>
                </c:pt>
                <c:pt idx="3">
                  <c:v>5888</c:v>
                </c:pt>
                <c:pt idx="6">
                  <c:v>4845</c:v>
                </c:pt>
                <c:pt idx="9">
                  <c:v>3984</c:v>
                </c:pt>
                <c:pt idx="12">
                  <c:v>3472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105505</c:v>
                </c:pt>
                <c:pt idx="3">
                  <c:v>100024</c:v>
                </c:pt>
                <c:pt idx="6">
                  <c:v>93331</c:v>
                </c:pt>
                <c:pt idx="9">
                  <c:v>84909</c:v>
                </c:pt>
                <c:pt idx="12">
                  <c:v>78672</c:v>
                </c:pt>
              </c:numCache>
            </c:numRef>
          </c:val>
        </c:ser>
        <c:dLbls>
          <c:showLegendKey val="0"/>
          <c:showVal val="0"/>
          <c:showCatName val="0"/>
          <c:showSerName val="0"/>
          <c:showPercent val="0"/>
          <c:showBubbleSize val="0"/>
        </c:dLbls>
        <c:gapWidth val="100"/>
        <c:overlap val="100"/>
        <c:axId val="163884416"/>
        <c:axId val="163886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79489</c:v>
                </c:pt>
                <c:pt idx="2">
                  <c:v>#N/A</c:v>
                </c:pt>
                <c:pt idx="3">
                  <c:v>#N/A</c:v>
                </c:pt>
                <c:pt idx="4">
                  <c:v>64623</c:v>
                </c:pt>
                <c:pt idx="5">
                  <c:v>#N/A</c:v>
                </c:pt>
                <c:pt idx="6">
                  <c:v>#N/A</c:v>
                </c:pt>
                <c:pt idx="7">
                  <c:v>51132</c:v>
                </c:pt>
                <c:pt idx="8">
                  <c:v>#N/A</c:v>
                </c:pt>
                <c:pt idx="9">
                  <c:v>#N/A</c:v>
                </c:pt>
                <c:pt idx="10">
                  <c:v>38587</c:v>
                </c:pt>
                <c:pt idx="11">
                  <c:v>#N/A</c:v>
                </c:pt>
                <c:pt idx="12">
                  <c:v>#N/A</c:v>
                </c:pt>
                <c:pt idx="13">
                  <c:v>29510</c:v>
                </c:pt>
                <c:pt idx="14">
                  <c:v>#N/A</c:v>
                </c:pt>
              </c:numCache>
            </c:numRef>
          </c:val>
          <c:smooth val="0"/>
        </c:ser>
        <c:dLbls>
          <c:showLegendKey val="0"/>
          <c:showVal val="0"/>
          <c:showCatName val="0"/>
          <c:showSerName val="0"/>
          <c:showPercent val="0"/>
          <c:showBubbleSize val="0"/>
        </c:dLbls>
        <c:marker val="1"/>
        <c:smooth val="0"/>
        <c:axId val="163884416"/>
        <c:axId val="163886592"/>
      </c:lineChart>
      <c:catAx>
        <c:axId val="16388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886592"/>
        <c:crosses val="autoZero"/>
        <c:auto val="1"/>
        <c:lblAlgn val="ctr"/>
        <c:lblOffset val="100"/>
        <c:tickLblSkip val="1"/>
        <c:tickMarkSkip val="1"/>
        <c:noMultiLvlLbl val="0"/>
      </c:catAx>
      <c:valAx>
        <c:axId val="16388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88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313,203
305,534
205.58
107,355,531
104,422,929
2,480,219
69,836,086
78,602,844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本市には全国有数の</a:t>
          </a:r>
          <a:r>
            <a:rPr lang="ja-JP" altLang="ja-JP" sz="1100" b="0" i="0" baseline="0">
              <a:solidFill>
                <a:schemeClr val="dk1"/>
              </a:solidFill>
              <a:effectLst/>
              <a:latin typeface="+mn-lt"/>
              <a:ea typeface="+mn-ea"/>
              <a:cs typeface="+mn-cs"/>
            </a:rPr>
            <a:t>石油化学</a:t>
          </a:r>
          <a:r>
            <a:rPr lang="ja-JP" altLang="en-US" sz="1100" b="0" i="0" baseline="0">
              <a:solidFill>
                <a:schemeClr val="dk1"/>
              </a:solidFill>
              <a:effectLst/>
              <a:latin typeface="+mn-lt"/>
              <a:ea typeface="+mn-ea"/>
              <a:cs typeface="+mn-cs"/>
            </a:rPr>
            <a:t>コンビナートや</a:t>
          </a:r>
          <a:r>
            <a:rPr lang="en-US" altLang="ja-JP" sz="1100" b="0" i="0" baseline="0">
              <a:solidFill>
                <a:schemeClr val="dk1"/>
              </a:solidFill>
              <a:effectLst/>
              <a:latin typeface="+mn-lt"/>
              <a:ea typeface="+mn-ea"/>
              <a:cs typeface="+mn-cs"/>
            </a:rPr>
            <a:t>IT</a:t>
          </a:r>
          <a:r>
            <a:rPr lang="ja-JP" altLang="ja-JP" sz="1100" b="0" i="0" baseline="0">
              <a:solidFill>
                <a:schemeClr val="dk1"/>
              </a:solidFill>
              <a:effectLst/>
              <a:latin typeface="+mn-lt"/>
              <a:ea typeface="+mn-ea"/>
              <a:cs typeface="+mn-cs"/>
            </a:rPr>
            <a:t>関連企業</a:t>
          </a:r>
          <a:r>
            <a:rPr lang="ja-JP" altLang="en-US" sz="1100" b="0" i="0" baseline="0">
              <a:solidFill>
                <a:schemeClr val="dk1"/>
              </a:solidFill>
              <a:effectLst/>
              <a:latin typeface="+mn-lt"/>
              <a:ea typeface="+mn-ea"/>
              <a:cs typeface="+mn-cs"/>
            </a:rPr>
            <a:t>等の多様な産業が集積し、製造品出荷額等の市区町村別の順位が全国</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位（</a:t>
          </a:r>
          <a:r>
            <a:rPr lang="en-US" altLang="ja-JP" sz="1100" b="0" i="0" baseline="0">
              <a:solidFill>
                <a:schemeClr val="dk1"/>
              </a:solidFill>
              <a:effectLst/>
              <a:latin typeface="+mn-lt"/>
              <a:ea typeface="+mn-ea"/>
              <a:cs typeface="+mn-cs"/>
            </a:rPr>
            <a:t>2010</a:t>
          </a:r>
          <a:r>
            <a:rPr lang="ja-JP" altLang="en-US" sz="1100" b="0" i="0" baseline="0">
              <a:solidFill>
                <a:schemeClr val="dk1"/>
              </a:solidFill>
              <a:effectLst/>
              <a:latin typeface="+mn-lt"/>
              <a:ea typeface="+mn-ea"/>
              <a:cs typeface="+mn-cs"/>
            </a:rPr>
            <a:t>年工業統計調査）となっているなど、税収面で恵まれた状況にあり、財政力指数は</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を割っているものの、</a:t>
          </a:r>
          <a:r>
            <a:rPr lang="ja-JP" altLang="ja-JP" sz="1100" b="0" i="0" baseline="0">
              <a:solidFill>
                <a:schemeClr val="dk1"/>
              </a:solidFill>
              <a:effectLst/>
              <a:latin typeface="+mn-lt"/>
              <a:ea typeface="+mn-ea"/>
              <a:cs typeface="+mn-cs"/>
            </a:rPr>
            <a:t>類似団体内順位</a:t>
          </a:r>
          <a:r>
            <a:rPr lang="ja-JP" altLang="en-US" sz="1100" b="0" i="0" baseline="0">
              <a:solidFill>
                <a:schemeClr val="dk1"/>
              </a:solidFill>
              <a:effectLst/>
              <a:latin typeface="+mn-lt"/>
              <a:ea typeface="+mn-ea"/>
              <a:cs typeface="+mn-cs"/>
            </a:rPr>
            <a:t>で</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位</a:t>
          </a:r>
          <a:r>
            <a:rPr lang="ja-JP" altLang="en-US" sz="1100" b="0" i="0" baseline="0">
              <a:solidFill>
                <a:schemeClr val="dk1"/>
              </a:solidFill>
              <a:effectLst/>
              <a:latin typeface="+mn-lt"/>
              <a:ea typeface="+mn-ea"/>
              <a:cs typeface="+mn-cs"/>
            </a:rPr>
            <a:t>となっています。</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しかしながら、景気に左右されやすい法人税収や固定資産税の償却資産など、今後もこうした税収が安定して見込まれる状況ではなく、また、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、財政力</a:t>
          </a:r>
          <a:r>
            <a:rPr lang="ja-JP" altLang="ja-JP" sz="1100" b="0" i="0" baseline="0">
              <a:solidFill>
                <a:schemeClr val="dk1"/>
              </a:solidFill>
              <a:effectLst/>
              <a:latin typeface="+mn-lt"/>
              <a:ea typeface="+mn-ea"/>
              <a:cs typeface="+mn-cs"/>
            </a:rPr>
            <a:t>指数が</a:t>
          </a:r>
          <a:r>
            <a:rPr lang="ja-JP" altLang="en-US" sz="1100" b="0" i="0" baseline="0">
              <a:solidFill>
                <a:schemeClr val="dk1"/>
              </a:solidFill>
              <a:effectLst/>
              <a:latin typeface="+mn-lt"/>
              <a:ea typeface="+mn-ea"/>
              <a:cs typeface="+mn-cs"/>
            </a:rPr>
            <a:t>徐々に</a:t>
          </a:r>
          <a:r>
            <a:rPr lang="ja-JP" altLang="ja-JP" sz="1100" b="0" i="0" baseline="0">
              <a:solidFill>
                <a:schemeClr val="dk1"/>
              </a:solidFill>
              <a:effectLst/>
              <a:latin typeface="+mn-lt"/>
              <a:ea typeface="+mn-ea"/>
              <a:cs typeface="+mn-cs"/>
            </a:rPr>
            <a:t>悪化</a:t>
          </a:r>
          <a:r>
            <a:rPr lang="ja-JP" altLang="en-US" sz="1100" b="0" i="0" baseline="0">
              <a:solidFill>
                <a:schemeClr val="dk1"/>
              </a:solidFill>
              <a:effectLst/>
              <a:latin typeface="+mn-lt"/>
              <a:ea typeface="+mn-ea"/>
              <a:cs typeface="+mn-cs"/>
            </a:rPr>
            <a:t>する傾向にあ</a:t>
          </a:r>
          <a:r>
            <a:rPr lang="ja-JP" altLang="ja-JP" sz="1100" b="0" i="0" baseline="0">
              <a:solidFill>
                <a:schemeClr val="dk1"/>
              </a:solidFill>
              <a:effectLst/>
              <a:latin typeface="+mn-lt"/>
              <a:ea typeface="+mn-ea"/>
              <a:cs typeface="+mn-cs"/>
            </a:rPr>
            <a:t>ることから、</a:t>
          </a:r>
          <a:r>
            <a:rPr lang="ja-JP" altLang="en-US" sz="1100" b="0" i="0" baseline="0">
              <a:solidFill>
                <a:schemeClr val="dk1"/>
              </a:solidFill>
              <a:effectLst/>
              <a:latin typeface="+mn-lt"/>
              <a:ea typeface="+mn-ea"/>
              <a:cs typeface="+mn-cs"/>
            </a:rPr>
            <a:t>引き続き行財政改革に取り組み、</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投資的経費の抑制等、歳出の徹底的な見直しを</a:t>
          </a:r>
          <a:r>
            <a:rPr lang="ja-JP" altLang="en-US" sz="1100" b="0" i="0" baseline="0">
              <a:solidFill>
                <a:schemeClr val="dk1"/>
              </a:solidFill>
              <a:effectLst/>
              <a:latin typeface="+mn-lt"/>
              <a:ea typeface="+mn-ea"/>
              <a:cs typeface="+mn-cs"/>
            </a:rPr>
            <a:t>行う</a:t>
          </a:r>
          <a:r>
            <a:rPr lang="ja-JP" altLang="ja-JP" sz="1100" b="0" i="0" baseline="0">
              <a:solidFill>
                <a:schemeClr val="dk1"/>
              </a:solidFill>
              <a:effectLst/>
              <a:latin typeface="+mn-lt"/>
              <a:ea typeface="+mn-ea"/>
              <a:cs typeface="+mn-cs"/>
            </a:rPr>
            <a:t>とともに、税等の徴収率向上対策を中心とする歳入確保に努め</a:t>
          </a:r>
          <a:r>
            <a:rPr lang="ja-JP" altLang="en-US" sz="1100" b="0" i="0" baseline="0">
              <a:solidFill>
                <a:schemeClr val="dk1"/>
              </a:solidFill>
              <a:effectLst/>
              <a:latin typeface="+mn-lt"/>
              <a:ea typeface="+mn-ea"/>
              <a:cs typeface="+mn-cs"/>
            </a:rPr>
            <a:t>ていき</a:t>
          </a:r>
          <a:r>
            <a:rPr lang="ja-JP" altLang="ja-JP" sz="1100" b="0" i="0" baseline="0">
              <a:solidFill>
                <a:schemeClr val="dk1"/>
              </a:solidFill>
              <a:effectLst/>
              <a:latin typeface="+mn-lt"/>
              <a:ea typeface="+mn-ea"/>
              <a:cs typeface="+mn-cs"/>
            </a:rPr>
            <a:t>ます。</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87842</xdr:rowOff>
    </xdr:from>
    <xdr:to>
      <xdr:col>7</xdr:col>
      <xdr:colOff>152400</xdr:colOff>
      <xdr:row>38</xdr:row>
      <xdr:rowOff>107950</xdr:rowOff>
    </xdr:to>
    <xdr:cxnSp macro="">
      <xdr:nvCxnSpPr>
        <xdr:cNvPr id="68" name="直線コネクタ 67"/>
        <xdr:cNvCxnSpPr/>
      </xdr:nvCxnSpPr>
      <xdr:spPr>
        <a:xfrm flipV="1">
          <a:off x="4114800" y="66029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27517</xdr:rowOff>
    </xdr:from>
    <xdr:to>
      <xdr:col>6</xdr:col>
      <xdr:colOff>0</xdr:colOff>
      <xdr:row>38</xdr:row>
      <xdr:rowOff>107950</xdr:rowOff>
    </xdr:to>
    <xdr:cxnSp macro="">
      <xdr:nvCxnSpPr>
        <xdr:cNvPr id="71" name="直線コネクタ 70"/>
        <xdr:cNvCxnSpPr/>
      </xdr:nvCxnSpPr>
      <xdr:spPr>
        <a:xfrm>
          <a:off x="3225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118533</xdr:rowOff>
    </xdr:from>
    <xdr:to>
      <xdr:col>4</xdr:col>
      <xdr:colOff>482600</xdr:colOff>
      <xdr:row>38</xdr:row>
      <xdr:rowOff>27517</xdr:rowOff>
    </xdr:to>
    <xdr:cxnSp macro="">
      <xdr:nvCxnSpPr>
        <xdr:cNvPr id="74" name="直線コネクタ 73"/>
        <xdr:cNvCxnSpPr/>
      </xdr:nvCxnSpPr>
      <xdr:spPr>
        <a:xfrm>
          <a:off x="2336800" y="64621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118533</xdr:rowOff>
    </xdr:to>
    <xdr:cxnSp macro="">
      <xdr:nvCxnSpPr>
        <xdr:cNvPr id="77" name="直線コネクタ 76"/>
        <xdr:cNvCxnSpPr/>
      </xdr:nvCxnSpPr>
      <xdr:spPr>
        <a:xfrm>
          <a:off x="1447800" y="638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7" name="円/楕円 86"/>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8"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148167</xdr:rowOff>
    </xdr:from>
    <xdr:to>
      <xdr:col>4</xdr:col>
      <xdr:colOff>533400</xdr:colOff>
      <xdr:row>38</xdr:row>
      <xdr:rowOff>78316</xdr:rowOff>
    </xdr:to>
    <xdr:sp macro="" textlink="">
      <xdr:nvSpPr>
        <xdr:cNvPr id="91" name="円/楕円 90"/>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88494</xdr:rowOff>
    </xdr:from>
    <xdr:ext cx="762000" cy="259045"/>
    <xdr:sp macro="" textlink="">
      <xdr:nvSpPr>
        <xdr:cNvPr id="92" name="テキスト ボックス 91"/>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67733</xdr:rowOff>
    </xdr:from>
    <xdr:to>
      <xdr:col>3</xdr:col>
      <xdr:colOff>330200</xdr:colOff>
      <xdr:row>37</xdr:row>
      <xdr:rowOff>169334</xdr:rowOff>
    </xdr:to>
    <xdr:sp macro="" textlink="">
      <xdr:nvSpPr>
        <xdr:cNvPr id="93" name="円/楕円 92"/>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8060</xdr:rowOff>
    </xdr:from>
    <xdr:ext cx="762000" cy="259045"/>
    <xdr:sp macro="" textlink="">
      <xdr:nvSpPr>
        <xdr:cNvPr id="94" name="テキスト ボックス 93"/>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5" name="円/楕円 94"/>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6" name="テキスト ボックス 95"/>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これまで取り組んできた</a:t>
          </a:r>
          <a:r>
            <a:rPr lang="ja-JP" altLang="ja-JP" sz="1100" b="0" i="0" baseline="0">
              <a:solidFill>
                <a:schemeClr val="dk1"/>
              </a:solidFill>
              <a:effectLst/>
              <a:latin typeface="+mn-lt"/>
              <a:ea typeface="+mn-ea"/>
              <a:cs typeface="+mn-cs"/>
            </a:rPr>
            <a:t>職員数の削減や市債発行の抑制等の効果により、類似団体平均を下回っています。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経常収支</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は若干改善</a:t>
          </a:r>
          <a:r>
            <a:rPr lang="ja-JP" altLang="ja-JP" sz="1100" b="0" i="0" baseline="0">
              <a:solidFill>
                <a:schemeClr val="dk1"/>
              </a:solidFill>
              <a:effectLst/>
              <a:latin typeface="+mn-lt"/>
              <a:ea typeface="+mn-ea"/>
              <a:cs typeface="+mn-cs"/>
            </a:rPr>
            <a:t>しました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 引き続き事務事業の見直し等</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経常経費の削減に努め</a:t>
          </a:r>
          <a:r>
            <a:rPr lang="ja-JP" altLang="en-US" sz="1100" b="0" i="0" baseline="0">
              <a:solidFill>
                <a:schemeClr val="dk1"/>
              </a:solidFill>
              <a:effectLst/>
              <a:latin typeface="+mn-lt"/>
              <a:ea typeface="+mn-ea"/>
              <a:cs typeface="+mn-cs"/>
            </a:rPr>
            <a:t>ることで、</a:t>
          </a:r>
          <a:r>
            <a:rPr lang="ja-JP" altLang="ja-JP" sz="1100" b="0" i="0" baseline="0">
              <a:solidFill>
                <a:schemeClr val="dk1"/>
              </a:solidFill>
              <a:effectLst/>
              <a:latin typeface="+mn-lt"/>
              <a:ea typeface="+mn-ea"/>
              <a:cs typeface="+mn-cs"/>
            </a:rPr>
            <a:t>財政</a:t>
          </a:r>
          <a:r>
            <a:rPr lang="ja-JP" altLang="en-US" sz="1100" b="0" i="0" baseline="0">
              <a:solidFill>
                <a:schemeClr val="dk1"/>
              </a:solidFill>
              <a:effectLst/>
              <a:latin typeface="+mn-lt"/>
              <a:ea typeface="+mn-ea"/>
              <a:cs typeface="+mn-cs"/>
            </a:rPr>
            <a:t>構造</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弾力性を確保していきます。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38946</xdr:rowOff>
    </xdr:from>
    <xdr:to>
      <xdr:col>7</xdr:col>
      <xdr:colOff>152400</xdr:colOff>
      <xdr:row>61</xdr:row>
      <xdr:rowOff>87206</xdr:rowOff>
    </xdr:to>
    <xdr:cxnSp macro="">
      <xdr:nvCxnSpPr>
        <xdr:cNvPr id="131" name="直線コネクタ 130"/>
        <xdr:cNvCxnSpPr/>
      </xdr:nvCxnSpPr>
      <xdr:spPr>
        <a:xfrm flipV="1">
          <a:off x="4114800" y="104973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41487</xdr:rowOff>
    </xdr:from>
    <xdr:to>
      <xdr:col>6</xdr:col>
      <xdr:colOff>0</xdr:colOff>
      <xdr:row>61</xdr:row>
      <xdr:rowOff>87206</xdr:rowOff>
    </xdr:to>
    <xdr:cxnSp macro="">
      <xdr:nvCxnSpPr>
        <xdr:cNvPr id="134" name="直線コネクタ 133"/>
        <xdr:cNvCxnSpPr/>
      </xdr:nvCxnSpPr>
      <xdr:spPr>
        <a:xfrm>
          <a:off x="3225800" y="103284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41487</xdr:rowOff>
    </xdr:from>
    <xdr:to>
      <xdr:col>4</xdr:col>
      <xdr:colOff>482600</xdr:colOff>
      <xdr:row>61</xdr:row>
      <xdr:rowOff>14817</xdr:rowOff>
    </xdr:to>
    <xdr:cxnSp macro="">
      <xdr:nvCxnSpPr>
        <xdr:cNvPr id="137" name="直線コネクタ 136"/>
        <xdr:cNvCxnSpPr/>
      </xdr:nvCxnSpPr>
      <xdr:spPr>
        <a:xfrm flipV="1">
          <a:off x="2336800" y="103284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44027</xdr:rowOff>
    </xdr:from>
    <xdr:to>
      <xdr:col>3</xdr:col>
      <xdr:colOff>279400</xdr:colOff>
      <xdr:row>61</xdr:row>
      <xdr:rowOff>14817</xdr:rowOff>
    </xdr:to>
    <xdr:cxnSp macro="">
      <xdr:nvCxnSpPr>
        <xdr:cNvPr id="140" name="直線コネクタ 139"/>
        <xdr:cNvCxnSpPr/>
      </xdr:nvCxnSpPr>
      <xdr:spPr>
        <a:xfrm>
          <a:off x="1447800" y="10159577"/>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44" name="テキスト ボックス 143"/>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159596</xdr:rowOff>
    </xdr:from>
    <xdr:to>
      <xdr:col>7</xdr:col>
      <xdr:colOff>203200</xdr:colOff>
      <xdr:row>61</xdr:row>
      <xdr:rowOff>89746</xdr:rowOff>
    </xdr:to>
    <xdr:sp macro="" textlink="">
      <xdr:nvSpPr>
        <xdr:cNvPr id="150" name="円/楕円 149"/>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4673</xdr:rowOff>
    </xdr:from>
    <xdr:ext cx="762000" cy="259045"/>
    <xdr:sp macro="" textlink="">
      <xdr:nvSpPr>
        <xdr:cNvPr id="151"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36406</xdr:rowOff>
    </xdr:from>
    <xdr:to>
      <xdr:col>6</xdr:col>
      <xdr:colOff>50800</xdr:colOff>
      <xdr:row>61</xdr:row>
      <xdr:rowOff>138006</xdr:rowOff>
    </xdr:to>
    <xdr:sp macro="" textlink="">
      <xdr:nvSpPr>
        <xdr:cNvPr id="152" name="円/楕円 151"/>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148183</xdr:rowOff>
    </xdr:from>
    <xdr:ext cx="736600" cy="259045"/>
    <xdr:sp macro="" textlink="">
      <xdr:nvSpPr>
        <xdr:cNvPr id="153" name="テキスト ボックス 152"/>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162137</xdr:rowOff>
    </xdr:from>
    <xdr:to>
      <xdr:col>4</xdr:col>
      <xdr:colOff>533400</xdr:colOff>
      <xdr:row>60</xdr:row>
      <xdr:rowOff>92287</xdr:rowOff>
    </xdr:to>
    <xdr:sp macro="" textlink="">
      <xdr:nvSpPr>
        <xdr:cNvPr id="154" name="円/楕円 153"/>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102464</xdr:rowOff>
    </xdr:from>
    <xdr:ext cx="762000" cy="259045"/>
    <xdr:sp macro="" textlink="">
      <xdr:nvSpPr>
        <xdr:cNvPr id="155" name="テキスト ボックス 154"/>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135467</xdr:rowOff>
    </xdr:from>
    <xdr:to>
      <xdr:col>3</xdr:col>
      <xdr:colOff>330200</xdr:colOff>
      <xdr:row>61</xdr:row>
      <xdr:rowOff>65617</xdr:rowOff>
    </xdr:to>
    <xdr:sp macro="" textlink="">
      <xdr:nvSpPr>
        <xdr:cNvPr id="156" name="円/楕円 155"/>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75794</xdr:rowOff>
    </xdr:from>
    <xdr:ext cx="762000" cy="259045"/>
    <xdr:sp macro="" textlink="">
      <xdr:nvSpPr>
        <xdr:cNvPr id="157" name="テキスト ボックス 156"/>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164677</xdr:rowOff>
    </xdr:from>
    <xdr:to>
      <xdr:col>2</xdr:col>
      <xdr:colOff>127000</xdr:colOff>
      <xdr:row>59</xdr:row>
      <xdr:rowOff>94827</xdr:rowOff>
    </xdr:to>
    <xdr:sp macro="" textlink="">
      <xdr:nvSpPr>
        <xdr:cNvPr id="158" name="円/楕円 157"/>
        <xdr:cNvSpPr/>
      </xdr:nvSpPr>
      <xdr:spPr>
        <a:xfrm>
          <a:off x="1397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105004</xdr:rowOff>
    </xdr:from>
    <xdr:ext cx="762000" cy="259045"/>
    <xdr:sp macro="" textlink="">
      <xdr:nvSpPr>
        <xdr:cNvPr id="159" name="テキスト ボックス 158"/>
        <xdr:cNvSpPr txBox="1"/>
      </xdr:nvSpPr>
      <xdr:spPr>
        <a:xfrm>
          <a:off x="1066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職員数の削減による人件費の減や事務事業の見直しによる経費の削減により、類似団体平均を</a:t>
          </a:r>
          <a:r>
            <a:rPr lang="ja-JP" altLang="en-US" sz="1100" b="0" i="0" baseline="0">
              <a:solidFill>
                <a:schemeClr val="dk1"/>
              </a:solidFill>
              <a:effectLst/>
              <a:latin typeface="+mn-lt"/>
              <a:ea typeface="+mn-ea"/>
              <a:cs typeface="+mn-cs"/>
            </a:rPr>
            <a:t>若干</a:t>
          </a:r>
          <a:r>
            <a:rPr lang="ja-JP" altLang="ja-JP" sz="1100" b="0" i="0" baseline="0">
              <a:solidFill>
                <a:schemeClr val="dk1"/>
              </a:solidFill>
              <a:effectLst/>
              <a:latin typeface="+mn-lt"/>
              <a:ea typeface="+mn-ea"/>
              <a:cs typeface="+mn-cs"/>
            </a:rPr>
            <a:t>下回っています。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職員の適正配置や給与制度の見直し等により</a:t>
          </a:r>
          <a:r>
            <a:rPr lang="ja-JP" altLang="ja-JP" sz="1100" b="0" i="0" baseline="0">
              <a:solidFill>
                <a:schemeClr val="dk1"/>
              </a:solidFill>
              <a:effectLst/>
              <a:latin typeface="+mn-lt"/>
              <a:ea typeface="+mn-ea"/>
              <a:cs typeface="+mn-cs"/>
            </a:rPr>
            <a:t>人件費の抑制</a:t>
          </a:r>
          <a:r>
            <a:rPr lang="ja-JP" altLang="en-US" sz="1100" b="0" i="0" baseline="0">
              <a:solidFill>
                <a:schemeClr val="dk1"/>
              </a:solidFill>
              <a:effectLst/>
              <a:latin typeface="+mn-lt"/>
              <a:ea typeface="+mn-ea"/>
              <a:cs typeface="+mn-cs"/>
            </a:rPr>
            <a:t>と、事務事業</a:t>
          </a:r>
          <a:r>
            <a:rPr lang="ja-JP" altLang="ja-JP" sz="1100" b="0" i="0" baseline="0">
              <a:solidFill>
                <a:schemeClr val="dk1"/>
              </a:solidFill>
              <a:effectLst/>
              <a:latin typeface="+mn-lt"/>
              <a:ea typeface="+mn-ea"/>
              <a:cs typeface="+mn-cs"/>
            </a:rPr>
            <a:t>の見直し</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による</a:t>
          </a:r>
          <a:r>
            <a:rPr lang="ja-JP" altLang="en-US" sz="1100" b="0" i="0" baseline="0">
              <a:solidFill>
                <a:schemeClr val="dk1"/>
              </a:solidFill>
              <a:effectLst/>
              <a:latin typeface="+mn-lt"/>
              <a:ea typeface="+mn-ea"/>
              <a:cs typeface="+mn-cs"/>
            </a:rPr>
            <a:t>物件費の</a:t>
          </a:r>
          <a:r>
            <a:rPr lang="ja-JP" altLang="ja-JP" sz="1100" b="0" i="0" baseline="0">
              <a:solidFill>
                <a:schemeClr val="dk1"/>
              </a:solidFill>
              <a:effectLst/>
              <a:latin typeface="+mn-lt"/>
              <a:ea typeface="+mn-ea"/>
              <a:cs typeface="+mn-cs"/>
            </a:rPr>
            <a:t>コスト削減に努めます。</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155153</xdr:rowOff>
    </xdr:from>
    <xdr:to>
      <xdr:col>7</xdr:col>
      <xdr:colOff>152400</xdr:colOff>
      <xdr:row>83</xdr:row>
      <xdr:rowOff>156049</xdr:rowOff>
    </xdr:to>
    <xdr:cxnSp macro="">
      <xdr:nvCxnSpPr>
        <xdr:cNvPr id="196" name="直線コネクタ 195"/>
        <xdr:cNvCxnSpPr/>
      </xdr:nvCxnSpPr>
      <xdr:spPr>
        <a:xfrm>
          <a:off x="4114800" y="14385503"/>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155153</xdr:rowOff>
    </xdr:from>
    <xdr:to>
      <xdr:col>6</xdr:col>
      <xdr:colOff>0</xdr:colOff>
      <xdr:row>84</xdr:row>
      <xdr:rowOff>39219</xdr:rowOff>
    </xdr:to>
    <xdr:cxnSp macro="">
      <xdr:nvCxnSpPr>
        <xdr:cNvPr id="199" name="直線コネクタ 198"/>
        <xdr:cNvCxnSpPr/>
      </xdr:nvCxnSpPr>
      <xdr:spPr>
        <a:xfrm flipV="1">
          <a:off x="3225800" y="1438550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136486</xdr:rowOff>
    </xdr:from>
    <xdr:to>
      <xdr:col>4</xdr:col>
      <xdr:colOff>482600</xdr:colOff>
      <xdr:row>84</xdr:row>
      <xdr:rowOff>39219</xdr:rowOff>
    </xdr:to>
    <xdr:cxnSp macro="">
      <xdr:nvCxnSpPr>
        <xdr:cNvPr id="202" name="直線コネクタ 201"/>
        <xdr:cNvCxnSpPr/>
      </xdr:nvCxnSpPr>
      <xdr:spPr>
        <a:xfrm>
          <a:off x="2336800" y="14366836"/>
          <a:ext cx="889000" cy="7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136486</xdr:rowOff>
    </xdr:from>
    <xdr:to>
      <xdr:col>3</xdr:col>
      <xdr:colOff>279400</xdr:colOff>
      <xdr:row>83</xdr:row>
      <xdr:rowOff>164409</xdr:rowOff>
    </xdr:to>
    <xdr:cxnSp macro="">
      <xdr:nvCxnSpPr>
        <xdr:cNvPr id="205" name="直線コネクタ 204"/>
        <xdr:cNvCxnSpPr/>
      </xdr:nvCxnSpPr>
      <xdr:spPr>
        <a:xfrm flipV="1">
          <a:off x="1447800" y="14366836"/>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105249</xdr:rowOff>
    </xdr:from>
    <xdr:to>
      <xdr:col>7</xdr:col>
      <xdr:colOff>203200</xdr:colOff>
      <xdr:row>84</xdr:row>
      <xdr:rowOff>35399</xdr:rowOff>
    </xdr:to>
    <xdr:sp macro="" textlink="">
      <xdr:nvSpPr>
        <xdr:cNvPr id="215" name="円/楕円 214"/>
        <xdr:cNvSpPr/>
      </xdr:nvSpPr>
      <xdr:spPr>
        <a:xfrm>
          <a:off x="4902200" y="143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121776</xdr:rowOff>
    </xdr:from>
    <xdr:ext cx="762000" cy="259045"/>
    <xdr:sp macro="" textlink="">
      <xdr:nvSpPr>
        <xdr:cNvPr id="216" name="人件費・物件費等の状況該当値テキスト"/>
        <xdr:cNvSpPr txBox="1"/>
      </xdr:nvSpPr>
      <xdr:spPr>
        <a:xfrm>
          <a:off x="5041900" y="1418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97,317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104353</xdr:rowOff>
    </xdr:from>
    <xdr:to>
      <xdr:col>6</xdr:col>
      <xdr:colOff>50800</xdr:colOff>
      <xdr:row>84</xdr:row>
      <xdr:rowOff>34503</xdr:rowOff>
    </xdr:to>
    <xdr:sp macro="" textlink="">
      <xdr:nvSpPr>
        <xdr:cNvPr id="217" name="円/楕円 216"/>
        <xdr:cNvSpPr/>
      </xdr:nvSpPr>
      <xdr:spPr>
        <a:xfrm>
          <a:off x="4064000" y="1433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44680</xdr:rowOff>
    </xdr:from>
    <xdr:ext cx="736600" cy="259045"/>
    <xdr:sp macro="" textlink="">
      <xdr:nvSpPr>
        <xdr:cNvPr id="218" name="テキスト ボックス 217"/>
        <xdr:cNvSpPr txBox="1"/>
      </xdr:nvSpPr>
      <xdr:spPr>
        <a:xfrm>
          <a:off x="3733800" y="1410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97,265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159869</xdr:rowOff>
    </xdr:from>
    <xdr:to>
      <xdr:col>4</xdr:col>
      <xdr:colOff>533400</xdr:colOff>
      <xdr:row>84</xdr:row>
      <xdr:rowOff>90019</xdr:rowOff>
    </xdr:to>
    <xdr:sp macro="" textlink="">
      <xdr:nvSpPr>
        <xdr:cNvPr id="219" name="円/楕円 218"/>
        <xdr:cNvSpPr/>
      </xdr:nvSpPr>
      <xdr:spPr>
        <a:xfrm>
          <a:off x="3175000" y="143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100196</xdr:rowOff>
    </xdr:from>
    <xdr:ext cx="762000" cy="259045"/>
    <xdr:sp macro="" textlink="">
      <xdr:nvSpPr>
        <xdr:cNvPr id="220" name="テキスト ボックス 219"/>
        <xdr:cNvSpPr txBox="1"/>
      </xdr:nvSpPr>
      <xdr:spPr>
        <a:xfrm>
          <a:off x="2844800" y="1415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100,486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85686</xdr:rowOff>
    </xdr:from>
    <xdr:to>
      <xdr:col>3</xdr:col>
      <xdr:colOff>330200</xdr:colOff>
      <xdr:row>84</xdr:row>
      <xdr:rowOff>15836</xdr:rowOff>
    </xdr:to>
    <xdr:sp macro="" textlink="">
      <xdr:nvSpPr>
        <xdr:cNvPr id="221" name="円/楕円 220"/>
        <xdr:cNvSpPr/>
      </xdr:nvSpPr>
      <xdr:spPr>
        <a:xfrm>
          <a:off x="2286000" y="143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26013</xdr:rowOff>
    </xdr:from>
    <xdr:ext cx="762000" cy="259045"/>
    <xdr:sp macro="" textlink="">
      <xdr:nvSpPr>
        <xdr:cNvPr id="222" name="テキスト ボックス 221"/>
        <xdr:cNvSpPr txBox="1"/>
      </xdr:nvSpPr>
      <xdr:spPr>
        <a:xfrm>
          <a:off x="1955800" y="140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113609</xdr:rowOff>
    </xdr:from>
    <xdr:to>
      <xdr:col>2</xdr:col>
      <xdr:colOff>127000</xdr:colOff>
      <xdr:row>84</xdr:row>
      <xdr:rowOff>43759</xdr:rowOff>
    </xdr:to>
    <xdr:sp macro="" textlink="">
      <xdr:nvSpPr>
        <xdr:cNvPr id="223" name="円/楕円 222"/>
        <xdr:cNvSpPr/>
      </xdr:nvSpPr>
      <xdr:spPr>
        <a:xfrm>
          <a:off x="1397000" y="143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53936</xdr:rowOff>
    </xdr:from>
    <xdr:ext cx="762000" cy="259045"/>
    <xdr:sp macro="" textlink="">
      <xdr:nvSpPr>
        <xdr:cNvPr id="224" name="テキスト ボックス 223"/>
        <xdr:cNvSpPr txBox="1"/>
      </xdr:nvSpPr>
      <xdr:spPr>
        <a:xfrm>
          <a:off x="1066800" y="1411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110</a:t>
          </a:r>
          <a:r>
            <a:rPr lang="ja-JP" altLang="en-US" sz="1100" b="0" i="0" baseline="0">
              <a:solidFill>
                <a:schemeClr val="dk1"/>
              </a:solidFill>
              <a:effectLst/>
              <a:latin typeface="+mn-lt"/>
              <a:ea typeface="+mn-ea"/>
              <a:cs typeface="+mn-cs"/>
            </a:rPr>
            <a:t>を超える水準に</a:t>
          </a:r>
          <a:r>
            <a:rPr lang="ja-JP" altLang="ja-JP" sz="1100" b="0" i="0" baseline="0">
              <a:solidFill>
                <a:schemeClr val="dk1"/>
              </a:solidFill>
              <a:effectLst/>
              <a:latin typeface="+mn-lt"/>
              <a:ea typeface="+mn-ea"/>
              <a:cs typeface="+mn-cs"/>
            </a:rPr>
            <a:t>大きく</a:t>
          </a:r>
          <a:r>
            <a:rPr lang="ja-JP" altLang="en-US" sz="1100" b="0" i="0" baseline="0">
              <a:solidFill>
                <a:schemeClr val="dk1"/>
              </a:solidFill>
              <a:effectLst/>
              <a:latin typeface="+mn-lt"/>
              <a:ea typeface="+mn-ea"/>
              <a:cs typeface="+mn-cs"/>
            </a:rPr>
            <a:t>上回った</a:t>
          </a:r>
          <a:r>
            <a:rPr lang="ja-JP" altLang="ja-JP" sz="1100" b="0" i="0" baseline="0">
              <a:solidFill>
                <a:schemeClr val="dk1"/>
              </a:solidFill>
              <a:effectLst/>
              <a:latin typeface="+mn-lt"/>
              <a:ea typeface="+mn-ea"/>
              <a:cs typeface="+mn-cs"/>
            </a:rPr>
            <a:t>原因は、</a:t>
          </a:r>
          <a:r>
            <a:rPr lang="ja-JP" altLang="en-US" sz="1100" b="0" i="0" baseline="0">
              <a:solidFill>
                <a:schemeClr val="dk1"/>
              </a:solidFill>
              <a:effectLst/>
              <a:latin typeface="+mn-lt"/>
              <a:ea typeface="+mn-ea"/>
              <a:cs typeface="+mn-cs"/>
            </a:rPr>
            <a:t>東日本大震災を受けた</a:t>
          </a:r>
          <a:r>
            <a:rPr lang="ja-JP" altLang="ja-JP" sz="1100" b="0" i="0" baseline="0">
              <a:solidFill>
                <a:schemeClr val="dk1"/>
              </a:solidFill>
              <a:effectLst/>
              <a:latin typeface="+mn-lt"/>
              <a:ea typeface="+mn-ea"/>
              <a:cs typeface="+mn-cs"/>
            </a:rPr>
            <a:t>国家公務員の給与改定特例法による</a:t>
          </a:r>
          <a:r>
            <a:rPr lang="ja-JP" altLang="en-US" sz="1100" b="0" i="0" baseline="0">
              <a:solidFill>
                <a:schemeClr val="dk1"/>
              </a:solidFill>
              <a:effectLst/>
              <a:latin typeface="+mn-lt"/>
              <a:ea typeface="+mn-ea"/>
              <a:cs typeface="+mn-cs"/>
            </a:rPr>
            <a:t>給料カット</a:t>
          </a:r>
          <a:r>
            <a:rPr lang="ja-JP" altLang="ja-JP" sz="1100" b="0" i="0" baseline="0">
              <a:solidFill>
                <a:schemeClr val="dk1"/>
              </a:solidFill>
              <a:effectLst/>
              <a:latin typeface="+mn-lt"/>
              <a:ea typeface="+mn-ea"/>
              <a:cs typeface="+mn-cs"/>
            </a:rPr>
            <a:t>措置の影響によるもので、</a:t>
          </a:r>
          <a:r>
            <a:rPr lang="ja-JP" altLang="en-US" sz="1100" b="0" i="0" baseline="0">
              <a:solidFill>
                <a:schemeClr val="dk1"/>
              </a:solidFill>
              <a:effectLst/>
              <a:latin typeface="+mn-lt"/>
              <a:ea typeface="+mn-ea"/>
              <a:cs typeface="+mn-cs"/>
            </a:rPr>
            <a:t>国の</a:t>
          </a:r>
          <a:r>
            <a:rPr lang="ja-JP" altLang="ja-JP" sz="1100" b="0" i="0" baseline="0">
              <a:solidFill>
                <a:schemeClr val="dk1"/>
              </a:solidFill>
              <a:effectLst/>
              <a:latin typeface="+mn-lt"/>
              <a:ea typeface="+mn-ea"/>
              <a:cs typeface="+mn-cs"/>
            </a:rPr>
            <a:t>措置が</a:t>
          </a:r>
          <a:r>
            <a:rPr lang="ja-JP" altLang="en-US" sz="1100" b="0" i="0" baseline="0">
              <a:solidFill>
                <a:schemeClr val="dk1"/>
              </a:solidFill>
              <a:effectLst/>
              <a:latin typeface="+mn-lt"/>
              <a:ea typeface="+mn-ea"/>
              <a:cs typeface="+mn-cs"/>
            </a:rPr>
            <a:t>失効した平成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年度以降は、以前と</a:t>
          </a:r>
          <a:r>
            <a:rPr lang="ja-JP" altLang="en-US" sz="1100" b="0" i="0" baseline="0">
              <a:solidFill>
                <a:schemeClr val="dk1"/>
              </a:solidFill>
              <a:effectLst/>
              <a:latin typeface="+mn-lt"/>
              <a:ea typeface="+mn-ea"/>
              <a:cs typeface="+mn-cs"/>
            </a:rPr>
            <a:t>ほぼ同じ</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を上回る水準に戻りました。</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年度以降、類似団体平均を上回</a:t>
          </a:r>
          <a:r>
            <a:rPr lang="ja-JP" altLang="en-US" sz="1100" b="0" i="0" baseline="0">
              <a:solidFill>
                <a:schemeClr val="dk1"/>
              </a:solidFill>
              <a:effectLst/>
              <a:latin typeface="+mn-lt"/>
              <a:ea typeface="+mn-ea"/>
              <a:cs typeface="+mn-cs"/>
            </a:rPr>
            <a:t>る数値で</a:t>
          </a:r>
          <a:r>
            <a:rPr lang="ja-JP" altLang="ja-JP" sz="1100" b="0" i="0" baseline="0">
              <a:solidFill>
                <a:schemeClr val="dk1"/>
              </a:solidFill>
              <a:effectLst/>
              <a:latin typeface="+mn-lt"/>
              <a:ea typeface="+mn-ea"/>
              <a:cs typeface="+mn-cs"/>
            </a:rPr>
            <a:t>推移しており、</a:t>
          </a:r>
          <a:r>
            <a:rPr lang="ja-JP" altLang="en-US" sz="1100" b="0" i="0" baseline="0">
              <a:solidFill>
                <a:schemeClr val="dk1"/>
              </a:solidFill>
              <a:effectLst/>
              <a:latin typeface="+mn-lt"/>
              <a:ea typeface="+mn-ea"/>
              <a:cs typeface="+mn-cs"/>
            </a:rPr>
            <a:t>全国でも給料水準が高い自治体となっています。</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社会経済情勢の変化</a:t>
          </a:r>
          <a:r>
            <a:rPr lang="ja-JP" altLang="en-US" sz="1100" b="0" i="0" baseline="0">
              <a:solidFill>
                <a:schemeClr val="dk1"/>
              </a:solidFill>
              <a:effectLst/>
              <a:latin typeface="+mn-lt"/>
              <a:ea typeface="+mn-ea"/>
              <a:cs typeface="+mn-cs"/>
            </a:rPr>
            <a:t>や国の給料水準等</a:t>
          </a:r>
          <a:r>
            <a:rPr lang="ja-JP" altLang="ja-JP" sz="1100" b="0" i="0" baseline="0">
              <a:solidFill>
                <a:schemeClr val="dk1"/>
              </a:solidFill>
              <a:effectLst/>
              <a:latin typeface="+mn-lt"/>
              <a:ea typeface="+mn-ea"/>
              <a:cs typeface="+mn-cs"/>
            </a:rPr>
            <a:t>を踏まえ、</a:t>
          </a:r>
          <a:r>
            <a:rPr lang="ja-JP" altLang="en-US" sz="1100" b="0" i="0" baseline="0">
              <a:solidFill>
                <a:schemeClr val="dk1"/>
              </a:solidFill>
              <a:effectLst/>
              <a:latin typeface="+mn-lt"/>
              <a:ea typeface="+mn-ea"/>
              <a:cs typeface="+mn-cs"/>
            </a:rPr>
            <a:t>引き続き本市の</a:t>
          </a:r>
          <a:r>
            <a:rPr lang="ja-JP" altLang="ja-JP" sz="1100" b="0" i="0" baseline="0">
              <a:solidFill>
                <a:schemeClr val="dk1"/>
              </a:solidFill>
              <a:effectLst/>
              <a:latin typeface="+mn-lt"/>
              <a:ea typeface="+mn-ea"/>
              <a:cs typeface="+mn-cs"/>
            </a:rPr>
            <a:t>給料水準の適正化に努め</a:t>
          </a:r>
          <a:r>
            <a:rPr lang="ja-JP" altLang="en-US" sz="1100" b="0" i="0" baseline="0">
              <a:solidFill>
                <a:schemeClr val="dk1"/>
              </a:solidFill>
              <a:effectLst/>
              <a:latin typeface="+mn-lt"/>
              <a:ea typeface="+mn-ea"/>
              <a:cs typeface="+mn-cs"/>
            </a:rPr>
            <a:t>ていき</a:t>
          </a:r>
          <a:r>
            <a:rPr lang="ja-JP" altLang="ja-JP" sz="1100" b="0" i="0" baseline="0">
              <a:solidFill>
                <a:schemeClr val="dk1"/>
              </a:solidFill>
              <a:effectLst/>
              <a:latin typeface="+mn-lt"/>
              <a:ea typeface="+mn-ea"/>
              <a:cs typeface="+mn-cs"/>
            </a:rPr>
            <a:t>ます。</a:t>
          </a:r>
          <a:r>
            <a:rPr lang="ja-JP" altLang="en-US" sz="1100" b="0" i="0" baseline="0">
              <a:solidFill>
                <a:schemeClr val="dk1"/>
              </a:solidFill>
              <a:effectLst/>
              <a:latin typeface="+mn-lt"/>
              <a:ea typeface="+mn-ea"/>
              <a:cs typeface="+mn-cs"/>
            </a:rPr>
            <a:t>なお、平成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年度は給与制度の総合的な見直しの中で昇給</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号給抑制等を実施する予定です。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89536</xdr:rowOff>
    </xdr:to>
    <xdr:cxnSp macro="">
      <xdr:nvCxnSpPr>
        <xdr:cNvPr id="249" name="直線コネクタ 248"/>
        <xdr:cNvCxnSpPr/>
      </xdr:nvCxnSpPr>
      <xdr:spPr>
        <a:xfrm flipV="1">
          <a:off x="17018000" y="14001750"/>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61613</xdr:rowOff>
    </xdr:from>
    <xdr:ext cx="762000" cy="259045"/>
    <xdr:sp macro="" textlink="">
      <xdr:nvSpPr>
        <xdr:cNvPr id="250" name="給与水準   （国との比較）最小値テキスト"/>
        <xdr:cNvSpPr txBox="1"/>
      </xdr:nvSpPr>
      <xdr:spPr>
        <a:xfrm>
          <a:off x="17106900" y="1480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89536</xdr:rowOff>
    </xdr:from>
    <xdr:to>
      <xdr:col>24</xdr:col>
      <xdr:colOff>647700</xdr:colOff>
      <xdr:row>86</xdr:row>
      <xdr:rowOff>89536</xdr:rowOff>
    </xdr:to>
    <xdr:cxnSp macro="">
      <xdr:nvCxnSpPr>
        <xdr:cNvPr id="251" name="直線コネクタ 250"/>
        <xdr:cNvCxnSpPr/>
      </xdr:nvCxnSpPr>
      <xdr:spPr>
        <a:xfrm>
          <a:off x="169291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2"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3" name="直線コネクタ 252"/>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35243</xdr:rowOff>
    </xdr:from>
    <xdr:to>
      <xdr:col>24</xdr:col>
      <xdr:colOff>558800</xdr:colOff>
      <xdr:row>89</xdr:row>
      <xdr:rowOff>21589</xdr:rowOff>
    </xdr:to>
    <xdr:cxnSp macro="">
      <xdr:nvCxnSpPr>
        <xdr:cNvPr id="254" name="直線コネクタ 253"/>
        <xdr:cNvCxnSpPr/>
      </xdr:nvCxnSpPr>
      <xdr:spPr>
        <a:xfrm flipV="1">
          <a:off x="16179800" y="14779943"/>
          <a:ext cx="838200" cy="50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162895</xdr:rowOff>
    </xdr:from>
    <xdr:ext cx="762000" cy="259045"/>
    <xdr:sp macro="" textlink="">
      <xdr:nvSpPr>
        <xdr:cNvPr id="255" name="給与水準   （国との比較）平均値テキスト"/>
        <xdr:cNvSpPr txBox="1"/>
      </xdr:nvSpPr>
      <xdr:spPr>
        <a:xfrm>
          <a:off x="17106900" y="1439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56" name="フローチャート : 判断 255"/>
        <xdr:cNvSpPr/>
      </xdr:nvSpPr>
      <xdr:spPr>
        <a:xfrm>
          <a:off x="16967200" y="145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168911</xdr:rowOff>
    </xdr:from>
    <xdr:to>
      <xdr:col>23</xdr:col>
      <xdr:colOff>406400</xdr:colOff>
      <xdr:row>89</xdr:row>
      <xdr:rowOff>21589</xdr:rowOff>
    </xdr:to>
    <xdr:cxnSp macro="">
      <xdr:nvCxnSpPr>
        <xdr:cNvPr id="257" name="直線コネクタ 256"/>
        <xdr:cNvCxnSpPr/>
      </xdr:nvCxnSpPr>
      <xdr:spPr>
        <a:xfrm>
          <a:off x="15290800" y="152565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114618</xdr:rowOff>
    </xdr:from>
    <xdr:to>
      <xdr:col>23</xdr:col>
      <xdr:colOff>457200</xdr:colOff>
      <xdr:row>88</xdr:row>
      <xdr:rowOff>44768</xdr:rowOff>
    </xdr:to>
    <xdr:sp macro="" textlink="">
      <xdr:nvSpPr>
        <xdr:cNvPr id="258" name="フローチャート : 判断 257"/>
        <xdr:cNvSpPr/>
      </xdr:nvSpPr>
      <xdr:spPr>
        <a:xfrm>
          <a:off x="16129000" y="15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59" name="テキスト ボックス 258"/>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88</xdr:row>
      <xdr:rowOff>168911</xdr:rowOff>
    </xdr:to>
    <xdr:cxnSp macro="">
      <xdr:nvCxnSpPr>
        <xdr:cNvPr id="260" name="直線コネクタ 259"/>
        <xdr:cNvCxnSpPr/>
      </xdr:nvCxnSpPr>
      <xdr:spPr>
        <a:xfrm>
          <a:off x="14401800" y="14749780"/>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138748</xdr:rowOff>
    </xdr:from>
    <xdr:to>
      <xdr:col>22</xdr:col>
      <xdr:colOff>254000</xdr:colOff>
      <xdr:row>88</xdr:row>
      <xdr:rowOff>68898</xdr:rowOff>
    </xdr:to>
    <xdr:sp macro="" textlink="">
      <xdr:nvSpPr>
        <xdr:cNvPr id="261" name="フローチャート : 判断 260"/>
        <xdr:cNvSpPr/>
      </xdr:nvSpPr>
      <xdr:spPr>
        <a:xfrm>
          <a:off x="15240000" y="150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79075</xdr:rowOff>
    </xdr:from>
    <xdr:ext cx="762000" cy="259045"/>
    <xdr:sp macro="" textlink="">
      <xdr:nvSpPr>
        <xdr:cNvPr id="262" name="テキスト ボックス 261"/>
        <xdr:cNvSpPr txBox="1"/>
      </xdr:nvSpPr>
      <xdr:spPr>
        <a:xfrm>
          <a:off x="14909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158432</xdr:rowOff>
    </xdr:from>
    <xdr:to>
      <xdr:col>21</xdr:col>
      <xdr:colOff>0</xdr:colOff>
      <xdr:row>86</xdr:row>
      <xdr:rowOff>5080</xdr:rowOff>
    </xdr:to>
    <xdr:cxnSp macro="">
      <xdr:nvCxnSpPr>
        <xdr:cNvPr id="263" name="直線コネクタ 262"/>
        <xdr:cNvCxnSpPr/>
      </xdr:nvCxnSpPr>
      <xdr:spPr>
        <a:xfrm>
          <a:off x="13512800" y="147316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170498</xdr:rowOff>
    </xdr:from>
    <xdr:to>
      <xdr:col>21</xdr:col>
      <xdr:colOff>50800</xdr:colOff>
      <xdr:row>85</xdr:row>
      <xdr:rowOff>100648</xdr:rowOff>
    </xdr:to>
    <xdr:sp macro="" textlink="">
      <xdr:nvSpPr>
        <xdr:cNvPr id="264" name="フローチャート : 判断 263"/>
        <xdr:cNvSpPr/>
      </xdr:nvSpPr>
      <xdr:spPr>
        <a:xfrm>
          <a:off x="14351000" y="1457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110825</xdr:rowOff>
    </xdr:from>
    <xdr:ext cx="762000" cy="259045"/>
    <xdr:sp macro="" textlink="">
      <xdr:nvSpPr>
        <xdr:cNvPr id="265" name="テキスト ボックス 264"/>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66" name="フローチャート : 判断 265"/>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122890</xdr:rowOff>
    </xdr:from>
    <xdr:ext cx="762000" cy="259045"/>
    <xdr:sp macro="" textlink="">
      <xdr:nvSpPr>
        <xdr:cNvPr id="267" name="テキスト ボックス 266"/>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155893</xdr:rowOff>
    </xdr:from>
    <xdr:to>
      <xdr:col>24</xdr:col>
      <xdr:colOff>609600</xdr:colOff>
      <xdr:row>86</xdr:row>
      <xdr:rowOff>86043</xdr:rowOff>
    </xdr:to>
    <xdr:sp macro="" textlink="">
      <xdr:nvSpPr>
        <xdr:cNvPr id="273" name="円/楕円 272"/>
        <xdr:cNvSpPr/>
      </xdr:nvSpPr>
      <xdr:spPr>
        <a:xfrm>
          <a:off x="169672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51770</xdr:rowOff>
    </xdr:from>
    <xdr:ext cx="762000" cy="259045"/>
    <xdr:sp macro="" textlink="">
      <xdr:nvSpPr>
        <xdr:cNvPr id="274" name="給与水準   （国との比較）該当値テキスト"/>
        <xdr:cNvSpPr txBox="1"/>
      </xdr:nvSpPr>
      <xdr:spPr>
        <a:xfrm>
          <a:off x="17106900" y="1462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142239</xdr:rowOff>
    </xdr:from>
    <xdr:to>
      <xdr:col>23</xdr:col>
      <xdr:colOff>457200</xdr:colOff>
      <xdr:row>89</xdr:row>
      <xdr:rowOff>72389</xdr:rowOff>
    </xdr:to>
    <xdr:sp macro="" textlink="">
      <xdr:nvSpPr>
        <xdr:cNvPr id="275" name="円/楕円 274"/>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76" name="テキスト ボックス 275"/>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77" name="円/楕円 276"/>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78" name="テキスト ボックス 277"/>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79" name="円/楕円 278"/>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80" name="テキスト ボックス 279"/>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107632</xdr:rowOff>
    </xdr:from>
    <xdr:to>
      <xdr:col>19</xdr:col>
      <xdr:colOff>533400</xdr:colOff>
      <xdr:row>86</xdr:row>
      <xdr:rowOff>37782</xdr:rowOff>
    </xdr:to>
    <xdr:sp macro="" textlink="">
      <xdr:nvSpPr>
        <xdr:cNvPr id="281" name="円/楕円 280"/>
        <xdr:cNvSpPr/>
      </xdr:nvSpPr>
      <xdr:spPr>
        <a:xfrm>
          <a:off x="13462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22559</xdr:rowOff>
    </xdr:from>
    <xdr:ext cx="762000" cy="259045"/>
    <xdr:sp macro="" textlink="">
      <xdr:nvSpPr>
        <xdr:cNvPr id="282" name="テキスト ボックス 281"/>
        <xdr:cNvSpPr txBox="1"/>
      </xdr:nvSpPr>
      <xdr:spPr>
        <a:xfrm>
          <a:off x="13131800" y="1476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新・行財政改革大綱（平成</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年度策定）に基づき、他都市に先がけて職員数の削減を実施してきたことにより</a:t>
          </a:r>
          <a:r>
            <a:rPr lang="ja-JP" altLang="en-US" sz="1100" b="0" i="0" baseline="0">
              <a:solidFill>
                <a:schemeClr val="dk1"/>
              </a:solidFill>
              <a:effectLst/>
              <a:latin typeface="+mn-lt"/>
              <a:ea typeface="+mn-ea"/>
              <a:cs typeface="+mn-cs"/>
            </a:rPr>
            <a:t>人口千人当たり職員数は</a:t>
          </a:r>
          <a:r>
            <a:rPr lang="ja-JP" altLang="ja-JP" sz="1100" b="0" i="0" baseline="0">
              <a:solidFill>
                <a:schemeClr val="dk1"/>
              </a:solidFill>
              <a:effectLst/>
              <a:latin typeface="+mn-lt"/>
              <a:ea typeface="+mn-ea"/>
              <a:cs typeface="+mn-cs"/>
            </a:rPr>
            <a:t>類似団体平均を下回っています。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今後も事務の効率化・合理化</a:t>
          </a:r>
          <a:r>
            <a:rPr lang="ja-JP" altLang="en-US" sz="1100" b="0" i="0" baseline="0">
              <a:solidFill>
                <a:schemeClr val="dk1"/>
              </a:solidFill>
              <a:effectLst/>
              <a:latin typeface="+mn-lt"/>
              <a:ea typeface="+mn-ea"/>
              <a:cs typeface="+mn-cs"/>
            </a:rPr>
            <a:t>や外部委託化等</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推進す</a:t>
          </a:r>
          <a:r>
            <a:rPr lang="ja-JP" altLang="ja-JP" sz="1100" b="0" i="0" baseline="0">
              <a:solidFill>
                <a:schemeClr val="dk1"/>
              </a:solidFill>
              <a:effectLst/>
              <a:latin typeface="+mn-lt"/>
              <a:ea typeface="+mn-ea"/>
              <a:cs typeface="+mn-cs"/>
            </a:rPr>
            <a:t>る中で、</a:t>
          </a:r>
          <a:r>
            <a:rPr lang="ja-JP" altLang="en-US" sz="1100" b="0" i="0" baseline="0">
              <a:solidFill>
                <a:schemeClr val="dk1"/>
              </a:solidFill>
              <a:effectLst/>
              <a:latin typeface="+mn-lt"/>
              <a:ea typeface="+mn-ea"/>
              <a:cs typeface="+mn-cs"/>
            </a:rPr>
            <a:t>的確</a:t>
          </a:r>
          <a:r>
            <a:rPr lang="ja-JP" altLang="ja-JP" sz="1100" b="0" i="0" baseline="0">
              <a:solidFill>
                <a:schemeClr val="dk1"/>
              </a:solidFill>
              <a:effectLst/>
              <a:latin typeface="+mn-lt"/>
              <a:ea typeface="+mn-ea"/>
              <a:cs typeface="+mn-cs"/>
            </a:rPr>
            <a:t>に業務量を把握し適正な定員管理に努め</a:t>
          </a:r>
          <a:r>
            <a:rPr lang="ja-JP" altLang="en-US" sz="1100" b="0" i="0" baseline="0">
              <a:solidFill>
                <a:schemeClr val="dk1"/>
              </a:solidFill>
              <a:effectLst/>
              <a:latin typeface="+mn-lt"/>
              <a:ea typeface="+mn-ea"/>
              <a:cs typeface="+mn-cs"/>
            </a:rPr>
            <a:t>ていき</a:t>
          </a:r>
          <a:r>
            <a:rPr lang="ja-JP" altLang="ja-JP" sz="1100" b="0" i="0" baseline="0">
              <a:solidFill>
                <a:schemeClr val="dk1"/>
              </a:solidFill>
              <a:effectLst/>
              <a:latin typeface="+mn-lt"/>
              <a:ea typeface="+mn-ea"/>
              <a:cs typeface="+mn-cs"/>
            </a:rPr>
            <a:t>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4" name="直線コネクタ 313"/>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5"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6" name="直線コネクタ 315"/>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7"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18" name="直線コネクタ 317"/>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9072</xdr:rowOff>
    </xdr:from>
    <xdr:to>
      <xdr:col>24</xdr:col>
      <xdr:colOff>558800</xdr:colOff>
      <xdr:row>61</xdr:row>
      <xdr:rowOff>19413</xdr:rowOff>
    </xdr:to>
    <xdr:cxnSp macro="">
      <xdr:nvCxnSpPr>
        <xdr:cNvPr id="319" name="直線コネクタ 318"/>
        <xdr:cNvCxnSpPr/>
      </xdr:nvCxnSpPr>
      <xdr:spPr>
        <a:xfrm>
          <a:off x="16179800" y="1046752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0"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1" name="フローチャート : 判断 320"/>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9072</xdr:rowOff>
    </xdr:from>
    <xdr:to>
      <xdr:col>23</xdr:col>
      <xdr:colOff>406400</xdr:colOff>
      <xdr:row>61</xdr:row>
      <xdr:rowOff>29754</xdr:rowOff>
    </xdr:to>
    <xdr:cxnSp macro="">
      <xdr:nvCxnSpPr>
        <xdr:cNvPr id="322" name="直線コネクタ 321"/>
        <xdr:cNvCxnSpPr/>
      </xdr:nvCxnSpPr>
      <xdr:spPr>
        <a:xfrm flipV="1">
          <a:off x="15290800" y="104675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3" name="フローチャート : 判断 322"/>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4" name="テキスト ボックス 323"/>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2177</xdr:rowOff>
    </xdr:from>
    <xdr:to>
      <xdr:col>22</xdr:col>
      <xdr:colOff>203200</xdr:colOff>
      <xdr:row>61</xdr:row>
      <xdr:rowOff>29754</xdr:rowOff>
    </xdr:to>
    <xdr:cxnSp macro="">
      <xdr:nvCxnSpPr>
        <xdr:cNvPr id="325" name="直線コネクタ 324"/>
        <xdr:cNvCxnSpPr/>
      </xdr:nvCxnSpPr>
      <xdr:spPr>
        <a:xfrm>
          <a:off x="14401800" y="1046062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6" name="フローチャート : 判断 325"/>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27" name="テキスト ボックス 326"/>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2177</xdr:rowOff>
    </xdr:from>
    <xdr:to>
      <xdr:col>21</xdr:col>
      <xdr:colOff>0</xdr:colOff>
      <xdr:row>61</xdr:row>
      <xdr:rowOff>26307</xdr:rowOff>
    </xdr:to>
    <xdr:cxnSp macro="">
      <xdr:nvCxnSpPr>
        <xdr:cNvPr id="328" name="直線コネクタ 327"/>
        <xdr:cNvCxnSpPr/>
      </xdr:nvCxnSpPr>
      <xdr:spPr>
        <a:xfrm flipV="1">
          <a:off x="13512800" y="104606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29" name="フローチャート : 判断 328"/>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0" name="テキスト ボックス 329"/>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1" name="フローチャート : 判断 330"/>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2" name="テキスト ボックス 331"/>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140063</xdr:rowOff>
    </xdr:from>
    <xdr:to>
      <xdr:col>24</xdr:col>
      <xdr:colOff>609600</xdr:colOff>
      <xdr:row>61</xdr:row>
      <xdr:rowOff>70213</xdr:rowOff>
    </xdr:to>
    <xdr:sp macro="" textlink="">
      <xdr:nvSpPr>
        <xdr:cNvPr id="338" name="円/楕円 337"/>
        <xdr:cNvSpPr/>
      </xdr:nvSpPr>
      <xdr:spPr>
        <a:xfrm>
          <a:off x="16967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156590</xdr:rowOff>
    </xdr:from>
    <xdr:ext cx="762000" cy="259045"/>
    <xdr:sp macro="" textlink="">
      <xdr:nvSpPr>
        <xdr:cNvPr id="339" name="定員管理の状況該当値テキスト"/>
        <xdr:cNvSpPr txBox="1"/>
      </xdr:nvSpPr>
      <xdr:spPr>
        <a:xfrm>
          <a:off x="17106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129722</xdr:rowOff>
    </xdr:from>
    <xdr:to>
      <xdr:col>23</xdr:col>
      <xdr:colOff>457200</xdr:colOff>
      <xdr:row>61</xdr:row>
      <xdr:rowOff>59872</xdr:rowOff>
    </xdr:to>
    <xdr:sp macro="" textlink="">
      <xdr:nvSpPr>
        <xdr:cNvPr id="340" name="円/楕円 339"/>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70049</xdr:rowOff>
    </xdr:from>
    <xdr:ext cx="736600" cy="259045"/>
    <xdr:sp macro="" textlink="">
      <xdr:nvSpPr>
        <xdr:cNvPr id="341" name="テキスト ボックス 340"/>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150404</xdr:rowOff>
    </xdr:from>
    <xdr:to>
      <xdr:col>22</xdr:col>
      <xdr:colOff>254000</xdr:colOff>
      <xdr:row>61</xdr:row>
      <xdr:rowOff>80554</xdr:rowOff>
    </xdr:to>
    <xdr:sp macro="" textlink="">
      <xdr:nvSpPr>
        <xdr:cNvPr id="342" name="円/楕円 341"/>
        <xdr:cNvSpPr/>
      </xdr:nvSpPr>
      <xdr:spPr>
        <a:xfrm>
          <a:off x="15240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90731</xdr:rowOff>
    </xdr:from>
    <xdr:ext cx="762000" cy="259045"/>
    <xdr:sp macro="" textlink="">
      <xdr:nvSpPr>
        <xdr:cNvPr id="343" name="テキスト ボックス 342"/>
        <xdr:cNvSpPr txBox="1"/>
      </xdr:nvSpPr>
      <xdr:spPr>
        <a:xfrm>
          <a:off x="14909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122827</xdr:rowOff>
    </xdr:from>
    <xdr:to>
      <xdr:col>21</xdr:col>
      <xdr:colOff>50800</xdr:colOff>
      <xdr:row>61</xdr:row>
      <xdr:rowOff>52977</xdr:rowOff>
    </xdr:to>
    <xdr:sp macro="" textlink="">
      <xdr:nvSpPr>
        <xdr:cNvPr id="344" name="円/楕円 343"/>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63154</xdr:rowOff>
    </xdr:from>
    <xdr:ext cx="762000" cy="259045"/>
    <xdr:sp macro="" textlink="">
      <xdr:nvSpPr>
        <xdr:cNvPr id="345" name="テキスト ボックス 344"/>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146957</xdr:rowOff>
    </xdr:from>
    <xdr:to>
      <xdr:col>19</xdr:col>
      <xdr:colOff>533400</xdr:colOff>
      <xdr:row>61</xdr:row>
      <xdr:rowOff>77107</xdr:rowOff>
    </xdr:to>
    <xdr:sp macro="" textlink="">
      <xdr:nvSpPr>
        <xdr:cNvPr id="346" name="円/楕円 345"/>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87284</xdr:rowOff>
    </xdr:from>
    <xdr:ext cx="762000" cy="259045"/>
    <xdr:sp macro="" textlink="">
      <xdr:nvSpPr>
        <xdr:cNvPr id="347" name="テキスト ボックス 346"/>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発行した大型プロジェクトの償還や下水道事業の推進もあり、類似団体平均を上回っていますが、償還がピークを過ぎたことや、効果的かつ効率的な市債の発行に努めてきたことにより、減少傾向にあります。今後も引き続き効果的かつ効率的な市債の発行に努め、財政健全化を推進していき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7" name="直線コネクタ 376"/>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78"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79" name="直線コネクタ 378"/>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108131</xdr:rowOff>
    </xdr:from>
    <xdr:to>
      <xdr:col>24</xdr:col>
      <xdr:colOff>558800</xdr:colOff>
      <xdr:row>43</xdr:row>
      <xdr:rowOff>40096</xdr:rowOff>
    </xdr:to>
    <xdr:cxnSp macro="">
      <xdr:nvCxnSpPr>
        <xdr:cNvPr id="382" name="直線コネクタ 381"/>
        <xdr:cNvCxnSpPr/>
      </xdr:nvCxnSpPr>
      <xdr:spPr>
        <a:xfrm flipV="1">
          <a:off x="16179800" y="730903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3"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4" name="フローチャート : 判断 383"/>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40096</xdr:rowOff>
    </xdr:from>
    <xdr:to>
      <xdr:col>23</xdr:col>
      <xdr:colOff>406400</xdr:colOff>
      <xdr:row>43</xdr:row>
      <xdr:rowOff>109038</xdr:rowOff>
    </xdr:to>
    <xdr:cxnSp macro="">
      <xdr:nvCxnSpPr>
        <xdr:cNvPr id="385" name="直線コネクタ 384"/>
        <xdr:cNvCxnSpPr/>
      </xdr:nvCxnSpPr>
      <xdr:spPr>
        <a:xfrm flipV="1">
          <a:off x="15290800" y="741244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6" name="フローチャート : 判断 385"/>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87" name="テキスト ボックス 386"/>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109038</xdr:rowOff>
    </xdr:from>
    <xdr:to>
      <xdr:col>22</xdr:col>
      <xdr:colOff>203200</xdr:colOff>
      <xdr:row>44</xdr:row>
      <xdr:rowOff>54791</xdr:rowOff>
    </xdr:to>
    <xdr:cxnSp macro="">
      <xdr:nvCxnSpPr>
        <xdr:cNvPr id="388" name="直線コネクタ 387"/>
        <xdr:cNvCxnSpPr/>
      </xdr:nvCxnSpPr>
      <xdr:spPr>
        <a:xfrm flipV="1">
          <a:off x="14401800" y="7481388"/>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9" name="フローチャート : 判断 388"/>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0" name="テキスト ボックス 389"/>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54791</xdr:rowOff>
    </xdr:from>
    <xdr:to>
      <xdr:col>21</xdr:col>
      <xdr:colOff>0</xdr:colOff>
      <xdr:row>44</xdr:row>
      <xdr:rowOff>137523</xdr:rowOff>
    </xdr:to>
    <xdr:cxnSp macro="">
      <xdr:nvCxnSpPr>
        <xdr:cNvPr id="391" name="直線コネクタ 390"/>
        <xdr:cNvCxnSpPr/>
      </xdr:nvCxnSpPr>
      <xdr:spPr>
        <a:xfrm flipV="1">
          <a:off x="13512800" y="759859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2" name="フローチャート : 判断 391"/>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3" name="テキスト ボックス 392"/>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4" name="フローチャート : 判断 393"/>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395" name="テキスト ボックス 394"/>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57331</xdr:rowOff>
    </xdr:from>
    <xdr:to>
      <xdr:col>24</xdr:col>
      <xdr:colOff>609600</xdr:colOff>
      <xdr:row>42</xdr:row>
      <xdr:rowOff>158931</xdr:rowOff>
    </xdr:to>
    <xdr:sp macro="" textlink="">
      <xdr:nvSpPr>
        <xdr:cNvPr id="401" name="円/楕円 400"/>
        <xdr:cNvSpPr/>
      </xdr:nvSpPr>
      <xdr:spPr>
        <a:xfrm>
          <a:off x="169672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29408</xdr:rowOff>
    </xdr:from>
    <xdr:ext cx="762000" cy="259045"/>
    <xdr:sp macro="" textlink="">
      <xdr:nvSpPr>
        <xdr:cNvPr id="402" name="公債費負担の状況該当値テキスト"/>
        <xdr:cNvSpPr txBox="1"/>
      </xdr:nvSpPr>
      <xdr:spPr>
        <a:xfrm>
          <a:off x="17106900" y="723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160746</xdr:rowOff>
    </xdr:from>
    <xdr:to>
      <xdr:col>23</xdr:col>
      <xdr:colOff>457200</xdr:colOff>
      <xdr:row>43</xdr:row>
      <xdr:rowOff>90896</xdr:rowOff>
    </xdr:to>
    <xdr:sp macro="" textlink="">
      <xdr:nvSpPr>
        <xdr:cNvPr id="403" name="円/楕円 402"/>
        <xdr:cNvSpPr/>
      </xdr:nvSpPr>
      <xdr:spPr>
        <a:xfrm>
          <a:off x="16129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75673</xdr:rowOff>
    </xdr:from>
    <xdr:ext cx="736600" cy="259045"/>
    <xdr:sp macro="" textlink="">
      <xdr:nvSpPr>
        <xdr:cNvPr id="404" name="テキスト ボックス 403"/>
        <xdr:cNvSpPr txBox="1"/>
      </xdr:nvSpPr>
      <xdr:spPr>
        <a:xfrm>
          <a:off x="15798800" y="744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58238</xdr:rowOff>
    </xdr:from>
    <xdr:to>
      <xdr:col>22</xdr:col>
      <xdr:colOff>254000</xdr:colOff>
      <xdr:row>43</xdr:row>
      <xdr:rowOff>159838</xdr:rowOff>
    </xdr:to>
    <xdr:sp macro="" textlink="">
      <xdr:nvSpPr>
        <xdr:cNvPr id="405" name="円/楕円 404"/>
        <xdr:cNvSpPr/>
      </xdr:nvSpPr>
      <xdr:spPr>
        <a:xfrm>
          <a:off x="152400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144615</xdr:rowOff>
    </xdr:from>
    <xdr:ext cx="762000" cy="259045"/>
    <xdr:sp macro="" textlink="">
      <xdr:nvSpPr>
        <xdr:cNvPr id="406" name="テキスト ボックス 405"/>
        <xdr:cNvSpPr txBox="1"/>
      </xdr:nvSpPr>
      <xdr:spPr>
        <a:xfrm>
          <a:off x="14909800" y="751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3991</xdr:rowOff>
    </xdr:from>
    <xdr:to>
      <xdr:col>21</xdr:col>
      <xdr:colOff>50800</xdr:colOff>
      <xdr:row>44</xdr:row>
      <xdr:rowOff>105591</xdr:rowOff>
    </xdr:to>
    <xdr:sp macro="" textlink="">
      <xdr:nvSpPr>
        <xdr:cNvPr id="407" name="円/楕円 406"/>
        <xdr:cNvSpPr/>
      </xdr:nvSpPr>
      <xdr:spPr>
        <a:xfrm>
          <a:off x="14351000" y="7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90368</xdr:rowOff>
    </xdr:from>
    <xdr:ext cx="762000" cy="259045"/>
    <xdr:sp macro="" textlink="">
      <xdr:nvSpPr>
        <xdr:cNvPr id="408" name="テキスト ボックス 407"/>
        <xdr:cNvSpPr txBox="1"/>
      </xdr:nvSpPr>
      <xdr:spPr>
        <a:xfrm>
          <a:off x="14020800" y="76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86723</xdr:rowOff>
    </xdr:from>
    <xdr:to>
      <xdr:col>19</xdr:col>
      <xdr:colOff>533400</xdr:colOff>
      <xdr:row>45</xdr:row>
      <xdr:rowOff>16873</xdr:rowOff>
    </xdr:to>
    <xdr:sp macro="" textlink="">
      <xdr:nvSpPr>
        <xdr:cNvPr id="409" name="円/楕円 408"/>
        <xdr:cNvSpPr/>
      </xdr:nvSpPr>
      <xdr:spPr>
        <a:xfrm>
          <a:off x="13462000" y="76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1650</xdr:rowOff>
    </xdr:from>
    <xdr:ext cx="762000" cy="259045"/>
    <xdr:sp macro="" textlink="">
      <xdr:nvSpPr>
        <xdr:cNvPr id="410" name="テキスト ボックス 409"/>
        <xdr:cNvSpPr txBox="1"/>
      </xdr:nvSpPr>
      <xdr:spPr>
        <a:xfrm>
          <a:off x="13131800" y="771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過去の大型プロジェクト実施や下水道事業の推進により、類似団体と比較して高い水準となって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ましたが、市債の発行</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に努めてきたことや、補償金免除繰上償還を行ったことにより、市債残高が減少しました。また、不測の事態</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に備えて財政調整基金</a:t>
          </a:r>
          <a:r>
            <a:rPr lang="ja-JP" altLang="en-US" sz="1100" b="0" i="0" baseline="0">
              <a:solidFill>
                <a:schemeClr val="dk1"/>
              </a:solidFill>
              <a:effectLst/>
              <a:latin typeface="+mn-lt"/>
              <a:ea typeface="+mn-ea"/>
              <a:cs typeface="+mn-cs"/>
            </a:rPr>
            <a:t>等の</a:t>
          </a:r>
          <a:r>
            <a:rPr lang="ja-JP" altLang="ja-JP" sz="1100" b="0" i="0" baseline="0">
              <a:solidFill>
                <a:schemeClr val="dk1"/>
              </a:solidFill>
              <a:effectLst/>
              <a:latin typeface="+mn-lt"/>
              <a:ea typeface="+mn-ea"/>
              <a:cs typeface="+mn-cs"/>
            </a:rPr>
            <a:t>積み立て</a:t>
          </a:r>
          <a:r>
            <a:rPr lang="ja-JP" altLang="en-US" sz="1100" b="0" i="0" baseline="0">
              <a:solidFill>
                <a:schemeClr val="dk1"/>
              </a:solidFill>
              <a:effectLst/>
              <a:latin typeface="+mn-lt"/>
              <a:ea typeface="+mn-ea"/>
              <a:cs typeface="+mn-cs"/>
            </a:rPr>
            <a:t>を行った</a:t>
          </a:r>
          <a:r>
            <a:rPr lang="ja-JP" altLang="ja-JP" sz="1100" b="0" i="0" baseline="0">
              <a:solidFill>
                <a:schemeClr val="dk1"/>
              </a:solidFill>
              <a:effectLst/>
              <a:latin typeface="+mn-lt"/>
              <a:ea typeface="+mn-ea"/>
              <a:cs typeface="+mn-cs"/>
            </a:rPr>
            <a:t>ことなどもあり、</a:t>
          </a:r>
          <a:r>
            <a:rPr lang="ja-JP" altLang="en-US" sz="1100" b="0" i="0" baseline="0">
              <a:solidFill>
                <a:schemeClr val="dk1"/>
              </a:solidFill>
              <a:effectLst/>
              <a:latin typeface="+mn-lt"/>
              <a:ea typeface="+mn-ea"/>
              <a:cs typeface="+mn-cs"/>
            </a:rPr>
            <a:t>近年は</a:t>
          </a:r>
          <a:r>
            <a:rPr lang="ja-JP" altLang="ja-JP" sz="1100" b="0" i="0" baseline="0">
              <a:solidFill>
                <a:schemeClr val="dk1"/>
              </a:solidFill>
              <a:effectLst/>
              <a:latin typeface="+mn-lt"/>
              <a:ea typeface="+mn-ea"/>
              <a:cs typeface="+mn-cs"/>
            </a:rPr>
            <a:t>減少傾向</a:t>
          </a:r>
          <a:r>
            <a:rPr lang="ja-JP" altLang="en-US" sz="1100" b="0" i="0" baseline="0">
              <a:solidFill>
                <a:schemeClr val="dk1"/>
              </a:solidFill>
              <a:effectLst/>
              <a:latin typeface="+mn-lt"/>
              <a:ea typeface="+mn-ea"/>
              <a:cs typeface="+mn-cs"/>
            </a:rPr>
            <a:t>かつ類似団体平均</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ほぼ近づきつつ</a:t>
          </a:r>
          <a:r>
            <a:rPr lang="ja-JP" altLang="ja-JP" sz="1100" b="0" i="0" baseline="0">
              <a:solidFill>
                <a:schemeClr val="dk1"/>
              </a:solidFill>
              <a:effectLst/>
              <a:latin typeface="+mn-lt"/>
              <a:ea typeface="+mn-ea"/>
              <a:cs typeface="+mn-cs"/>
            </a:rPr>
            <a:t>あります。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今後も債務総額の減少に向け</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取り組みを続け</a:t>
          </a:r>
          <a:r>
            <a:rPr lang="ja-JP" altLang="en-US" sz="1100" b="0" i="0" baseline="0">
              <a:solidFill>
                <a:schemeClr val="dk1"/>
              </a:solidFill>
              <a:effectLst/>
              <a:latin typeface="+mn-lt"/>
              <a:ea typeface="+mn-ea"/>
              <a:cs typeface="+mn-cs"/>
            </a:rPr>
            <a:t>、財政の健全化を図っていき</a:t>
          </a:r>
          <a:r>
            <a:rPr lang="ja-JP" altLang="ja-JP" sz="1100" b="0" i="0" baseline="0">
              <a:solidFill>
                <a:schemeClr val="dk1"/>
              </a:solidFill>
              <a:effectLst/>
              <a:latin typeface="+mn-lt"/>
              <a:ea typeface="+mn-ea"/>
              <a:cs typeface="+mn-cs"/>
            </a:rPr>
            <a:t>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1" name="直線コネクタ 440"/>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2"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3" name="直線コネクタ 442"/>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4"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5" name="直線コネクタ 444"/>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146836</xdr:rowOff>
    </xdr:from>
    <xdr:to>
      <xdr:col>24</xdr:col>
      <xdr:colOff>558800</xdr:colOff>
      <xdr:row>17</xdr:row>
      <xdr:rowOff>156936</xdr:rowOff>
    </xdr:to>
    <xdr:cxnSp macro="">
      <xdr:nvCxnSpPr>
        <xdr:cNvPr id="446" name="直線コネクタ 445"/>
        <xdr:cNvCxnSpPr/>
      </xdr:nvCxnSpPr>
      <xdr:spPr>
        <a:xfrm flipV="1">
          <a:off x="16179800" y="2890036"/>
          <a:ext cx="838200" cy="18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107967</xdr:rowOff>
    </xdr:from>
    <xdr:ext cx="762000" cy="259045"/>
    <xdr:sp macro="" textlink="">
      <xdr:nvSpPr>
        <xdr:cNvPr id="447" name="将来負担の状況平均値テキスト"/>
        <xdr:cNvSpPr txBox="1"/>
      </xdr:nvSpPr>
      <xdr:spPr>
        <a:xfrm>
          <a:off x="17106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48" name="フローチャート : 判断 447"/>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156936</xdr:rowOff>
    </xdr:from>
    <xdr:to>
      <xdr:col>23</xdr:col>
      <xdr:colOff>406400</xdr:colOff>
      <xdr:row>19</xdr:row>
      <xdr:rowOff>78317</xdr:rowOff>
    </xdr:to>
    <xdr:cxnSp macro="">
      <xdr:nvCxnSpPr>
        <xdr:cNvPr id="449" name="直線コネクタ 448"/>
        <xdr:cNvCxnSpPr/>
      </xdr:nvCxnSpPr>
      <xdr:spPr>
        <a:xfrm flipV="1">
          <a:off x="15290800" y="3071586"/>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0" name="フローチャート : 判断 449"/>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51" name="テキスト ボックス 450"/>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78317</xdr:rowOff>
    </xdr:from>
    <xdr:to>
      <xdr:col>22</xdr:col>
      <xdr:colOff>203200</xdr:colOff>
      <xdr:row>21</xdr:row>
      <xdr:rowOff>78982</xdr:rowOff>
    </xdr:to>
    <xdr:cxnSp macro="">
      <xdr:nvCxnSpPr>
        <xdr:cNvPr id="452" name="直線コネクタ 451"/>
        <xdr:cNvCxnSpPr/>
      </xdr:nvCxnSpPr>
      <xdr:spPr>
        <a:xfrm flipV="1">
          <a:off x="14401800" y="3335867"/>
          <a:ext cx="889000" cy="3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3" name="フローチャート : 判断 452"/>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4" name="テキスト ボックス 453"/>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78982</xdr:rowOff>
    </xdr:from>
    <xdr:to>
      <xdr:col>21</xdr:col>
      <xdr:colOff>0</xdr:colOff>
      <xdr:row>22</xdr:row>
      <xdr:rowOff>68399</xdr:rowOff>
    </xdr:to>
    <xdr:cxnSp macro="">
      <xdr:nvCxnSpPr>
        <xdr:cNvPr id="455" name="直線コネクタ 454"/>
        <xdr:cNvCxnSpPr/>
      </xdr:nvCxnSpPr>
      <xdr:spPr>
        <a:xfrm flipV="1">
          <a:off x="13512800" y="367943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56" name="フローチャート : 判断 455"/>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57" name="テキスト ボックス 456"/>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8" name="フローチャート : 判断 457"/>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120909</xdr:rowOff>
    </xdr:from>
    <xdr:ext cx="762000" cy="259045"/>
    <xdr:sp macro="" textlink="">
      <xdr:nvSpPr>
        <xdr:cNvPr id="459" name="テキスト ボックス 458"/>
        <xdr:cNvSpPr txBox="1"/>
      </xdr:nvSpPr>
      <xdr:spPr>
        <a:xfrm>
          <a:off x="13131800" y="30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96036</xdr:rowOff>
    </xdr:from>
    <xdr:to>
      <xdr:col>24</xdr:col>
      <xdr:colOff>609600</xdr:colOff>
      <xdr:row>17</xdr:row>
      <xdr:rowOff>26186</xdr:rowOff>
    </xdr:to>
    <xdr:sp macro="" textlink="">
      <xdr:nvSpPr>
        <xdr:cNvPr id="465" name="円/楕円 464"/>
        <xdr:cNvSpPr/>
      </xdr:nvSpPr>
      <xdr:spPr>
        <a:xfrm>
          <a:off x="16967200" y="28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68113</xdr:rowOff>
    </xdr:from>
    <xdr:ext cx="762000" cy="259045"/>
    <xdr:sp macro="" textlink="">
      <xdr:nvSpPr>
        <xdr:cNvPr id="466" name="将来負担の状況該当値テキスト"/>
        <xdr:cNvSpPr txBox="1"/>
      </xdr:nvSpPr>
      <xdr:spPr>
        <a:xfrm>
          <a:off x="17106900" y="281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106136</xdr:rowOff>
    </xdr:from>
    <xdr:to>
      <xdr:col>23</xdr:col>
      <xdr:colOff>457200</xdr:colOff>
      <xdr:row>18</xdr:row>
      <xdr:rowOff>36286</xdr:rowOff>
    </xdr:to>
    <xdr:sp macro="" textlink="">
      <xdr:nvSpPr>
        <xdr:cNvPr id="467" name="円/楕円 466"/>
        <xdr:cNvSpPr/>
      </xdr:nvSpPr>
      <xdr:spPr>
        <a:xfrm>
          <a:off x="16129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21063</xdr:rowOff>
    </xdr:from>
    <xdr:ext cx="736600" cy="259045"/>
    <xdr:sp macro="" textlink="">
      <xdr:nvSpPr>
        <xdr:cNvPr id="468" name="テキスト ボックス 467"/>
        <xdr:cNvSpPr txBox="1"/>
      </xdr:nvSpPr>
      <xdr:spPr>
        <a:xfrm>
          <a:off x="15798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27517</xdr:rowOff>
    </xdr:from>
    <xdr:to>
      <xdr:col>22</xdr:col>
      <xdr:colOff>254000</xdr:colOff>
      <xdr:row>19</xdr:row>
      <xdr:rowOff>129117</xdr:rowOff>
    </xdr:to>
    <xdr:sp macro="" textlink="">
      <xdr:nvSpPr>
        <xdr:cNvPr id="469" name="円/楕円 468"/>
        <xdr:cNvSpPr/>
      </xdr:nvSpPr>
      <xdr:spPr>
        <a:xfrm>
          <a:off x="152400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113894</xdr:rowOff>
    </xdr:from>
    <xdr:ext cx="762000" cy="259045"/>
    <xdr:sp macro="" textlink="">
      <xdr:nvSpPr>
        <xdr:cNvPr id="470" name="テキスト ボックス 469"/>
        <xdr:cNvSpPr txBox="1"/>
      </xdr:nvSpPr>
      <xdr:spPr>
        <a:xfrm>
          <a:off x="14909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28182</xdr:rowOff>
    </xdr:from>
    <xdr:to>
      <xdr:col>21</xdr:col>
      <xdr:colOff>50800</xdr:colOff>
      <xdr:row>21</xdr:row>
      <xdr:rowOff>129782</xdr:rowOff>
    </xdr:to>
    <xdr:sp macro="" textlink="">
      <xdr:nvSpPr>
        <xdr:cNvPr id="471" name="円/楕円 470"/>
        <xdr:cNvSpPr/>
      </xdr:nvSpPr>
      <xdr:spPr>
        <a:xfrm>
          <a:off x="14351000" y="36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114559</xdr:rowOff>
    </xdr:from>
    <xdr:ext cx="762000" cy="259045"/>
    <xdr:sp macro="" textlink="">
      <xdr:nvSpPr>
        <xdr:cNvPr id="472" name="テキスト ボックス 471"/>
        <xdr:cNvSpPr txBox="1"/>
      </xdr:nvSpPr>
      <xdr:spPr>
        <a:xfrm>
          <a:off x="14020800" y="371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17599</xdr:rowOff>
    </xdr:from>
    <xdr:to>
      <xdr:col>19</xdr:col>
      <xdr:colOff>533400</xdr:colOff>
      <xdr:row>22</xdr:row>
      <xdr:rowOff>119199</xdr:rowOff>
    </xdr:to>
    <xdr:sp macro="" textlink="">
      <xdr:nvSpPr>
        <xdr:cNvPr id="473" name="円/楕円 472"/>
        <xdr:cNvSpPr/>
      </xdr:nvSpPr>
      <xdr:spPr>
        <a:xfrm>
          <a:off x="13462000" y="378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103976</xdr:rowOff>
    </xdr:from>
    <xdr:ext cx="762000" cy="259045"/>
    <xdr:sp macro="" textlink="">
      <xdr:nvSpPr>
        <xdr:cNvPr id="474" name="テキスト ボックス 473"/>
        <xdr:cNvSpPr txBox="1"/>
      </xdr:nvSpPr>
      <xdr:spPr>
        <a:xfrm>
          <a:off x="13131800" y="387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313,203
305,534
205.58
107,355,531
104,422,929
2,480,219
69,836,086
78,602,844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行財政改革大綱に基づき、他都市に先駆けて職員数の削減に努めてきたことにより人件費が抑制され、その結果、類似団体平均を大きく下回っています。今後も事業の見直し等を推進し、適正な人件費率の維持改善に努め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79375</xdr:rowOff>
    </xdr:from>
    <xdr:to>
      <xdr:col>7</xdr:col>
      <xdr:colOff>15875</xdr:colOff>
      <xdr:row>35</xdr:row>
      <xdr:rowOff>79375</xdr:rowOff>
    </xdr:to>
    <xdr:cxnSp macro="">
      <xdr:nvCxnSpPr>
        <xdr:cNvPr id="69" name="直線コネクタ 68"/>
        <xdr:cNvCxnSpPr/>
      </xdr:nvCxnSpPr>
      <xdr:spPr>
        <a:xfrm>
          <a:off x="3987800" y="60801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38752</xdr:rowOff>
    </xdr:from>
    <xdr:ext cx="762000" cy="259045"/>
    <xdr:sp macro="" textlink="">
      <xdr:nvSpPr>
        <xdr:cNvPr id="70"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79375</xdr:rowOff>
    </xdr:from>
    <xdr:to>
      <xdr:col>5</xdr:col>
      <xdr:colOff>549275</xdr:colOff>
      <xdr:row>35</xdr:row>
      <xdr:rowOff>88900</xdr:rowOff>
    </xdr:to>
    <xdr:cxnSp macro="">
      <xdr:nvCxnSpPr>
        <xdr:cNvPr id="72" name="直線コネクタ 71"/>
        <xdr:cNvCxnSpPr/>
      </xdr:nvCxnSpPr>
      <xdr:spPr>
        <a:xfrm flipV="1">
          <a:off x="3098800" y="6080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88900</xdr:rowOff>
    </xdr:from>
    <xdr:to>
      <xdr:col>4</xdr:col>
      <xdr:colOff>346075</xdr:colOff>
      <xdr:row>36</xdr:row>
      <xdr:rowOff>31750</xdr:rowOff>
    </xdr:to>
    <xdr:cxnSp macro="">
      <xdr:nvCxnSpPr>
        <xdr:cNvPr id="75" name="直線コネクタ 74"/>
        <xdr:cNvCxnSpPr/>
      </xdr:nvCxnSpPr>
      <xdr:spPr>
        <a:xfrm flipV="1">
          <a:off x="2209800" y="608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31750</xdr:rowOff>
    </xdr:to>
    <xdr:cxnSp macro="">
      <xdr:nvCxnSpPr>
        <xdr:cNvPr id="78" name="直線コネクタ 77"/>
        <xdr:cNvCxnSpPr/>
      </xdr:nvCxnSpPr>
      <xdr:spPr>
        <a:xfrm>
          <a:off x="1320800" y="610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10177</xdr:rowOff>
    </xdr:from>
    <xdr:ext cx="762000" cy="259045"/>
    <xdr:sp macro="" textlink="">
      <xdr:nvSpPr>
        <xdr:cNvPr id="80" name="テキスト ボックス 79"/>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162577</xdr:rowOff>
    </xdr:from>
    <xdr:ext cx="762000" cy="259045"/>
    <xdr:sp macro="" textlink="">
      <xdr:nvSpPr>
        <xdr:cNvPr id="82" name="テキスト ボックス 81"/>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28575</xdr:rowOff>
    </xdr:from>
    <xdr:to>
      <xdr:col>7</xdr:col>
      <xdr:colOff>66675</xdr:colOff>
      <xdr:row>35</xdr:row>
      <xdr:rowOff>130175</xdr:rowOff>
    </xdr:to>
    <xdr:sp macro="" textlink="">
      <xdr:nvSpPr>
        <xdr:cNvPr id="88" name="円/楕円 87"/>
        <xdr:cNvSpPr/>
      </xdr:nvSpPr>
      <xdr:spPr>
        <a:xfrm>
          <a:off x="47752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45102</xdr:rowOff>
    </xdr:from>
    <xdr:ext cx="762000" cy="259045"/>
    <xdr:sp macro="" textlink="">
      <xdr:nvSpPr>
        <xdr:cNvPr id="89" name="人件費該当値テキスト"/>
        <xdr:cNvSpPr txBox="1"/>
      </xdr:nvSpPr>
      <xdr:spPr>
        <a:xfrm>
          <a:off x="49149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28575</xdr:rowOff>
    </xdr:from>
    <xdr:to>
      <xdr:col>5</xdr:col>
      <xdr:colOff>600075</xdr:colOff>
      <xdr:row>35</xdr:row>
      <xdr:rowOff>130175</xdr:rowOff>
    </xdr:to>
    <xdr:sp macro="" textlink="">
      <xdr:nvSpPr>
        <xdr:cNvPr id="90" name="円/楕円 89"/>
        <xdr:cNvSpPr/>
      </xdr:nvSpPr>
      <xdr:spPr>
        <a:xfrm>
          <a:off x="3937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140352</xdr:rowOff>
    </xdr:from>
    <xdr:ext cx="736600" cy="259045"/>
    <xdr:sp macro="" textlink="">
      <xdr:nvSpPr>
        <xdr:cNvPr id="91" name="テキスト ボックス 90"/>
        <xdr:cNvSpPr txBox="1"/>
      </xdr:nvSpPr>
      <xdr:spPr>
        <a:xfrm>
          <a:off x="3606800" y="579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38100</xdr:rowOff>
    </xdr:from>
    <xdr:to>
      <xdr:col>4</xdr:col>
      <xdr:colOff>396875</xdr:colOff>
      <xdr:row>35</xdr:row>
      <xdr:rowOff>139700</xdr:rowOff>
    </xdr:to>
    <xdr:sp macro="" textlink="">
      <xdr:nvSpPr>
        <xdr:cNvPr id="92" name="円/楕円 91"/>
        <xdr:cNvSpPr/>
      </xdr:nvSpPr>
      <xdr:spPr>
        <a:xfrm>
          <a:off x="3048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149877</xdr:rowOff>
    </xdr:from>
    <xdr:ext cx="762000" cy="259045"/>
    <xdr:sp macro="" textlink="">
      <xdr:nvSpPr>
        <xdr:cNvPr id="93" name="テキスト ボックス 92"/>
        <xdr:cNvSpPr txBox="1"/>
      </xdr:nvSpPr>
      <xdr:spPr>
        <a:xfrm>
          <a:off x="2717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152400</xdr:rowOff>
    </xdr:from>
    <xdr:to>
      <xdr:col>3</xdr:col>
      <xdr:colOff>193675</xdr:colOff>
      <xdr:row>36</xdr:row>
      <xdr:rowOff>82550</xdr:rowOff>
    </xdr:to>
    <xdr:sp macro="" textlink="">
      <xdr:nvSpPr>
        <xdr:cNvPr id="94" name="円/楕円 93"/>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92727</xdr:rowOff>
    </xdr:from>
    <xdr:ext cx="762000" cy="259045"/>
    <xdr:sp macro="" textlink="">
      <xdr:nvSpPr>
        <xdr:cNvPr id="95" name="テキスト ボックス 94"/>
        <xdr:cNvSpPr txBox="1"/>
      </xdr:nvSpPr>
      <xdr:spPr>
        <a:xfrm>
          <a:off x="1828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6" name="円/楕円 95"/>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7" name="テキスト ボックス 96"/>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類似団体平均に比べ</a:t>
          </a:r>
          <a:r>
            <a:rPr lang="ja-JP" altLang="en-US" sz="1100" b="0" i="0" baseline="0">
              <a:solidFill>
                <a:schemeClr val="dk1"/>
              </a:solidFill>
              <a:effectLst/>
              <a:latin typeface="+mn-lt"/>
              <a:ea typeface="+mn-ea"/>
              <a:cs typeface="+mn-cs"/>
            </a:rPr>
            <a:t>て若干</a:t>
          </a:r>
          <a:r>
            <a:rPr lang="ja-JP" altLang="ja-JP" sz="1100" b="0" i="0" baseline="0">
              <a:solidFill>
                <a:schemeClr val="dk1"/>
              </a:solidFill>
              <a:effectLst/>
              <a:latin typeface="+mn-lt"/>
              <a:ea typeface="+mn-ea"/>
              <a:cs typeface="+mn-cs"/>
            </a:rPr>
            <a:t>高</a:t>
          </a:r>
          <a:r>
            <a:rPr lang="ja-JP" altLang="en-US" sz="1100" b="0" i="0" baseline="0">
              <a:solidFill>
                <a:schemeClr val="dk1"/>
              </a:solidFill>
              <a:effectLst/>
              <a:latin typeface="+mn-lt"/>
              <a:ea typeface="+mn-ea"/>
              <a:cs typeface="+mn-cs"/>
            </a:rPr>
            <a:t>い水準と</a:t>
          </a:r>
          <a:r>
            <a:rPr lang="ja-JP" altLang="ja-JP" sz="1100" b="0" i="0" baseline="0">
              <a:solidFill>
                <a:schemeClr val="dk1"/>
              </a:solidFill>
              <a:effectLst/>
              <a:latin typeface="+mn-lt"/>
              <a:ea typeface="+mn-ea"/>
              <a:cs typeface="+mn-cs"/>
            </a:rPr>
            <a:t>なっているのは、行財政</a:t>
          </a:r>
          <a:r>
            <a:rPr lang="ja-JP" altLang="en-US" sz="1100" b="0" i="0" baseline="0">
              <a:solidFill>
                <a:schemeClr val="dk1"/>
              </a:solidFill>
              <a:effectLst/>
              <a:latin typeface="+mn-lt"/>
              <a:ea typeface="+mn-ea"/>
              <a:cs typeface="+mn-cs"/>
            </a:rPr>
            <a:t>改革の中で</a:t>
          </a:r>
          <a:r>
            <a:rPr lang="ja-JP" altLang="ja-JP" sz="1100" b="0" i="0" baseline="0">
              <a:solidFill>
                <a:schemeClr val="dk1"/>
              </a:solidFill>
              <a:effectLst/>
              <a:latin typeface="+mn-lt"/>
              <a:ea typeface="+mn-ea"/>
              <a:cs typeface="+mn-cs"/>
            </a:rPr>
            <a:t>外部委託等を推進してきたことにより、委託料が増加していること、また、臨時職員賃金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が増加していることによるものです。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120650</xdr:rowOff>
    </xdr:from>
    <xdr:to>
      <xdr:col>24</xdr:col>
      <xdr:colOff>31750</xdr:colOff>
      <xdr:row>17</xdr:row>
      <xdr:rowOff>158750</xdr:rowOff>
    </xdr:to>
    <xdr:cxnSp macro="">
      <xdr:nvCxnSpPr>
        <xdr:cNvPr id="130" name="直線コネクタ 129"/>
        <xdr:cNvCxnSpPr/>
      </xdr:nvCxnSpPr>
      <xdr:spPr>
        <a:xfrm>
          <a:off x="15671800" y="303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1"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120650</xdr:rowOff>
    </xdr:to>
    <xdr:cxnSp macro="">
      <xdr:nvCxnSpPr>
        <xdr:cNvPr id="133" name="直線コネクタ 132"/>
        <xdr:cNvCxnSpPr/>
      </xdr:nvCxnSpPr>
      <xdr:spPr>
        <a:xfrm>
          <a:off x="14782800" y="302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5" name="テキスト ボックス 134"/>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57150</xdr:rowOff>
    </xdr:from>
    <xdr:to>
      <xdr:col>21</xdr:col>
      <xdr:colOff>361950</xdr:colOff>
      <xdr:row>17</xdr:row>
      <xdr:rowOff>107950</xdr:rowOff>
    </xdr:to>
    <xdr:cxnSp macro="">
      <xdr:nvCxnSpPr>
        <xdr:cNvPr id="136" name="直線コネクタ 135"/>
        <xdr:cNvCxnSpPr/>
      </xdr:nvCxnSpPr>
      <xdr:spPr>
        <a:xfrm>
          <a:off x="13893800" y="297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8" name="テキスト ボックス 137"/>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19050</xdr:rowOff>
    </xdr:from>
    <xdr:to>
      <xdr:col>20</xdr:col>
      <xdr:colOff>158750</xdr:colOff>
      <xdr:row>17</xdr:row>
      <xdr:rowOff>57150</xdr:rowOff>
    </xdr:to>
    <xdr:cxnSp macro="">
      <xdr:nvCxnSpPr>
        <xdr:cNvPr id="139" name="直線コネクタ 138"/>
        <xdr:cNvCxnSpPr/>
      </xdr:nvCxnSpPr>
      <xdr:spPr>
        <a:xfrm>
          <a:off x="13004800" y="293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41" name="テキスト ボックス 140"/>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107950</xdr:rowOff>
    </xdr:from>
    <xdr:to>
      <xdr:col>24</xdr:col>
      <xdr:colOff>82550</xdr:colOff>
      <xdr:row>18</xdr:row>
      <xdr:rowOff>38100</xdr:rowOff>
    </xdr:to>
    <xdr:sp macro="" textlink="">
      <xdr:nvSpPr>
        <xdr:cNvPr id="149" name="円/楕円 148"/>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80027</xdr:rowOff>
    </xdr:from>
    <xdr:ext cx="762000" cy="259045"/>
    <xdr:sp macro="" textlink="">
      <xdr:nvSpPr>
        <xdr:cNvPr id="150"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69850</xdr:rowOff>
    </xdr:from>
    <xdr:to>
      <xdr:col>22</xdr:col>
      <xdr:colOff>615950</xdr:colOff>
      <xdr:row>18</xdr:row>
      <xdr:rowOff>0</xdr:rowOff>
    </xdr:to>
    <xdr:sp macro="" textlink="">
      <xdr:nvSpPr>
        <xdr:cNvPr id="151" name="円/楕円 150"/>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156227</xdr:rowOff>
    </xdr:from>
    <xdr:ext cx="736600" cy="259045"/>
    <xdr:sp macro="" textlink="">
      <xdr:nvSpPr>
        <xdr:cNvPr id="152" name="テキスト ボックス 151"/>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53" name="円/楕円 152"/>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54" name="テキスト ボックス 153"/>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6350</xdr:rowOff>
    </xdr:from>
    <xdr:to>
      <xdr:col>20</xdr:col>
      <xdr:colOff>209550</xdr:colOff>
      <xdr:row>17</xdr:row>
      <xdr:rowOff>107950</xdr:rowOff>
    </xdr:to>
    <xdr:sp macro="" textlink="">
      <xdr:nvSpPr>
        <xdr:cNvPr id="155" name="円/楕円 154"/>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56" name="テキスト ボックス 155"/>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57" name="円/楕円 156"/>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58" name="テキスト ボックス 157"/>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生活保護費の増等、社会保障経費が増加傾向にありますが、類似団体平均を下回っています。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a:t>
          </a:r>
          <a:r>
            <a:rPr lang="ja-JP" altLang="ja-JP" sz="1100" b="0" i="0" baseline="0">
              <a:solidFill>
                <a:schemeClr val="dk1"/>
              </a:solidFill>
              <a:effectLst/>
              <a:latin typeface="+mn-lt"/>
              <a:ea typeface="+mn-ea"/>
              <a:cs typeface="+mn-cs"/>
            </a:rPr>
            <a:t>も、</a:t>
          </a:r>
          <a:r>
            <a:rPr lang="ja-JP" altLang="en-US" sz="1100" b="0" i="0" baseline="0">
              <a:solidFill>
                <a:schemeClr val="dk1"/>
              </a:solidFill>
              <a:effectLst/>
              <a:latin typeface="+mn-lt"/>
              <a:ea typeface="+mn-ea"/>
              <a:cs typeface="+mn-cs"/>
            </a:rPr>
            <a:t>扶助費の</a:t>
          </a:r>
          <a:r>
            <a:rPr lang="ja-JP" altLang="ja-JP" sz="1100" b="0" i="0" baseline="0">
              <a:solidFill>
                <a:schemeClr val="dk1"/>
              </a:solidFill>
              <a:effectLst/>
              <a:latin typeface="+mn-lt"/>
              <a:ea typeface="+mn-ea"/>
              <a:cs typeface="+mn-cs"/>
            </a:rPr>
            <a:t>精査を行い、適正な執行に努めます。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69850</xdr:rowOff>
    </xdr:to>
    <xdr:cxnSp macro="">
      <xdr:nvCxnSpPr>
        <xdr:cNvPr id="191" name="直線コネクタ 190"/>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2"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69850</xdr:rowOff>
    </xdr:to>
    <xdr:cxnSp macro="">
      <xdr:nvCxnSpPr>
        <xdr:cNvPr id="194" name="直線コネクタ 193"/>
        <xdr:cNvCxnSpPr/>
      </xdr:nvCxnSpPr>
      <xdr:spPr>
        <a:xfrm>
          <a:off x="3098800" y="9410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114300</xdr:rowOff>
    </xdr:from>
    <xdr:to>
      <xdr:col>4</xdr:col>
      <xdr:colOff>346075</xdr:colOff>
      <xdr:row>54</xdr:row>
      <xdr:rowOff>152400</xdr:rowOff>
    </xdr:to>
    <xdr:cxnSp macro="">
      <xdr:nvCxnSpPr>
        <xdr:cNvPr id="197" name="直線コネクタ 196"/>
        <xdr:cNvCxnSpPr/>
      </xdr:nvCxnSpPr>
      <xdr:spPr>
        <a:xfrm>
          <a:off x="2209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95250</xdr:rowOff>
    </xdr:from>
    <xdr:to>
      <xdr:col>3</xdr:col>
      <xdr:colOff>142875</xdr:colOff>
      <xdr:row>54</xdr:row>
      <xdr:rowOff>114300</xdr:rowOff>
    </xdr:to>
    <xdr:cxnSp macro="">
      <xdr:nvCxnSpPr>
        <xdr:cNvPr id="200" name="直線コネクタ 199"/>
        <xdr:cNvCxnSpPr/>
      </xdr:nvCxnSpPr>
      <xdr:spPr>
        <a:xfrm>
          <a:off x="1320800" y="9182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4" name="テキスト ボックス 20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10" name="円/楕円 209"/>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1"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2" name="円/楕円 211"/>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3" name="テキスト ボックス 21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14" name="円/楕円 213"/>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15" name="テキスト ボックス 214"/>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63500</xdr:rowOff>
    </xdr:from>
    <xdr:to>
      <xdr:col>3</xdr:col>
      <xdr:colOff>193675</xdr:colOff>
      <xdr:row>54</xdr:row>
      <xdr:rowOff>165100</xdr:rowOff>
    </xdr:to>
    <xdr:sp macro="" textlink="">
      <xdr:nvSpPr>
        <xdr:cNvPr id="216" name="円/楕円 215"/>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3827</xdr:rowOff>
    </xdr:from>
    <xdr:ext cx="762000" cy="259045"/>
    <xdr:sp macro="" textlink="">
      <xdr:nvSpPr>
        <xdr:cNvPr id="217" name="テキスト ボックス 216"/>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44450</xdr:rowOff>
    </xdr:from>
    <xdr:to>
      <xdr:col>1</xdr:col>
      <xdr:colOff>676275</xdr:colOff>
      <xdr:row>53</xdr:row>
      <xdr:rowOff>146050</xdr:rowOff>
    </xdr:to>
    <xdr:sp macro="" textlink="">
      <xdr:nvSpPr>
        <xdr:cNvPr id="218" name="円/楕円 217"/>
        <xdr:cNvSpPr/>
      </xdr:nvSpPr>
      <xdr:spPr>
        <a:xfrm>
          <a:off x="1270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156227</xdr:rowOff>
    </xdr:from>
    <xdr:ext cx="762000" cy="259045"/>
    <xdr:sp macro="" textlink="">
      <xdr:nvSpPr>
        <xdr:cNvPr id="219" name="テキスト ボックス 218"/>
        <xdr:cNvSpPr txBox="1"/>
      </xdr:nvSpPr>
      <xdr:spPr>
        <a:xfrm>
          <a:off x="939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アセットマネジメント事業として公共施設の計画的な維持補修を実施</a:t>
          </a:r>
          <a:r>
            <a:rPr lang="ja-JP" altLang="en-US" sz="1100" b="0" i="0" baseline="0">
              <a:solidFill>
                <a:schemeClr val="dk1"/>
              </a:solidFill>
              <a:effectLst/>
              <a:latin typeface="+mn-lt"/>
              <a:ea typeface="+mn-ea"/>
              <a:cs typeface="+mn-cs"/>
            </a:rPr>
            <a:t>するとともに</a:t>
          </a:r>
          <a:r>
            <a:rPr lang="ja-JP" altLang="ja-JP" sz="1100" b="0" i="0" baseline="0">
              <a:solidFill>
                <a:schemeClr val="dk1"/>
              </a:solidFill>
              <a:effectLst/>
              <a:latin typeface="+mn-lt"/>
              <a:ea typeface="+mn-ea"/>
              <a:cs typeface="+mn-cs"/>
            </a:rPr>
            <a:t>、経常経費の節減を図っていることから</a:t>
          </a:r>
          <a:r>
            <a:rPr lang="ja-JP" altLang="en-US" sz="1100" b="0" i="0" baseline="0">
              <a:solidFill>
                <a:schemeClr val="dk1"/>
              </a:solidFill>
              <a:effectLst/>
              <a:latin typeface="+mn-lt"/>
              <a:ea typeface="+mn-ea"/>
              <a:cs typeface="+mn-cs"/>
            </a:rPr>
            <a:t>類似団体平均を</a:t>
          </a:r>
          <a:r>
            <a:rPr lang="ja-JP" altLang="ja-JP" sz="1100" b="0" i="0" baseline="0">
              <a:solidFill>
                <a:schemeClr val="dk1"/>
              </a:solidFill>
              <a:effectLst/>
              <a:latin typeface="+mn-lt"/>
              <a:ea typeface="+mn-ea"/>
              <a:cs typeface="+mn-cs"/>
            </a:rPr>
            <a:t>下回っています。</a:t>
          </a:r>
          <a:endParaRPr lang="ja-JP" altLang="ja-JP" sz="1400">
            <a:effectLst/>
          </a:endParaRPr>
        </a:p>
        <a:p>
          <a:pPr rtl="0"/>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事務</a:t>
          </a:r>
          <a:r>
            <a:rPr lang="ja-JP" altLang="ja-JP" sz="1100" b="0" i="0" baseline="0">
              <a:solidFill>
                <a:schemeClr val="dk1"/>
              </a:solidFill>
              <a:effectLst/>
              <a:latin typeface="+mn-lt"/>
              <a:ea typeface="+mn-ea"/>
              <a:cs typeface="+mn-cs"/>
            </a:rPr>
            <a:t>事業</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十分精査し計画的な実施に努め</a:t>
          </a:r>
          <a:r>
            <a:rPr lang="ja-JP" altLang="en-US" sz="1100" b="0" i="0" baseline="0">
              <a:solidFill>
                <a:schemeClr val="dk1"/>
              </a:solidFill>
              <a:effectLst/>
              <a:latin typeface="+mn-lt"/>
              <a:ea typeface="+mn-ea"/>
              <a:cs typeface="+mn-cs"/>
            </a:rPr>
            <a:t>ていき</a:t>
          </a:r>
          <a:r>
            <a:rPr lang="ja-JP" altLang="ja-JP" sz="1100" b="0" i="0" baseline="0">
              <a:solidFill>
                <a:schemeClr val="dk1"/>
              </a:solidFill>
              <a:effectLst/>
              <a:latin typeface="+mn-lt"/>
              <a:ea typeface="+mn-ea"/>
              <a:cs typeface="+mn-cs"/>
            </a:rPr>
            <a:t>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69850</xdr:rowOff>
    </xdr:from>
    <xdr:to>
      <xdr:col>24</xdr:col>
      <xdr:colOff>31750</xdr:colOff>
      <xdr:row>53</xdr:row>
      <xdr:rowOff>133350</xdr:rowOff>
    </xdr:to>
    <xdr:cxnSp macro="">
      <xdr:nvCxnSpPr>
        <xdr:cNvPr id="252" name="直線コネクタ 251"/>
        <xdr:cNvCxnSpPr/>
      </xdr:nvCxnSpPr>
      <xdr:spPr>
        <a:xfrm>
          <a:off x="15671800" y="9156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3"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19050</xdr:rowOff>
    </xdr:from>
    <xdr:to>
      <xdr:col>22</xdr:col>
      <xdr:colOff>565150</xdr:colOff>
      <xdr:row>53</xdr:row>
      <xdr:rowOff>69850</xdr:rowOff>
    </xdr:to>
    <xdr:cxnSp macro="">
      <xdr:nvCxnSpPr>
        <xdr:cNvPr id="255" name="直線コネクタ 254"/>
        <xdr:cNvCxnSpPr/>
      </xdr:nvCxnSpPr>
      <xdr:spPr>
        <a:xfrm>
          <a:off x="14782800" y="910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7" name="テキスト ボックス 256"/>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19050</xdr:rowOff>
    </xdr:from>
    <xdr:to>
      <xdr:col>21</xdr:col>
      <xdr:colOff>361950</xdr:colOff>
      <xdr:row>53</xdr:row>
      <xdr:rowOff>31750</xdr:rowOff>
    </xdr:to>
    <xdr:cxnSp macro="">
      <xdr:nvCxnSpPr>
        <xdr:cNvPr id="258" name="直線コネクタ 257"/>
        <xdr:cNvCxnSpPr/>
      </xdr:nvCxnSpPr>
      <xdr:spPr>
        <a:xfrm flipV="1">
          <a:off x="13893800" y="910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0" name="テキスト ボックス 259"/>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139700</xdr:rowOff>
    </xdr:from>
    <xdr:to>
      <xdr:col>20</xdr:col>
      <xdr:colOff>158750</xdr:colOff>
      <xdr:row>53</xdr:row>
      <xdr:rowOff>31750</xdr:rowOff>
    </xdr:to>
    <xdr:cxnSp macro="">
      <xdr:nvCxnSpPr>
        <xdr:cNvPr id="261" name="直線コネクタ 260"/>
        <xdr:cNvCxnSpPr/>
      </xdr:nvCxnSpPr>
      <xdr:spPr>
        <a:xfrm>
          <a:off x="13004800" y="905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63" name="テキスト ボックス 262"/>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5" name="テキスト ボックス 264"/>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82550</xdr:rowOff>
    </xdr:from>
    <xdr:to>
      <xdr:col>24</xdr:col>
      <xdr:colOff>82550</xdr:colOff>
      <xdr:row>54</xdr:row>
      <xdr:rowOff>12700</xdr:rowOff>
    </xdr:to>
    <xdr:sp macro="" textlink="">
      <xdr:nvSpPr>
        <xdr:cNvPr id="271" name="円/楕円 270"/>
        <xdr:cNvSpPr/>
      </xdr:nvSpPr>
      <xdr:spPr>
        <a:xfrm>
          <a:off x="16459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99077</xdr:rowOff>
    </xdr:from>
    <xdr:ext cx="762000" cy="259045"/>
    <xdr:sp macro="" textlink="">
      <xdr:nvSpPr>
        <xdr:cNvPr id="272" name="その他該当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19050</xdr:rowOff>
    </xdr:from>
    <xdr:to>
      <xdr:col>22</xdr:col>
      <xdr:colOff>615950</xdr:colOff>
      <xdr:row>53</xdr:row>
      <xdr:rowOff>120650</xdr:rowOff>
    </xdr:to>
    <xdr:sp macro="" textlink="">
      <xdr:nvSpPr>
        <xdr:cNvPr id="273" name="円/楕円 272"/>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130827</xdr:rowOff>
    </xdr:from>
    <xdr:ext cx="736600" cy="259045"/>
    <xdr:sp macro="" textlink="">
      <xdr:nvSpPr>
        <xdr:cNvPr id="274" name="テキスト ボックス 273"/>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139700</xdr:rowOff>
    </xdr:from>
    <xdr:to>
      <xdr:col>21</xdr:col>
      <xdr:colOff>412750</xdr:colOff>
      <xdr:row>53</xdr:row>
      <xdr:rowOff>69850</xdr:rowOff>
    </xdr:to>
    <xdr:sp macro="" textlink="">
      <xdr:nvSpPr>
        <xdr:cNvPr id="275" name="円/楕円 274"/>
        <xdr:cNvSpPr/>
      </xdr:nvSpPr>
      <xdr:spPr>
        <a:xfrm>
          <a:off x="14732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80027</xdr:rowOff>
    </xdr:from>
    <xdr:ext cx="762000" cy="259045"/>
    <xdr:sp macro="" textlink="">
      <xdr:nvSpPr>
        <xdr:cNvPr id="276" name="テキスト ボックス 275"/>
        <xdr:cNvSpPr txBox="1"/>
      </xdr:nvSpPr>
      <xdr:spPr>
        <a:xfrm>
          <a:off x="14401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152400</xdr:rowOff>
    </xdr:from>
    <xdr:to>
      <xdr:col>20</xdr:col>
      <xdr:colOff>209550</xdr:colOff>
      <xdr:row>53</xdr:row>
      <xdr:rowOff>82550</xdr:rowOff>
    </xdr:to>
    <xdr:sp macro="" textlink="">
      <xdr:nvSpPr>
        <xdr:cNvPr id="277" name="円/楕円 276"/>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92727</xdr:rowOff>
    </xdr:from>
    <xdr:ext cx="762000" cy="259045"/>
    <xdr:sp macro="" textlink="">
      <xdr:nvSpPr>
        <xdr:cNvPr id="278" name="テキスト ボックス 277"/>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88900</xdr:rowOff>
    </xdr:from>
    <xdr:to>
      <xdr:col>19</xdr:col>
      <xdr:colOff>6350</xdr:colOff>
      <xdr:row>53</xdr:row>
      <xdr:rowOff>19050</xdr:rowOff>
    </xdr:to>
    <xdr:sp macro="" textlink="">
      <xdr:nvSpPr>
        <xdr:cNvPr id="279" name="円/楕円 278"/>
        <xdr:cNvSpPr/>
      </xdr:nvSpPr>
      <xdr:spPr>
        <a:xfrm>
          <a:off x="12954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29227</xdr:rowOff>
    </xdr:from>
    <xdr:ext cx="762000" cy="259045"/>
    <xdr:sp macro="" textlink="">
      <xdr:nvSpPr>
        <xdr:cNvPr id="280" name="テキスト ボックス 279"/>
        <xdr:cNvSpPr txBox="1"/>
      </xdr:nvSpPr>
      <xdr:spPr>
        <a:xfrm>
          <a:off x="12623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類似団体平均を上回っているのは、下水道事業及び四日市港管理組合への</a:t>
          </a:r>
          <a:r>
            <a:rPr lang="ja-JP" altLang="en-US" sz="1100" b="0" i="0" baseline="0">
              <a:solidFill>
                <a:schemeClr val="dk1"/>
              </a:solidFill>
              <a:effectLst/>
              <a:latin typeface="+mn-lt"/>
              <a:ea typeface="+mn-ea"/>
              <a:cs typeface="+mn-cs"/>
            </a:rPr>
            <a:t>負担金</a:t>
          </a:r>
          <a:r>
            <a:rPr lang="ja-JP" altLang="ja-JP" sz="1100" b="0" i="0" baseline="0">
              <a:solidFill>
                <a:schemeClr val="dk1"/>
              </a:solidFill>
              <a:effectLst/>
              <a:latin typeface="+mn-lt"/>
              <a:ea typeface="+mn-ea"/>
              <a:cs typeface="+mn-cs"/>
            </a:rPr>
            <a:t>支出が多額になっているためで</a:t>
          </a:r>
          <a:r>
            <a:rPr lang="ja-JP" altLang="en-US" sz="1100" b="0" i="0" baseline="0">
              <a:solidFill>
                <a:schemeClr val="dk1"/>
              </a:solidFill>
              <a:effectLst/>
              <a:latin typeface="+mn-lt"/>
              <a:ea typeface="+mn-ea"/>
              <a:cs typeface="+mn-cs"/>
            </a:rPr>
            <a:t>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これらの支出について精査するとともに、各種団体への補助金・負担金について見直しを行い、</a:t>
          </a:r>
          <a:r>
            <a:rPr lang="ja-JP" altLang="en-US" sz="1100" b="0" i="0" baseline="0">
              <a:solidFill>
                <a:schemeClr val="dk1"/>
              </a:solidFill>
              <a:effectLst/>
              <a:latin typeface="+mn-lt"/>
              <a:ea typeface="+mn-ea"/>
              <a:cs typeface="+mn-cs"/>
            </a:rPr>
            <a:t>さらなる</a:t>
          </a:r>
          <a:r>
            <a:rPr lang="ja-JP" altLang="ja-JP" sz="1100" b="0" i="0" baseline="0">
              <a:solidFill>
                <a:schemeClr val="dk1"/>
              </a:solidFill>
              <a:effectLst/>
              <a:latin typeface="+mn-lt"/>
              <a:ea typeface="+mn-ea"/>
              <a:cs typeface="+mn-cs"/>
            </a:rPr>
            <a:t>適正化を図っていきます。</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134620</xdr:rowOff>
    </xdr:from>
    <xdr:to>
      <xdr:col>24</xdr:col>
      <xdr:colOff>31750</xdr:colOff>
      <xdr:row>38</xdr:row>
      <xdr:rowOff>142240</xdr:rowOff>
    </xdr:to>
    <xdr:cxnSp macro="">
      <xdr:nvCxnSpPr>
        <xdr:cNvPr id="312" name="直線コネクタ 311"/>
        <xdr:cNvCxnSpPr/>
      </xdr:nvCxnSpPr>
      <xdr:spPr>
        <a:xfrm flipV="1">
          <a:off x="15671800" y="6649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13"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96520</xdr:rowOff>
    </xdr:from>
    <xdr:to>
      <xdr:col>22</xdr:col>
      <xdr:colOff>565150</xdr:colOff>
      <xdr:row>38</xdr:row>
      <xdr:rowOff>142240</xdr:rowOff>
    </xdr:to>
    <xdr:cxnSp macro="">
      <xdr:nvCxnSpPr>
        <xdr:cNvPr id="315" name="直線コネクタ 314"/>
        <xdr:cNvCxnSpPr/>
      </xdr:nvCxnSpPr>
      <xdr:spPr>
        <a:xfrm>
          <a:off x="14782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96520</xdr:rowOff>
    </xdr:from>
    <xdr:to>
      <xdr:col>21</xdr:col>
      <xdr:colOff>361950</xdr:colOff>
      <xdr:row>38</xdr:row>
      <xdr:rowOff>134620</xdr:rowOff>
    </xdr:to>
    <xdr:cxnSp macro="">
      <xdr:nvCxnSpPr>
        <xdr:cNvPr id="318" name="直線コネクタ 317"/>
        <xdr:cNvCxnSpPr/>
      </xdr:nvCxnSpPr>
      <xdr:spPr>
        <a:xfrm flipV="1">
          <a:off x="13893800" y="661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134620</xdr:rowOff>
    </xdr:from>
    <xdr:to>
      <xdr:col>20</xdr:col>
      <xdr:colOff>158750</xdr:colOff>
      <xdr:row>38</xdr:row>
      <xdr:rowOff>134620</xdr:rowOff>
    </xdr:to>
    <xdr:cxnSp macro="">
      <xdr:nvCxnSpPr>
        <xdr:cNvPr id="321" name="直線コネクタ 320"/>
        <xdr:cNvCxnSpPr/>
      </xdr:nvCxnSpPr>
      <xdr:spPr>
        <a:xfrm>
          <a:off x="13004800" y="6649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157497</xdr:rowOff>
    </xdr:from>
    <xdr:ext cx="762000" cy="259045"/>
    <xdr:sp macro="" textlink="">
      <xdr:nvSpPr>
        <xdr:cNvPr id="323" name="テキスト ボックス 322"/>
        <xdr:cNvSpPr txBox="1"/>
      </xdr:nvSpPr>
      <xdr:spPr>
        <a:xfrm>
          <a:off x="13512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5" name="テキスト ボックス 324"/>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83820</xdr:rowOff>
    </xdr:from>
    <xdr:to>
      <xdr:col>24</xdr:col>
      <xdr:colOff>82550</xdr:colOff>
      <xdr:row>39</xdr:row>
      <xdr:rowOff>13970</xdr:rowOff>
    </xdr:to>
    <xdr:sp macro="" textlink="">
      <xdr:nvSpPr>
        <xdr:cNvPr id="331" name="円/楕円 330"/>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55897</xdr:rowOff>
    </xdr:from>
    <xdr:ext cx="762000" cy="259045"/>
    <xdr:sp macro="" textlink="">
      <xdr:nvSpPr>
        <xdr:cNvPr id="332" name="補助費等該当値テキスト"/>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91440</xdr:rowOff>
    </xdr:from>
    <xdr:to>
      <xdr:col>22</xdr:col>
      <xdr:colOff>615950</xdr:colOff>
      <xdr:row>39</xdr:row>
      <xdr:rowOff>21590</xdr:rowOff>
    </xdr:to>
    <xdr:sp macro="" textlink="">
      <xdr:nvSpPr>
        <xdr:cNvPr id="333" name="円/楕円 332"/>
        <xdr:cNvSpPr/>
      </xdr:nvSpPr>
      <xdr:spPr>
        <a:xfrm>
          <a:off x="15621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6367</xdr:rowOff>
    </xdr:from>
    <xdr:ext cx="736600" cy="259045"/>
    <xdr:sp macro="" textlink="">
      <xdr:nvSpPr>
        <xdr:cNvPr id="334" name="テキスト ボックス 333"/>
        <xdr:cNvSpPr txBox="1"/>
      </xdr:nvSpPr>
      <xdr:spPr>
        <a:xfrm>
          <a:off x="15290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45720</xdr:rowOff>
    </xdr:from>
    <xdr:to>
      <xdr:col>21</xdr:col>
      <xdr:colOff>412750</xdr:colOff>
      <xdr:row>38</xdr:row>
      <xdr:rowOff>147320</xdr:rowOff>
    </xdr:to>
    <xdr:sp macro="" textlink="">
      <xdr:nvSpPr>
        <xdr:cNvPr id="335" name="円/楕円 334"/>
        <xdr:cNvSpPr/>
      </xdr:nvSpPr>
      <xdr:spPr>
        <a:xfrm>
          <a:off x="14732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132097</xdr:rowOff>
    </xdr:from>
    <xdr:ext cx="762000" cy="259045"/>
    <xdr:sp macro="" textlink="">
      <xdr:nvSpPr>
        <xdr:cNvPr id="336" name="テキスト ボックス 335"/>
        <xdr:cNvSpPr txBox="1"/>
      </xdr:nvSpPr>
      <xdr:spPr>
        <a:xfrm>
          <a:off x="14401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83820</xdr:rowOff>
    </xdr:from>
    <xdr:to>
      <xdr:col>20</xdr:col>
      <xdr:colOff>209550</xdr:colOff>
      <xdr:row>39</xdr:row>
      <xdr:rowOff>13970</xdr:rowOff>
    </xdr:to>
    <xdr:sp macro="" textlink="">
      <xdr:nvSpPr>
        <xdr:cNvPr id="337" name="円/楕円 336"/>
        <xdr:cNvSpPr/>
      </xdr:nvSpPr>
      <xdr:spPr>
        <a:xfrm>
          <a:off x="13843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170197</xdr:rowOff>
    </xdr:from>
    <xdr:ext cx="762000" cy="259045"/>
    <xdr:sp macro="" textlink="">
      <xdr:nvSpPr>
        <xdr:cNvPr id="338" name="テキスト ボックス 337"/>
        <xdr:cNvSpPr txBox="1"/>
      </xdr:nvSpPr>
      <xdr:spPr>
        <a:xfrm>
          <a:off x="13512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83820</xdr:rowOff>
    </xdr:from>
    <xdr:to>
      <xdr:col>19</xdr:col>
      <xdr:colOff>6350</xdr:colOff>
      <xdr:row>39</xdr:row>
      <xdr:rowOff>13970</xdr:rowOff>
    </xdr:to>
    <xdr:sp macro="" textlink="">
      <xdr:nvSpPr>
        <xdr:cNvPr id="339" name="円/楕円 338"/>
        <xdr:cNvSpPr/>
      </xdr:nvSpPr>
      <xdr:spPr>
        <a:xfrm>
          <a:off x="12954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170197</xdr:rowOff>
    </xdr:from>
    <xdr:ext cx="762000" cy="259045"/>
    <xdr:sp macro="" textlink="">
      <xdr:nvSpPr>
        <xdr:cNvPr id="340" name="テキスト ボックス 339"/>
        <xdr:cNvSpPr txBox="1"/>
      </xdr:nvSpPr>
      <xdr:spPr>
        <a:xfrm>
          <a:off x="12623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過去の大型プロジェクトの実施等により、類似団体と比較し高い水準で推移しております</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合併特例債等の比較的償還期間の短い起債の償還が増加した一方</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、大型プロジェクトの償還が順次終了し</a:t>
          </a:r>
          <a:r>
            <a:rPr lang="ja-JP" altLang="en-US" sz="1100" b="0" i="0" baseline="0">
              <a:solidFill>
                <a:schemeClr val="dk1"/>
              </a:solidFill>
              <a:effectLst/>
              <a:latin typeface="+mn-lt"/>
              <a:ea typeface="+mn-ea"/>
              <a:cs typeface="+mn-cs"/>
            </a:rPr>
            <a:t>たこともあり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年度の指標はやや</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しました。今後も、効果的かつ効率的な市債の発行に努めていきます。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78</xdr:row>
      <xdr:rowOff>26415</xdr:rowOff>
    </xdr:to>
    <xdr:cxnSp macro="">
      <xdr:nvCxnSpPr>
        <xdr:cNvPr id="371" name="直線コネクタ 370"/>
        <xdr:cNvCxnSpPr/>
      </xdr:nvCxnSpPr>
      <xdr:spPr>
        <a:xfrm flipV="1">
          <a:off x="3987800" y="133080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2"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78</xdr:row>
      <xdr:rowOff>26415</xdr:rowOff>
    </xdr:to>
    <xdr:cxnSp macro="">
      <xdr:nvCxnSpPr>
        <xdr:cNvPr id="374" name="直線コネクタ 373"/>
        <xdr:cNvCxnSpPr/>
      </xdr:nvCxnSpPr>
      <xdr:spPr>
        <a:xfrm>
          <a:off x="3098800" y="133080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6" name="テキスト ボックス 37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106426</xdr:rowOff>
    </xdr:from>
    <xdr:to>
      <xdr:col>4</xdr:col>
      <xdr:colOff>346075</xdr:colOff>
      <xdr:row>77</xdr:row>
      <xdr:rowOff>170435</xdr:rowOff>
    </xdr:to>
    <xdr:cxnSp macro="">
      <xdr:nvCxnSpPr>
        <xdr:cNvPr id="377" name="直線コネクタ 376"/>
        <xdr:cNvCxnSpPr/>
      </xdr:nvCxnSpPr>
      <xdr:spPr>
        <a:xfrm flipV="1">
          <a:off x="2209800" y="133080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9" name="テキスト ボックス 37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170435</xdr:rowOff>
    </xdr:to>
    <xdr:cxnSp macro="">
      <xdr:nvCxnSpPr>
        <xdr:cNvPr id="380" name="直線コネクタ 379"/>
        <xdr:cNvCxnSpPr/>
      </xdr:nvCxnSpPr>
      <xdr:spPr>
        <a:xfrm>
          <a:off x="1320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90" name="円/楕円 389"/>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27703</xdr:rowOff>
    </xdr:from>
    <xdr:ext cx="762000" cy="259045"/>
    <xdr:sp macro="" textlink="">
      <xdr:nvSpPr>
        <xdr:cNvPr id="391"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92" name="円/楕円 391"/>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93" name="テキスト ボックス 392"/>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94" name="円/楕円 393"/>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142003</xdr:rowOff>
    </xdr:from>
    <xdr:ext cx="762000" cy="259045"/>
    <xdr:sp macro="" textlink="">
      <xdr:nvSpPr>
        <xdr:cNvPr id="395" name="テキスト ボックス 394"/>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6" name="円/楕円 395"/>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97" name="テキスト ボックス 396"/>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8" name="円/楕円 397"/>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99" name="テキスト ボックス 398"/>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公債費以外については、人件費、扶助費が類似団体平均を下回って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特に人件費については類似団体平均を大きく下回っており、これは、事務事業等の改善・再編・統廃合や外部委託等</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推進</a:t>
          </a:r>
          <a:r>
            <a:rPr lang="ja-JP" altLang="en-US" sz="1100" b="0" i="0" baseline="0">
              <a:solidFill>
                <a:schemeClr val="dk1"/>
              </a:solidFill>
              <a:effectLst/>
              <a:latin typeface="+mn-lt"/>
              <a:ea typeface="+mn-ea"/>
              <a:cs typeface="+mn-cs"/>
            </a:rPr>
            <a:t>してい</a:t>
          </a:r>
          <a:r>
            <a:rPr lang="ja-JP" altLang="ja-JP" sz="1100" b="0" i="0" baseline="0">
              <a:solidFill>
                <a:schemeClr val="dk1"/>
              </a:solidFill>
              <a:effectLst/>
              <a:latin typeface="+mn-lt"/>
              <a:ea typeface="+mn-ea"/>
              <a:cs typeface="+mn-cs"/>
            </a:rPr>
            <a:t>るためであり、今後も行財政改革を推進していきます。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110998</xdr:rowOff>
    </xdr:to>
    <xdr:cxnSp macro="">
      <xdr:nvCxnSpPr>
        <xdr:cNvPr id="430" name="直線コネクタ 429"/>
        <xdr:cNvCxnSpPr/>
      </xdr:nvCxnSpPr>
      <xdr:spPr>
        <a:xfrm>
          <a:off x="15671800" y="129514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1"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xdr:rowOff>
    </xdr:from>
    <xdr:to>
      <xdr:col>22</xdr:col>
      <xdr:colOff>565150</xdr:colOff>
      <xdr:row>75</xdr:row>
      <xdr:rowOff>92710</xdr:rowOff>
    </xdr:to>
    <xdr:cxnSp macro="">
      <xdr:nvCxnSpPr>
        <xdr:cNvPr id="433" name="直線コネクタ 432"/>
        <xdr:cNvCxnSpPr/>
      </xdr:nvCxnSpPr>
      <xdr:spPr>
        <a:xfrm>
          <a:off x="14782800" y="128737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5" name="テキスト ボックス 434"/>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xdr:rowOff>
    </xdr:from>
    <xdr:to>
      <xdr:col>21</xdr:col>
      <xdr:colOff>361950</xdr:colOff>
      <xdr:row>75</xdr:row>
      <xdr:rowOff>65278</xdr:rowOff>
    </xdr:to>
    <xdr:cxnSp macro="">
      <xdr:nvCxnSpPr>
        <xdr:cNvPr id="436" name="直線コネクタ 435"/>
        <xdr:cNvCxnSpPr/>
      </xdr:nvCxnSpPr>
      <xdr:spPr>
        <a:xfrm flipV="1">
          <a:off x="13893800" y="12873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85852</xdr:rowOff>
    </xdr:from>
    <xdr:to>
      <xdr:col>20</xdr:col>
      <xdr:colOff>158750</xdr:colOff>
      <xdr:row>75</xdr:row>
      <xdr:rowOff>65278</xdr:rowOff>
    </xdr:to>
    <xdr:cxnSp macro="">
      <xdr:nvCxnSpPr>
        <xdr:cNvPr id="439" name="直線コネクタ 438"/>
        <xdr:cNvCxnSpPr/>
      </xdr:nvCxnSpPr>
      <xdr:spPr>
        <a:xfrm>
          <a:off x="13004800" y="127731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60198</xdr:rowOff>
    </xdr:from>
    <xdr:to>
      <xdr:col>24</xdr:col>
      <xdr:colOff>82550</xdr:colOff>
      <xdr:row>75</xdr:row>
      <xdr:rowOff>161798</xdr:rowOff>
    </xdr:to>
    <xdr:sp macro="" textlink="">
      <xdr:nvSpPr>
        <xdr:cNvPr id="449" name="円/楕円 448"/>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76725</xdr:rowOff>
    </xdr:from>
    <xdr:ext cx="762000" cy="259045"/>
    <xdr:sp macro="" textlink="">
      <xdr:nvSpPr>
        <xdr:cNvPr id="450" name="公債費以外該当値テキスト"/>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51" name="円/楕円 450"/>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52" name="テキスト ボックス 451"/>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135636</xdr:rowOff>
    </xdr:from>
    <xdr:to>
      <xdr:col>21</xdr:col>
      <xdr:colOff>412750</xdr:colOff>
      <xdr:row>75</xdr:row>
      <xdr:rowOff>65786</xdr:rowOff>
    </xdr:to>
    <xdr:sp macro="" textlink="">
      <xdr:nvSpPr>
        <xdr:cNvPr id="453" name="円/楕円 452"/>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75963</xdr:rowOff>
    </xdr:from>
    <xdr:ext cx="762000" cy="259045"/>
    <xdr:sp macro="" textlink="">
      <xdr:nvSpPr>
        <xdr:cNvPr id="454" name="テキスト ボックス 453"/>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xdr:rowOff>
    </xdr:from>
    <xdr:to>
      <xdr:col>20</xdr:col>
      <xdr:colOff>209550</xdr:colOff>
      <xdr:row>75</xdr:row>
      <xdr:rowOff>116078</xdr:rowOff>
    </xdr:to>
    <xdr:sp macro="" textlink="">
      <xdr:nvSpPr>
        <xdr:cNvPr id="455" name="円/楕円 454"/>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126255</xdr:rowOff>
    </xdr:from>
    <xdr:ext cx="762000" cy="259045"/>
    <xdr:sp macro="" textlink="">
      <xdr:nvSpPr>
        <xdr:cNvPr id="456" name="テキスト ボックス 455"/>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35052</xdr:rowOff>
    </xdr:from>
    <xdr:to>
      <xdr:col>19</xdr:col>
      <xdr:colOff>6350</xdr:colOff>
      <xdr:row>74</xdr:row>
      <xdr:rowOff>136652</xdr:rowOff>
    </xdr:to>
    <xdr:sp macro="" textlink="">
      <xdr:nvSpPr>
        <xdr:cNvPr id="457" name="円/楕円 456"/>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146829</xdr:rowOff>
    </xdr:from>
    <xdr:ext cx="762000" cy="259045"/>
    <xdr:sp macro="" textlink="">
      <xdr:nvSpPr>
        <xdr:cNvPr id="458" name="テキスト ボックス 457"/>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三重県四日市市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51083</xdr:rowOff>
    </xdr:from>
    <xdr:to>
      <xdr:col>4</xdr:col>
      <xdr:colOff>1117600</xdr:colOff>
      <xdr:row>17</xdr:row>
      <xdr:rowOff>62154</xdr:rowOff>
    </xdr:to>
    <xdr:cxnSp macro="">
      <xdr:nvCxnSpPr>
        <xdr:cNvPr id="52" name="直線コネクタ 51"/>
        <xdr:cNvCxnSpPr/>
      </xdr:nvCxnSpPr>
      <xdr:spPr bwMode="auto">
        <a:xfrm flipV="1">
          <a:off x="5003800" y="3013358"/>
          <a:ext cx="6477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26394</xdr:rowOff>
    </xdr:from>
    <xdr:to>
      <xdr:col>4</xdr:col>
      <xdr:colOff>469900</xdr:colOff>
      <xdr:row>17</xdr:row>
      <xdr:rowOff>62154</xdr:rowOff>
    </xdr:to>
    <xdr:cxnSp macro="">
      <xdr:nvCxnSpPr>
        <xdr:cNvPr id="55" name="直線コネクタ 54"/>
        <xdr:cNvCxnSpPr/>
      </xdr:nvCxnSpPr>
      <xdr:spPr bwMode="auto">
        <a:xfrm>
          <a:off x="4305300" y="2988669"/>
          <a:ext cx="698500" cy="35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12613</xdr:rowOff>
    </xdr:from>
    <xdr:to>
      <xdr:col>3</xdr:col>
      <xdr:colOff>904875</xdr:colOff>
      <xdr:row>17</xdr:row>
      <xdr:rowOff>26394</xdr:rowOff>
    </xdr:to>
    <xdr:cxnSp macro="">
      <xdr:nvCxnSpPr>
        <xdr:cNvPr id="58" name="直線コネクタ 57"/>
        <xdr:cNvCxnSpPr/>
      </xdr:nvCxnSpPr>
      <xdr:spPr bwMode="auto">
        <a:xfrm>
          <a:off x="3606800" y="2974888"/>
          <a:ext cx="698500" cy="13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140988</xdr:rowOff>
    </xdr:from>
    <xdr:to>
      <xdr:col>3</xdr:col>
      <xdr:colOff>206375</xdr:colOff>
      <xdr:row>17</xdr:row>
      <xdr:rowOff>12613</xdr:rowOff>
    </xdr:to>
    <xdr:cxnSp macro="">
      <xdr:nvCxnSpPr>
        <xdr:cNvPr id="61" name="直線コネクタ 60"/>
        <xdr:cNvCxnSpPr/>
      </xdr:nvCxnSpPr>
      <xdr:spPr bwMode="auto">
        <a:xfrm>
          <a:off x="2908300" y="2931813"/>
          <a:ext cx="698500" cy="43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283</xdr:rowOff>
    </xdr:from>
    <xdr:to>
      <xdr:col>5</xdr:col>
      <xdr:colOff>34925</xdr:colOff>
      <xdr:row>17</xdr:row>
      <xdr:rowOff>101883</xdr:rowOff>
    </xdr:to>
    <xdr:sp macro="" textlink="">
      <xdr:nvSpPr>
        <xdr:cNvPr id="71" name="円/楕円 70"/>
        <xdr:cNvSpPr/>
      </xdr:nvSpPr>
      <xdr:spPr bwMode="auto">
        <a:xfrm>
          <a:off x="5600700" y="2962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143810</xdr:rowOff>
    </xdr:from>
    <xdr:ext cx="762000" cy="259045"/>
    <xdr:sp macro="" textlink="">
      <xdr:nvSpPr>
        <xdr:cNvPr id="72" name="人口1人当たり決算額の推移該当値テキスト130"/>
        <xdr:cNvSpPr txBox="1"/>
      </xdr:nvSpPr>
      <xdr:spPr>
        <a:xfrm>
          <a:off x="5740400" y="293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11354</xdr:rowOff>
    </xdr:from>
    <xdr:to>
      <xdr:col>4</xdr:col>
      <xdr:colOff>520700</xdr:colOff>
      <xdr:row>17</xdr:row>
      <xdr:rowOff>112954</xdr:rowOff>
    </xdr:to>
    <xdr:sp macro="" textlink="">
      <xdr:nvSpPr>
        <xdr:cNvPr id="73" name="円/楕円 72"/>
        <xdr:cNvSpPr/>
      </xdr:nvSpPr>
      <xdr:spPr bwMode="auto">
        <a:xfrm>
          <a:off x="4953000" y="297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97731</xdr:rowOff>
    </xdr:from>
    <xdr:ext cx="736600" cy="259045"/>
    <xdr:sp macro="" textlink="">
      <xdr:nvSpPr>
        <xdr:cNvPr id="74" name="テキスト ボックス 73"/>
        <xdr:cNvSpPr txBox="1"/>
      </xdr:nvSpPr>
      <xdr:spPr>
        <a:xfrm>
          <a:off x="4622800" y="306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57,944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147044</xdr:rowOff>
    </xdr:from>
    <xdr:to>
      <xdr:col>3</xdr:col>
      <xdr:colOff>955675</xdr:colOff>
      <xdr:row>17</xdr:row>
      <xdr:rowOff>77194</xdr:rowOff>
    </xdr:to>
    <xdr:sp macro="" textlink="">
      <xdr:nvSpPr>
        <xdr:cNvPr id="75" name="円/楕円 74"/>
        <xdr:cNvSpPr/>
      </xdr:nvSpPr>
      <xdr:spPr bwMode="auto">
        <a:xfrm>
          <a:off x="4254500" y="293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61971</xdr:rowOff>
    </xdr:from>
    <xdr:ext cx="762000" cy="259045"/>
    <xdr:sp macro="" textlink="">
      <xdr:nvSpPr>
        <xdr:cNvPr id="76" name="テキスト ボックス 75"/>
        <xdr:cNvSpPr txBox="1"/>
      </xdr:nvSpPr>
      <xdr:spPr>
        <a:xfrm>
          <a:off x="3924300" y="302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133263</xdr:rowOff>
    </xdr:from>
    <xdr:to>
      <xdr:col>3</xdr:col>
      <xdr:colOff>257175</xdr:colOff>
      <xdr:row>17</xdr:row>
      <xdr:rowOff>63413</xdr:rowOff>
    </xdr:to>
    <xdr:sp macro="" textlink="">
      <xdr:nvSpPr>
        <xdr:cNvPr id="77" name="円/楕円 76"/>
        <xdr:cNvSpPr/>
      </xdr:nvSpPr>
      <xdr:spPr bwMode="auto">
        <a:xfrm>
          <a:off x="3556000" y="2924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48190</xdr:rowOff>
    </xdr:from>
    <xdr:ext cx="762000" cy="259045"/>
    <xdr:sp macro="" textlink="">
      <xdr:nvSpPr>
        <xdr:cNvPr id="78" name="テキスト ボックス 77"/>
        <xdr:cNvSpPr txBox="1"/>
      </xdr:nvSpPr>
      <xdr:spPr>
        <a:xfrm>
          <a:off x="3225800" y="301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90188</xdr:rowOff>
    </xdr:from>
    <xdr:to>
      <xdr:col>2</xdr:col>
      <xdr:colOff>692150</xdr:colOff>
      <xdr:row>17</xdr:row>
      <xdr:rowOff>20338</xdr:rowOff>
    </xdr:to>
    <xdr:sp macro="" textlink="">
      <xdr:nvSpPr>
        <xdr:cNvPr id="79" name="円/楕円 78"/>
        <xdr:cNvSpPr/>
      </xdr:nvSpPr>
      <xdr:spPr bwMode="auto">
        <a:xfrm>
          <a:off x="2857500" y="288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5115</xdr:rowOff>
    </xdr:from>
    <xdr:ext cx="762000" cy="259045"/>
    <xdr:sp macro="" textlink="">
      <xdr:nvSpPr>
        <xdr:cNvPr id="80" name="テキスト ボックス 79"/>
        <xdr:cNvSpPr txBox="1"/>
      </xdr:nvSpPr>
      <xdr:spPr>
        <a:xfrm>
          <a:off x="2527300" y="296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215631</xdr:rowOff>
    </xdr:from>
    <xdr:to>
      <xdr:col>4</xdr:col>
      <xdr:colOff>1117600</xdr:colOff>
      <xdr:row>34</xdr:row>
      <xdr:rowOff>332773</xdr:rowOff>
    </xdr:to>
    <xdr:cxnSp macro="">
      <xdr:nvCxnSpPr>
        <xdr:cNvPr id="115" name="直線コネクタ 114"/>
        <xdr:cNvCxnSpPr/>
      </xdr:nvCxnSpPr>
      <xdr:spPr bwMode="auto">
        <a:xfrm>
          <a:off x="5003800" y="6483081"/>
          <a:ext cx="647700" cy="11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190662</xdr:rowOff>
    </xdr:from>
    <xdr:ext cx="762000" cy="259045"/>
    <xdr:sp macro="" textlink="">
      <xdr:nvSpPr>
        <xdr:cNvPr id="116" name="人口1人当たり決算額の推移平均値テキスト445"/>
        <xdr:cNvSpPr txBox="1"/>
      </xdr:nvSpPr>
      <xdr:spPr>
        <a:xfrm>
          <a:off x="5740400" y="6801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215631</xdr:rowOff>
    </xdr:from>
    <xdr:to>
      <xdr:col>4</xdr:col>
      <xdr:colOff>469900</xdr:colOff>
      <xdr:row>34</xdr:row>
      <xdr:rowOff>252208</xdr:rowOff>
    </xdr:to>
    <xdr:cxnSp macro="">
      <xdr:nvCxnSpPr>
        <xdr:cNvPr id="118" name="直線コネクタ 117"/>
        <xdr:cNvCxnSpPr/>
      </xdr:nvCxnSpPr>
      <xdr:spPr bwMode="auto">
        <a:xfrm flipV="1">
          <a:off x="4305300" y="6483081"/>
          <a:ext cx="698500" cy="36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275734</xdr:rowOff>
    </xdr:from>
    <xdr:ext cx="736600" cy="259045"/>
    <xdr:sp macro="" textlink="">
      <xdr:nvSpPr>
        <xdr:cNvPr id="120" name="テキスト ボックス 119"/>
        <xdr:cNvSpPr txBox="1"/>
      </xdr:nvSpPr>
      <xdr:spPr>
        <a:xfrm>
          <a:off x="4622800" y="688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103225</xdr:rowOff>
    </xdr:from>
    <xdr:to>
      <xdr:col>3</xdr:col>
      <xdr:colOff>904875</xdr:colOff>
      <xdr:row>34</xdr:row>
      <xdr:rowOff>252208</xdr:rowOff>
    </xdr:to>
    <xdr:cxnSp macro="">
      <xdr:nvCxnSpPr>
        <xdr:cNvPr id="121" name="直線コネクタ 120"/>
        <xdr:cNvCxnSpPr/>
      </xdr:nvCxnSpPr>
      <xdr:spPr bwMode="auto">
        <a:xfrm>
          <a:off x="3606800" y="6370675"/>
          <a:ext cx="698500" cy="14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264565</xdr:rowOff>
    </xdr:from>
    <xdr:ext cx="762000" cy="259045"/>
    <xdr:sp macro="" textlink="">
      <xdr:nvSpPr>
        <xdr:cNvPr id="123" name="テキスト ボックス 122"/>
        <xdr:cNvSpPr txBox="1"/>
      </xdr:nvSpPr>
      <xdr:spPr>
        <a:xfrm>
          <a:off x="39243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339304</xdr:rowOff>
    </xdr:from>
    <xdr:to>
      <xdr:col>3</xdr:col>
      <xdr:colOff>206375</xdr:colOff>
      <xdr:row>34</xdr:row>
      <xdr:rowOff>103225</xdr:rowOff>
    </xdr:to>
    <xdr:cxnSp macro="">
      <xdr:nvCxnSpPr>
        <xdr:cNvPr id="124" name="直線コネクタ 123"/>
        <xdr:cNvCxnSpPr/>
      </xdr:nvCxnSpPr>
      <xdr:spPr bwMode="auto">
        <a:xfrm>
          <a:off x="2908300" y="6263854"/>
          <a:ext cx="698500" cy="10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216396</xdr:rowOff>
    </xdr:from>
    <xdr:ext cx="762000" cy="259045"/>
    <xdr:sp macro="" textlink="">
      <xdr:nvSpPr>
        <xdr:cNvPr id="126" name="テキスト ボックス 125"/>
        <xdr:cNvSpPr txBox="1"/>
      </xdr:nvSpPr>
      <xdr:spPr>
        <a:xfrm>
          <a:off x="32258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197096</xdr:rowOff>
    </xdr:from>
    <xdr:ext cx="762000" cy="259045"/>
    <xdr:sp macro="" textlink="">
      <xdr:nvSpPr>
        <xdr:cNvPr id="128" name="テキスト ボックス 127"/>
        <xdr:cNvSpPr txBox="1"/>
      </xdr:nvSpPr>
      <xdr:spPr>
        <a:xfrm>
          <a:off x="2527300" y="68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281973</xdr:rowOff>
    </xdr:from>
    <xdr:to>
      <xdr:col>5</xdr:col>
      <xdr:colOff>34925</xdr:colOff>
      <xdr:row>35</xdr:row>
      <xdr:rowOff>40673</xdr:rowOff>
    </xdr:to>
    <xdr:sp macro="" textlink="">
      <xdr:nvSpPr>
        <xdr:cNvPr id="134" name="円/楕円 133"/>
        <xdr:cNvSpPr/>
      </xdr:nvSpPr>
      <xdr:spPr bwMode="auto">
        <a:xfrm>
          <a:off x="5600700" y="654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127050</xdr:rowOff>
    </xdr:from>
    <xdr:ext cx="762000" cy="259045"/>
    <xdr:sp macro="" textlink="">
      <xdr:nvSpPr>
        <xdr:cNvPr id="135" name="人口1人当たり決算額の推移該当値テキスト445"/>
        <xdr:cNvSpPr txBox="1"/>
      </xdr:nvSpPr>
      <xdr:spPr>
        <a:xfrm>
          <a:off x="5740400" y="639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20,949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164831</xdr:rowOff>
    </xdr:from>
    <xdr:to>
      <xdr:col>4</xdr:col>
      <xdr:colOff>520700</xdr:colOff>
      <xdr:row>34</xdr:row>
      <xdr:rowOff>266432</xdr:rowOff>
    </xdr:to>
    <xdr:sp macro="" textlink="">
      <xdr:nvSpPr>
        <xdr:cNvPr id="136" name="円/楕円 135"/>
        <xdr:cNvSpPr/>
      </xdr:nvSpPr>
      <xdr:spPr bwMode="auto">
        <a:xfrm>
          <a:off x="4953000" y="643228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276608</xdr:rowOff>
    </xdr:from>
    <xdr:ext cx="736600" cy="259045"/>
    <xdr:sp macro="" textlink="">
      <xdr:nvSpPr>
        <xdr:cNvPr id="137" name="テキスト ボックス 136"/>
        <xdr:cNvSpPr txBox="1"/>
      </xdr:nvSpPr>
      <xdr:spPr>
        <a:xfrm>
          <a:off x="4622800" y="6201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201407</xdr:rowOff>
    </xdr:from>
    <xdr:to>
      <xdr:col>3</xdr:col>
      <xdr:colOff>955675</xdr:colOff>
      <xdr:row>34</xdr:row>
      <xdr:rowOff>303008</xdr:rowOff>
    </xdr:to>
    <xdr:sp macro="" textlink="">
      <xdr:nvSpPr>
        <xdr:cNvPr id="138" name="円/楕円 137"/>
        <xdr:cNvSpPr/>
      </xdr:nvSpPr>
      <xdr:spPr bwMode="auto">
        <a:xfrm>
          <a:off x="4254500" y="64688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313184</xdr:rowOff>
    </xdr:from>
    <xdr:ext cx="762000" cy="259045"/>
    <xdr:sp macro="" textlink="">
      <xdr:nvSpPr>
        <xdr:cNvPr id="139" name="テキスト ボックス 138"/>
        <xdr:cNvSpPr txBox="1"/>
      </xdr:nvSpPr>
      <xdr:spPr>
        <a:xfrm>
          <a:off x="3924300" y="62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52425</xdr:rowOff>
    </xdr:from>
    <xdr:to>
      <xdr:col>3</xdr:col>
      <xdr:colOff>257175</xdr:colOff>
      <xdr:row>34</xdr:row>
      <xdr:rowOff>154025</xdr:rowOff>
    </xdr:to>
    <xdr:sp macro="" textlink="">
      <xdr:nvSpPr>
        <xdr:cNvPr id="140" name="円/楕円 139"/>
        <xdr:cNvSpPr/>
      </xdr:nvSpPr>
      <xdr:spPr bwMode="auto">
        <a:xfrm>
          <a:off x="3556000" y="631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164202</xdr:rowOff>
    </xdr:from>
    <xdr:ext cx="762000" cy="259045"/>
    <xdr:sp macro="" textlink="">
      <xdr:nvSpPr>
        <xdr:cNvPr id="141" name="テキスト ボックス 140"/>
        <xdr:cNvSpPr txBox="1"/>
      </xdr:nvSpPr>
      <xdr:spPr>
        <a:xfrm>
          <a:off x="3225800" y="60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288504</xdr:rowOff>
    </xdr:from>
    <xdr:to>
      <xdr:col>2</xdr:col>
      <xdr:colOff>692150</xdr:colOff>
      <xdr:row>34</xdr:row>
      <xdr:rowOff>47204</xdr:rowOff>
    </xdr:to>
    <xdr:sp macro="" textlink="">
      <xdr:nvSpPr>
        <xdr:cNvPr id="142" name="円/楕円 141"/>
        <xdr:cNvSpPr/>
      </xdr:nvSpPr>
      <xdr:spPr bwMode="auto">
        <a:xfrm>
          <a:off x="2857500" y="6213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57381</xdr:rowOff>
    </xdr:from>
    <xdr:ext cx="762000" cy="259045"/>
    <xdr:sp macro="" textlink="">
      <xdr:nvSpPr>
        <xdr:cNvPr id="143" name="テキスト ボックス 142"/>
        <xdr:cNvSpPr txBox="1"/>
      </xdr:nvSpPr>
      <xdr:spPr>
        <a:xfrm>
          <a:off x="2527300" y="59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財政調整基金残高は、H20年度に主に土地開発公社健全化対策として約15億円を取崩したことにより一時的に下落しましたが、H21年度以降は、計画的</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財政調整基金の積立を行っ</a:t>
          </a:r>
          <a:r>
            <a:rPr lang="ja-JP" altLang="en-US" sz="1100" b="0" i="0" baseline="0">
              <a:solidFill>
                <a:schemeClr val="dk1"/>
              </a:solidFill>
              <a:effectLst/>
              <a:latin typeface="+mn-lt"/>
              <a:ea typeface="+mn-ea"/>
              <a:cs typeface="+mn-cs"/>
            </a:rPr>
            <a:t>てき</a:t>
          </a:r>
          <a:r>
            <a:rPr lang="ja-JP" altLang="ja-JP" sz="1100" b="0" i="0" baseline="0">
              <a:solidFill>
                <a:schemeClr val="dk1"/>
              </a:solidFill>
              <a:effectLst/>
              <a:latin typeface="+mn-lt"/>
              <a:ea typeface="+mn-ea"/>
              <a:cs typeface="+mn-cs"/>
            </a:rPr>
            <a:t>たことにより</a:t>
          </a:r>
          <a:r>
            <a:rPr lang="ja-JP" altLang="en-US" sz="1100" b="0" i="0" baseline="0">
              <a:solidFill>
                <a:schemeClr val="dk1"/>
              </a:solidFill>
              <a:effectLst/>
              <a:latin typeface="+mn-lt"/>
              <a:ea typeface="+mn-ea"/>
              <a:cs typeface="+mn-cs"/>
            </a:rPr>
            <a:t>着実に</a:t>
          </a:r>
          <a:r>
            <a:rPr lang="ja-JP" altLang="ja-JP" sz="1100" b="0" i="0" baseline="0">
              <a:solidFill>
                <a:schemeClr val="dk1"/>
              </a:solidFill>
              <a:effectLst/>
              <a:latin typeface="+mn-lt"/>
              <a:ea typeface="+mn-ea"/>
              <a:cs typeface="+mn-cs"/>
            </a:rPr>
            <a:t>改善</a:t>
          </a:r>
          <a:r>
            <a:rPr lang="ja-JP" altLang="en-US" sz="1100" b="0" i="0" baseline="0">
              <a:solidFill>
                <a:schemeClr val="dk1"/>
              </a:solidFill>
              <a:effectLst/>
              <a:latin typeface="+mn-lt"/>
              <a:ea typeface="+mn-ea"/>
              <a:cs typeface="+mn-cs"/>
            </a:rPr>
            <a:t>が進んでいます</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実質収支額は、平成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年度に急速な景気の悪化による法人市民税の減収等による歳入減があったものの、その後は、効率的な事業執行に努めた結果、標準財政規模に対し</a:t>
          </a:r>
          <a:r>
            <a:rPr lang="ja-JP" altLang="en-US" sz="1100" b="0" i="0" baseline="0">
              <a:solidFill>
                <a:schemeClr val="dk1"/>
              </a:solidFill>
              <a:effectLst/>
              <a:latin typeface="+mn-lt"/>
              <a:ea typeface="+mn-ea"/>
              <a:cs typeface="+mn-cs"/>
            </a:rPr>
            <a:t>て</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%以内</a:t>
          </a:r>
          <a:r>
            <a:rPr lang="ja-JP" altLang="en-US" sz="1100" b="0" i="0" baseline="0">
              <a:solidFill>
                <a:schemeClr val="dk1"/>
              </a:solidFill>
              <a:effectLst/>
              <a:latin typeface="+mn-lt"/>
              <a:ea typeface="+mn-ea"/>
              <a:cs typeface="+mn-cs"/>
            </a:rPr>
            <a:t>と望ましい水準</a:t>
          </a:r>
          <a:r>
            <a:rPr lang="ja-JP" altLang="ja-JP" sz="1100" b="0" i="0" baseline="0">
              <a:solidFill>
                <a:schemeClr val="dk1"/>
              </a:solidFill>
              <a:effectLst/>
              <a:latin typeface="+mn-lt"/>
              <a:ea typeface="+mn-ea"/>
              <a:cs typeface="+mn-cs"/>
            </a:rPr>
            <a:t>で推移しています。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実質単年度収支は、平成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年度に上記の土地開発公社健全化対策等により、</a:t>
          </a:r>
          <a:r>
            <a:rPr lang="ja-JP" altLang="en-US" sz="1100" b="0" i="0" baseline="0">
              <a:solidFill>
                <a:schemeClr val="dk1"/>
              </a:solidFill>
              <a:effectLst/>
              <a:latin typeface="+mn-lt"/>
              <a:ea typeface="+mn-ea"/>
              <a:cs typeface="+mn-cs"/>
            </a:rPr>
            <a:t>赤字</a:t>
          </a:r>
          <a:r>
            <a:rPr lang="ja-JP" altLang="ja-JP" sz="1100" b="0" i="0" baseline="0">
              <a:solidFill>
                <a:schemeClr val="dk1"/>
              </a:solidFill>
              <a:effectLst/>
              <a:latin typeface="+mn-lt"/>
              <a:ea typeface="+mn-ea"/>
              <a:cs typeface="+mn-cs"/>
            </a:rPr>
            <a:t>となったものの、その後は</a:t>
          </a:r>
          <a:r>
            <a:rPr lang="ja-JP" altLang="en-US" sz="1100" b="0" i="0" baseline="0">
              <a:solidFill>
                <a:schemeClr val="dk1"/>
              </a:solidFill>
              <a:effectLst/>
              <a:latin typeface="+mn-lt"/>
              <a:ea typeface="+mn-ea"/>
              <a:cs typeface="+mn-cs"/>
            </a:rPr>
            <a:t>黒字</a:t>
          </a:r>
          <a:r>
            <a:rPr lang="ja-JP" altLang="ja-JP" sz="1100" b="0" i="0" baseline="0">
              <a:solidFill>
                <a:schemeClr val="dk1"/>
              </a:solidFill>
              <a:effectLst/>
              <a:latin typeface="+mn-lt"/>
              <a:ea typeface="+mn-ea"/>
              <a:cs typeface="+mn-cs"/>
            </a:rPr>
            <a:t>で推移しています。</a:t>
          </a:r>
          <a:endParaRPr lang="ja-JP" altLang="ja-JP" sz="1400">
            <a:effectLst/>
          </a:endParaRPr>
        </a:p>
        <a:p>
          <a:pPr rtl="0"/>
          <a:r>
            <a:rPr lang="ja-JP" altLang="ja-JP" sz="1100" b="0" i="0" baseline="0">
              <a:solidFill>
                <a:schemeClr val="dk1"/>
              </a:solidFill>
              <a:effectLst/>
              <a:latin typeface="+mn-lt"/>
              <a:ea typeface="+mn-ea"/>
              <a:cs typeface="+mn-cs"/>
            </a:rPr>
            <a:t>　今後も災害などの不測の支出や景気変動による減収に備え、安定した市民サービスを行うため、必要な財政調整基金</a:t>
          </a:r>
          <a:r>
            <a:rPr lang="ja-JP" altLang="en-US" sz="1100" b="0" i="0" baseline="0">
              <a:solidFill>
                <a:schemeClr val="dk1"/>
              </a:solidFill>
              <a:effectLst/>
              <a:latin typeface="+mn-lt"/>
              <a:ea typeface="+mn-ea"/>
              <a:cs typeface="+mn-cs"/>
            </a:rPr>
            <a:t>等の</a:t>
          </a:r>
          <a:r>
            <a:rPr lang="ja-JP" altLang="ja-JP" sz="1100" b="0" i="0" baseline="0">
              <a:solidFill>
                <a:schemeClr val="dk1"/>
              </a:solidFill>
              <a:effectLst/>
              <a:latin typeface="+mn-lt"/>
              <a:ea typeface="+mn-ea"/>
              <a:cs typeface="+mn-cs"/>
            </a:rPr>
            <a:t>残高確保に努め</a:t>
          </a:r>
          <a:r>
            <a:rPr lang="ja-JP" altLang="en-US" sz="1100" b="0" i="0" baseline="0">
              <a:solidFill>
                <a:schemeClr val="dk1"/>
              </a:solidFill>
              <a:effectLst/>
              <a:latin typeface="+mn-lt"/>
              <a:ea typeface="+mn-ea"/>
              <a:cs typeface="+mn-cs"/>
            </a:rPr>
            <a:t>ていき</a:t>
          </a:r>
          <a:r>
            <a:rPr lang="ja-JP" altLang="ja-JP" sz="1100" b="0" i="0" baseline="0">
              <a:solidFill>
                <a:schemeClr val="dk1"/>
              </a:solidFill>
              <a:effectLst/>
              <a:latin typeface="+mn-lt"/>
              <a:ea typeface="+mn-ea"/>
              <a:cs typeface="+mn-cs"/>
            </a:rPr>
            <a:t>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連結実質赤字比率は、指標作成当初より、「赤字なし」の状況が継続しています。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会計別に見ると、赤字となっている会計は全て普通会計に属しており、普通会計全体では、黒字となっております。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今後も、各会計において効率的な財政運営をおこない、健全な財政状態を維持していくよう努めます。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前年度と比べると、平成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年度には</a:t>
          </a:r>
          <a:r>
            <a:rPr lang="ja-JP" altLang="ja-JP" sz="1100" b="0" i="0" baseline="0">
              <a:solidFill>
                <a:schemeClr val="dk1"/>
              </a:solidFill>
              <a:effectLst/>
              <a:latin typeface="+mn-lt"/>
              <a:ea typeface="+mn-ea"/>
              <a:cs typeface="+mn-cs"/>
            </a:rPr>
            <a:t>合併特例債など償還期間が短い起債の元利償還金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した一方で、</a:t>
          </a:r>
          <a:r>
            <a:rPr lang="ja-JP" altLang="ja-JP" sz="1100" b="0" i="0" baseline="0">
              <a:solidFill>
                <a:schemeClr val="dk1"/>
              </a:solidFill>
              <a:effectLst/>
              <a:latin typeface="+mn-lt"/>
              <a:ea typeface="+mn-ea"/>
              <a:cs typeface="+mn-cs"/>
            </a:rPr>
            <a:t>過去の大型プロジェクトが順次終了したことに伴い</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年度の</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は減少し、</a:t>
          </a:r>
          <a:r>
            <a:rPr lang="ja-JP" altLang="ja-JP" sz="1100" b="0" i="0" baseline="0">
              <a:solidFill>
                <a:schemeClr val="dk1"/>
              </a:solidFill>
              <a:effectLst/>
              <a:latin typeface="+mn-lt"/>
              <a:ea typeface="+mn-ea"/>
              <a:cs typeface="+mn-cs"/>
            </a:rPr>
            <a:t>実質公債費比率の分子は7,6</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百万円から</a:t>
          </a:r>
          <a:r>
            <a:rPr lang="en-US" altLang="ja-JP" sz="1100" b="0" i="0" baseline="0">
              <a:solidFill>
                <a:schemeClr val="dk1"/>
              </a:solidFill>
              <a:effectLst/>
              <a:latin typeface="+mn-lt"/>
              <a:ea typeface="+mn-ea"/>
              <a:cs typeface="+mn-cs"/>
            </a:rPr>
            <a:t>6,561</a:t>
          </a:r>
          <a:r>
            <a:rPr lang="ja-JP" altLang="ja-JP" sz="1100" b="0" i="0" baseline="0">
              <a:solidFill>
                <a:schemeClr val="dk1"/>
              </a:solidFill>
              <a:effectLst/>
              <a:latin typeface="+mn-lt"/>
              <a:ea typeface="+mn-ea"/>
              <a:cs typeface="+mn-cs"/>
            </a:rPr>
            <a:t>百万円へ</a:t>
          </a:r>
          <a:r>
            <a:rPr lang="ja-JP" altLang="en-US" sz="1100" b="0" i="0" baseline="0">
              <a:solidFill>
                <a:schemeClr val="dk1"/>
              </a:solidFill>
              <a:effectLst/>
              <a:latin typeface="+mn-lt"/>
              <a:ea typeface="+mn-ea"/>
              <a:cs typeface="+mn-cs"/>
            </a:rPr>
            <a:t>と減少</a:t>
          </a:r>
          <a:r>
            <a:rPr lang="ja-JP" altLang="ja-JP" sz="1100" b="0" i="0" baseline="0">
              <a:solidFill>
                <a:schemeClr val="dk1"/>
              </a:solidFill>
              <a:effectLst/>
              <a:latin typeface="+mn-lt"/>
              <a:ea typeface="+mn-ea"/>
              <a:cs typeface="+mn-cs"/>
            </a:rPr>
            <a:t>しました。</a:t>
          </a:r>
          <a:endParaRPr lang="ja-JP" altLang="ja-JP" sz="1400">
            <a:effectLst/>
          </a:endParaRPr>
        </a:p>
        <a:p>
          <a:pPr rtl="0"/>
          <a:r>
            <a:rPr lang="ja-JP" altLang="ja-JP" sz="1100" b="0" i="0" baseline="0">
              <a:solidFill>
                <a:schemeClr val="dk1"/>
              </a:solidFill>
              <a:effectLst/>
              <a:latin typeface="+mn-lt"/>
              <a:ea typeface="+mn-ea"/>
              <a:cs typeface="+mn-cs"/>
            </a:rPr>
            <a:t>　実質公債費比率</a:t>
          </a:r>
          <a:r>
            <a:rPr lang="en-US" altLang="ja-JP" sz="1100" b="0" i="0" baseline="0">
              <a:solidFill>
                <a:schemeClr val="dk1"/>
              </a:solidFill>
              <a:effectLst/>
              <a:latin typeface="+mn-lt"/>
              <a:ea typeface="+mn-ea"/>
              <a:cs typeface="+mn-cs"/>
            </a:rPr>
            <a:t>12.2%</a:t>
          </a:r>
          <a:r>
            <a:rPr lang="ja-JP" altLang="ja-JP" sz="1100" b="0" i="0" baseline="0">
              <a:solidFill>
                <a:schemeClr val="dk1"/>
              </a:solidFill>
              <a:effectLst/>
              <a:latin typeface="+mn-lt"/>
              <a:ea typeface="+mn-ea"/>
              <a:cs typeface="+mn-cs"/>
            </a:rPr>
            <a:t>は、県平均</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、国平均</a:t>
          </a:r>
          <a:r>
            <a:rPr lang="en-US" altLang="ja-JP" sz="1100" b="0" i="0" baseline="0">
              <a:solidFill>
                <a:schemeClr val="dk1"/>
              </a:solidFill>
              <a:effectLst/>
              <a:latin typeface="+mn-lt"/>
              <a:ea typeface="+mn-ea"/>
              <a:cs typeface="+mn-cs"/>
            </a:rPr>
            <a:t>8.6%</a:t>
          </a:r>
          <a:r>
            <a:rPr lang="ja-JP" altLang="en-US" sz="1100" b="0" i="0" baseline="0">
              <a:solidFill>
                <a:schemeClr val="dk1"/>
              </a:solidFill>
              <a:effectLst/>
              <a:latin typeface="+mn-lt"/>
              <a:ea typeface="+mn-ea"/>
              <a:cs typeface="+mn-cs"/>
            </a:rPr>
            <a:t>のいずれも引き続き</a:t>
          </a:r>
          <a:r>
            <a:rPr lang="ja-JP" altLang="ja-JP" sz="1100" b="0" i="0" baseline="0">
              <a:solidFill>
                <a:schemeClr val="dk1"/>
              </a:solidFill>
              <a:effectLst/>
              <a:latin typeface="+mn-lt"/>
              <a:ea typeface="+mn-ea"/>
              <a:cs typeface="+mn-cs"/>
            </a:rPr>
            <a:t>上回っており、今後につ</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ても、</a:t>
          </a:r>
          <a:r>
            <a:rPr lang="ja-JP" altLang="en-US" sz="1100" b="0" i="0" baseline="0">
              <a:solidFill>
                <a:schemeClr val="dk1"/>
              </a:solidFill>
              <a:effectLst/>
              <a:latin typeface="+mn-lt"/>
              <a:ea typeface="+mn-ea"/>
              <a:cs typeface="+mn-cs"/>
            </a:rPr>
            <a:t>類似団体平均を目標に、</a:t>
          </a:r>
          <a:r>
            <a:rPr lang="ja-JP" altLang="ja-JP" sz="1100" b="0" i="0" baseline="0">
              <a:solidFill>
                <a:schemeClr val="dk1"/>
              </a:solidFill>
              <a:effectLst/>
              <a:latin typeface="+mn-lt"/>
              <a:ea typeface="+mn-ea"/>
              <a:cs typeface="+mn-cs"/>
            </a:rPr>
            <a:t>効果的かつ効率的な市債の発行に努めていきます。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効果的かつ効率的な市債の発行に努めた結果、一般会計等に係る地方債現在高前年度比</a:t>
          </a:r>
          <a:r>
            <a:rPr lang="en-US" altLang="ja-JP" sz="1100" b="0" i="0" baseline="0">
              <a:solidFill>
                <a:schemeClr val="dk1"/>
              </a:solidFill>
              <a:effectLst/>
              <a:latin typeface="+mn-lt"/>
              <a:ea typeface="+mn-ea"/>
              <a:cs typeface="+mn-cs"/>
            </a:rPr>
            <a:t>6,237</a:t>
          </a:r>
          <a:r>
            <a:rPr lang="ja-JP" altLang="ja-JP" sz="1100" b="0" i="0" baseline="0">
              <a:solidFill>
                <a:schemeClr val="dk1"/>
              </a:solidFill>
              <a:effectLst/>
              <a:latin typeface="+mn-lt"/>
              <a:ea typeface="+mn-ea"/>
              <a:cs typeface="+mn-cs"/>
            </a:rPr>
            <a:t>百万円の減（△</a:t>
          </a:r>
          <a:r>
            <a:rPr lang="en-US" altLang="ja-JP" sz="1100" b="0" i="0" baseline="0">
              <a:solidFill>
                <a:schemeClr val="dk1"/>
              </a:solidFill>
              <a:effectLst/>
              <a:latin typeface="+mn-lt"/>
              <a:ea typeface="+mn-ea"/>
              <a:cs typeface="+mn-cs"/>
            </a:rPr>
            <a:t>7.3</a:t>
          </a:r>
          <a:r>
            <a:rPr lang="ja-JP" altLang="ja-JP" sz="1100" b="0" i="0" baseline="0">
              <a:solidFill>
                <a:schemeClr val="dk1"/>
              </a:solidFill>
              <a:effectLst/>
              <a:latin typeface="+mn-lt"/>
              <a:ea typeface="+mn-ea"/>
              <a:cs typeface="+mn-cs"/>
            </a:rPr>
            <a:t>％）、債務負担行為に基づく支出予定額が前年度比</a:t>
          </a:r>
          <a:r>
            <a:rPr lang="en-US" altLang="ja-JP" sz="1100" b="0" i="0" baseline="0">
              <a:solidFill>
                <a:schemeClr val="dk1"/>
              </a:solidFill>
              <a:effectLst/>
              <a:latin typeface="+mn-lt"/>
              <a:ea typeface="+mn-ea"/>
              <a:cs typeface="+mn-cs"/>
            </a:rPr>
            <a:t>512</a:t>
          </a:r>
          <a:r>
            <a:rPr lang="ja-JP" altLang="ja-JP" sz="1100" b="0" i="0" baseline="0">
              <a:solidFill>
                <a:schemeClr val="dk1"/>
              </a:solidFill>
              <a:effectLst/>
              <a:latin typeface="+mn-lt"/>
              <a:ea typeface="+mn-ea"/>
              <a:cs typeface="+mn-cs"/>
            </a:rPr>
            <a:t>百万円の減（△1</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％）公営企業債等繰入見込額が前年度比</a:t>
          </a:r>
          <a:r>
            <a:rPr lang="en-US" altLang="ja-JP" sz="1100" b="0" i="0" baseline="0">
              <a:solidFill>
                <a:schemeClr val="dk1"/>
              </a:solidFill>
              <a:effectLst/>
              <a:latin typeface="+mn-lt"/>
              <a:ea typeface="+mn-ea"/>
              <a:cs typeface="+mn-cs"/>
            </a:rPr>
            <a:t>523</a:t>
          </a:r>
          <a:r>
            <a:rPr lang="ja-JP" altLang="ja-JP" sz="1100" b="0" i="0" baseline="0">
              <a:solidFill>
                <a:schemeClr val="dk1"/>
              </a:solidFill>
              <a:effectLst/>
              <a:latin typeface="+mn-lt"/>
              <a:ea typeface="+mn-ea"/>
              <a:cs typeface="+mn-cs"/>
            </a:rPr>
            <a:t>百万円の減（△</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％）となり、一方、充当可能財源等のうち充当可能基金は、財政調整基金を始めとする基金残高が前年度比</a:t>
          </a:r>
          <a:r>
            <a:rPr lang="en-US" altLang="ja-JP" sz="1100" b="0" i="0" baseline="0">
              <a:solidFill>
                <a:schemeClr val="dk1"/>
              </a:solidFill>
              <a:effectLst/>
              <a:latin typeface="+mn-lt"/>
              <a:ea typeface="+mn-ea"/>
              <a:cs typeface="+mn-cs"/>
            </a:rPr>
            <a:t>2,982</a:t>
          </a:r>
          <a:r>
            <a:rPr lang="ja-JP" altLang="ja-JP" sz="1100" b="0" i="0" baseline="0">
              <a:solidFill>
                <a:schemeClr val="dk1"/>
              </a:solidFill>
              <a:effectLst/>
              <a:latin typeface="+mn-lt"/>
              <a:ea typeface="+mn-ea"/>
              <a:cs typeface="+mn-cs"/>
            </a:rPr>
            <a:t>百万円の増（</a:t>
          </a:r>
          <a:r>
            <a:rPr lang="en-US" altLang="ja-JP" sz="1100" b="0" i="0" baseline="0">
              <a:solidFill>
                <a:schemeClr val="dk1"/>
              </a:solidFill>
              <a:effectLst/>
              <a:latin typeface="+mn-lt"/>
              <a:ea typeface="+mn-ea"/>
              <a:cs typeface="+mn-cs"/>
            </a:rPr>
            <a:t>11.3</a:t>
          </a:r>
          <a:r>
            <a:rPr lang="ja-JP" altLang="ja-JP" sz="1100" b="0" i="0" baseline="0">
              <a:solidFill>
                <a:schemeClr val="dk1"/>
              </a:solidFill>
              <a:effectLst/>
              <a:latin typeface="+mn-lt"/>
              <a:ea typeface="+mn-ea"/>
              <a:cs typeface="+mn-cs"/>
            </a:rPr>
            <a:t>％）となったことにより、将来負担比率の分子は前年度比</a:t>
          </a:r>
          <a:r>
            <a:rPr lang="en-US" altLang="ja-JP" sz="1100" b="0" i="0" baseline="0">
              <a:solidFill>
                <a:schemeClr val="dk1"/>
              </a:solidFill>
              <a:effectLst/>
              <a:latin typeface="+mn-lt"/>
              <a:ea typeface="+mn-ea"/>
              <a:cs typeface="+mn-cs"/>
            </a:rPr>
            <a:t>9,077</a:t>
          </a:r>
          <a:r>
            <a:rPr lang="ja-JP" altLang="ja-JP" sz="1100" b="0" i="0" baseline="0">
              <a:solidFill>
                <a:schemeClr val="dk1"/>
              </a:solidFill>
              <a:effectLst/>
              <a:latin typeface="+mn-lt"/>
              <a:ea typeface="+mn-ea"/>
              <a:cs typeface="+mn-cs"/>
            </a:rPr>
            <a:t>百万円の減（△</a:t>
          </a:r>
          <a:r>
            <a:rPr lang="en-US" altLang="ja-JP" sz="1100" b="0" i="0" baseline="0">
              <a:solidFill>
                <a:schemeClr val="dk1"/>
              </a:solidFill>
              <a:effectLst/>
              <a:latin typeface="+mn-lt"/>
              <a:ea typeface="+mn-ea"/>
              <a:cs typeface="+mn-cs"/>
            </a:rPr>
            <a:t>23.5</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昨年度に引き続き</a:t>
          </a:r>
          <a:r>
            <a:rPr lang="ja-JP" altLang="ja-JP" sz="1100" b="0" i="0" baseline="0">
              <a:solidFill>
                <a:schemeClr val="dk1"/>
              </a:solidFill>
              <a:effectLst/>
              <a:latin typeface="+mn-lt"/>
              <a:ea typeface="+mn-ea"/>
              <a:cs typeface="+mn-cs"/>
            </a:rPr>
            <a:t>改善しました。</a:t>
          </a:r>
          <a:endParaRPr lang="ja-JP" altLang="ja-JP" sz="1400">
            <a:effectLst/>
          </a:endParaRPr>
        </a:p>
        <a:p>
          <a:pPr rtl="0"/>
          <a:r>
            <a:rPr lang="ja-JP" altLang="ja-JP" sz="1100" b="0" i="0" baseline="0">
              <a:solidFill>
                <a:schemeClr val="dk1"/>
              </a:solidFill>
              <a:effectLst/>
              <a:latin typeface="+mn-lt"/>
              <a:ea typeface="+mn-ea"/>
              <a:cs typeface="+mn-cs"/>
            </a:rPr>
            <a:t>　将来負担比率</a:t>
          </a:r>
          <a:r>
            <a:rPr lang="en-US" altLang="ja-JP" sz="1100" b="0" i="0" baseline="0">
              <a:solidFill>
                <a:schemeClr val="dk1"/>
              </a:solidFill>
              <a:effectLst/>
              <a:latin typeface="+mn-lt"/>
              <a:ea typeface="+mn-ea"/>
              <a:cs typeface="+mn-cs"/>
            </a:rPr>
            <a:t>50.2%</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国平均</a:t>
          </a:r>
          <a:r>
            <a:rPr lang="en-US" altLang="ja-JP" sz="1100" b="0" i="0" baseline="0">
              <a:solidFill>
                <a:schemeClr val="dk1"/>
              </a:solidFill>
              <a:effectLst/>
              <a:latin typeface="+mn-lt"/>
              <a:ea typeface="+mn-ea"/>
              <a:cs typeface="+mn-cs"/>
            </a:rPr>
            <a:t>51.0%</a:t>
          </a:r>
          <a:r>
            <a:rPr lang="ja-JP" altLang="en-US" sz="1100" b="0" i="0" baseline="0">
              <a:solidFill>
                <a:schemeClr val="dk1"/>
              </a:solidFill>
              <a:effectLst/>
              <a:latin typeface="+mn-lt"/>
              <a:ea typeface="+mn-ea"/>
              <a:cs typeface="+mn-cs"/>
            </a:rPr>
            <a:t>を下回ったものの、類似団体平均</a:t>
          </a:r>
          <a:r>
            <a:rPr lang="en-US" altLang="ja-JP" sz="1100" b="0" i="0" baseline="0">
              <a:solidFill>
                <a:schemeClr val="dk1"/>
              </a:solidFill>
              <a:effectLst/>
              <a:latin typeface="+mn-lt"/>
              <a:ea typeface="+mn-ea"/>
              <a:cs typeface="+mn-cs"/>
            </a:rPr>
            <a:t>49.8%</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県平均</a:t>
          </a:r>
          <a:r>
            <a:rPr lang="en-US" altLang="ja-JP" sz="1100" b="0" i="0" baseline="0">
              <a:solidFill>
                <a:schemeClr val="dk1"/>
              </a:solidFill>
              <a:effectLst/>
              <a:latin typeface="+mn-lt"/>
              <a:ea typeface="+mn-ea"/>
              <a:cs typeface="+mn-cs"/>
            </a:rPr>
            <a:t>34.3%</a:t>
          </a:r>
          <a:r>
            <a:rPr lang="ja-JP" altLang="ja-JP" sz="1100" b="0" i="0" baseline="0">
              <a:solidFill>
                <a:schemeClr val="dk1"/>
              </a:solidFill>
              <a:effectLst/>
              <a:latin typeface="+mn-lt"/>
              <a:ea typeface="+mn-ea"/>
              <a:cs typeface="+mn-cs"/>
            </a:rPr>
            <a:t>を上回っており、</a:t>
          </a:r>
          <a:r>
            <a:rPr lang="ja-JP" altLang="en-US" sz="1100" b="0" i="0" baseline="0">
              <a:solidFill>
                <a:schemeClr val="dk1"/>
              </a:solidFill>
              <a:effectLst/>
              <a:latin typeface="+mn-lt"/>
              <a:ea typeface="+mn-ea"/>
              <a:cs typeface="+mn-cs"/>
            </a:rPr>
            <a:t>さら</a:t>
          </a:r>
          <a:r>
            <a:rPr lang="ja-JP" altLang="ja-JP" sz="1100" b="0" i="0" baseline="0">
              <a:solidFill>
                <a:schemeClr val="dk1"/>
              </a:solidFill>
              <a:effectLst/>
              <a:latin typeface="+mn-lt"/>
              <a:ea typeface="+mn-ea"/>
              <a:cs typeface="+mn-cs"/>
            </a:rPr>
            <a:t>なる財政健全化の推進を図</a:t>
          </a:r>
          <a:r>
            <a:rPr lang="ja-JP" altLang="en-US" sz="1100" b="0" i="0" baseline="0">
              <a:solidFill>
                <a:schemeClr val="dk1"/>
              </a:solidFill>
              <a:effectLst/>
              <a:latin typeface="+mn-lt"/>
              <a:ea typeface="+mn-ea"/>
              <a:cs typeface="+mn-cs"/>
            </a:rPr>
            <a:t>っていき</a:t>
          </a:r>
          <a:r>
            <a:rPr lang="ja-JP" altLang="ja-JP" sz="1100" b="0" i="0" baseline="0">
              <a:solidFill>
                <a:schemeClr val="dk1"/>
              </a:solidFill>
              <a:effectLst/>
              <a:latin typeface="+mn-lt"/>
              <a:ea typeface="+mn-ea"/>
              <a:cs typeface="+mn-cs"/>
            </a:rPr>
            <a:t>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107355531</v>
      </c>
      <c r="BO4" s="349"/>
      <c r="BP4" s="349"/>
      <c r="BQ4" s="349"/>
      <c r="BR4" s="349"/>
      <c r="BS4" s="349"/>
      <c r="BT4" s="349"/>
      <c r="BU4" s="350"/>
      <c r="BV4" s="348">
        <v>103902741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3.6</v>
      </c>
      <c r="CU4" s="355"/>
      <c r="CV4" s="355"/>
      <c r="CW4" s="355"/>
      <c r="CX4" s="355"/>
      <c r="CY4" s="355"/>
      <c r="CZ4" s="355"/>
      <c r="DA4" s="356"/>
      <c r="DB4" s="354">
        <v>2.8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104422929</v>
      </c>
      <c r="BO5" s="386"/>
      <c r="BP5" s="386"/>
      <c r="BQ5" s="386"/>
      <c r="BR5" s="386"/>
      <c r="BS5" s="386"/>
      <c r="BT5" s="386"/>
      <c r="BU5" s="387"/>
      <c r="BV5" s="385">
        <v>101361668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86.3</v>
      </c>
      <c r="CU5" s="383"/>
      <c r="CV5" s="383"/>
      <c r="CW5" s="383"/>
      <c r="CX5" s="383"/>
      <c r="CY5" s="383"/>
      <c r="CZ5" s="383"/>
      <c r="DA5" s="384"/>
      <c r="DB5" s="382">
        <v>86.9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2932602</v>
      </c>
      <c r="BO6" s="386"/>
      <c r="BP6" s="386"/>
      <c r="BQ6" s="386"/>
      <c r="BR6" s="386"/>
      <c r="BS6" s="386"/>
      <c r="BT6" s="386"/>
      <c r="BU6" s="387"/>
      <c r="BV6" s="385">
        <v>2541073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89.5</v>
      </c>
      <c r="CU6" s="423"/>
      <c r="CV6" s="423"/>
      <c r="CW6" s="423"/>
      <c r="CX6" s="423"/>
      <c r="CY6" s="423"/>
      <c r="CZ6" s="423"/>
      <c r="DA6" s="424"/>
      <c r="DB6" s="422">
        <v>88.9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452383</v>
      </c>
      <c r="BO7" s="386"/>
      <c r="BP7" s="386"/>
      <c r="BQ7" s="386"/>
      <c r="BR7" s="386"/>
      <c r="BS7" s="386"/>
      <c r="BT7" s="386"/>
      <c r="BU7" s="387"/>
      <c r="BV7" s="385">
        <v>586756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69836086</v>
      </c>
      <c r="CU7" s="386"/>
      <c r="CV7" s="386"/>
      <c r="CW7" s="386"/>
      <c r="CX7" s="386"/>
      <c r="CY7" s="386"/>
      <c r="CZ7" s="386"/>
      <c r="DA7" s="387"/>
      <c r="DB7" s="385">
        <v>69539493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2480219</v>
      </c>
      <c r="BO8" s="386"/>
      <c r="BP8" s="386"/>
      <c r="BQ8" s="386"/>
      <c r="BR8" s="386"/>
      <c r="BS8" s="386"/>
      <c r="BT8" s="386"/>
      <c r="BU8" s="387"/>
      <c r="BV8" s="385">
        <v>1954317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0.99</v>
      </c>
      <c r="CU8" s="426"/>
      <c r="CV8" s="426"/>
      <c r="CW8" s="426"/>
      <c r="CX8" s="426"/>
      <c r="CY8" s="426"/>
      <c r="CZ8" s="426"/>
      <c r="DA8" s="427"/>
      <c r="DB8" s="425">
        <v>0.98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307766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525902</v>
      </c>
      <c r="BO9" s="386"/>
      <c r="BP9" s="386"/>
      <c r="BQ9" s="386"/>
      <c r="BR9" s="386"/>
      <c r="BS9" s="386"/>
      <c r="BT9" s="386"/>
      <c r="BU9" s="387"/>
      <c r="BV9" s="385">
        <v>-301207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16.5</v>
      </c>
      <c r="CU9" s="383"/>
      <c r="CV9" s="383"/>
      <c r="CW9" s="383"/>
      <c r="CX9" s="383"/>
      <c r="CY9" s="383"/>
      <c r="CZ9" s="383"/>
      <c r="DA9" s="384"/>
      <c r="DB9" s="382">
        <v>17.3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303845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971007</v>
      </c>
      <c r="BO10" s="386"/>
      <c r="BP10" s="386"/>
      <c r="BQ10" s="386"/>
      <c r="BR10" s="386"/>
      <c r="BS10" s="386"/>
      <c r="BT10" s="386"/>
      <c r="BU10" s="387"/>
      <c r="BV10" s="385">
        <v>1117837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164397</v>
      </c>
      <c r="BO11" s="386"/>
      <c r="BP11" s="386"/>
      <c r="BQ11" s="386"/>
      <c r="BR11" s="386"/>
      <c r="BS11" s="386"/>
      <c r="BT11" s="386"/>
      <c r="BU11" s="387"/>
      <c r="BV11" s="385">
        <v>3342</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313203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20019</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305534</v>
      </c>
      <c r="S13" s="467"/>
      <c r="T13" s="467"/>
      <c r="U13" s="467"/>
      <c r="V13" s="468"/>
      <c r="W13" s="401" t="s">
        <v>124</v>
      </c>
      <c r="X13" s="402"/>
      <c r="Y13" s="402"/>
      <c r="Z13" s="402"/>
      <c r="AA13" s="402"/>
      <c r="AB13" s="392"/>
      <c r="AC13" s="436">
        <v>2210</v>
      </c>
      <c r="AD13" s="437"/>
      <c r="AE13" s="437"/>
      <c r="AF13" s="437"/>
      <c r="AG13" s="476"/>
      <c r="AH13" s="436">
        <v>3109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1661306</v>
      </c>
      <c r="BO13" s="386"/>
      <c r="BP13" s="386"/>
      <c r="BQ13" s="386"/>
      <c r="BR13" s="386"/>
      <c r="BS13" s="386"/>
      <c r="BT13" s="386"/>
      <c r="BU13" s="387"/>
      <c r="BV13" s="385">
        <v>799953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12.2</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313195</v>
      </c>
      <c r="S14" s="467"/>
      <c r="T14" s="467"/>
      <c r="U14" s="467"/>
      <c r="V14" s="468"/>
      <c r="W14" s="375"/>
      <c r="X14" s="376"/>
      <c r="Y14" s="376"/>
      <c r="Z14" s="376"/>
      <c r="AA14" s="376"/>
      <c r="AB14" s="365"/>
      <c r="AC14" s="469">
        <v>1.6</v>
      </c>
      <c r="AD14" s="470"/>
      <c r="AE14" s="470"/>
      <c r="AF14" s="470"/>
      <c r="AG14" s="471"/>
      <c r="AH14" s="469">
        <v>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50.2</v>
      </c>
      <c r="CU14" s="481"/>
      <c r="CV14" s="481"/>
      <c r="CW14" s="481"/>
      <c r="CX14" s="481"/>
      <c r="CY14" s="481"/>
      <c r="CZ14" s="481"/>
      <c r="DA14" s="482"/>
      <c r="DB14" s="480">
        <v>66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305534</v>
      </c>
      <c r="S15" s="467"/>
      <c r="T15" s="467"/>
      <c r="U15" s="467"/>
      <c r="V15" s="468"/>
      <c r="W15" s="401" t="s">
        <v>131</v>
      </c>
      <c r="X15" s="402"/>
      <c r="Y15" s="402"/>
      <c r="Z15" s="402"/>
      <c r="AA15" s="402"/>
      <c r="AB15" s="392"/>
      <c r="AC15" s="436">
        <v>49691</v>
      </c>
      <c r="AD15" s="437"/>
      <c r="AE15" s="437"/>
      <c r="AF15" s="437"/>
      <c r="AG15" s="476"/>
      <c r="AH15" s="436">
        <v>52301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49435086</v>
      </c>
      <c r="BO15" s="349"/>
      <c r="BP15" s="349"/>
      <c r="BQ15" s="349"/>
      <c r="BR15" s="349"/>
      <c r="BS15" s="349"/>
      <c r="BT15" s="349"/>
      <c r="BU15" s="350"/>
      <c r="BV15" s="348">
        <v>49930308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35.1</v>
      </c>
      <c r="AD16" s="470"/>
      <c r="AE16" s="470"/>
      <c r="AF16" s="470"/>
      <c r="AG16" s="471"/>
      <c r="AH16" s="469">
        <v>34.200000000000003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50130413</v>
      </c>
      <c r="BO16" s="386"/>
      <c r="BP16" s="386"/>
      <c r="BQ16" s="386"/>
      <c r="BR16" s="386"/>
      <c r="BS16" s="386"/>
      <c r="BT16" s="386"/>
      <c r="BU16" s="387"/>
      <c r="BV16" s="385">
        <v>50291463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89474</v>
      </c>
      <c r="AD17" s="437"/>
      <c r="AE17" s="437"/>
      <c r="AF17" s="437"/>
      <c r="AG17" s="476"/>
      <c r="AH17" s="436">
        <v>93599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64565123</v>
      </c>
      <c r="BO17" s="386"/>
      <c r="BP17" s="386"/>
      <c r="BQ17" s="386"/>
      <c r="BR17" s="386"/>
      <c r="BS17" s="386"/>
      <c r="BT17" s="386"/>
      <c r="BU17" s="387"/>
      <c r="BV17" s="385">
        <v>65126128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205.58</v>
      </c>
      <c r="M18" s="498"/>
      <c r="N18" s="498"/>
      <c r="O18" s="498"/>
      <c r="P18" s="498"/>
      <c r="Q18" s="498"/>
      <c r="R18" s="499"/>
      <c r="S18" s="499"/>
      <c r="T18" s="499"/>
      <c r="U18" s="499"/>
      <c r="V18" s="500"/>
      <c r="W18" s="403"/>
      <c r="X18" s="404"/>
      <c r="Y18" s="404"/>
      <c r="Z18" s="404"/>
      <c r="AA18" s="404"/>
      <c r="AB18" s="395"/>
      <c r="AC18" s="501">
        <v>63.3</v>
      </c>
      <c r="AD18" s="502"/>
      <c r="AE18" s="502"/>
      <c r="AF18" s="502"/>
      <c r="AG18" s="503"/>
      <c r="AH18" s="501">
        <v>61.2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59630886</v>
      </c>
      <c r="BO18" s="386"/>
      <c r="BP18" s="386"/>
      <c r="BQ18" s="386"/>
      <c r="BR18" s="386"/>
      <c r="BS18" s="386"/>
      <c r="BT18" s="386"/>
      <c r="BU18" s="387"/>
      <c r="BV18" s="385">
        <v>59619662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1497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75629259</v>
      </c>
      <c r="BO19" s="386"/>
      <c r="BP19" s="386"/>
      <c r="BQ19" s="386"/>
      <c r="BR19" s="386"/>
      <c r="BS19" s="386"/>
      <c r="BT19" s="386"/>
      <c r="BU19" s="387"/>
      <c r="BV19" s="385">
        <v>75046952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120020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78602844</v>
      </c>
      <c r="BO23" s="386"/>
      <c r="BP23" s="386"/>
      <c r="BQ23" s="386"/>
      <c r="BR23" s="386"/>
      <c r="BS23" s="386"/>
      <c r="BT23" s="386"/>
      <c r="BU23" s="387"/>
      <c r="BV23" s="385">
        <v>84813875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10990</v>
      </c>
      <c r="R24" s="437"/>
      <c r="S24" s="437"/>
      <c r="T24" s="437"/>
      <c r="U24" s="437"/>
      <c r="V24" s="476"/>
      <c r="W24" s="531"/>
      <c r="X24" s="519"/>
      <c r="Y24" s="520"/>
      <c r="Z24" s="435" t="s">
        <v>154</v>
      </c>
      <c r="AA24" s="415"/>
      <c r="AB24" s="415"/>
      <c r="AC24" s="415"/>
      <c r="AD24" s="415"/>
      <c r="AE24" s="415"/>
      <c r="AF24" s="415"/>
      <c r="AG24" s="416"/>
      <c r="AH24" s="436">
        <v>1613</v>
      </c>
      <c r="AI24" s="437"/>
      <c r="AJ24" s="437"/>
      <c r="AK24" s="437"/>
      <c r="AL24" s="476"/>
      <c r="AM24" s="436">
        <v>5201925</v>
      </c>
      <c r="AN24" s="437"/>
      <c r="AO24" s="437"/>
      <c r="AP24" s="437"/>
      <c r="AQ24" s="437"/>
      <c r="AR24" s="476"/>
      <c r="AS24" s="436">
        <v>3225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56477158</v>
      </c>
      <c r="BO24" s="386"/>
      <c r="BP24" s="386"/>
      <c r="BQ24" s="386"/>
      <c r="BR24" s="386"/>
      <c r="BS24" s="386"/>
      <c r="BT24" s="386"/>
      <c r="BU24" s="387"/>
      <c r="BV24" s="385">
        <v>59952631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9020</v>
      </c>
      <c r="R25" s="437"/>
      <c r="S25" s="437"/>
      <c r="T25" s="437"/>
      <c r="U25" s="437"/>
      <c r="V25" s="476"/>
      <c r="W25" s="531"/>
      <c r="X25" s="519"/>
      <c r="Y25" s="520"/>
      <c r="Z25" s="435" t="s">
        <v>157</v>
      </c>
      <c r="AA25" s="415"/>
      <c r="AB25" s="415"/>
      <c r="AC25" s="415"/>
      <c r="AD25" s="415"/>
      <c r="AE25" s="415"/>
      <c r="AF25" s="415"/>
      <c r="AG25" s="416"/>
      <c r="AH25" s="436">
        <v>320</v>
      </c>
      <c r="AI25" s="437"/>
      <c r="AJ25" s="437"/>
      <c r="AK25" s="437"/>
      <c r="AL25" s="476"/>
      <c r="AM25" s="436">
        <v>1018560</v>
      </c>
      <c r="AN25" s="437"/>
      <c r="AO25" s="437"/>
      <c r="AP25" s="437"/>
      <c r="AQ25" s="437"/>
      <c r="AR25" s="476"/>
      <c r="AS25" s="436">
        <v>3183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54451984</v>
      </c>
      <c r="BO25" s="349"/>
      <c r="BP25" s="349"/>
      <c r="BQ25" s="349"/>
      <c r="BR25" s="349"/>
      <c r="BS25" s="349"/>
      <c r="BT25" s="349"/>
      <c r="BU25" s="350"/>
      <c r="BV25" s="348">
        <v>51617590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5296</v>
      </c>
      <c r="R26" s="437"/>
      <c r="S26" s="437"/>
      <c r="T26" s="437"/>
      <c r="U26" s="437"/>
      <c r="V26" s="476"/>
      <c r="W26" s="531"/>
      <c r="X26" s="519"/>
      <c r="Y26" s="520"/>
      <c r="Z26" s="435" t="s">
        <v>160</v>
      </c>
      <c r="AA26" s="539"/>
      <c r="AB26" s="539"/>
      <c r="AC26" s="539"/>
      <c r="AD26" s="539"/>
      <c r="AE26" s="539"/>
      <c r="AF26" s="539"/>
      <c r="AG26" s="540"/>
      <c r="AH26" s="436">
        <v>145</v>
      </c>
      <c r="AI26" s="437"/>
      <c r="AJ26" s="437"/>
      <c r="AK26" s="437"/>
      <c r="AL26" s="476"/>
      <c r="AM26" s="436">
        <v>456315</v>
      </c>
      <c r="AN26" s="437"/>
      <c r="AO26" s="437"/>
      <c r="AP26" s="437"/>
      <c r="AQ26" s="437"/>
      <c r="AR26" s="476"/>
      <c r="AS26" s="436">
        <v>3147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100000</v>
      </c>
      <c r="BO26" s="386"/>
      <c r="BP26" s="386"/>
      <c r="BQ26" s="386"/>
      <c r="BR26" s="386"/>
      <c r="BS26" s="386"/>
      <c r="BT26" s="386"/>
      <c r="BU26" s="387"/>
      <c r="BV26" s="385">
        <v>100000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6910</v>
      </c>
      <c r="R27" s="437"/>
      <c r="S27" s="437"/>
      <c r="T27" s="437"/>
      <c r="U27" s="437"/>
      <c r="V27" s="476"/>
      <c r="W27" s="531"/>
      <c r="X27" s="519"/>
      <c r="Y27" s="520"/>
      <c r="Z27" s="435" t="s">
        <v>163</v>
      </c>
      <c r="AA27" s="415"/>
      <c r="AB27" s="415"/>
      <c r="AC27" s="415"/>
      <c r="AD27" s="415"/>
      <c r="AE27" s="415"/>
      <c r="AF27" s="415"/>
      <c r="AG27" s="416"/>
      <c r="AH27" s="436">
        <v>136</v>
      </c>
      <c r="AI27" s="437"/>
      <c r="AJ27" s="437"/>
      <c r="AK27" s="437"/>
      <c r="AL27" s="476"/>
      <c r="AM27" s="436">
        <v>483092</v>
      </c>
      <c r="AN27" s="437"/>
      <c r="AO27" s="437"/>
      <c r="AP27" s="437"/>
      <c r="AQ27" s="437"/>
      <c r="AR27" s="476"/>
      <c r="AS27" s="436">
        <v>3552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1151154</v>
      </c>
      <c r="BO27" s="553"/>
      <c r="BP27" s="553"/>
      <c r="BQ27" s="553"/>
      <c r="BR27" s="553"/>
      <c r="BS27" s="553"/>
      <c r="BT27" s="553"/>
      <c r="BU27" s="554"/>
      <c r="BV27" s="552">
        <v>1151154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6290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10103348</v>
      </c>
      <c r="BO28" s="349"/>
      <c r="BP28" s="349"/>
      <c r="BQ28" s="349"/>
      <c r="BR28" s="349"/>
      <c r="BS28" s="349"/>
      <c r="BT28" s="349"/>
      <c r="BU28" s="350"/>
      <c r="BV28" s="348">
        <v>9132341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34</v>
      </c>
      <c r="M29" s="437"/>
      <c r="N29" s="437"/>
      <c r="O29" s="437"/>
      <c r="P29" s="476"/>
      <c r="Q29" s="436">
        <v>5890</v>
      </c>
      <c r="R29" s="437"/>
      <c r="S29" s="437"/>
      <c r="T29" s="437"/>
      <c r="U29" s="437"/>
      <c r="V29" s="476"/>
      <c r="W29" s="531"/>
      <c r="X29" s="519"/>
      <c r="Y29" s="520"/>
      <c r="Z29" s="435" t="s">
        <v>170</v>
      </c>
      <c r="AA29" s="415"/>
      <c r="AB29" s="415"/>
      <c r="AC29" s="415"/>
      <c r="AD29" s="415"/>
      <c r="AE29" s="415"/>
      <c r="AF29" s="415"/>
      <c r="AG29" s="416"/>
      <c r="AH29" s="436">
        <v>1749</v>
      </c>
      <c r="AI29" s="437"/>
      <c r="AJ29" s="437"/>
      <c r="AK29" s="437"/>
      <c r="AL29" s="476"/>
      <c r="AM29" s="436">
        <v>5685017</v>
      </c>
      <c r="AN29" s="437"/>
      <c r="AO29" s="437"/>
      <c r="AP29" s="437"/>
      <c r="AQ29" s="437"/>
      <c r="AR29" s="476"/>
      <c r="AS29" s="436">
        <v>3250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317924</v>
      </c>
      <c r="BO29" s="386"/>
      <c r="BP29" s="386"/>
      <c r="BQ29" s="386"/>
      <c r="BR29" s="386"/>
      <c r="BS29" s="386"/>
      <c r="BT29" s="386"/>
      <c r="BU29" s="387"/>
      <c r="BV29" s="385">
        <v>316908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102.9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14400709</v>
      </c>
      <c r="BO30" s="553"/>
      <c r="BP30" s="553"/>
      <c r="BQ30" s="553"/>
      <c r="BR30" s="553"/>
      <c r="BS30" s="553"/>
      <c r="BT30" s="553"/>
      <c r="BU30" s="554"/>
      <c r="BV30" s="552">
        <v>13058255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IF('各会計、関係団体の財政状況及び健全化判断比率'!B35="","",'各会計、関係団体の財政状況及び健全化判断比率'!B35)</f>
        <v>食肉センター食肉市場特別会計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四日市港管理組合（一般会計）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24</v>
      </c>
      <c r="CP34" s="564"/>
      <c r="CQ34" s="565" t="str">
        <f>IF('各会計、関係団体の財政状況及び健全化判断比率'!BS7="","",'各会計、関係団体の財政状況及び健全化判断比率'!BS7)</f>
        <v>四日市市土地開発公社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土地区画整理事業特別会計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IF('各会計、関係団体の財政状況及び健全化判断比率'!B36="","",'各会計、関係団体の財政状況及び健全化判断比率'!B36)</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四日市港管理組合（港湾整備事業特別会計）</v>
      </c>
      <c r="BZ35" s="565"/>
      <c r="CA35" s="565"/>
      <c r="CB35" s="565"/>
      <c r="CC35" s="565"/>
      <c r="CD35" s="565"/>
      <c r="CE35" s="565"/>
      <c r="CF35" s="565"/>
      <c r="CG35" s="565"/>
      <c r="CH35" s="565"/>
      <c r="CI35" s="565"/>
      <c r="CJ35" s="565"/>
      <c r="CK35" s="565"/>
      <c r="CL35" s="565"/>
      <c r="CM35" s="565"/>
      <c r="CN35" s="165"/>
      <c r="CO35" s="564">
        <f t="shared" ref="CO35:CO43" si="3">IF(CQ35="","",CO34+1)</f>
        <v>25</v>
      </c>
      <c r="CP35" s="564"/>
      <c r="CQ35" s="565" t="str">
        <f>IF('各会計、関係団体の財政状況及び健全化判断比率'!BS8="","",'各会計、関係団体の財政状況及び健全化判断比率'!BS8)</f>
        <v>（財）四日市市まちづくり財団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住宅新築資金等貸付事業特別会計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競輪事業特別会計</v>
      </c>
      <c r="X36" s="565"/>
      <c r="Y36" s="565"/>
      <c r="Z36" s="565"/>
      <c r="AA36" s="565"/>
      <c r="AB36" s="565"/>
      <c r="AC36" s="565"/>
      <c r="AD36" s="565"/>
      <c r="AE36" s="565"/>
      <c r="AF36" s="565"/>
      <c r="AG36" s="565"/>
      <c r="AH36" s="565"/>
      <c r="AI36" s="565"/>
      <c r="AJ36" s="565"/>
      <c r="AK36" s="565"/>
      <c r="AL36" s="165"/>
      <c r="AM36" s="564">
        <f t="shared" si="0"/>
        <v>11</v>
      </c>
      <c r="AN36" s="564"/>
      <c r="AO36" s="565" t="str">
        <f>IF('各会計、関係団体の財政状況及び健全化判断比率'!B34="","",'各会計、関係団体の財政状況及び健全化判断比率'!B34)</f>
        <v>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朝明広域衛生組合</v>
      </c>
      <c r="BZ36" s="565"/>
      <c r="CA36" s="565"/>
      <c r="CB36" s="565"/>
      <c r="CC36" s="565"/>
      <c r="CD36" s="565"/>
      <c r="CE36" s="565"/>
      <c r="CF36" s="565"/>
      <c r="CG36" s="565"/>
      <c r="CH36" s="565"/>
      <c r="CI36" s="565"/>
      <c r="CJ36" s="565"/>
      <c r="CK36" s="565"/>
      <c r="CL36" s="565"/>
      <c r="CM36" s="565"/>
      <c r="CN36" s="165"/>
      <c r="CO36" s="564">
        <f t="shared" si="3"/>
        <v>26</v>
      </c>
      <c r="CP36" s="564"/>
      <c r="CQ36" s="565" t="str">
        <f>IF('各会計、関係団体の財政状況及び健全化判断比率'!BS9="","",'各会計、関係団体の財政状況及び健全化判断比率'!BS9)</f>
        <v>（財）三重北勢地域地場産業振興センター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公共用地取得事業特別会計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三重県市町総合事務組合（一般会計）</v>
      </c>
      <c r="BZ37" s="565"/>
      <c r="CA37" s="565"/>
      <c r="CB37" s="565"/>
      <c r="CC37" s="565"/>
      <c r="CD37" s="565"/>
      <c r="CE37" s="565"/>
      <c r="CF37" s="565"/>
      <c r="CG37" s="565"/>
      <c r="CH37" s="565"/>
      <c r="CI37" s="565"/>
      <c r="CJ37" s="565"/>
      <c r="CK37" s="565"/>
      <c r="CL37" s="565"/>
      <c r="CM37" s="565"/>
      <c r="CN37" s="165"/>
      <c r="CO37" s="564">
        <f t="shared" si="3"/>
        <v>27</v>
      </c>
      <c r="CP37" s="564"/>
      <c r="CQ37" s="565" t="str">
        <f>IF('各会計、関係団体の財政状況及び健全化判断比率'!BS10="","",'各会計、関係団体の財政状況及び健全化判断比率'!BS10)</f>
        <v>（株）ディア四日市</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三重県市町総合事務組合（退職手当特別会計）</v>
      </c>
      <c r="BZ38" s="565"/>
      <c r="CA38" s="565"/>
      <c r="CB38" s="565"/>
      <c r="CC38" s="565"/>
      <c r="CD38" s="565"/>
      <c r="CE38" s="565"/>
      <c r="CF38" s="565"/>
      <c r="CG38" s="565"/>
      <c r="CH38" s="565"/>
      <c r="CI38" s="565"/>
      <c r="CJ38" s="565"/>
      <c r="CK38" s="565"/>
      <c r="CL38" s="565"/>
      <c r="CM38" s="565"/>
      <c r="CN38" s="165"/>
      <c r="CO38" s="564">
        <f t="shared" si="3"/>
        <v>28</v>
      </c>
      <c r="CP38" s="564"/>
      <c r="CQ38" s="565" t="str">
        <f>IF('各会計、関係団体の財政状況及び健全化判断比率'!BS11="","",'各会計、関係団体の財政状況及び健全化判断比率'!BS11)</f>
        <v>（株）四日市市生活環境公社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三重県市町総合事務組合（デジタル特別会計）</v>
      </c>
      <c r="BZ39" s="565"/>
      <c r="CA39" s="565"/>
      <c r="CB39" s="565"/>
      <c r="CC39" s="565"/>
      <c r="CD39" s="565"/>
      <c r="CE39" s="565"/>
      <c r="CF39" s="565"/>
      <c r="CG39" s="565"/>
      <c r="CH39" s="565"/>
      <c r="CI39" s="565"/>
      <c r="CJ39" s="565"/>
      <c r="CK39" s="565"/>
      <c r="CL39" s="565"/>
      <c r="CM39" s="565"/>
      <c r="CN39" s="165"/>
      <c r="CO39" s="564">
        <f t="shared" si="3"/>
        <v>29</v>
      </c>
      <c r="CP39" s="564"/>
      <c r="CQ39" s="565" t="str">
        <f>IF('各会計、関係団体の財政状況及び健全化判断比率'!BS12="","",'各会計、関係団体の財政状況及び健全化判断比率'!BS12)</f>
        <v>（株）三重県四日市畜産公社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20</v>
      </c>
      <c r="BX40" s="564"/>
      <c r="BY40" s="565" t="str">
        <f>IF('各会計、関係団体の財政状況及び健全化判断比率'!B74="","",'各会計、関係団体の財政状況及び健全化判断比率'!B74)</f>
        <v>三重県市町総合事務組合（共同研修特別会計）</v>
      </c>
      <c r="BZ40" s="565"/>
      <c r="CA40" s="565"/>
      <c r="CB40" s="565"/>
      <c r="CC40" s="565"/>
      <c r="CD40" s="565"/>
      <c r="CE40" s="565"/>
      <c r="CF40" s="565"/>
      <c r="CG40" s="565"/>
      <c r="CH40" s="565"/>
      <c r="CI40" s="565"/>
      <c r="CJ40" s="565"/>
      <c r="CK40" s="565"/>
      <c r="CL40" s="565"/>
      <c r="CM40" s="565"/>
      <c r="CN40" s="165"/>
      <c r="CO40" s="564">
        <f t="shared" si="3"/>
        <v>30</v>
      </c>
      <c r="CP40" s="564"/>
      <c r="CQ40" s="565" t="str">
        <f>IF('各会計、関係団体の財政状況及び健全化判断比率'!BS13="","",'各会計、関係団体の財政状況及び健全化判断比率'!BS13)</f>
        <v>四日市あすなろう鉄道㈱</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21</v>
      </c>
      <c r="BX41" s="564"/>
      <c r="BY41" s="565" t="str">
        <f>IF('各会計、関係団体の財政状況及び健全化判断比率'!B75="","",'各会計、関係団体の財政状況及び健全化判断比率'!B75)</f>
        <v>三重県市町総合事務組合（物品特別会計）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22</v>
      </c>
      <c r="BX42" s="564"/>
      <c r="BY42" s="565" t="str">
        <f>IF('各会計、関係団体の財政状況及び健全化判断比率'!B76="","",'各会計、関係団体の財政状況及び健全化判断比率'!B76)</f>
        <v>三重県市町総合事務組合（公平委員会特別会計）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23</v>
      </c>
      <c r="BX43" s="564"/>
      <c r="BY43" s="565" t="str">
        <f>IF('各会計、関係団体の財政状況及び健全化判断比率'!B77="","",'各会計、関係団体の財政状況及び健全化判断比率'!B77)</f>
        <v>三重県市町総合事務組合（消防救急無線特別会計）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S48" sqref="S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7" t="s">
        <v>24</v>
      </c>
      <c r="C41" s="1168"/>
      <c r="D41" s="81"/>
      <c r="E41" s="1173" t="s">
        <v>25</v>
      </c>
      <c r="F41" s="1173"/>
      <c r="G41" s="1173"/>
      <c r="H41" s="1174"/>
      <c r="I41" s="82">
        <v>105505</v>
      </c>
      <c r="J41" s="83">
        <v>100024</v>
      </c>
      <c r="K41" s="83">
        <v>93331</v>
      </c>
      <c r="L41" s="83">
        <v>84909</v>
      </c>
      <c r="M41" s="84">
        <v>78672</v>
      </c>
    </row>
    <row r="42" spans="2:13" ht="27.75" customHeight="1">
      <c r="B42" s="1169"/>
      <c r="C42" s="1170"/>
      <c r="D42" s="85"/>
      <c r="E42" s="1175" t="s">
        <v>26</v>
      </c>
      <c r="F42" s="1175"/>
      <c r="G42" s="1175"/>
      <c r="H42" s="1176"/>
      <c r="I42" s="86">
        <v>7504</v>
      </c>
      <c r="J42" s="87">
        <v>5888</v>
      </c>
      <c r="K42" s="87">
        <v>4845</v>
      </c>
      <c r="L42" s="87">
        <v>3984</v>
      </c>
      <c r="M42" s="88">
        <v>3472</v>
      </c>
    </row>
    <row r="43" spans="2:13" ht="27.75" customHeight="1">
      <c r="B43" s="1169"/>
      <c r="C43" s="1170"/>
      <c r="D43" s="85"/>
      <c r="E43" s="1175" t="s">
        <v>27</v>
      </c>
      <c r="F43" s="1175"/>
      <c r="G43" s="1175"/>
      <c r="H43" s="1176"/>
      <c r="I43" s="86">
        <v>83050</v>
      </c>
      <c r="J43" s="87">
        <v>77630</v>
      </c>
      <c r="K43" s="87">
        <v>72996</v>
      </c>
      <c r="L43" s="87">
        <v>69048</v>
      </c>
      <c r="M43" s="88">
        <v>68525</v>
      </c>
    </row>
    <row r="44" spans="2:13" ht="27.75" customHeight="1">
      <c r="B44" s="1169"/>
      <c r="C44" s="1170"/>
      <c r="D44" s="85"/>
      <c r="E44" s="1175" t="s">
        <v>28</v>
      </c>
      <c r="F44" s="1175"/>
      <c r="G44" s="1175"/>
      <c r="H44" s="1176"/>
      <c r="I44" s="86">
        <v>10723</v>
      </c>
      <c r="J44" s="87">
        <v>9925</v>
      </c>
      <c r="K44" s="87">
        <v>9050</v>
      </c>
      <c r="L44" s="87">
        <v>8443</v>
      </c>
      <c r="M44" s="88">
        <v>8180</v>
      </c>
    </row>
    <row r="45" spans="2:13" ht="27.75" customHeight="1">
      <c r="B45" s="1169"/>
      <c r="C45" s="1170"/>
      <c r="D45" s="85"/>
      <c r="E45" s="1175" t="s">
        <v>29</v>
      </c>
      <c r="F45" s="1175"/>
      <c r="G45" s="1175"/>
      <c r="H45" s="1176"/>
      <c r="I45" s="86">
        <v>17489</v>
      </c>
      <c r="J45" s="87">
        <v>16426</v>
      </c>
      <c r="K45" s="87">
        <v>16174</v>
      </c>
      <c r="L45" s="87">
        <v>16066</v>
      </c>
      <c r="M45" s="88">
        <v>15290</v>
      </c>
    </row>
    <row r="46" spans="2:13" ht="27.75" customHeight="1">
      <c r="B46" s="1169"/>
      <c r="C46" s="1170"/>
      <c r="D46" s="85"/>
      <c r="E46" s="1175" t="s">
        <v>30</v>
      </c>
      <c r="F46" s="1175"/>
      <c r="G46" s="1175"/>
      <c r="H46" s="1176"/>
      <c r="I46" s="86">
        <v>10356</v>
      </c>
      <c r="J46" s="87">
        <v>10055</v>
      </c>
      <c r="K46" s="87">
        <v>10522</v>
      </c>
      <c r="L46" s="87">
        <v>10021</v>
      </c>
      <c r="M46" s="88">
        <v>10378</v>
      </c>
    </row>
    <row r="47" spans="2:13" ht="27.75" customHeight="1">
      <c r="B47" s="1169"/>
      <c r="C47" s="1170"/>
      <c r="D47" s="85"/>
      <c r="E47" s="1175" t="s">
        <v>31</v>
      </c>
      <c r="F47" s="1175"/>
      <c r="G47" s="1175"/>
      <c r="H47" s="1176"/>
      <c r="I47" s="86" t="s">
        <v>483</v>
      </c>
      <c r="J47" s="87" t="s">
        <v>483</v>
      </c>
      <c r="K47" s="87" t="s">
        <v>483</v>
      </c>
      <c r="L47" s="87" t="s">
        <v>483</v>
      </c>
      <c r="M47" s="88" t="s">
        <v>483</v>
      </c>
    </row>
    <row r="48" spans="2:13" ht="27.75" customHeight="1">
      <c r="B48" s="1171"/>
      <c r="C48" s="1172"/>
      <c r="D48" s="85"/>
      <c r="E48" s="1175" t="s">
        <v>32</v>
      </c>
      <c r="F48" s="1175"/>
      <c r="G48" s="1175"/>
      <c r="H48" s="1176"/>
      <c r="I48" s="86" t="s">
        <v>483</v>
      </c>
      <c r="J48" s="87" t="s">
        <v>483</v>
      </c>
      <c r="K48" s="87" t="s">
        <v>483</v>
      </c>
      <c r="L48" s="87" t="s">
        <v>483</v>
      </c>
      <c r="M48" s="88" t="s">
        <v>483</v>
      </c>
    </row>
    <row r="49" spans="2:13" ht="27.75" customHeight="1">
      <c r="B49" s="1177" t="s">
        <v>33</v>
      </c>
      <c r="C49" s="1178"/>
      <c r="D49" s="89"/>
      <c r="E49" s="1175" t="s">
        <v>34</v>
      </c>
      <c r="F49" s="1175"/>
      <c r="G49" s="1175"/>
      <c r="H49" s="1176"/>
      <c r="I49" s="86">
        <v>20184</v>
      </c>
      <c r="J49" s="87">
        <v>22107</v>
      </c>
      <c r="K49" s="87">
        <v>24518</v>
      </c>
      <c r="L49" s="87">
        <v>26453</v>
      </c>
      <c r="M49" s="88">
        <v>29435</v>
      </c>
    </row>
    <row r="50" spans="2:13" ht="27.75" customHeight="1">
      <c r="B50" s="1169"/>
      <c r="C50" s="1170"/>
      <c r="D50" s="85"/>
      <c r="E50" s="1175" t="s">
        <v>35</v>
      </c>
      <c r="F50" s="1175"/>
      <c r="G50" s="1175"/>
      <c r="H50" s="1176"/>
      <c r="I50" s="86">
        <v>20945</v>
      </c>
      <c r="J50" s="87">
        <v>20241</v>
      </c>
      <c r="K50" s="87">
        <v>19359</v>
      </c>
      <c r="L50" s="87">
        <v>18211</v>
      </c>
      <c r="M50" s="88">
        <v>19421</v>
      </c>
    </row>
    <row r="51" spans="2:13" ht="27.75" customHeight="1">
      <c r="B51" s="1171"/>
      <c r="C51" s="1172"/>
      <c r="D51" s="85"/>
      <c r="E51" s="1175" t="s">
        <v>36</v>
      </c>
      <c r="F51" s="1175"/>
      <c r="G51" s="1175"/>
      <c r="H51" s="1176"/>
      <c r="I51" s="86">
        <v>114008</v>
      </c>
      <c r="J51" s="87">
        <v>112977</v>
      </c>
      <c r="K51" s="87">
        <v>111909</v>
      </c>
      <c r="L51" s="87">
        <v>109220</v>
      </c>
      <c r="M51" s="88">
        <v>106151</v>
      </c>
    </row>
    <row r="52" spans="2:13" ht="27.75" customHeight="1" thickBot="1">
      <c r="B52" s="1179" t="s">
        <v>37</v>
      </c>
      <c r="C52" s="1180"/>
      <c r="D52" s="90"/>
      <c r="E52" s="1181" t="s">
        <v>38</v>
      </c>
      <c r="F52" s="1181"/>
      <c r="G52" s="1181"/>
      <c r="H52" s="1182"/>
      <c r="I52" s="91">
        <v>79489</v>
      </c>
      <c r="J52" s="92">
        <v>64623</v>
      </c>
      <c r="K52" s="92">
        <v>51132</v>
      </c>
      <c r="L52" s="92">
        <v>38587</v>
      </c>
      <c r="M52" s="93">
        <v>29510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31555</v>
      </c>
      <c r="E3" s="116"/>
      <c r="F3" s="117">
        <v>42247</v>
      </c>
      <c r="G3" s="118"/>
      <c r="H3" s="119"/>
    </row>
    <row r="4" spans="1:8">
      <c r="A4" s="120"/>
      <c r="B4" s="121"/>
      <c r="C4" s="122"/>
      <c r="D4" s="123">
        <v>25068</v>
      </c>
      <c r="E4" s="124"/>
      <c r="F4" s="125">
        <v>25497</v>
      </c>
      <c r="G4" s="126"/>
      <c r="H4" s="127"/>
    </row>
    <row r="5" spans="1:8">
      <c r="A5" s="108" t="s">
        <v>516</v>
      </c>
      <c r="B5" s="113"/>
      <c r="C5" s="114"/>
      <c r="D5" s="115">
        <v>25273</v>
      </c>
      <c r="E5" s="116"/>
      <c r="F5" s="117">
        <v>41739</v>
      </c>
      <c r="G5" s="118"/>
      <c r="H5" s="119"/>
    </row>
    <row r="6" spans="1:8">
      <c r="A6" s="120"/>
      <c r="B6" s="121"/>
      <c r="C6" s="122"/>
      <c r="D6" s="123">
        <v>20370</v>
      </c>
      <c r="E6" s="124"/>
      <c r="F6" s="125">
        <v>24625</v>
      </c>
      <c r="G6" s="126"/>
      <c r="H6" s="127"/>
    </row>
    <row r="7" spans="1:8">
      <c r="A7" s="108" t="s">
        <v>517</v>
      </c>
      <c r="B7" s="113"/>
      <c r="C7" s="114"/>
      <c r="D7" s="115">
        <v>27706</v>
      </c>
      <c r="E7" s="116"/>
      <c r="F7" s="117">
        <v>36765</v>
      </c>
      <c r="G7" s="118"/>
      <c r="H7" s="119"/>
    </row>
    <row r="8" spans="1:8">
      <c r="A8" s="120"/>
      <c r="B8" s="121"/>
      <c r="C8" s="122"/>
      <c r="D8" s="123">
        <v>21577</v>
      </c>
      <c r="E8" s="124"/>
      <c r="F8" s="125">
        <v>20975</v>
      </c>
      <c r="G8" s="126"/>
      <c r="H8" s="127"/>
    </row>
    <row r="9" spans="1:8">
      <c r="A9" s="108" t="s">
        <v>518</v>
      </c>
      <c r="B9" s="113"/>
      <c r="C9" s="114"/>
      <c r="D9" s="115">
        <v>27358</v>
      </c>
      <c r="E9" s="116"/>
      <c r="F9" s="117">
        <v>39052</v>
      </c>
      <c r="G9" s="118"/>
      <c r="H9" s="119"/>
    </row>
    <row r="10" spans="1:8">
      <c r="A10" s="120"/>
      <c r="B10" s="121"/>
      <c r="C10" s="122"/>
      <c r="D10" s="123">
        <v>19052</v>
      </c>
      <c r="E10" s="124"/>
      <c r="F10" s="125">
        <v>21186</v>
      </c>
      <c r="G10" s="126"/>
      <c r="H10" s="127"/>
    </row>
    <row r="11" spans="1:8">
      <c r="A11" s="108" t="s">
        <v>519</v>
      </c>
      <c r="B11" s="113"/>
      <c r="C11" s="114"/>
      <c r="D11" s="115">
        <v>32380</v>
      </c>
      <c r="E11" s="116"/>
      <c r="F11" s="117">
        <v>41235</v>
      </c>
      <c r="G11" s="118"/>
      <c r="H11" s="119"/>
    </row>
    <row r="12" spans="1:8">
      <c r="A12" s="120"/>
      <c r="B12" s="121"/>
      <c r="C12" s="128"/>
      <c r="D12" s="123">
        <v>19804</v>
      </c>
      <c r="E12" s="124"/>
      <c r="F12" s="125">
        <v>22086</v>
      </c>
      <c r="G12" s="126"/>
      <c r="H12" s="127"/>
    </row>
    <row r="13" spans="1:8">
      <c r="A13" s="108"/>
      <c r="B13" s="113"/>
      <c r="C13" s="129"/>
      <c r="D13" s="130">
        <v>28854</v>
      </c>
      <c r="E13" s="131"/>
      <c r="F13" s="132">
        <v>40208</v>
      </c>
      <c r="G13" s="133"/>
      <c r="H13" s="119"/>
    </row>
    <row r="14" spans="1:8">
      <c r="A14" s="120"/>
      <c r="B14" s="121"/>
      <c r="C14" s="122"/>
      <c r="D14" s="123">
        <v>21174</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2.48</v>
      </c>
      <c r="C19" s="134">
        <f>ROUND(VALUE(SUBSTITUTE(実質収支比率等に係る経年分析!G$48,"▲","-")),2)</f>
        <v>3.39</v>
      </c>
      <c r="D19" s="134">
        <f>ROUND(VALUE(SUBSTITUTE(実質収支比率等に係る経年分析!H$48,"▲","-")),2)</f>
        <v>3.3</v>
      </c>
      <c r="E19" s="134">
        <f>ROUND(VALUE(SUBSTITUTE(実質収支比率等に係る経年分析!I$48,"▲","-")),2)</f>
        <v>2.81</v>
      </c>
      <c r="F19" s="134">
        <f>ROUND(VALUE(SUBSTITUTE(実質収支比率等に係る経年分析!J$48,"▲","-")),2)</f>
        <v>3.55</v>
      </c>
    </row>
    <row r="20" spans="1:11">
      <c r="A20" s="134" t="s">
        <v>43</v>
      </c>
      <c r="B20" s="134">
        <f>ROUND(VALUE(SUBSTITUTE(実質収支比率等に係る経年分析!F$47,"▲","-")),2)</f>
        <v>8.1</v>
      </c>
      <c r="C20" s="134">
        <f>ROUND(VALUE(SUBSTITUTE(実質収支比率等に係る経年分析!G$47,"▲","-")),2)</f>
        <v>10.1</v>
      </c>
      <c r="D20" s="134">
        <f>ROUND(VALUE(SUBSTITUTE(実質収支比率等に係る経年分析!H$47,"▲","-")),2)</f>
        <v>11.74</v>
      </c>
      <c r="E20" s="134">
        <f>ROUND(VALUE(SUBSTITUTE(実質収支比率等に係る経年分析!I$47,"▲","-")),2)</f>
        <v>13.13</v>
      </c>
      <c r="F20" s="134">
        <f>ROUND(VALUE(SUBSTITUTE(実質収支比率等に係る経年分析!J$47,"▲","-")),2)</f>
        <v>14.47</v>
      </c>
    </row>
    <row r="21" spans="1:11">
      <c r="A21" s="134" t="s">
        <v>44</v>
      </c>
      <c r="B21" s="134">
        <f>IF(ISNUMBER(VALUE(SUBSTITUTE(実質収支比率等に係る経年分析!F$49,"▲","-"))),ROUND(VALUE(SUBSTITUTE(実質収支比率等に係る経年分析!F$49,"▲","-")),2),NA())</f>
        <v>4.57</v>
      </c>
      <c r="C21" s="134">
        <f>IF(ISNUMBER(VALUE(SUBSTITUTE(実質収支比率等に係る経年分析!G$49,"▲","-"))),ROUND(VALUE(SUBSTITUTE(実質収支比率等に係る経年分析!G$49,"▲","-")),2),NA())</f>
        <v>2.0499999999999998</v>
      </c>
      <c r="D21" s="134">
        <f>IF(ISNUMBER(VALUE(SUBSTITUTE(実質収支比率等に係る経年分析!H$49,"▲","-"))),ROUND(VALUE(SUBSTITUTE(実質収支比率等に係る経年分析!H$49,"▲","-")),2),NA())</f>
        <v>2.2200000000000002</v>
      </c>
      <c r="E21" s="134">
        <f>IF(ISNUMBER(VALUE(SUBSTITUTE(実質収支比率等に係る経年分析!I$49,"▲","-"))),ROUND(VALUE(SUBSTITUTE(実質収支比率等に係る経年分析!I$49,"▲","-")),2),NA())</f>
        <v>1.1499999999999999</v>
      </c>
      <c r="F21" s="134">
        <f>IF(ISNUMBER(VALUE(SUBSTITUTE(実質収支比率等に係る経年分析!J$49,"▲","-"))),ROUND(VALUE(SUBSTITUTE(実質収支比率等に係る経年分析!J$49,"▲","-")),2),NA())</f>
        <v>2.38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1.52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1.39</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0.04</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0.79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0.65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1.73</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2.54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2.66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2.15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2.2200000000000002</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3.39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2.27</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6.15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5.79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5.16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5.37</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5.96</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13.07</v>
      </c>
    </row>
    <row r="35" spans="1:16">
      <c r="A35" s="135" t="str">
        <f>IF(連結実質赤字比率に係る赤字・黒字の構成分析!C$35="",NA(),連結実質赤字比率に係る赤字・黒字の構成分析!C$35)</f>
        <v>土地区画整理事業特別会計</v>
      </c>
      <c r="B35" s="135">
        <f>IF(ROUND(VALUE(SUBSTITUTE(連結実質赤字比率に係る赤字・黒字の構成分析!F$35,"▲", "-")), 2) &lt; 0, ABS(ROUND(VALUE(SUBSTITUTE(連結実質赤字比率に係る赤字・黒字の構成分析!F$35,"▲", "-")), 2)), NA())</f>
        <v>0.77</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0.75</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0.63</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0.63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0.61</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公共用地取得事業特別会計</v>
      </c>
      <c r="B36" s="135">
        <f>IF(ROUND(VALUE(SUBSTITUTE(連結実質赤字比率に係る赤字・黒字の構成分析!F$34,"▲", "-")), 2) &lt; 0, ABS(ROUND(VALUE(SUBSTITUTE(連結実質赤字比率に係る赤字・黒字の構成分析!F$34,"▲", "-")), 2)), NA())</f>
        <v>1.91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2.0099999999999998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1.89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1.74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1.24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13664</v>
      </c>
      <c r="E42" s="136"/>
      <c r="F42" s="136"/>
      <c r="G42" s="136">
        <f>'実質公債費比率（分子）の構造'!L$52</f>
        <v>13549</v>
      </c>
      <c r="H42" s="136"/>
      <c r="I42" s="136"/>
      <c r="J42" s="136">
        <f>'実質公債費比率（分子）の構造'!M$52</f>
        <v>13978</v>
      </c>
      <c r="K42" s="136"/>
      <c r="L42" s="136"/>
      <c r="M42" s="136">
        <f>'実質公債費比率（分子）の構造'!N$52</f>
        <v>13637</v>
      </c>
      <c r="N42" s="136"/>
      <c r="O42" s="136"/>
      <c r="P42" s="136">
        <f>'実質公債費比率（分子）の構造'!O$52</f>
        <v>13674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1313</v>
      </c>
      <c r="C44" s="136"/>
      <c r="D44" s="136"/>
      <c r="E44" s="136">
        <f>'実質公債費比率（分子）の構造'!L$50</f>
        <v>1242</v>
      </c>
      <c r="F44" s="136"/>
      <c r="G44" s="136"/>
      <c r="H44" s="136">
        <f>'実質公債費比率（分子）の構造'!M$50</f>
        <v>996</v>
      </c>
      <c r="I44" s="136"/>
      <c r="J44" s="136"/>
      <c r="K44" s="136">
        <f>'実質公債費比率（分子）の構造'!N$50</f>
        <v>871</v>
      </c>
      <c r="L44" s="136"/>
      <c r="M44" s="136"/>
      <c r="N44" s="136">
        <f>'実質公債費比率（分子）の構造'!O$50</f>
        <v>637</v>
      </c>
      <c r="O44" s="136"/>
      <c r="P44" s="136"/>
    </row>
    <row r="45" spans="1:16">
      <c r="A45" s="136" t="s">
        <v>54</v>
      </c>
      <c r="B45" s="136">
        <f>'実質公債費比率（分子）の構造'!K$49</f>
        <v>1355</v>
      </c>
      <c r="C45" s="136"/>
      <c r="D45" s="136"/>
      <c r="E45" s="136">
        <f>'実質公債費比率（分子）の構造'!L$49</f>
        <v>1379</v>
      </c>
      <c r="F45" s="136"/>
      <c r="G45" s="136"/>
      <c r="H45" s="136">
        <f>'実質公債費比率（分子）の構造'!M$49</f>
        <v>1359</v>
      </c>
      <c r="I45" s="136"/>
      <c r="J45" s="136"/>
      <c r="K45" s="136">
        <f>'実質公債費比率（分子）の構造'!N$49</f>
        <v>1251</v>
      </c>
      <c r="L45" s="136"/>
      <c r="M45" s="136"/>
      <c r="N45" s="136">
        <f>'実質公債費比率（分子）の構造'!O$49</f>
        <v>1028</v>
      </c>
      <c r="O45" s="136"/>
      <c r="P45" s="136"/>
    </row>
    <row r="46" spans="1:16">
      <c r="A46" s="136" t="s">
        <v>55</v>
      </c>
      <c r="B46" s="136">
        <f>'実質公債費比率（分子）の構造'!K$48</f>
        <v>6901</v>
      </c>
      <c r="C46" s="136"/>
      <c r="D46" s="136"/>
      <c r="E46" s="136">
        <f>'実質公債費比率（分子）の構造'!L$48</f>
        <v>6292</v>
      </c>
      <c r="F46" s="136"/>
      <c r="G46" s="136"/>
      <c r="H46" s="136">
        <f>'実質公債費比率（分子）の構造'!M$48</f>
        <v>5744</v>
      </c>
      <c r="I46" s="136"/>
      <c r="J46" s="136"/>
      <c r="K46" s="136">
        <f>'実質公債費比率（分子）の構造'!N$48</f>
        <v>5941</v>
      </c>
      <c r="L46" s="136"/>
      <c r="M46" s="136"/>
      <c r="N46" s="136">
        <f>'実質公債費比率（分子）の構造'!O$48</f>
        <v>5876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13636</v>
      </c>
      <c r="C49" s="136"/>
      <c r="D49" s="136"/>
      <c r="E49" s="136">
        <f>'実質公債費比率（分子）の構造'!L$45</f>
        <v>13195</v>
      </c>
      <c r="F49" s="136"/>
      <c r="G49" s="136"/>
      <c r="H49" s="136">
        <f>'実質公債費比率（分子）の構造'!M$45</f>
        <v>13041</v>
      </c>
      <c r="I49" s="136"/>
      <c r="J49" s="136"/>
      <c r="K49" s="136">
        <f>'実質公債費比率（分子）の構造'!N$45</f>
        <v>13259</v>
      </c>
      <c r="L49" s="136"/>
      <c r="M49" s="136"/>
      <c r="N49" s="136">
        <f>'実質公債費比率（分子）の構造'!O$45</f>
        <v>12694</v>
      </c>
      <c r="O49" s="136"/>
      <c r="P49" s="136"/>
    </row>
    <row r="50" spans="1:16">
      <c r="A50" s="136" t="s">
        <v>59</v>
      </c>
      <c r="B50" s="136" t="e">
        <f>NA()</f>
        <v>#N/A</v>
      </c>
      <c r="C50" s="136">
        <f>IF(ISNUMBER('実質公債費比率（分子）の構造'!K$53),'実質公債費比率（分子）の構造'!K$53,NA())</f>
        <v>9541</v>
      </c>
      <c r="D50" s="136" t="e">
        <f>NA()</f>
        <v>#N/A</v>
      </c>
      <c r="E50" s="136" t="e">
        <f>NA()</f>
        <v>#N/A</v>
      </c>
      <c r="F50" s="136">
        <f>IF(ISNUMBER('実質公債費比率（分子）の構造'!L$53),'実質公債費比率（分子）の構造'!L$53,NA())</f>
        <v>8559</v>
      </c>
      <c r="G50" s="136" t="e">
        <f>NA()</f>
        <v>#N/A</v>
      </c>
      <c r="H50" s="136" t="e">
        <f>NA()</f>
        <v>#N/A</v>
      </c>
      <c r="I50" s="136">
        <f>IF(ISNUMBER('実質公債費比率（分子）の構造'!M$53),'実質公債費比率（分子）の構造'!M$53,NA())</f>
        <v>7162</v>
      </c>
      <c r="J50" s="136" t="e">
        <f>NA()</f>
        <v>#N/A</v>
      </c>
      <c r="K50" s="136" t="e">
        <f>NA()</f>
        <v>#N/A</v>
      </c>
      <c r="L50" s="136">
        <f>IF(ISNUMBER('実質公債費比率（分子）の構造'!N$53),'実質公債費比率（分子）の構造'!N$53,NA())</f>
        <v>7685</v>
      </c>
      <c r="M50" s="136" t="e">
        <f>NA()</f>
        <v>#N/A</v>
      </c>
      <c r="N50" s="136" t="e">
        <f>NA()</f>
        <v>#N/A</v>
      </c>
      <c r="O50" s="136">
        <f>IF(ISNUMBER('実質公債費比率（分子）の構造'!O$53),'実質公債費比率（分子）の構造'!O$53,NA())</f>
        <v>6561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114008</v>
      </c>
      <c r="E56" s="135"/>
      <c r="F56" s="135"/>
      <c r="G56" s="135">
        <f>'将来負担比率（分子）の構造'!J$51</f>
        <v>112977</v>
      </c>
      <c r="H56" s="135"/>
      <c r="I56" s="135"/>
      <c r="J56" s="135">
        <f>'将来負担比率（分子）の構造'!K$51</f>
        <v>111909</v>
      </c>
      <c r="K56" s="135"/>
      <c r="L56" s="135"/>
      <c r="M56" s="135">
        <f>'将来負担比率（分子）の構造'!L$51</f>
        <v>109220</v>
      </c>
      <c r="N56" s="135"/>
      <c r="O56" s="135"/>
      <c r="P56" s="135">
        <f>'将来負担比率（分子）の構造'!M$51</f>
        <v>106151</v>
      </c>
    </row>
    <row r="57" spans="1:16">
      <c r="A57" s="135" t="s">
        <v>35</v>
      </c>
      <c r="B57" s="135"/>
      <c r="C57" s="135"/>
      <c r="D57" s="135">
        <f>'将来負担比率（分子）の構造'!I$50</f>
        <v>20945</v>
      </c>
      <c r="E57" s="135"/>
      <c r="F57" s="135"/>
      <c r="G57" s="135">
        <f>'将来負担比率（分子）の構造'!J$50</f>
        <v>20241</v>
      </c>
      <c r="H57" s="135"/>
      <c r="I57" s="135"/>
      <c r="J57" s="135">
        <f>'将来負担比率（分子）の構造'!K$50</f>
        <v>19359</v>
      </c>
      <c r="K57" s="135"/>
      <c r="L57" s="135"/>
      <c r="M57" s="135">
        <f>'将来負担比率（分子）の構造'!L$50</f>
        <v>18211</v>
      </c>
      <c r="N57" s="135"/>
      <c r="O57" s="135"/>
      <c r="P57" s="135">
        <f>'将来負担比率（分子）の構造'!M$50</f>
        <v>19421</v>
      </c>
    </row>
    <row r="58" spans="1:16">
      <c r="A58" s="135" t="s">
        <v>34</v>
      </c>
      <c r="B58" s="135"/>
      <c r="C58" s="135"/>
      <c r="D58" s="135">
        <f>'将来負担比率（分子）の構造'!I$49</f>
        <v>20184</v>
      </c>
      <c r="E58" s="135"/>
      <c r="F58" s="135"/>
      <c r="G58" s="135">
        <f>'将来負担比率（分子）の構造'!J$49</f>
        <v>22107</v>
      </c>
      <c r="H58" s="135"/>
      <c r="I58" s="135"/>
      <c r="J58" s="135">
        <f>'将来負担比率（分子）の構造'!K$49</f>
        <v>24518</v>
      </c>
      <c r="K58" s="135"/>
      <c r="L58" s="135"/>
      <c r="M58" s="135">
        <f>'将来負担比率（分子）の構造'!L$49</f>
        <v>26453</v>
      </c>
      <c r="N58" s="135"/>
      <c r="O58" s="135"/>
      <c r="P58" s="135">
        <f>'将来負担比率（分子）の構造'!M$49</f>
        <v>29435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10356</v>
      </c>
      <c r="C61" s="135"/>
      <c r="D61" s="135"/>
      <c r="E61" s="135">
        <f>'将来負担比率（分子）の構造'!J$46</f>
        <v>10055</v>
      </c>
      <c r="F61" s="135"/>
      <c r="G61" s="135"/>
      <c r="H61" s="135">
        <f>'将来負担比率（分子）の構造'!K$46</f>
        <v>10522</v>
      </c>
      <c r="I61" s="135"/>
      <c r="J61" s="135"/>
      <c r="K61" s="135">
        <f>'将来負担比率（分子）の構造'!L$46</f>
        <v>10021</v>
      </c>
      <c r="L61" s="135"/>
      <c r="M61" s="135"/>
      <c r="N61" s="135">
        <f>'将来負担比率（分子）の構造'!M$46</f>
        <v>10378</v>
      </c>
      <c r="O61" s="135"/>
      <c r="P61" s="135"/>
    </row>
    <row r="62" spans="1:16">
      <c r="A62" s="135" t="s">
        <v>29</v>
      </c>
      <c r="B62" s="135">
        <f>'将来負担比率（分子）の構造'!I$45</f>
        <v>17489</v>
      </c>
      <c r="C62" s="135"/>
      <c r="D62" s="135"/>
      <c r="E62" s="135">
        <f>'将来負担比率（分子）の構造'!J$45</f>
        <v>16426</v>
      </c>
      <c r="F62" s="135"/>
      <c r="G62" s="135"/>
      <c r="H62" s="135">
        <f>'将来負担比率（分子）の構造'!K$45</f>
        <v>16174</v>
      </c>
      <c r="I62" s="135"/>
      <c r="J62" s="135"/>
      <c r="K62" s="135">
        <f>'将来負担比率（分子）の構造'!L$45</f>
        <v>16066</v>
      </c>
      <c r="L62" s="135"/>
      <c r="M62" s="135"/>
      <c r="N62" s="135">
        <f>'将来負担比率（分子）の構造'!M$45</f>
        <v>15290</v>
      </c>
      <c r="O62" s="135"/>
      <c r="P62" s="135"/>
    </row>
    <row r="63" spans="1:16">
      <c r="A63" s="135" t="s">
        <v>28</v>
      </c>
      <c r="B63" s="135">
        <f>'将来負担比率（分子）の構造'!I$44</f>
        <v>10723</v>
      </c>
      <c r="C63" s="135"/>
      <c r="D63" s="135"/>
      <c r="E63" s="135">
        <f>'将来負担比率（分子）の構造'!J$44</f>
        <v>9925</v>
      </c>
      <c r="F63" s="135"/>
      <c r="G63" s="135"/>
      <c r="H63" s="135">
        <f>'将来負担比率（分子）の構造'!K$44</f>
        <v>9050</v>
      </c>
      <c r="I63" s="135"/>
      <c r="J63" s="135"/>
      <c r="K63" s="135">
        <f>'将来負担比率（分子）の構造'!L$44</f>
        <v>8443</v>
      </c>
      <c r="L63" s="135"/>
      <c r="M63" s="135"/>
      <c r="N63" s="135">
        <f>'将来負担比率（分子）の構造'!M$44</f>
        <v>8180</v>
      </c>
      <c r="O63" s="135"/>
      <c r="P63" s="135"/>
    </row>
    <row r="64" spans="1:16">
      <c r="A64" s="135" t="s">
        <v>27</v>
      </c>
      <c r="B64" s="135">
        <f>'将来負担比率（分子）の構造'!I$43</f>
        <v>83050</v>
      </c>
      <c r="C64" s="135"/>
      <c r="D64" s="135"/>
      <c r="E64" s="135">
        <f>'将来負担比率（分子）の構造'!J$43</f>
        <v>77630</v>
      </c>
      <c r="F64" s="135"/>
      <c r="G64" s="135"/>
      <c r="H64" s="135">
        <f>'将来負担比率（分子）の構造'!K$43</f>
        <v>72996</v>
      </c>
      <c r="I64" s="135"/>
      <c r="J64" s="135"/>
      <c r="K64" s="135">
        <f>'将来負担比率（分子）の構造'!L$43</f>
        <v>69048</v>
      </c>
      <c r="L64" s="135"/>
      <c r="M64" s="135"/>
      <c r="N64" s="135">
        <f>'将来負担比率（分子）の構造'!M$43</f>
        <v>68525</v>
      </c>
      <c r="O64" s="135"/>
      <c r="P64" s="135"/>
    </row>
    <row r="65" spans="1:16">
      <c r="A65" s="135" t="s">
        <v>26</v>
      </c>
      <c r="B65" s="135">
        <f>'将来負担比率（分子）の構造'!I$42</f>
        <v>7504</v>
      </c>
      <c r="C65" s="135"/>
      <c r="D65" s="135"/>
      <c r="E65" s="135">
        <f>'将来負担比率（分子）の構造'!J$42</f>
        <v>5888</v>
      </c>
      <c r="F65" s="135"/>
      <c r="G65" s="135"/>
      <c r="H65" s="135">
        <f>'将来負担比率（分子）の構造'!K$42</f>
        <v>4845</v>
      </c>
      <c r="I65" s="135"/>
      <c r="J65" s="135"/>
      <c r="K65" s="135">
        <f>'将来負担比率（分子）の構造'!L$42</f>
        <v>3984</v>
      </c>
      <c r="L65" s="135"/>
      <c r="M65" s="135"/>
      <c r="N65" s="135">
        <f>'将来負担比率（分子）の構造'!M$42</f>
        <v>3472</v>
      </c>
      <c r="O65" s="135"/>
      <c r="P65" s="135"/>
    </row>
    <row r="66" spans="1:16">
      <c r="A66" s="135" t="s">
        <v>25</v>
      </c>
      <c r="B66" s="135">
        <f>'将来負担比率（分子）の構造'!I$41</f>
        <v>105505</v>
      </c>
      <c r="C66" s="135"/>
      <c r="D66" s="135"/>
      <c r="E66" s="135">
        <f>'将来負担比率（分子）の構造'!J$41</f>
        <v>100024</v>
      </c>
      <c r="F66" s="135"/>
      <c r="G66" s="135"/>
      <c r="H66" s="135">
        <f>'将来負担比率（分子）の構造'!K$41</f>
        <v>93331</v>
      </c>
      <c r="I66" s="135"/>
      <c r="J66" s="135"/>
      <c r="K66" s="135">
        <f>'将来負担比率（分子）の構造'!L$41</f>
        <v>84909</v>
      </c>
      <c r="L66" s="135"/>
      <c r="M66" s="135"/>
      <c r="N66" s="135">
        <f>'将来負担比率（分子）の構造'!M$41</f>
        <v>78672</v>
      </c>
      <c r="O66" s="135"/>
      <c r="P66" s="135"/>
    </row>
    <row r="67" spans="1:16">
      <c r="A67" s="135" t="s">
        <v>63</v>
      </c>
      <c r="B67" s="135" t="e">
        <f>NA()</f>
        <v>#N/A</v>
      </c>
      <c r="C67" s="135">
        <f>IF(ISNUMBER('将来負担比率（分子）の構造'!I$52), IF('将来負担比率（分子）の構造'!I$52 &lt; 0, 0, '将来負担比率（分子）の構造'!I$52), NA())</f>
        <v>79489</v>
      </c>
      <c r="D67" s="135" t="e">
        <f>NA()</f>
        <v>#N/A</v>
      </c>
      <c r="E67" s="135" t="e">
        <f>NA()</f>
        <v>#N/A</v>
      </c>
      <c r="F67" s="135">
        <f>IF(ISNUMBER('将来負担比率（分子）の構造'!J$52), IF('将来負担比率（分子）の構造'!J$52 &lt; 0, 0, '将来負担比率（分子）の構造'!J$52), NA())</f>
        <v>64623</v>
      </c>
      <c r="G67" s="135" t="e">
        <f>NA()</f>
        <v>#N/A</v>
      </c>
      <c r="H67" s="135" t="e">
        <f>NA()</f>
        <v>#N/A</v>
      </c>
      <c r="I67" s="135">
        <f>IF(ISNUMBER('将来負担比率（分子）の構造'!K$52), IF('将来負担比率（分子）の構造'!K$52 &lt; 0, 0, '将来負担比率（分子）の構造'!K$52), NA())</f>
        <v>51132</v>
      </c>
      <c r="J67" s="135" t="e">
        <f>NA()</f>
        <v>#N/A</v>
      </c>
      <c r="K67" s="135" t="e">
        <f>NA()</f>
        <v>#N/A</v>
      </c>
      <c r="L67" s="135">
        <f>IF(ISNUMBER('将来負担比率（分子）の構造'!L$52), IF('将来負担比率（分子）の構造'!L$52 &lt; 0, 0, '将来負担比率（分子）の構造'!L$52), NA())</f>
        <v>38587</v>
      </c>
      <c r="M67" s="135" t="e">
        <f>NA()</f>
        <v>#N/A</v>
      </c>
      <c r="N67" s="135" t="e">
        <f>NA()</f>
        <v>#N/A</v>
      </c>
      <c r="O67" s="135">
        <f>IF(ISNUMBER('将来負担比率（分子）の構造'!M$52), IF('将来負担比率（分子）の構造'!M$52 &lt; 0, 0, '将来負担比率（分子）の構造'!M$52), NA())</f>
        <v>29510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61059837</v>
      </c>
      <c r="S5" s="581"/>
      <c r="T5" s="581"/>
      <c r="U5" s="581"/>
      <c r="V5" s="581"/>
      <c r="W5" s="581"/>
      <c r="X5" s="581"/>
      <c r="Y5" s="582"/>
      <c r="Z5" s="583">
        <v>56.9</v>
      </c>
      <c r="AA5" s="583"/>
      <c r="AB5" s="583"/>
      <c r="AC5" s="583"/>
      <c r="AD5" s="584">
        <v>58550233</v>
      </c>
      <c r="AE5" s="584"/>
      <c r="AF5" s="584"/>
      <c r="AG5" s="584"/>
      <c r="AH5" s="584"/>
      <c r="AI5" s="584"/>
      <c r="AJ5" s="584"/>
      <c r="AK5" s="584"/>
      <c r="AL5" s="585">
        <v>87.9</v>
      </c>
      <c r="AM5" s="586"/>
      <c r="AN5" s="586"/>
      <c r="AO5" s="587"/>
      <c r="AP5" s="577" t="s">
        <v>208</v>
      </c>
      <c r="AQ5" s="578"/>
      <c r="AR5" s="578"/>
      <c r="AS5" s="578"/>
      <c r="AT5" s="578"/>
      <c r="AU5" s="578"/>
      <c r="AV5" s="578"/>
      <c r="AW5" s="578"/>
      <c r="AX5" s="578"/>
      <c r="AY5" s="578"/>
      <c r="AZ5" s="578"/>
      <c r="BA5" s="578"/>
      <c r="BB5" s="578"/>
      <c r="BC5" s="578"/>
      <c r="BD5" s="578"/>
      <c r="BE5" s="578"/>
      <c r="BF5" s="579"/>
      <c r="BG5" s="591">
        <v>55807349</v>
      </c>
      <c r="BH5" s="592"/>
      <c r="BI5" s="592"/>
      <c r="BJ5" s="592"/>
      <c r="BK5" s="592"/>
      <c r="BL5" s="592"/>
      <c r="BM5" s="592"/>
      <c r="BN5" s="593"/>
      <c r="BO5" s="594">
        <v>91.4</v>
      </c>
      <c r="BP5" s="594"/>
      <c r="BQ5" s="594"/>
      <c r="BR5" s="594"/>
      <c r="BS5" s="595">
        <v>384382</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1187749</v>
      </c>
      <c r="S6" s="592"/>
      <c r="T6" s="592"/>
      <c r="U6" s="592"/>
      <c r="V6" s="592"/>
      <c r="W6" s="592"/>
      <c r="X6" s="592"/>
      <c r="Y6" s="593"/>
      <c r="Z6" s="594">
        <v>1.1000000000000001</v>
      </c>
      <c r="AA6" s="594"/>
      <c r="AB6" s="594"/>
      <c r="AC6" s="594"/>
      <c r="AD6" s="595">
        <v>1187749</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55807349</v>
      </c>
      <c r="BH6" s="592"/>
      <c r="BI6" s="592"/>
      <c r="BJ6" s="592"/>
      <c r="BK6" s="592"/>
      <c r="BL6" s="592"/>
      <c r="BM6" s="592"/>
      <c r="BN6" s="593"/>
      <c r="BO6" s="594">
        <v>91.4</v>
      </c>
      <c r="BP6" s="594"/>
      <c r="BQ6" s="594"/>
      <c r="BR6" s="594"/>
      <c r="BS6" s="595">
        <v>384382</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696731</v>
      </c>
      <c r="CS6" s="592"/>
      <c r="CT6" s="592"/>
      <c r="CU6" s="592"/>
      <c r="CV6" s="592"/>
      <c r="CW6" s="592"/>
      <c r="CX6" s="592"/>
      <c r="CY6" s="593"/>
      <c r="CZ6" s="594">
        <v>0.7</v>
      </c>
      <c r="DA6" s="594"/>
      <c r="DB6" s="594"/>
      <c r="DC6" s="594"/>
      <c r="DD6" s="600">
        <v>565</v>
      </c>
      <c r="DE6" s="592"/>
      <c r="DF6" s="592"/>
      <c r="DG6" s="592"/>
      <c r="DH6" s="592"/>
      <c r="DI6" s="592"/>
      <c r="DJ6" s="592"/>
      <c r="DK6" s="592"/>
      <c r="DL6" s="592"/>
      <c r="DM6" s="592"/>
      <c r="DN6" s="592"/>
      <c r="DO6" s="592"/>
      <c r="DP6" s="593"/>
      <c r="DQ6" s="600">
        <v>696428</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147849</v>
      </c>
      <c r="S7" s="592"/>
      <c r="T7" s="592"/>
      <c r="U7" s="592"/>
      <c r="V7" s="592"/>
      <c r="W7" s="592"/>
      <c r="X7" s="592"/>
      <c r="Y7" s="593"/>
      <c r="Z7" s="594">
        <v>0.1</v>
      </c>
      <c r="AA7" s="594"/>
      <c r="AB7" s="594"/>
      <c r="AC7" s="594"/>
      <c r="AD7" s="595">
        <v>147849</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23750850</v>
      </c>
      <c r="BH7" s="592"/>
      <c r="BI7" s="592"/>
      <c r="BJ7" s="592"/>
      <c r="BK7" s="592"/>
      <c r="BL7" s="592"/>
      <c r="BM7" s="592"/>
      <c r="BN7" s="593"/>
      <c r="BO7" s="594">
        <v>38.9</v>
      </c>
      <c r="BP7" s="594"/>
      <c r="BQ7" s="594"/>
      <c r="BR7" s="594"/>
      <c r="BS7" s="595">
        <v>384382</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11933229</v>
      </c>
      <c r="CS7" s="592"/>
      <c r="CT7" s="592"/>
      <c r="CU7" s="592"/>
      <c r="CV7" s="592"/>
      <c r="CW7" s="592"/>
      <c r="CX7" s="592"/>
      <c r="CY7" s="593"/>
      <c r="CZ7" s="594">
        <v>11.4</v>
      </c>
      <c r="DA7" s="594"/>
      <c r="DB7" s="594"/>
      <c r="DC7" s="594"/>
      <c r="DD7" s="600">
        <v>503341</v>
      </c>
      <c r="DE7" s="592"/>
      <c r="DF7" s="592"/>
      <c r="DG7" s="592"/>
      <c r="DH7" s="592"/>
      <c r="DI7" s="592"/>
      <c r="DJ7" s="592"/>
      <c r="DK7" s="592"/>
      <c r="DL7" s="592"/>
      <c r="DM7" s="592"/>
      <c r="DN7" s="592"/>
      <c r="DO7" s="592"/>
      <c r="DP7" s="593"/>
      <c r="DQ7" s="600">
        <v>10696663</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222135</v>
      </c>
      <c r="S8" s="592"/>
      <c r="T8" s="592"/>
      <c r="U8" s="592"/>
      <c r="V8" s="592"/>
      <c r="W8" s="592"/>
      <c r="X8" s="592"/>
      <c r="Y8" s="593"/>
      <c r="Z8" s="594">
        <v>0.2</v>
      </c>
      <c r="AA8" s="594"/>
      <c r="AB8" s="594"/>
      <c r="AC8" s="594"/>
      <c r="AD8" s="595">
        <v>222135</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456081</v>
      </c>
      <c r="BH8" s="592"/>
      <c r="BI8" s="592"/>
      <c r="BJ8" s="592"/>
      <c r="BK8" s="592"/>
      <c r="BL8" s="592"/>
      <c r="BM8" s="592"/>
      <c r="BN8" s="593"/>
      <c r="BO8" s="594">
        <v>0.7</v>
      </c>
      <c r="BP8" s="594"/>
      <c r="BQ8" s="594"/>
      <c r="BR8" s="594"/>
      <c r="BS8" s="600" t="s">
        <v>113</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34484815</v>
      </c>
      <c r="CS8" s="592"/>
      <c r="CT8" s="592"/>
      <c r="CU8" s="592"/>
      <c r="CV8" s="592"/>
      <c r="CW8" s="592"/>
      <c r="CX8" s="592"/>
      <c r="CY8" s="593"/>
      <c r="CZ8" s="594">
        <v>33</v>
      </c>
      <c r="DA8" s="594"/>
      <c r="DB8" s="594"/>
      <c r="DC8" s="594"/>
      <c r="DD8" s="600">
        <v>241132</v>
      </c>
      <c r="DE8" s="592"/>
      <c r="DF8" s="592"/>
      <c r="DG8" s="592"/>
      <c r="DH8" s="592"/>
      <c r="DI8" s="592"/>
      <c r="DJ8" s="592"/>
      <c r="DK8" s="592"/>
      <c r="DL8" s="592"/>
      <c r="DM8" s="592"/>
      <c r="DN8" s="592"/>
      <c r="DO8" s="592"/>
      <c r="DP8" s="593"/>
      <c r="DQ8" s="600">
        <v>16365661</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372161</v>
      </c>
      <c r="S9" s="592"/>
      <c r="T9" s="592"/>
      <c r="U9" s="592"/>
      <c r="V9" s="592"/>
      <c r="W9" s="592"/>
      <c r="X9" s="592"/>
      <c r="Y9" s="593"/>
      <c r="Z9" s="594">
        <v>0.3</v>
      </c>
      <c r="AA9" s="594"/>
      <c r="AB9" s="594"/>
      <c r="AC9" s="594"/>
      <c r="AD9" s="595">
        <v>372161</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17944605</v>
      </c>
      <c r="BH9" s="592"/>
      <c r="BI9" s="592"/>
      <c r="BJ9" s="592"/>
      <c r="BK9" s="592"/>
      <c r="BL9" s="592"/>
      <c r="BM9" s="592"/>
      <c r="BN9" s="593"/>
      <c r="BO9" s="594">
        <v>29.4</v>
      </c>
      <c r="BP9" s="594"/>
      <c r="BQ9" s="594"/>
      <c r="BR9" s="594"/>
      <c r="BS9" s="600" t="s">
        <v>113</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9929131</v>
      </c>
      <c r="CS9" s="592"/>
      <c r="CT9" s="592"/>
      <c r="CU9" s="592"/>
      <c r="CV9" s="592"/>
      <c r="CW9" s="592"/>
      <c r="CX9" s="592"/>
      <c r="CY9" s="593"/>
      <c r="CZ9" s="594">
        <v>9.5</v>
      </c>
      <c r="DA9" s="594"/>
      <c r="DB9" s="594"/>
      <c r="DC9" s="594"/>
      <c r="DD9" s="600">
        <v>1403237</v>
      </c>
      <c r="DE9" s="592"/>
      <c r="DF9" s="592"/>
      <c r="DG9" s="592"/>
      <c r="DH9" s="592"/>
      <c r="DI9" s="592"/>
      <c r="DJ9" s="592"/>
      <c r="DK9" s="592"/>
      <c r="DL9" s="592"/>
      <c r="DM9" s="592"/>
      <c r="DN9" s="592"/>
      <c r="DO9" s="592"/>
      <c r="DP9" s="593"/>
      <c r="DQ9" s="600">
        <v>6837530</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3101408</v>
      </c>
      <c r="S10" s="592"/>
      <c r="T10" s="592"/>
      <c r="U10" s="592"/>
      <c r="V10" s="592"/>
      <c r="W10" s="592"/>
      <c r="X10" s="592"/>
      <c r="Y10" s="593"/>
      <c r="Z10" s="594">
        <v>2.9</v>
      </c>
      <c r="AA10" s="594"/>
      <c r="AB10" s="594"/>
      <c r="AC10" s="594"/>
      <c r="AD10" s="595">
        <v>3101408</v>
      </c>
      <c r="AE10" s="595"/>
      <c r="AF10" s="595"/>
      <c r="AG10" s="595"/>
      <c r="AH10" s="595"/>
      <c r="AI10" s="595"/>
      <c r="AJ10" s="595"/>
      <c r="AK10" s="595"/>
      <c r="AL10" s="596">
        <v>4.7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1018480</v>
      </c>
      <c r="BH10" s="592"/>
      <c r="BI10" s="592"/>
      <c r="BJ10" s="592"/>
      <c r="BK10" s="592"/>
      <c r="BL10" s="592"/>
      <c r="BM10" s="592"/>
      <c r="BN10" s="593"/>
      <c r="BO10" s="594">
        <v>1.7</v>
      </c>
      <c r="BP10" s="594"/>
      <c r="BQ10" s="594"/>
      <c r="BR10" s="594"/>
      <c r="BS10" s="600" t="s">
        <v>113</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112325</v>
      </c>
      <c r="CS10" s="592"/>
      <c r="CT10" s="592"/>
      <c r="CU10" s="592"/>
      <c r="CV10" s="592"/>
      <c r="CW10" s="592"/>
      <c r="CX10" s="592"/>
      <c r="CY10" s="593"/>
      <c r="CZ10" s="594">
        <v>0.1</v>
      </c>
      <c r="DA10" s="594"/>
      <c r="DB10" s="594"/>
      <c r="DC10" s="594"/>
      <c r="DD10" s="600">
        <v>2614</v>
      </c>
      <c r="DE10" s="592"/>
      <c r="DF10" s="592"/>
      <c r="DG10" s="592"/>
      <c r="DH10" s="592"/>
      <c r="DI10" s="592"/>
      <c r="DJ10" s="592"/>
      <c r="DK10" s="592"/>
      <c r="DL10" s="592"/>
      <c r="DM10" s="592"/>
      <c r="DN10" s="592"/>
      <c r="DO10" s="592"/>
      <c r="DP10" s="593"/>
      <c r="DQ10" s="600">
        <v>71242</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96943</v>
      </c>
      <c r="S11" s="592"/>
      <c r="T11" s="592"/>
      <c r="U11" s="592"/>
      <c r="V11" s="592"/>
      <c r="W11" s="592"/>
      <c r="X11" s="592"/>
      <c r="Y11" s="593"/>
      <c r="Z11" s="594">
        <v>0.1</v>
      </c>
      <c r="AA11" s="594"/>
      <c r="AB11" s="594"/>
      <c r="AC11" s="594"/>
      <c r="AD11" s="595">
        <v>96943</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4331684</v>
      </c>
      <c r="BH11" s="592"/>
      <c r="BI11" s="592"/>
      <c r="BJ11" s="592"/>
      <c r="BK11" s="592"/>
      <c r="BL11" s="592"/>
      <c r="BM11" s="592"/>
      <c r="BN11" s="593"/>
      <c r="BO11" s="594">
        <v>7.1</v>
      </c>
      <c r="BP11" s="594"/>
      <c r="BQ11" s="594"/>
      <c r="BR11" s="594"/>
      <c r="BS11" s="600">
        <v>384382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1092809</v>
      </c>
      <c r="CS11" s="592"/>
      <c r="CT11" s="592"/>
      <c r="CU11" s="592"/>
      <c r="CV11" s="592"/>
      <c r="CW11" s="592"/>
      <c r="CX11" s="592"/>
      <c r="CY11" s="593"/>
      <c r="CZ11" s="594">
        <v>1</v>
      </c>
      <c r="DA11" s="594"/>
      <c r="DB11" s="594"/>
      <c r="DC11" s="594"/>
      <c r="DD11" s="600">
        <v>289417</v>
      </c>
      <c r="DE11" s="592"/>
      <c r="DF11" s="592"/>
      <c r="DG11" s="592"/>
      <c r="DH11" s="592"/>
      <c r="DI11" s="592"/>
      <c r="DJ11" s="592"/>
      <c r="DK11" s="592"/>
      <c r="DL11" s="592"/>
      <c r="DM11" s="592"/>
      <c r="DN11" s="592"/>
      <c r="DO11" s="592"/>
      <c r="DP11" s="593"/>
      <c r="DQ11" s="600">
        <v>891020</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28996817</v>
      </c>
      <c r="BH12" s="592"/>
      <c r="BI12" s="592"/>
      <c r="BJ12" s="592"/>
      <c r="BK12" s="592"/>
      <c r="BL12" s="592"/>
      <c r="BM12" s="592"/>
      <c r="BN12" s="593"/>
      <c r="BO12" s="594">
        <v>47.5</v>
      </c>
      <c r="BP12" s="594"/>
      <c r="BQ12" s="594"/>
      <c r="BR12" s="594"/>
      <c r="BS12" s="600" t="s">
        <v>113</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3534104</v>
      </c>
      <c r="CS12" s="592"/>
      <c r="CT12" s="592"/>
      <c r="CU12" s="592"/>
      <c r="CV12" s="592"/>
      <c r="CW12" s="592"/>
      <c r="CX12" s="592"/>
      <c r="CY12" s="593"/>
      <c r="CZ12" s="594">
        <v>3.4</v>
      </c>
      <c r="DA12" s="594"/>
      <c r="DB12" s="594"/>
      <c r="DC12" s="594"/>
      <c r="DD12" s="600">
        <v>521914</v>
      </c>
      <c r="DE12" s="592"/>
      <c r="DF12" s="592"/>
      <c r="DG12" s="592"/>
      <c r="DH12" s="592"/>
      <c r="DI12" s="592"/>
      <c r="DJ12" s="592"/>
      <c r="DK12" s="592"/>
      <c r="DL12" s="592"/>
      <c r="DM12" s="592"/>
      <c r="DN12" s="592"/>
      <c r="DO12" s="592"/>
      <c r="DP12" s="593"/>
      <c r="DQ12" s="600">
        <v>1181444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342552</v>
      </c>
      <c r="S13" s="592"/>
      <c r="T13" s="592"/>
      <c r="U13" s="592"/>
      <c r="V13" s="592"/>
      <c r="W13" s="592"/>
      <c r="X13" s="592"/>
      <c r="Y13" s="593"/>
      <c r="Z13" s="594">
        <v>0.3</v>
      </c>
      <c r="AA13" s="594"/>
      <c r="AB13" s="594"/>
      <c r="AC13" s="594"/>
      <c r="AD13" s="595">
        <v>342552</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28968954</v>
      </c>
      <c r="BH13" s="592"/>
      <c r="BI13" s="592"/>
      <c r="BJ13" s="592"/>
      <c r="BK13" s="592"/>
      <c r="BL13" s="592"/>
      <c r="BM13" s="592"/>
      <c r="BN13" s="593"/>
      <c r="BO13" s="594">
        <v>47.4</v>
      </c>
      <c r="BP13" s="594"/>
      <c r="BQ13" s="594"/>
      <c r="BR13" s="594"/>
      <c r="BS13" s="600" t="s">
        <v>113</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16297597</v>
      </c>
      <c r="CS13" s="592"/>
      <c r="CT13" s="592"/>
      <c r="CU13" s="592"/>
      <c r="CV13" s="592"/>
      <c r="CW13" s="592"/>
      <c r="CX13" s="592"/>
      <c r="CY13" s="593"/>
      <c r="CZ13" s="594">
        <v>15.6</v>
      </c>
      <c r="DA13" s="594"/>
      <c r="DB13" s="594"/>
      <c r="DC13" s="594"/>
      <c r="DD13" s="600">
        <v>4647354</v>
      </c>
      <c r="DE13" s="592"/>
      <c r="DF13" s="592"/>
      <c r="DG13" s="592"/>
      <c r="DH13" s="592"/>
      <c r="DI13" s="592"/>
      <c r="DJ13" s="592"/>
      <c r="DK13" s="592"/>
      <c r="DL13" s="592"/>
      <c r="DM13" s="592"/>
      <c r="DN13" s="592"/>
      <c r="DO13" s="592"/>
      <c r="DP13" s="593"/>
      <c r="DQ13" s="600">
        <v>12300583</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558424</v>
      </c>
      <c r="BH14" s="592"/>
      <c r="BI14" s="592"/>
      <c r="BJ14" s="592"/>
      <c r="BK14" s="592"/>
      <c r="BL14" s="592"/>
      <c r="BM14" s="592"/>
      <c r="BN14" s="593"/>
      <c r="BO14" s="594">
        <v>0.9</v>
      </c>
      <c r="BP14" s="594"/>
      <c r="BQ14" s="594"/>
      <c r="BR14" s="594"/>
      <c r="BS14" s="600" t="s">
        <v>113</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3553047</v>
      </c>
      <c r="CS14" s="592"/>
      <c r="CT14" s="592"/>
      <c r="CU14" s="592"/>
      <c r="CV14" s="592"/>
      <c r="CW14" s="592"/>
      <c r="CX14" s="592"/>
      <c r="CY14" s="593"/>
      <c r="CZ14" s="594">
        <v>3.4</v>
      </c>
      <c r="DA14" s="594"/>
      <c r="DB14" s="594"/>
      <c r="DC14" s="594"/>
      <c r="DD14" s="600">
        <v>353072</v>
      </c>
      <c r="DE14" s="592"/>
      <c r="DF14" s="592"/>
      <c r="DG14" s="592"/>
      <c r="DH14" s="592"/>
      <c r="DI14" s="592"/>
      <c r="DJ14" s="592"/>
      <c r="DK14" s="592"/>
      <c r="DL14" s="592"/>
      <c r="DM14" s="592"/>
      <c r="DN14" s="592"/>
      <c r="DO14" s="592"/>
      <c r="DP14" s="593"/>
      <c r="DQ14" s="600">
        <v>2982077</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189717</v>
      </c>
      <c r="S15" s="592"/>
      <c r="T15" s="592"/>
      <c r="U15" s="592"/>
      <c r="V15" s="592"/>
      <c r="W15" s="592"/>
      <c r="X15" s="592"/>
      <c r="Y15" s="593"/>
      <c r="Z15" s="594">
        <v>0.2</v>
      </c>
      <c r="AA15" s="594"/>
      <c r="AB15" s="594"/>
      <c r="AC15" s="594"/>
      <c r="AD15" s="595">
        <v>189717</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2501258</v>
      </c>
      <c r="BH15" s="592"/>
      <c r="BI15" s="592"/>
      <c r="BJ15" s="592"/>
      <c r="BK15" s="592"/>
      <c r="BL15" s="592"/>
      <c r="BM15" s="592"/>
      <c r="BN15" s="593"/>
      <c r="BO15" s="594">
        <v>4.0999999999999996</v>
      </c>
      <c r="BP15" s="594"/>
      <c r="BQ15" s="594"/>
      <c r="BR15" s="594"/>
      <c r="BS15" s="600" t="s">
        <v>113</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9901042</v>
      </c>
      <c r="CS15" s="592"/>
      <c r="CT15" s="592"/>
      <c r="CU15" s="592"/>
      <c r="CV15" s="592"/>
      <c r="CW15" s="592"/>
      <c r="CX15" s="592"/>
      <c r="CY15" s="593"/>
      <c r="CZ15" s="594">
        <v>9.5</v>
      </c>
      <c r="DA15" s="594"/>
      <c r="DB15" s="594"/>
      <c r="DC15" s="594"/>
      <c r="DD15" s="600">
        <v>2178975</v>
      </c>
      <c r="DE15" s="592"/>
      <c r="DF15" s="592"/>
      <c r="DG15" s="592"/>
      <c r="DH15" s="592"/>
      <c r="DI15" s="592"/>
      <c r="DJ15" s="592"/>
      <c r="DK15" s="592"/>
      <c r="DL15" s="592"/>
      <c r="DM15" s="592"/>
      <c r="DN15" s="592"/>
      <c r="DO15" s="592"/>
      <c r="DP15" s="593"/>
      <c r="DQ15" s="600">
        <v>8175154</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2896857</v>
      </c>
      <c r="S16" s="592"/>
      <c r="T16" s="592"/>
      <c r="U16" s="592"/>
      <c r="V16" s="592"/>
      <c r="W16" s="592"/>
      <c r="X16" s="592"/>
      <c r="Y16" s="593"/>
      <c r="Z16" s="594">
        <v>2.7</v>
      </c>
      <c r="AA16" s="594"/>
      <c r="AB16" s="594"/>
      <c r="AC16" s="594"/>
      <c r="AD16" s="595">
        <v>2088363</v>
      </c>
      <c r="AE16" s="595"/>
      <c r="AF16" s="595"/>
      <c r="AG16" s="595"/>
      <c r="AH16" s="595"/>
      <c r="AI16" s="595"/>
      <c r="AJ16" s="595"/>
      <c r="AK16" s="595"/>
      <c r="AL16" s="596">
        <v>3.1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50298</v>
      </c>
      <c r="CS16" s="592"/>
      <c r="CT16" s="592"/>
      <c r="CU16" s="592"/>
      <c r="CV16" s="592"/>
      <c r="CW16" s="592"/>
      <c r="CX16" s="592"/>
      <c r="CY16" s="593"/>
      <c r="CZ16" s="594">
        <v>0</v>
      </c>
      <c r="DA16" s="594"/>
      <c r="DB16" s="594"/>
      <c r="DC16" s="594"/>
      <c r="DD16" s="600" t="s">
        <v>113</v>
      </c>
      <c r="DE16" s="592"/>
      <c r="DF16" s="592"/>
      <c r="DG16" s="592"/>
      <c r="DH16" s="592"/>
      <c r="DI16" s="592"/>
      <c r="DJ16" s="592"/>
      <c r="DK16" s="592"/>
      <c r="DL16" s="592"/>
      <c r="DM16" s="592"/>
      <c r="DN16" s="592"/>
      <c r="DO16" s="592"/>
      <c r="DP16" s="593"/>
      <c r="DQ16" s="600">
        <v>250</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2088363</v>
      </c>
      <c r="S17" s="592"/>
      <c r="T17" s="592"/>
      <c r="U17" s="592"/>
      <c r="V17" s="592"/>
      <c r="W17" s="592"/>
      <c r="X17" s="592"/>
      <c r="Y17" s="593"/>
      <c r="Z17" s="594">
        <v>1.9</v>
      </c>
      <c r="AA17" s="594"/>
      <c r="AB17" s="594"/>
      <c r="AC17" s="594"/>
      <c r="AD17" s="595">
        <v>2088363</v>
      </c>
      <c r="AE17" s="595"/>
      <c r="AF17" s="595"/>
      <c r="AG17" s="595"/>
      <c r="AH17" s="595"/>
      <c r="AI17" s="595"/>
      <c r="AJ17" s="595"/>
      <c r="AK17" s="595"/>
      <c r="AL17" s="596">
        <v>3.1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12837801</v>
      </c>
      <c r="CS17" s="592"/>
      <c r="CT17" s="592"/>
      <c r="CU17" s="592"/>
      <c r="CV17" s="592"/>
      <c r="CW17" s="592"/>
      <c r="CX17" s="592"/>
      <c r="CY17" s="593"/>
      <c r="CZ17" s="594">
        <v>12.3</v>
      </c>
      <c r="DA17" s="594"/>
      <c r="DB17" s="594"/>
      <c r="DC17" s="594"/>
      <c r="DD17" s="600" t="s">
        <v>113</v>
      </c>
      <c r="DE17" s="592"/>
      <c r="DF17" s="592"/>
      <c r="DG17" s="592"/>
      <c r="DH17" s="592"/>
      <c r="DI17" s="592"/>
      <c r="DJ17" s="592"/>
      <c r="DK17" s="592"/>
      <c r="DL17" s="592"/>
      <c r="DM17" s="592"/>
      <c r="DN17" s="592"/>
      <c r="DO17" s="592"/>
      <c r="DP17" s="593"/>
      <c r="DQ17" s="600">
        <v>12498605</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808412</v>
      </c>
      <c r="S18" s="592"/>
      <c r="T18" s="592"/>
      <c r="U18" s="592"/>
      <c r="V18" s="592"/>
      <c r="W18" s="592"/>
      <c r="X18" s="592"/>
      <c r="Y18" s="593"/>
      <c r="Z18" s="594">
        <v>0.8</v>
      </c>
      <c r="AA18" s="594"/>
      <c r="AB18" s="594"/>
      <c r="AC18" s="594"/>
      <c r="AD18" s="595" t="s">
        <v>113</v>
      </c>
      <c r="AE18" s="595"/>
      <c r="AF18" s="595"/>
      <c r="AG18" s="595"/>
      <c r="AH18" s="595"/>
      <c r="AI18" s="595"/>
      <c r="AJ18" s="595"/>
      <c r="AK18" s="595"/>
      <c r="AL18" s="596" t="s">
        <v>113</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82</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5252488</v>
      </c>
      <c r="BH19" s="592"/>
      <c r="BI19" s="592"/>
      <c r="BJ19" s="592"/>
      <c r="BK19" s="592"/>
      <c r="BL19" s="592"/>
      <c r="BM19" s="592"/>
      <c r="BN19" s="593"/>
      <c r="BO19" s="594">
        <v>8.6</v>
      </c>
      <c r="BP19" s="594"/>
      <c r="BQ19" s="594"/>
      <c r="BR19" s="594"/>
      <c r="BS19" s="600" t="s">
        <v>113</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69617208</v>
      </c>
      <c r="S20" s="592"/>
      <c r="T20" s="592"/>
      <c r="U20" s="592"/>
      <c r="V20" s="592"/>
      <c r="W20" s="592"/>
      <c r="X20" s="592"/>
      <c r="Y20" s="593"/>
      <c r="Z20" s="594">
        <v>64.8</v>
      </c>
      <c r="AA20" s="594"/>
      <c r="AB20" s="594"/>
      <c r="AC20" s="594"/>
      <c r="AD20" s="595">
        <v>66299110</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5252488</v>
      </c>
      <c r="BH20" s="592"/>
      <c r="BI20" s="592"/>
      <c r="BJ20" s="592"/>
      <c r="BK20" s="592"/>
      <c r="BL20" s="592"/>
      <c r="BM20" s="592"/>
      <c r="BN20" s="593"/>
      <c r="BO20" s="594">
        <v>8.6</v>
      </c>
      <c r="BP20" s="594"/>
      <c r="BQ20" s="594"/>
      <c r="BR20" s="594"/>
      <c r="BS20" s="600" t="s">
        <v>113</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104422929</v>
      </c>
      <c r="CS20" s="592"/>
      <c r="CT20" s="592"/>
      <c r="CU20" s="592"/>
      <c r="CV20" s="592"/>
      <c r="CW20" s="592"/>
      <c r="CX20" s="592"/>
      <c r="CY20" s="593"/>
      <c r="CZ20" s="594">
        <v>100</v>
      </c>
      <c r="DA20" s="594"/>
      <c r="DB20" s="594"/>
      <c r="DC20" s="594"/>
      <c r="DD20" s="600">
        <v>10141621</v>
      </c>
      <c r="DE20" s="592"/>
      <c r="DF20" s="592"/>
      <c r="DG20" s="592"/>
      <c r="DH20" s="592"/>
      <c r="DI20" s="592"/>
      <c r="DJ20" s="592"/>
      <c r="DK20" s="592"/>
      <c r="DL20" s="592"/>
      <c r="DM20" s="592"/>
      <c r="DN20" s="592"/>
      <c r="DO20" s="592"/>
      <c r="DP20" s="593"/>
      <c r="DQ20" s="600">
        <v>72696657</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64235</v>
      </c>
      <c r="S21" s="592"/>
      <c r="T21" s="592"/>
      <c r="U21" s="592"/>
      <c r="V21" s="592"/>
      <c r="W21" s="592"/>
      <c r="X21" s="592"/>
      <c r="Y21" s="593"/>
      <c r="Z21" s="594">
        <v>0.1</v>
      </c>
      <c r="AA21" s="594"/>
      <c r="AB21" s="594"/>
      <c r="AC21" s="594"/>
      <c r="AD21" s="595">
        <v>64235</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2107</v>
      </c>
      <c r="BH21" s="592"/>
      <c r="BI21" s="592"/>
      <c r="BJ21" s="592"/>
      <c r="BK21" s="592"/>
      <c r="BL21" s="592"/>
      <c r="BM21" s="592"/>
      <c r="BN21" s="593"/>
      <c r="BO21" s="594">
        <v>0</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681813</v>
      </c>
      <c r="S22" s="592"/>
      <c r="T22" s="592"/>
      <c r="U22" s="592"/>
      <c r="V22" s="592"/>
      <c r="W22" s="592"/>
      <c r="X22" s="592"/>
      <c r="Y22" s="593"/>
      <c r="Z22" s="594">
        <v>0.6</v>
      </c>
      <c r="AA22" s="594"/>
      <c r="AB22" s="594"/>
      <c r="AC22" s="594"/>
      <c r="AD22" s="595" t="s">
        <v>113</v>
      </c>
      <c r="AE22" s="595"/>
      <c r="AF22" s="595"/>
      <c r="AG22" s="595"/>
      <c r="AH22" s="595"/>
      <c r="AI22" s="595"/>
      <c r="AJ22" s="595"/>
      <c r="AK22" s="595"/>
      <c r="AL22" s="596" t="s">
        <v>113</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v>2740777</v>
      </c>
      <c r="BH22" s="592"/>
      <c r="BI22" s="592"/>
      <c r="BJ22" s="592"/>
      <c r="BK22" s="592"/>
      <c r="BL22" s="592"/>
      <c r="BM22" s="592"/>
      <c r="BN22" s="593"/>
      <c r="BO22" s="594">
        <v>4.5</v>
      </c>
      <c r="BP22" s="594"/>
      <c r="BQ22" s="594"/>
      <c r="BR22" s="594"/>
      <c r="BS22" s="600" t="s">
        <v>113</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1636070</v>
      </c>
      <c r="S23" s="592"/>
      <c r="T23" s="592"/>
      <c r="U23" s="592"/>
      <c r="V23" s="592"/>
      <c r="W23" s="592"/>
      <c r="X23" s="592"/>
      <c r="Y23" s="593"/>
      <c r="Z23" s="594">
        <v>1.5</v>
      </c>
      <c r="AA23" s="594"/>
      <c r="AB23" s="594"/>
      <c r="AC23" s="594"/>
      <c r="AD23" s="595">
        <v>252510</v>
      </c>
      <c r="AE23" s="595"/>
      <c r="AF23" s="595"/>
      <c r="AG23" s="595"/>
      <c r="AH23" s="595"/>
      <c r="AI23" s="595"/>
      <c r="AJ23" s="595"/>
      <c r="AK23" s="595"/>
      <c r="AL23" s="596">
        <v>0.4</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2509604</v>
      </c>
      <c r="BH23" s="592"/>
      <c r="BI23" s="592"/>
      <c r="BJ23" s="592"/>
      <c r="BK23" s="592"/>
      <c r="BL23" s="592"/>
      <c r="BM23" s="592"/>
      <c r="BN23" s="593"/>
      <c r="BO23" s="594">
        <v>4.0999999999999996</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868552</v>
      </c>
      <c r="S24" s="592"/>
      <c r="T24" s="592"/>
      <c r="U24" s="592"/>
      <c r="V24" s="592"/>
      <c r="W24" s="592"/>
      <c r="X24" s="592"/>
      <c r="Y24" s="593"/>
      <c r="Z24" s="594">
        <v>0.8</v>
      </c>
      <c r="AA24" s="594"/>
      <c r="AB24" s="594"/>
      <c r="AC24" s="594"/>
      <c r="AD24" s="595" t="s">
        <v>113</v>
      </c>
      <c r="AE24" s="595"/>
      <c r="AF24" s="595"/>
      <c r="AG24" s="595"/>
      <c r="AH24" s="595"/>
      <c r="AI24" s="595"/>
      <c r="AJ24" s="595"/>
      <c r="AK24" s="595"/>
      <c r="AL24" s="596" t="s">
        <v>113</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51232446</v>
      </c>
      <c r="CS24" s="581"/>
      <c r="CT24" s="581"/>
      <c r="CU24" s="581"/>
      <c r="CV24" s="581"/>
      <c r="CW24" s="581"/>
      <c r="CX24" s="581"/>
      <c r="CY24" s="582"/>
      <c r="CZ24" s="620">
        <v>49.1</v>
      </c>
      <c r="DA24" s="621"/>
      <c r="DB24" s="621"/>
      <c r="DC24" s="622"/>
      <c r="DD24" s="619">
        <v>33612429</v>
      </c>
      <c r="DE24" s="581"/>
      <c r="DF24" s="581"/>
      <c r="DG24" s="581"/>
      <c r="DH24" s="581"/>
      <c r="DI24" s="581"/>
      <c r="DJ24" s="581"/>
      <c r="DK24" s="582"/>
      <c r="DL24" s="619">
        <v>32705324</v>
      </c>
      <c r="DM24" s="581"/>
      <c r="DN24" s="581"/>
      <c r="DO24" s="581"/>
      <c r="DP24" s="581"/>
      <c r="DQ24" s="581"/>
      <c r="DR24" s="581"/>
      <c r="DS24" s="581"/>
      <c r="DT24" s="581"/>
      <c r="DU24" s="581"/>
      <c r="DV24" s="582"/>
      <c r="DW24" s="585">
        <v>47.3</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14450096</v>
      </c>
      <c r="S25" s="592"/>
      <c r="T25" s="592"/>
      <c r="U25" s="592"/>
      <c r="V25" s="592"/>
      <c r="W25" s="592"/>
      <c r="X25" s="592"/>
      <c r="Y25" s="593"/>
      <c r="Z25" s="594">
        <v>13.5</v>
      </c>
      <c r="AA25" s="594"/>
      <c r="AB25" s="594"/>
      <c r="AC25" s="594"/>
      <c r="AD25" s="595" t="s">
        <v>113</v>
      </c>
      <c r="AE25" s="595"/>
      <c r="AF25" s="595"/>
      <c r="AG25" s="595"/>
      <c r="AH25" s="595"/>
      <c r="AI25" s="595"/>
      <c r="AJ25" s="595"/>
      <c r="AK25" s="595"/>
      <c r="AL25" s="596" t="s">
        <v>113</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16383586</v>
      </c>
      <c r="CS25" s="611"/>
      <c r="CT25" s="611"/>
      <c r="CU25" s="611"/>
      <c r="CV25" s="611"/>
      <c r="CW25" s="611"/>
      <c r="CX25" s="611"/>
      <c r="CY25" s="612"/>
      <c r="CZ25" s="625">
        <v>15.7</v>
      </c>
      <c r="DA25" s="626"/>
      <c r="DB25" s="626"/>
      <c r="DC25" s="627"/>
      <c r="DD25" s="600">
        <v>14898549</v>
      </c>
      <c r="DE25" s="611"/>
      <c r="DF25" s="611"/>
      <c r="DG25" s="611"/>
      <c r="DH25" s="611"/>
      <c r="DI25" s="611"/>
      <c r="DJ25" s="611"/>
      <c r="DK25" s="612"/>
      <c r="DL25" s="600">
        <v>14155921</v>
      </c>
      <c r="DM25" s="611"/>
      <c r="DN25" s="611"/>
      <c r="DO25" s="611"/>
      <c r="DP25" s="611"/>
      <c r="DQ25" s="611"/>
      <c r="DR25" s="611"/>
      <c r="DS25" s="611"/>
      <c r="DT25" s="611"/>
      <c r="DU25" s="611"/>
      <c r="DV25" s="612"/>
      <c r="DW25" s="596">
        <v>20.5</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11441574</v>
      </c>
      <c r="CS26" s="592"/>
      <c r="CT26" s="592"/>
      <c r="CU26" s="592"/>
      <c r="CV26" s="592"/>
      <c r="CW26" s="592"/>
      <c r="CX26" s="592"/>
      <c r="CY26" s="593"/>
      <c r="CZ26" s="625">
        <v>11</v>
      </c>
      <c r="DA26" s="626"/>
      <c r="DB26" s="626"/>
      <c r="DC26" s="627"/>
      <c r="DD26" s="600">
        <v>10051320</v>
      </c>
      <c r="DE26" s="592"/>
      <c r="DF26" s="592"/>
      <c r="DG26" s="592"/>
      <c r="DH26" s="592"/>
      <c r="DI26" s="592"/>
      <c r="DJ26" s="592"/>
      <c r="DK26" s="593"/>
      <c r="DL26" s="600" t="s">
        <v>278</v>
      </c>
      <c r="DM26" s="592"/>
      <c r="DN26" s="592"/>
      <c r="DO26" s="592"/>
      <c r="DP26" s="592"/>
      <c r="DQ26" s="592"/>
      <c r="DR26" s="592"/>
      <c r="DS26" s="592"/>
      <c r="DT26" s="592"/>
      <c r="DU26" s="592"/>
      <c r="DV26" s="593"/>
      <c r="DW26" s="596" t="s">
        <v>278</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5880689</v>
      </c>
      <c r="S27" s="592"/>
      <c r="T27" s="592"/>
      <c r="U27" s="592"/>
      <c r="V27" s="592"/>
      <c r="W27" s="592"/>
      <c r="X27" s="592"/>
      <c r="Y27" s="593"/>
      <c r="Z27" s="594">
        <v>5.5</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61059837</v>
      </c>
      <c r="BH27" s="592"/>
      <c r="BI27" s="592"/>
      <c r="BJ27" s="592"/>
      <c r="BK27" s="592"/>
      <c r="BL27" s="592"/>
      <c r="BM27" s="592"/>
      <c r="BN27" s="593"/>
      <c r="BO27" s="594">
        <v>100</v>
      </c>
      <c r="BP27" s="594"/>
      <c r="BQ27" s="594"/>
      <c r="BR27" s="594"/>
      <c r="BS27" s="600">
        <v>384382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22011059</v>
      </c>
      <c r="CS27" s="611"/>
      <c r="CT27" s="611"/>
      <c r="CU27" s="611"/>
      <c r="CV27" s="611"/>
      <c r="CW27" s="611"/>
      <c r="CX27" s="611"/>
      <c r="CY27" s="612"/>
      <c r="CZ27" s="625">
        <v>21.1</v>
      </c>
      <c r="DA27" s="626"/>
      <c r="DB27" s="626"/>
      <c r="DC27" s="627"/>
      <c r="DD27" s="600">
        <v>6215275</v>
      </c>
      <c r="DE27" s="611"/>
      <c r="DF27" s="611"/>
      <c r="DG27" s="611"/>
      <c r="DH27" s="611"/>
      <c r="DI27" s="611"/>
      <c r="DJ27" s="611"/>
      <c r="DK27" s="612"/>
      <c r="DL27" s="600">
        <v>6215195</v>
      </c>
      <c r="DM27" s="611"/>
      <c r="DN27" s="611"/>
      <c r="DO27" s="611"/>
      <c r="DP27" s="611"/>
      <c r="DQ27" s="611"/>
      <c r="DR27" s="611"/>
      <c r="DS27" s="611"/>
      <c r="DT27" s="611"/>
      <c r="DU27" s="611"/>
      <c r="DV27" s="612"/>
      <c r="DW27" s="596">
        <v>9</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175644</v>
      </c>
      <c r="S28" s="592"/>
      <c r="T28" s="592"/>
      <c r="U28" s="592"/>
      <c r="V28" s="592"/>
      <c r="W28" s="592"/>
      <c r="X28" s="592"/>
      <c r="Y28" s="593"/>
      <c r="Z28" s="594">
        <v>0.2</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12837801</v>
      </c>
      <c r="CS28" s="592"/>
      <c r="CT28" s="592"/>
      <c r="CU28" s="592"/>
      <c r="CV28" s="592"/>
      <c r="CW28" s="592"/>
      <c r="CX28" s="592"/>
      <c r="CY28" s="593"/>
      <c r="CZ28" s="625">
        <v>12.3</v>
      </c>
      <c r="DA28" s="626"/>
      <c r="DB28" s="626"/>
      <c r="DC28" s="627"/>
      <c r="DD28" s="600">
        <v>12498605</v>
      </c>
      <c r="DE28" s="592"/>
      <c r="DF28" s="592"/>
      <c r="DG28" s="592"/>
      <c r="DH28" s="592"/>
      <c r="DI28" s="592"/>
      <c r="DJ28" s="592"/>
      <c r="DK28" s="593"/>
      <c r="DL28" s="600">
        <v>12334208</v>
      </c>
      <c r="DM28" s="592"/>
      <c r="DN28" s="592"/>
      <c r="DO28" s="592"/>
      <c r="DP28" s="592"/>
      <c r="DQ28" s="592"/>
      <c r="DR28" s="592"/>
      <c r="DS28" s="592"/>
      <c r="DT28" s="592"/>
      <c r="DU28" s="592"/>
      <c r="DV28" s="593"/>
      <c r="DW28" s="596">
        <v>17.899999999999999</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809913</v>
      </c>
      <c r="S29" s="592"/>
      <c r="T29" s="592"/>
      <c r="U29" s="592"/>
      <c r="V29" s="592"/>
      <c r="W29" s="592"/>
      <c r="X29" s="592"/>
      <c r="Y29" s="593"/>
      <c r="Z29" s="594">
        <v>0.8</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12829224</v>
      </c>
      <c r="CS29" s="611"/>
      <c r="CT29" s="611"/>
      <c r="CU29" s="611"/>
      <c r="CV29" s="611"/>
      <c r="CW29" s="611"/>
      <c r="CX29" s="611"/>
      <c r="CY29" s="612"/>
      <c r="CZ29" s="625">
        <v>12.3</v>
      </c>
      <c r="DA29" s="626"/>
      <c r="DB29" s="626"/>
      <c r="DC29" s="627"/>
      <c r="DD29" s="600">
        <v>12490028</v>
      </c>
      <c r="DE29" s="611"/>
      <c r="DF29" s="611"/>
      <c r="DG29" s="611"/>
      <c r="DH29" s="611"/>
      <c r="DI29" s="611"/>
      <c r="DJ29" s="611"/>
      <c r="DK29" s="612"/>
      <c r="DL29" s="600">
        <v>12325631</v>
      </c>
      <c r="DM29" s="611"/>
      <c r="DN29" s="611"/>
      <c r="DO29" s="611"/>
      <c r="DP29" s="611"/>
      <c r="DQ29" s="611"/>
      <c r="DR29" s="611"/>
      <c r="DS29" s="611"/>
      <c r="DT29" s="611"/>
      <c r="DU29" s="611"/>
      <c r="DV29" s="612"/>
      <c r="DW29" s="596">
        <v>17.8</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445178</v>
      </c>
      <c r="S30" s="592"/>
      <c r="T30" s="592"/>
      <c r="U30" s="592"/>
      <c r="V30" s="592"/>
      <c r="W30" s="592"/>
      <c r="X30" s="592"/>
      <c r="Y30" s="593"/>
      <c r="Z30" s="594">
        <v>0.4</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98.8</v>
      </c>
      <c r="BH30" s="650"/>
      <c r="BI30" s="650"/>
      <c r="BJ30" s="650"/>
      <c r="BK30" s="650"/>
      <c r="BL30" s="650"/>
      <c r="BM30" s="586">
        <v>96.4</v>
      </c>
      <c r="BN30" s="650"/>
      <c r="BO30" s="650"/>
      <c r="BP30" s="650"/>
      <c r="BQ30" s="651"/>
      <c r="BR30" s="649">
        <v>98.8</v>
      </c>
      <c r="BS30" s="650"/>
      <c r="BT30" s="650"/>
      <c r="BU30" s="650"/>
      <c r="BV30" s="650"/>
      <c r="BW30" s="650"/>
      <c r="BX30" s="586">
        <v>96.4</v>
      </c>
      <c r="BY30" s="650"/>
      <c r="BZ30" s="650"/>
      <c r="CA30" s="650"/>
      <c r="CB30" s="651"/>
      <c r="CD30" s="654"/>
      <c r="CE30" s="655"/>
      <c r="CF30" s="605" t="s">
        <v>292</v>
      </c>
      <c r="CG30" s="606"/>
      <c r="CH30" s="606"/>
      <c r="CI30" s="606"/>
      <c r="CJ30" s="606"/>
      <c r="CK30" s="606"/>
      <c r="CL30" s="606"/>
      <c r="CM30" s="606"/>
      <c r="CN30" s="606"/>
      <c r="CO30" s="606"/>
      <c r="CP30" s="606"/>
      <c r="CQ30" s="607"/>
      <c r="CR30" s="591">
        <v>11587231</v>
      </c>
      <c r="CS30" s="592"/>
      <c r="CT30" s="592"/>
      <c r="CU30" s="592"/>
      <c r="CV30" s="592"/>
      <c r="CW30" s="592"/>
      <c r="CX30" s="592"/>
      <c r="CY30" s="593"/>
      <c r="CZ30" s="625">
        <v>11.1</v>
      </c>
      <c r="DA30" s="626"/>
      <c r="DB30" s="626"/>
      <c r="DC30" s="627"/>
      <c r="DD30" s="600">
        <v>11251222</v>
      </c>
      <c r="DE30" s="592"/>
      <c r="DF30" s="592"/>
      <c r="DG30" s="592"/>
      <c r="DH30" s="592"/>
      <c r="DI30" s="592"/>
      <c r="DJ30" s="592"/>
      <c r="DK30" s="593"/>
      <c r="DL30" s="600">
        <v>11086825</v>
      </c>
      <c r="DM30" s="592"/>
      <c r="DN30" s="592"/>
      <c r="DO30" s="592"/>
      <c r="DP30" s="592"/>
      <c r="DQ30" s="592"/>
      <c r="DR30" s="592"/>
      <c r="DS30" s="592"/>
      <c r="DT30" s="592"/>
      <c r="DU30" s="592"/>
      <c r="DV30" s="593"/>
      <c r="DW30" s="596">
        <v>16</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2541073</v>
      </c>
      <c r="S31" s="592"/>
      <c r="T31" s="592"/>
      <c r="U31" s="592"/>
      <c r="V31" s="592"/>
      <c r="W31" s="592"/>
      <c r="X31" s="592"/>
      <c r="Y31" s="593"/>
      <c r="Z31" s="594">
        <v>2.4</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98.3</v>
      </c>
      <c r="BH31" s="611"/>
      <c r="BI31" s="611"/>
      <c r="BJ31" s="611"/>
      <c r="BK31" s="611"/>
      <c r="BL31" s="611"/>
      <c r="BM31" s="597">
        <v>94.6</v>
      </c>
      <c r="BN31" s="647"/>
      <c r="BO31" s="647"/>
      <c r="BP31" s="647"/>
      <c r="BQ31" s="648"/>
      <c r="BR31" s="646">
        <v>98.2</v>
      </c>
      <c r="BS31" s="611"/>
      <c r="BT31" s="611"/>
      <c r="BU31" s="611"/>
      <c r="BV31" s="611"/>
      <c r="BW31" s="611"/>
      <c r="BX31" s="597">
        <v>94.4</v>
      </c>
      <c r="BY31" s="647"/>
      <c r="BZ31" s="647"/>
      <c r="CA31" s="647"/>
      <c r="CB31" s="648"/>
      <c r="CD31" s="654"/>
      <c r="CE31" s="655"/>
      <c r="CF31" s="605" t="s">
        <v>296</v>
      </c>
      <c r="CG31" s="606"/>
      <c r="CH31" s="606"/>
      <c r="CI31" s="606"/>
      <c r="CJ31" s="606"/>
      <c r="CK31" s="606"/>
      <c r="CL31" s="606"/>
      <c r="CM31" s="606"/>
      <c r="CN31" s="606"/>
      <c r="CO31" s="606"/>
      <c r="CP31" s="606"/>
      <c r="CQ31" s="607"/>
      <c r="CR31" s="591">
        <v>1241993</v>
      </c>
      <c r="CS31" s="611"/>
      <c r="CT31" s="611"/>
      <c r="CU31" s="611"/>
      <c r="CV31" s="611"/>
      <c r="CW31" s="611"/>
      <c r="CX31" s="611"/>
      <c r="CY31" s="612"/>
      <c r="CZ31" s="625">
        <v>1.2</v>
      </c>
      <c r="DA31" s="626"/>
      <c r="DB31" s="626"/>
      <c r="DC31" s="627"/>
      <c r="DD31" s="600">
        <v>1238806</v>
      </c>
      <c r="DE31" s="611"/>
      <c r="DF31" s="611"/>
      <c r="DG31" s="611"/>
      <c r="DH31" s="611"/>
      <c r="DI31" s="611"/>
      <c r="DJ31" s="611"/>
      <c r="DK31" s="612"/>
      <c r="DL31" s="600">
        <v>1238806</v>
      </c>
      <c r="DM31" s="611"/>
      <c r="DN31" s="611"/>
      <c r="DO31" s="611"/>
      <c r="DP31" s="611"/>
      <c r="DQ31" s="611"/>
      <c r="DR31" s="611"/>
      <c r="DS31" s="611"/>
      <c r="DT31" s="611"/>
      <c r="DU31" s="611"/>
      <c r="DV31" s="612"/>
      <c r="DW31" s="596">
        <v>1.8</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4808860</v>
      </c>
      <c r="S32" s="592"/>
      <c r="T32" s="592"/>
      <c r="U32" s="592"/>
      <c r="V32" s="592"/>
      <c r="W32" s="592"/>
      <c r="X32" s="592"/>
      <c r="Y32" s="593"/>
      <c r="Z32" s="594">
        <v>4.5</v>
      </c>
      <c r="AA32" s="594"/>
      <c r="AB32" s="594"/>
      <c r="AC32" s="594"/>
      <c r="AD32" s="595">
        <v>12243</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99.1</v>
      </c>
      <c r="BH32" s="659"/>
      <c r="BI32" s="659"/>
      <c r="BJ32" s="659"/>
      <c r="BK32" s="659"/>
      <c r="BL32" s="659"/>
      <c r="BM32" s="660">
        <v>97.2</v>
      </c>
      <c r="BN32" s="659"/>
      <c r="BO32" s="659"/>
      <c r="BP32" s="659"/>
      <c r="BQ32" s="661"/>
      <c r="BR32" s="658">
        <v>99</v>
      </c>
      <c r="BS32" s="659"/>
      <c r="BT32" s="659"/>
      <c r="BU32" s="659"/>
      <c r="BV32" s="659"/>
      <c r="BW32" s="659"/>
      <c r="BX32" s="660">
        <v>97.3</v>
      </c>
      <c r="BY32" s="659"/>
      <c r="BZ32" s="659"/>
      <c r="CA32" s="659"/>
      <c r="CB32" s="661"/>
      <c r="CD32" s="656"/>
      <c r="CE32" s="657"/>
      <c r="CF32" s="605" t="s">
        <v>299</v>
      </c>
      <c r="CG32" s="606"/>
      <c r="CH32" s="606"/>
      <c r="CI32" s="606"/>
      <c r="CJ32" s="606"/>
      <c r="CK32" s="606"/>
      <c r="CL32" s="606"/>
      <c r="CM32" s="606"/>
      <c r="CN32" s="606"/>
      <c r="CO32" s="606"/>
      <c r="CP32" s="606"/>
      <c r="CQ32" s="607"/>
      <c r="CR32" s="591">
        <v>8577</v>
      </c>
      <c r="CS32" s="592"/>
      <c r="CT32" s="592"/>
      <c r="CU32" s="592"/>
      <c r="CV32" s="592"/>
      <c r="CW32" s="592"/>
      <c r="CX32" s="592"/>
      <c r="CY32" s="593"/>
      <c r="CZ32" s="625">
        <v>0</v>
      </c>
      <c r="DA32" s="626"/>
      <c r="DB32" s="626"/>
      <c r="DC32" s="627"/>
      <c r="DD32" s="600">
        <v>8577</v>
      </c>
      <c r="DE32" s="592"/>
      <c r="DF32" s="592"/>
      <c r="DG32" s="592"/>
      <c r="DH32" s="592"/>
      <c r="DI32" s="592"/>
      <c r="DJ32" s="592"/>
      <c r="DK32" s="593"/>
      <c r="DL32" s="600">
        <v>8577</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5376200</v>
      </c>
      <c r="S33" s="592"/>
      <c r="T33" s="592"/>
      <c r="U33" s="592"/>
      <c r="V33" s="592"/>
      <c r="W33" s="592"/>
      <c r="X33" s="592"/>
      <c r="Y33" s="593"/>
      <c r="Z33" s="594">
        <v>5</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42998564</v>
      </c>
      <c r="CS33" s="611"/>
      <c r="CT33" s="611"/>
      <c r="CU33" s="611"/>
      <c r="CV33" s="611"/>
      <c r="CW33" s="611"/>
      <c r="CX33" s="611"/>
      <c r="CY33" s="612"/>
      <c r="CZ33" s="625">
        <v>41.2</v>
      </c>
      <c r="DA33" s="626"/>
      <c r="DB33" s="626"/>
      <c r="DC33" s="627"/>
      <c r="DD33" s="600">
        <v>34452112</v>
      </c>
      <c r="DE33" s="611"/>
      <c r="DF33" s="611"/>
      <c r="DG33" s="611"/>
      <c r="DH33" s="611"/>
      <c r="DI33" s="611"/>
      <c r="DJ33" s="611"/>
      <c r="DK33" s="612"/>
      <c r="DL33" s="600">
        <v>26925562</v>
      </c>
      <c r="DM33" s="611"/>
      <c r="DN33" s="611"/>
      <c r="DO33" s="611"/>
      <c r="DP33" s="611"/>
      <c r="DQ33" s="611"/>
      <c r="DR33" s="611"/>
      <c r="DS33" s="611"/>
      <c r="DT33" s="611"/>
      <c r="DU33" s="611"/>
      <c r="DV33" s="612"/>
      <c r="DW33" s="596">
        <v>39</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13500298</v>
      </c>
      <c r="CS34" s="592"/>
      <c r="CT34" s="592"/>
      <c r="CU34" s="592"/>
      <c r="CV34" s="592"/>
      <c r="CW34" s="592"/>
      <c r="CX34" s="592"/>
      <c r="CY34" s="593"/>
      <c r="CZ34" s="625">
        <v>12.9</v>
      </c>
      <c r="DA34" s="626"/>
      <c r="DB34" s="626"/>
      <c r="DC34" s="627"/>
      <c r="DD34" s="600">
        <v>11313107</v>
      </c>
      <c r="DE34" s="592"/>
      <c r="DF34" s="592"/>
      <c r="DG34" s="592"/>
      <c r="DH34" s="592"/>
      <c r="DI34" s="592"/>
      <c r="DJ34" s="592"/>
      <c r="DK34" s="593"/>
      <c r="DL34" s="600">
        <v>10864288</v>
      </c>
      <c r="DM34" s="592"/>
      <c r="DN34" s="592"/>
      <c r="DO34" s="592"/>
      <c r="DP34" s="592"/>
      <c r="DQ34" s="592"/>
      <c r="DR34" s="592"/>
      <c r="DS34" s="592"/>
      <c r="DT34" s="592"/>
      <c r="DU34" s="592"/>
      <c r="DV34" s="593"/>
      <c r="DW34" s="596">
        <v>15.7</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2456900</v>
      </c>
      <c r="S35" s="592"/>
      <c r="T35" s="592"/>
      <c r="U35" s="592"/>
      <c r="V35" s="592"/>
      <c r="W35" s="592"/>
      <c r="X35" s="592"/>
      <c r="Y35" s="593"/>
      <c r="Z35" s="594">
        <v>2.2999999999999998</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15282287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1585817</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1918334</v>
      </c>
      <c r="CS35" s="611"/>
      <c r="CT35" s="611"/>
      <c r="CU35" s="611"/>
      <c r="CV35" s="611"/>
      <c r="CW35" s="611"/>
      <c r="CX35" s="611"/>
      <c r="CY35" s="612"/>
      <c r="CZ35" s="625">
        <v>1.8</v>
      </c>
      <c r="DA35" s="626"/>
      <c r="DB35" s="626"/>
      <c r="DC35" s="627"/>
      <c r="DD35" s="600">
        <v>1485065</v>
      </c>
      <c r="DE35" s="611"/>
      <c r="DF35" s="611"/>
      <c r="DG35" s="611"/>
      <c r="DH35" s="611"/>
      <c r="DI35" s="611"/>
      <c r="DJ35" s="611"/>
      <c r="DK35" s="612"/>
      <c r="DL35" s="600">
        <v>1485065</v>
      </c>
      <c r="DM35" s="611"/>
      <c r="DN35" s="611"/>
      <c r="DO35" s="611"/>
      <c r="DP35" s="611"/>
      <c r="DQ35" s="611"/>
      <c r="DR35" s="611"/>
      <c r="DS35" s="611"/>
      <c r="DT35" s="611"/>
      <c r="DU35" s="611"/>
      <c r="DV35" s="612"/>
      <c r="DW35" s="596">
        <v>2.1</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107355531</v>
      </c>
      <c r="S36" s="664"/>
      <c r="T36" s="664"/>
      <c r="U36" s="664"/>
      <c r="V36" s="664"/>
      <c r="W36" s="664"/>
      <c r="X36" s="664"/>
      <c r="Y36" s="665"/>
      <c r="Z36" s="666">
        <v>100</v>
      </c>
      <c r="AA36" s="666"/>
      <c r="AB36" s="666"/>
      <c r="AC36" s="666"/>
      <c r="AD36" s="667">
        <v>66628098</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6880844</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1488353</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14560254</v>
      </c>
      <c r="CS36" s="592"/>
      <c r="CT36" s="592"/>
      <c r="CU36" s="592"/>
      <c r="CV36" s="592"/>
      <c r="CW36" s="592"/>
      <c r="CX36" s="592"/>
      <c r="CY36" s="593"/>
      <c r="CZ36" s="625">
        <v>13.9</v>
      </c>
      <c r="DA36" s="626"/>
      <c r="DB36" s="626"/>
      <c r="DC36" s="627"/>
      <c r="DD36" s="600">
        <v>13288176</v>
      </c>
      <c r="DE36" s="592"/>
      <c r="DF36" s="592"/>
      <c r="DG36" s="592"/>
      <c r="DH36" s="592"/>
      <c r="DI36" s="592"/>
      <c r="DJ36" s="592"/>
      <c r="DK36" s="593"/>
      <c r="DL36" s="600">
        <v>9076560</v>
      </c>
      <c r="DM36" s="592"/>
      <c r="DN36" s="592"/>
      <c r="DO36" s="592"/>
      <c r="DP36" s="592"/>
      <c r="DQ36" s="592"/>
      <c r="DR36" s="592"/>
      <c r="DS36" s="592"/>
      <c r="DT36" s="592"/>
      <c r="DU36" s="592"/>
      <c r="DV36" s="593"/>
      <c r="DW36" s="596">
        <v>13.1</v>
      </c>
      <c r="DX36" s="623"/>
      <c r="DY36" s="623"/>
      <c r="DZ36" s="623"/>
      <c r="EA36" s="623"/>
      <c r="EB36" s="623"/>
      <c r="EC36" s="624"/>
    </row>
    <row r="37" spans="2:133" ht="11.25" customHeight="1">
      <c r="AQ37" s="670" t="s">
        <v>314</v>
      </c>
      <c r="AR37" s="671"/>
      <c r="AS37" s="671"/>
      <c r="AT37" s="671"/>
      <c r="AU37" s="671"/>
      <c r="AV37" s="671"/>
      <c r="AW37" s="671"/>
      <c r="AX37" s="671"/>
      <c r="AY37" s="672"/>
      <c r="AZ37" s="591">
        <v>1115208</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42397</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1862983</v>
      </c>
      <c r="CS37" s="611"/>
      <c r="CT37" s="611"/>
      <c r="CU37" s="611"/>
      <c r="CV37" s="611"/>
      <c r="CW37" s="611"/>
      <c r="CX37" s="611"/>
      <c r="CY37" s="612"/>
      <c r="CZ37" s="625">
        <v>1.8</v>
      </c>
      <c r="DA37" s="626"/>
      <c r="DB37" s="626"/>
      <c r="DC37" s="627"/>
      <c r="DD37" s="600">
        <v>1850865</v>
      </c>
      <c r="DE37" s="611"/>
      <c r="DF37" s="611"/>
      <c r="DG37" s="611"/>
      <c r="DH37" s="611"/>
      <c r="DI37" s="611"/>
      <c r="DJ37" s="611"/>
      <c r="DK37" s="612"/>
      <c r="DL37" s="600">
        <v>1525871</v>
      </c>
      <c r="DM37" s="611"/>
      <c r="DN37" s="611"/>
      <c r="DO37" s="611"/>
      <c r="DP37" s="611"/>
      <c r="DQ37" s="611"/>
      <c r="DR37" s="611"/>
      <c r="DS37" s="611"/>
      <c r="DT37" s="611"/>
      <c r="DU37" s="611"/>
      <c r="DV37" s="612"/>
      <c r="DW37" s="596">
        <v>2.2000000000000002</v>
      </c>
      <c r="DX37" s="623"/>
      <c r="DY37" s="623"/>
      <c r="DZ37" s="623"/>
      <c r="EA37" s="623"/>
      <c r="EB37" s="623"/>
      <c r="EC37" s="624"/>
    </row>
    <row r="38" spans="2:133" ht="11.25" customHeight="1">
      <c r="AQ38" s="670" t="s">
        <v>317</v>
      </c>
      <c r="AR38" s="671"/>
      <c r="AS38" s="671"/>
      <c r="AT38" s="671"/>
      <c r="AU38" s="671"/>
      <c r="AV38" s="671"/>
      <c r="AW38" s="671"/>
      <c r="AX38" s="671"/>
      <c r="AY38" s="672"/>
      <c r="AZ38" s="591">
        <v>226302</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71204</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7388712</v>
      </c>
      <c r="CS38" s="592"/>
      <c r="CT38" s="592"/>
      <c r="CU38" s="592"/>
      <c r="CV38" s="592"/>
      <c r="CW38" s="592"/>
      <c r="CX38" s="592"/>
      <c r="CY38" s="593"/>
      <c r="CZ38" s="625">
        <v>7.1</v>
      </c>
      <c r="DA38" s="626"/>
      <c r="DB38" s="626"/>
      <c r="DC38" s="627"/>
      <c r="DD38" s="600">
        <v>6326679</v>
      </c>
      <c r="DE38" s="592"/>
      <c r="DF38" s="592"/>
      <c r="DG38" s="592"/>
      <c r="DH38" s="592"/>
      <c r="DI38" s="592"/>
      <c r="DJ38" s="592"/>
      <c r="DK38" s="593"/>
      <c r="DL38" s="600">
        <v>5499649</v>
      </c>
      <c r="DM38" s="592"/>
      <c r="DN38" s="592"/>
      <c r="DO38" s="592"/>
      <c r="DP38" s="592"/>
      <c r="DQ38" s="592"/>
      <c r="DR38" s="592"/>
      <c r="DS38" s="592"/>
      <c r="DT38" s="592"/>
      <c r="DU38" s="592"/>
      <c r="DV38" s="593"/>
      <c r="DW38" s="596">
        <v>8</v>
      </c>
      <c r="DX38" s="623"/>
      <c r="DY38" s="623"/>
      <c r="DZ38" s="623"/>
      <c r="EA38" s="623"/>
      <c r="EB38" s="623"/>
      <c r="EC38" s="624"/>
    </row>
    <row r="39" spans="2:133" ht="11.25" customHeight="1">
      <c r="AQ39" s="670" t="s">
        <v>320</v>
      </c>
      <c r="AR39" s="671"/>
      <c r="AS39" s="671"/>
      <c r="AT39" s="671"/>
      <c r="AU39" s="671"/>
      <c r="AV39" s="671"/>
      <c r="AW39" s="671"/>
      <c r="AX39" s="671"/>
      <c r="AY39" s="672"/>
      <c r="AZ39" s="591">
        <v>160944</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108</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2759655</v>
      </c>
      <c r="CS39" s="611"/>
      <c r="CT39" s="611"/>
      <c r="CU39" s="611"/>
      <c r="CV39" s="611"/>
      <c r="CW39" s="611"/>
      <c r="CX39" s="611"/>
      <c r="CY39" s="612"/>
      <c r="CZ39" s="625">
        <v>2.6</v>
      </c>
      <c r="DA39" s="626"/>
      <c r="DB39" s="626"/>
      <c r="DC39" s="627"/>
      <c r="DD39" s="600">
        <v>1567454</v>
      </c>
      <c r="DE39" s="611"/>
      <c r="DF39" s="611"/>
      <c r="DG39" s="611"/>
      <c r="DH39" s="611"/>
      <c r="DI39" s="611"/>
      <c r="DJ39" s="611"/>
      <c r="DK39" s="612"/>
      <c r="DL39" s="600" t="s">
        <v>324</v>
      </c>
      <c r="DM39" s="611"/>
      <c r="DN39" s="611"/>
      <c r="DO39" s="611"/>
      <c r="DP39" s="611"/>
      <c r="DQ39" s="611"/>
      <c r="DR39" s="611"/>
      <c r="DS39" s="611"/>
      <c r="DT39" s="611"/>
      <c r="DU39" s="611"/>
      <c r="DV39" s="612"/>
      <c r="DW39" s="596"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1512286</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83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2871311</v>
      </c>
      <c r="CS40" s="592"/>
      <c r="CT40" s="592"/>
      <c r="CU40" s="592"/>
      <c r="CV40" s="592"/>
      <c r="CW40" s="592"/>
      <c r="CX40" s="592"/>
      <c r="CY40" s="593"/>
      <c r="CZ40" s="625">
        <v>2.7</v>
      </c>
      <c r="DA40" s="626"/>
      <c r="DB40" s="626"/>
      <c r="DC40" s="627"/>
      <c r="DD40" s="600">
        <v>471631</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5386703</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278</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10191919</v>
      </c>
      <c r="CS42" s="592"/>
      <c r="CT42" s="592"/>
      <c r="CU42" s="592"/>
      <c r="CV42" s="592"/>
      <c r="CW42" s="592"/>
      <c r="CX42" s="592"/>
      <c r="CY42" s="593"/>
      <c r="CZ42" s="625">
        <v>9.8000000000000007</v>
      </c>
      <c r="DA42" s="674"/>
      <c r="DB42" s="674"/>
      <c r="DC42" s="675"/>
      <c r="DD42" s="600">
        <v>4632116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517877</v>
      </c>
      <c r="CS43" s="611"/>
      <c r="CT43" s="611"/>
      <c r="CU43" s="611"/>
      <c r="CV43" s="611"/>
      <c r="CW43" s="611"/>
      <c r="CX43" s="611"/>
      <c r="CY43" s="612"/>
      <c r="CZ43" s="625">
        <v>0.5</v>
      </c>
      <c r="DA43" s="626"/>
      <c r="DB43" s="626"/>
      <c r="DC43" s="627"/>
      <c r="DD43" s="600">
        <v>517877</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10141621</v>
      </c>
      <c r="CS44" s="592"/>
      <c r="CT44" s="592"/>
      <c r="CU44" s="592"/>
      <c r="CV44" s="592"/>
      <c r="CW44" s="592"/>
      <c r="CX44" s="592"/>
      <c r="CY44" s="593"/>
      <c r="CZ44" s="625">
        <v>9.6999999999999993</v>
      </c>
      <c r="DA44" s="674"/>
      <c r="DB44" s="674"/>
      <c r="DC44" s="675"/>
      <c r="DD44" s="600">
        <v>4631866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3572752</v>
      </c>
      <c r="CS45" s="611"/>
      <c r="CT45" s="611"/>
      <c r="CU45" s="611"/>
      <c r="CV45" s="611"/>
      <c r="CW45" s="611"/>
      <c r="CX45" s="611"/>
      <c r="CY45" s="612"/>
      <c r="CZ45" s="625">
        <v>3.4</v>
      </c>
      <c r="DA45" s="626"/>
      <c r="DB45" s="626"/>
      <c r="DC45" s="627"/>
      <c r="DD45" s="600">
        <v>262652</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6202597</v>
      </c>
      <c r="CS46" s="592"/>
      <c r="CT46" s="592"/>
      <c r="CU46" s="592"/>
      <c r="CV46" s="592"/>
      <c r="CW46" s="592"/>
      <c r="CX46" s="592"/>
      <c r="CY46" s="593"/>
      <c r="CZ46" s="625">
        <v>5.9</v>
      </c>
      <c r="DA46" s="674"/>
      <c r="DB46" s="674"/>
      <c r="DC46" s="675"/>
      <c r="DD46" s="600">
        <v>4360718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50298</v>
      </c>
      <c r="CS47" s="611"/>
      <c r="CT47" s="611"/>
      <c r="CU47" s="611"/>
      <c r="CV47" s="611"/>
      <c r="CW47" s="611"/>
      <c r="CX47" s="611"/>
      <c r="CY47" s="612"/>
      <c r="CZ47" s="625">
        <v>0</v>
      </c>
      <c r="DA47" s="626"/>
      <c r="DB47" s="626"/>
      <c r="DC47" s="627"/>
      <c r="DD47" s="600">
        <v>250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104422929</v>
      </c>
      <c r="CS49" s="659"/>
      <c r="CT49" s="659"/>
      <c r="CU49" s="659"/>
      <c r="CV49" s="659"/>
      <c r="CW49" s="659"/>
      <c r="CX49" s="659"/>
      <c r="CY49" s="686"/>
      <c r="CZ49" s="687">
        <v>100</v>
      </c>
      <c r="DA49" s="688"/>
      <c r="DB49" s="688"/>
      <c r="DC49" s="689"/>
      <c r="DD49" s="690">
        <v>72696657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G4" zoomScale="70" zoomScaleNormal="25" zoomScaleSheetLayoutView="70" workbookViewId="0">
      <selection activeCell="AZ79" sqref="AZ79:BD7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107247</v>
      </c>
      <c r="R7" s="721"/>
      <c r="S7" s="721"/>
      <c r="T7" s="721"/>
      <c r="U7" s="721"/>
      <c r="V7" s="721">
        <v>103053</v>
      </c>
      <c r="W7" s="721"/>
      <c r="X7" s="721"/>
      <c r="Y7" s="721"/>
      <c r="Z7" s="721"/>
      <c r="AA7" s="721">
        <v>4194</v>
      </c>
      <c r="AB7" s="721"/>
      <c r="AC7" s="721"/>
      <c r="AD7" s="721"/>
      <c r="AE7" s="722"/>
      <c r="AF7" s="723">
        <v>3752</v>
      </c>
      <c r="AG7" s="724"/>
      <c r="AH7" s="724"/>
      <c r="AI7" s="724"/>
      <c r="AJ7" s="725"/>
      <c r="AK7" s="760">
        <v>100</v>
      </c>
      <c r="AL7" s="761"/>
      <c r="AM7" s="761"/>
      <c r="AN7" s="761"/>
      <c r="AO7" s="761"/>
      <c r="AP7" s="761">
        <v>76027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564</v>
      </c>
      <c r="BS7" s="764" t="s">
        <v>565</v>
      </c>
      <c r="BT7" s="765"/>
      <c r="BU7" s="765"/>
      <c r="BV7" s="765"/>
      <c r="BW7" s="765"/>
      <c r="BX7" s="765"/>
      <c r="BY7" s="765"/>
      <c r="BZ7" s="765"/>
      <c r="CA7" s="765"/>
      <c r="CB7" s="765"/>
      <c r="CC7" s="765"/>
      <c r="CD7" s="765"/>
      <c r="CE7" s="765"/>
      <c r="CF7" s="765"/>
      <c r="CG7" s="766"/>
      <c r="CH7" s="757">
        <v>-116</v>
      </c>
      <c r="CI7" s="758"/>
      <c r="CJ7" s="758"/>
      <c r="CK7" s="758"/>
      <c r="CL7" s="759"/>
      <c r="CM7" s="757">
        <v>-11991</v>
      </c>
      <c r="CN7" s="758"/>
      <c r="CO7" s="758"/>
      <c r="CP7" s="758"/>
      <c r="CQ7" s="759"/>
      <c r="CR7" s="757">
        <v>5</v>
      </c>
      <c r="CS7" s="758"/>
      <c r="CT7" s="758"/>
      <c r="CU7" s="758"/>
      <c r="CV7" s="759"/>
      <c r="CW7" s="757">
        <v>45</v>
      </c>
      <c r="CX7" s="758"/>
      <c r="CY7" s="758"/>
      <c r="CZ7" s="758"/>
      <c r="DA7" s="759"/>
      <c r="DB7" s="757">
        <v>2372</v>
      </c>
      <c r="DC7" s="758"/>
      <c r="DD7" s="758"/>
      <c r="DE7" s="758"/>
      <c r="DF7" s="759"/>
      <c r="DG7" s="757">
        <v>6127</v>
      </c>
      <c r="DH7" s="758"/>
      <c r="DI7" s="758"/>
      <c r="DJ7" s="758"/>
      <c r="DK7" s="759"/>
      <c r="DL7" s="757" t="s">
        <v>548</v>
      </c>
      <c r="DM7" s="758"/>
      <c r="DN7" s="758"/>
      <c r="DO7" s="758"/>
      <c r="DP7" s="759"/>
      <c r="DQ7" s="757">
        <v>10375</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78</v>
      </c>
      <c r="R8" s="745"/>
      <c r="S8" s="745"/>
      <c r="T8" s="745"/>
      <c r="U8" s="745"/>
      <c r="V8" s="745">
        <v>491</v>
      </c>
      <c r="W8" s="745"/>
      <c r="X8" s="745"/>
      <c r="Y8" s="745"/>
      <c r="Z8" s="745"/>
      <c r="AA8" s="745">
        <v>-413</v>
      </c>
      <c r="AB8" s="745"/>
      <c r="AC8" s="745"/>
      <c r="AD8" s="745"/>
      <c r="AE8" s="746"/>
      <c r="AF8" s="747">
        <v>-423</v>
      </c>
      <c r="AG8" s="748"/>
      <c r="AH8" s="748"/>
      <c r="AI8" s="748"/>
      <c r="AJ8" s="749"/>
      <c r="AK8" s="750" t="s">
        <v>570</v>
      </c>
      <c r="AL8" s="751"/>
      <c r="AM8" s="751"/>
      <c r="AN8" s="751"/>
      <c r="AO8" s="751"/>
      <c r="AP8" s="751">
        <v>1449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577</v>
      </c>
      <c r="BT8" s="755"/>
      <c r="BU8" s="755"/>
      <c r="BV8" s="755"/>
      <c r="BW8" s="755"/>
      <c r="BX8" s="755"/>
      <c r="BY8" s="755"/>
      <c r="BZ8" s="755"/>
      <c r="CA8" s="755"/>
      <c r="CB8" s="755"/>
      <c r="CC8" s="755"/>
      <c r="CD8" s="755"/>
      <c r="CE8" s="755"/>
      <c r="CF8" s="755"/>
      <c r="CG8" s="756"/>
      <c r="CH8" s="767">
        <v>-39</v>
      </c>
      <c r="CI8" s="768"/>
      <c r="CJ8" s="768"/>
      <c r="CK8" s="768"/>
      <c r="CL8" s="769"/>
      <c r="CM8" s="767">
        <v>1735</v>
      </c>
      <c r="CN8" s="768"/>
      <c r="CO8" s="768"/>
      <c r="CP8" s="768"/>
      <c r="CQ8" s="769"/>
      <c r="CR8" s="767">
        <v>200</v>
      </c>
      <c r="CS8" s="768"/>
      <c r="CT8" s="768"/>
      <c r="CU8" s="768"/>
      <c r="CV8" s="769"/>
      <c r="CW8" s="767">
        <v>187</v>
      </c>
      <c r="CX8" s="768"/>
      <c r="CY8" s="768"/>
      <c r="CZ8" s="768"/>
      <c r="DA8" s="769"/>
      <c r="DB8" s="767" t="s">
        <v>548</v>
      </c>
      <c r="DC8" s="768"/>
      <c r="DD8" s="768"/>
      <c r="DE8" s="768"/>
      <c r="DF8" s="769"/>
      <c r="DG8" s="767" t="s">
        <v>548</v>
      </c>
      <c r="DH8" s="768"/>
      <c r="DI8" s="768"/>
      <c r="DJ8" s="768"/>
      <c r="DK8" s="769"/>
      <c r="DL8" s="767" t="s">
        <v>548</v>
      </c>
      <c r="DM8" s="768"/>
      <c r="DN8" s="768"/>
      <c r="DO8" s="768"/>
      <c r="DP8" s="769"/>
      <c r="DQ8" s="767" t="s">
        <v>548</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31</v>
      </c>
      <c r="R9" s="745"/>
      <c r="S9" s="745"/>
      <c r="T9" s="745"/>
      <c r="U9" s="745"/>
      <c r="V9" s="745">
        <v>11</v>
      </c>
      <c r="W9" s="745"/>
      <c r="X9" s="745"/>
      <c r="Y9" s="745"/>
      <c r="Z9" s="745"/>
      <c r="AA9" s="745">
        <v>19</v>
      </c>
      <c r="AB9" s="745"/>
      <c r="AC9" s="745"/>
      <c r="AD9" s="745"/>
      <c r="AE9" s="746"/>
      <c r="AF9" s="747">
        <v>19</v>
      </c>
      <c r="AG9" s="748"/>
      <c r="AH9" s="748"/>
      <c r="AI9" s="748"/>
      <c r="AJ9" s="749"/>
      <c r="AK9" s="750" t="s">
        <v>548</v>
      </c>
      <c r="AL9" s="751"/>
      <c r="AM9" s="751"/>
      <c r="AN9" s="751"/>
      <c r="AO9" s="751"/>
      <c r="AP9" s="751">
        <v>19</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566</v>
      </c>
      <c r="BT9" s="755"/>
      <c r="BU9" s="755"/>
      <c r="BV9" s="755"/>
      <c r="BW9" s="755"/>
      <c r="BX9" s="755"/>
      <c r="BY9" s="755"/>
      <c r="BZ9" s="755"/>
      <c r="CA9" s="755"/>
      <c r="CB9" s="755"/>
      <c r="CC9" s="755"/>
      <c r="CD9" s="755"/>
      <c r="CE9" s="755"/>
      <c r="CF9" s="755"/>
      <c r="CG9" s="756"/>
      <c r="CH9" s="767">
        <v>-8</v>
      </c>
      <c r="CI9" s="768"/>
      <c r="CJ9" s="768"/>
      <c r="CK9" s="768"/>
      <c r="CL9" s="769"/>
      <c r="CM9" s="767">
        <v>1240</v>
      </c>
      <c r="CN9" s="768"/>
      <c r="CO9" s="768"/>
      <c r="CP9" s="768"/>
      <c r="CQ9" s="769"/>
      <c r="CR9" s="767">
        <v>7</v>
      </c>
      <c r="CS9" s="768"/>
      <c r="CT9" s="768"/>
      <c r="CU9" s="768"/>
      <c r="CV9" s="769"/>
      <c r="CW9" s="767">
        <v>41</v>
      </c>
      <c r="CX9" s="768"/>
      <c r="CY9" s="768"/>
      <c r="CZ9" s="768"/>
      <c r="DA9" s="769"/>
      <c r="DB9" s="767" t="s">
        <v>548</v>
      </c>
      <c r="DC9" s="768"/>
      <c r="DD9" s="768"/>
      <c r="DE9" s="768"/>
      <c r="DF9" s="769"/>
      <c r="DG9" s="767" t="s">
        <v>548</v>
      </c>
      <c r="DH9" s="768"/>
      <c r="DI9" s="768"/>
      <c r="DJ9" s="768"/>
      <c r="DK9" s="769"/>
      <c r="DL9" s="767" t="s">
        <v>548</v>
      </c>
      <c r="DM9" s="768"/>
      <c r="DN9" s="768"/>
      <c r="DO9" s="768"/>
      <c r="DP9" s="769"/>
      <c r="DQ9" s="767" t="s">
        <v>548</v>
      </c>
      <c r="DR9" s="768"/>
      <c r="DS9" s="768"/>
      <c r="DT9" s="768"/>
      <c r="DU9" s="769"/>
      <c r="DV9" s="770"/>
      <c r="DW9" s="771"/>
      <c r="DX9" s="771"/>
      <c r="DY9" s="771"/>
      <c r="DZ9" s="772"/>
      <c r="EA9" s="205"/>
    </row>
    <row r="10" spans="1:131" s="206" customFormat="1" ht="26.25" customHeight="1">
      <c r="A10" s="212">
        <v>4</v>
      </c>
      <c r="B10" s="741" t="s">
        <v>369</v>
      </c>
      <c r="C10" s="742"/>
      <c r="D10" s="742"/>
      <c r="E10" s="742"/>
      <c r="F10" s="742"/>
      <c r="G10" s="742"/>
      <c r="H10" s="742"/>
      <c r="I10" s="742"/>
      <c r="J10" s="742"/>
      <c r="K10" s="742"/>
      <c r="L10" s="742"/>
      <c r="M10" s="742"/>
      <c r="N10" s="742"/>
      <c r="O10" s="742"/>
      <c r="P10" s="743"/>
      <c r="Q10" s="744"/>
      <c r="R10" s="745"/>
      <c r="S10" s="745"/>
      <c r="T10" s="745"/>
      <c r="U10" s="745"/>
      <c r="V10" s="745">
        <v>868</v>
      </c>
      <c r="W10" s="745"/>
      <c r="X10" s="745"/>
      <c r="Y10" s="745"/>
      <c r="Z10" s="745"/>
      <c r="AA10" s="745">
        <v>-868</v>
      </c>
      <c r="AB10" s="745"/>
      <c r="AC10" s="745"/>
      <c r="AD10" s="745"/>
      <c r="AE10" s="746"/>
      <c r="AF10" s="747">
        <v>-868</v>
      </c>
      <c r="AG10" s="748"/>
      <c r="AH10" s="748"/>
      <c r="AI10" s="748"/>
      <c r="AJ10" s="749"/>
      <c r="AK10" s="750" t="s">
        <v>548</v>
      </c>
      <c r="AL10" s="751"/>
      <c r="AM10" s="751"/>
      <c r="AN10" s="751"/>
      <c r="AO10" s="751"/>
      <c r="AP10" s="751">
        <v>1178</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567</v>
      </c>
      <c r="BT10" s="755"/>
      <c r="BU10" s="755"/>
      <c r="BV10" s="755"/>
      <c r="BW10" s="755"/>
      <c r="BX10" s="755"/>
      <c r="BY10" s="755"/>
      <c r="BZ10" s="755"/>
      <c r="CA10" s="755"/>
      <c r="CB10" s="755"/>
      <c r="CC10" s="755"/>
      <c r="CD10" s="755"/>
      <c r="CE10" s="755"/>
      <c r="CF10" s="755"/>
      <c r="CG10" s="756"/>
      <c r="CH10" s="767">
        <v>44</v>
      </c>
      <c r="CI10" s="768"/>
      <c r="CJ10" s="768"/>
      <c r="CK10" s="768"/>
      <c r="CL10" s="769"/>
      <c r="CM10" s="767">
        <v>-19</v>
      </c>
      <c r="CN10" s="768"/>
      <c r="CO10" s="768"/>
      <c r="CP10" s="768"/>
      <c r="CQ10" s="769"/>
      <c r="CR10" s="767">
        <v>31</v>
      </c>
      <c r="CS10" s="768"/>
      <c r="CT10" s="768"/>
      <c r="CU10" s="768"/>
      <c r="CV10" s="769"/>
      <c r="CW10" s="767" t="s">
        <v>548</v>
      </c>
      <c r="CX10" s="768"/>
      <c r="CY10" s="768"/>
      <c r="CZ10" s="768"/>
      <c r="DA10" s="769"/>
      <c r="DB10" s="767">
        <v>50</v>
      </c>
      <c r="DC10" s="768"/>
      <c r="DD10" s="768"/>
      <c r="DE10" s="768"/>
      <c r="DF10" s="769"/>
      <c r="DG10" s="767" t="s">
        <v>549</v>
      </c>
      <c r="DH10" s="768"/>
      <c r="DI10" s="768"/>
      <c r="DJ10" s="768"/>
      <c r="DK10" s="769"/>
      <c r="DL10" s="767" t="s">
        <v>548</v>
      </c>
      <c r="DM10" s="768"/>
      <c r="DN10" s="768"/>
      <c r="DO10" s="768"/>
      <c r="DP10" s="769"/>
      <c r="DQ10" s="767" t="s">
        <v>548</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568</v>
      </c>
      <c r="BT11" s="755"/>
      <c r="BU11" s="755"/>
      <c r="BV11" s="755"/>
      <c r="BW11" s="755"/>
      <c r="BX11" s="755"/>
      <c r="BY11" s="755"/>
      <c r="BZ11" s="755"/>
      <c r="CA11" s="755"/>
      <c r="CB11" s="755"/>
      <c r="CC11" s="755"/>
      <c r="CD11" s="755"/>
      <c r="CE11" s="755"/>
      <c r="CF11" s="755"/>
      <c r="CG11" s="756"/>
      <c r="CH11" s="767">
        <v>48</v>
      </c>
      <c r="CI11" s="768"/>
      <c r="CJ11" s="768"/>
      <c r="CK11" s="768"/>
      <c r="CL11" s="769"/>
      <c r="CM11" s="767">
        <v>748</v>
      </c>
      <c r="CN11" s="768"/>
      <c r="CO11" s="768"/>
      <c r="CP11" s="768"/>
      <c r="CQ11" s="769"/>
      <c r="CR11" s="767">
        <v>12</v>
      </c>
      <c r="CS11" s="768"/>
      <c r="CT11" s="768"/>
      <c r="CU11" s="768"/>
      <c r="CV11" s="769"/>
      <c r="CW11" s="767" t="s">
        <v>548</v>
      </c>
      <c r="CX11" s="768"/>
      <c r="CY11" s="768"/>
      <c r="CZ11" s="768"/>
      <c r="DA11" s="769"/>
      <c r="DB11" s="767" t="s">
        <v>548</v>
      </c>
      <c r="DC11" s="768"/>
      <c r="DD11" s="768"/>
      <c r="DE11" s="768"/>
      <c r="DF11" s="769"/>
      <c r="DG11" s="767" t="s">
        <v>549</v>
      </c>
      <c r="DH11" s="768"/>
      <c r="DI11" s="768"/>
      <c r="DJ11" s="768"/>
      <c r="DK11" s="769"/>
      <c r="DL11" s="767" t="s">
        <v>549</v>
      </c>
      <c r="DM11" s="768"/>
      <c r="DN11" s="768"/>
      <c r="DO11" s="768"/>
      <c r="DP11" s="769"/>
      <c r="DQ11" s="767" t="s">
        <v>549</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569</v>
      </c>
      <c r="BT12" s="755"/>
      <c r="BU12" s="755"/>
      <c r="BV12" s="755"/>
      <c r="BW12" s="755"/>
      <c r="BX12" s="755"/>
      <c r="BY12" s="755"/>
      <c r="BZ12" s="755"/>
      <c r="CA12" s="755"/>
      <c r="CB12" s="755"/>
      <c r="CC12" s="755"/>
      <c r="CD12" s="755"/>
      <c r="CE12" s="755"/>
      <c r="CF12" s="755"/>
      <c r="CG12" s="756"/>
      <c r="CH12" s="767">
        <v>-9</v>
      </c>
      <c r="CI12" s="768"/>
      <c r="CJ12" s="768"/>
      <c r="CK12" s="768"/>
      <c r="CL12" s="769"/>
      <c r="CM12" s="767">
        <v>19</v>
      </c>
      <c r="CN12" s="768"/>
      <c r="CO12" s="768"/>
      <c r="CP12" s="768"/>
      <c r="CQ12" s="769"/>
      <c r="CR12" s="767">
        <v>25</v>
      </c>
      <c r="CS12" s="768"/>
      <c r="CT12" s="768"/>
      <c r="CU12" s="768"/>
      <c r="CV12" s="769"/>
      <c r="CW12" s="767" t="s">
        <v>548</v>
      </c>
      <c r="CX12" s="768"/>
      <c r="CY12" s="768"/>
      <c r="CZ12" s="768"/>
      <c r="DA12" s="769"/>
      <c r="DB12" s="767" t="s">
        <v>548</v>
      </c>
      <c r="DC12" s="768"/>
      <c r="DD12" s="768"/>
      <c r="DE12" s="768"/>
      <c r="DF12" s="769"/>
      <c r="DG12" s="767" t="s">
        <v>548</v>
      </c>
      <c r="DH12" s="768"/>
      <c r="DI12" s="768"/>
      <c r="DJ12" s="768"/>
      <c r="DK12" s="769"/>
      <c r="DL12" s="767" t="s">
        <v>547</v>
      </c>
      <c r="DM12" s="768"/>
      <c r="DN12" s="768"/>
      <c r="DO12" s="768"/>
      <c r="DP12" s="769"/>
      <c r="DQ12" s="767" t="s">
        <v>548</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573</v>
      </c>
      <c r="BT13" s="755"/>
      <c r="BU13" s="755"/>
      <c r="BV13" s="755"/>
      <c r="BW13" s="755"/>
      <c r="BX13" s="755"/>
      <c r="BY13" s="755"/>
      <c r="BZ13" s="755"/>
      <c r="CA13" s="755"/>
      <c r="CB13" s="755"/>
      <c r="CC13" s="755"/>
      <c r="CD13" s="755"/>
      <c r="CE13" s="755"/>
      <c r="CF13" s="755"/>
      <c r="CG13" s="756"/>
      <c r="CH13" s="767">
        <v>-9</v>
      </c>
      <c r="CI13" s="768"/>
      <c r="CJ13" s="768"/>
      <c r="CK13" s="768"/>
      <c r="CL13" s="769"/>
      <c r="CM13" s="767">
        <v>50</v>
      </c>
      <c r="CN13" s="768"/>
      <c r="CO13" s="768"/>
      <c r="CP13" s="768"/>
      <c r="CQ13" s="769"/>
      <c r="CR13" s="767">
        <v>13</v>
      </c>
      <c r="CS13" s="768"/>
      <c r="CT13" s="768"/>
      <c r="CU13" s="768"/>
      <c r="CV13" s="769"/>
      <c r="CW13" s="767" t="s">
        <v>574</v>
      </c>
      <c r="CX13" s="768"/>
      <c r="CY13" s="768"/>
      <c r="CZ13" s="768"/>
      <c r="DA13" s="769"/>
      <c r="DB13" s="767" t="s">
        <v>575</v>
      </c>
      <c r="DC13" s="768"/>
      <c r="DD13" s="768"/>
      <c r="DE13" s="768"/>
      <c r="DF13" s="769"/>
      <c r="DG13" s="767" t="s">
        <v>574</v>
      </c>
      <c r="DH13" s="768"/>
      <c r="DI13" s="768"/>
      <c r="DJ13" s="768"/>
      <c r="DK13" s="769"/>
      <c r="DL13" s="767" t="s">
        <v>574</v>
      </c>
      <c r="DM13" s="768"/>
      <c r="DN13" s="768"/>
      <c r="DO13" s="768"/>
      <c r="DP13" s="769"/>
      <c r="DQ13" s="767" t="s">
        <v>576</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107356</v>
      </c>
      <c r="R23" s="780"/>
      <c r="S23" s="780"/>
      <c r="T23" s="780"/>
      <c r="U23" s="780"/>
      <c r="V23" s="780">
        <v>104423</v>
      </c>
      <c r="W23" s="780"/>
      <c r="X23" s="780"/>
      <c r="Y23" s="780"/>
      <c r="Z23" s="780"/>
      <c r="AA23" s="780">
        <v>2933</v>
      </c>
      <c r="AB23" s="780"/>
      <c r="AC23" s="780"/>
      <c r="AD23" s="780"/>
      <c r="AE23" s="781"/>
      <c r="AF23" s="782">
        <v>2480</v>
      </c>
      <c r="AG23" s="780"/>
      <c r="AH23" s="780"/>
      <c r="AI23" s="780"/>
      <c r="AJ23" s="783"/>
      <c r="AK23" s="784"/>
      <c r="AL23" s="785"/>
      <c r="AM23" s="785"/>
      <c r="AN23" s="785"/>
      <c r="AO23" s="785"/>
      <c r="AP23" s="780">
        <v>78672</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32052</v>
      </c>
      <c r="R28" s="809"/>
      <c r="S28" s="809"/>
      <c r="T28" s="809"/>
      <c r="U28" s="809"/>
      <c r="V28" s="809">
        <v>30467</v>
      </c>
      <c r="W28" s="809"/>
      <c r="X28" s="809"/>
      <c r="Y28" s="809"/>
      <c r="Z28" s="809"/>
      <c r="AA28" s="809">
        <v>1586</v>
      </c>
      <c r="AB28" s="809"/>
      <c r="AC28" s="809"/>
      <c r="AD28" s="809"/>
      <c r="AE28" s="810"/>
      <c r="AF28" s="811">
        <v>1586</v>
      </c>
      <c r="AG28" s="809"/>
      <c r="AH28" s="809"/>
      <c r="AI28" s="809"/>
      <c r="AJ28" s="812"/>
      <c r="AK28" s="813">
        <v>1512</v>
      </c>
      <c r="AL28" s="804"/>
      <c r="AM28" s="804"/>
      <c r="AN28" s="804"/>
      <c r="AO28" s="804"/>
      <c r="AP28" s="804" t="s">
        <v>570</v>
      </c>
      <c r="AQ28" s="804"/>
      <c r="AR28" s="804"/>
      <c r="AS28" s="804"/>
      <c r="AT28" s="804"/>
      <c r="AU28" s="804" t="s">
        <v>548</v>
      </c>
      <c r="AV28" s="804"/>
      <c r="AW28" s="804"/>
      <c r="AX28" s="804"/>
      <c r="AY28" s="804"/>
      <c r="AZ28" s="805" t="s">
        <v>572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20130</v>
      </c>
      <c r="R29" s="745"/>
      <c r="S29" s="745"/>
      <c r="T29" s="745"/>
      <c r="U29" s="745"/>
      <c r="V29" s="745">
        <v>18920</v>
      </c>
      <c r="W29" s="745"/>
      <c r="X29" s="745"/>
      <c r="Y29" s="745"/>
      <c r="Z29" s="745"/>
      <c r="AA29" s="745">
        <v>1210</v>
      </c>
      <c r="AB29" s="745"/>
      <c r="AC29" s="745"/>
      <c r="AD29" s="745"/>
      <c r="AE29" s="746"/>
      <c r="AF29" s="747">
        <v>1210</v>
      </c>
      <c r="AG29" s="748"/>
      <c r="AH29" s="748"/>
      <c r="AI29" s="748"/>
      <c r="AJ29" s="749"/>
      <c r="AK29" s="816">
        <v>3413</v>
      </c>
      <c r="AL29" s="817"/>
      <c r="AM29" s="817"/>
      <c r="AN29" s="817"/>
      <c r="AO29" s="817"/>
      <c r="AP29" s="817" t="s">
        <v>570</v>
      </c>
      <c r="AQ29" s="817"/>
      <c r="AR29" s="817"/>
      <c r="AS29" s="817"/>
      <c r="AT29" s="817"/>
      <c r="AU29" s="817" t="s">
        <v>548</v>
      </c>
      <c r="AV29" s="817"/>
      <c r="AW29" s="817"/>
      <c r="AX29" s="817"/>
      <c r="AY29" s="817"/>
      <c r="AZ29" s="818" t="s">
        <v>572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16492</v>
      </c>
      <c r="R30" s="745"/>
      <c r="S30" s="745"/>
      <c r="T30" s="745"/>
      <c r="U30" s="745"/>
      <c r="V30" s="745">
        <v>15593</v>
      </c>
      <c r="W30" s="745"/>
      <c r="X30" s="745"/>
      <c r="Y30" s="745"/>
      <c r="Z30" s="745"/>
      <c r="AA30" s="745">
        <v>899</v>
      </c>
      <c r="AB30" s="745"/>
      <c r="AC30" s="745"/>
      <c r="AD30" s="745"/>
      <c r="AE30" s="746"/>
      <c r="AF30" s="747">
        <v>899</v>
      </c>
      <c r="AG30" s="748"/>
      <c r="AH30" s="748"/>
      <c r="AI30" s="748"/>
      <c r="AJ30" s="749"/>
      <c r="AK30" s="816" t="s">
        <v>548</v>
      </c>
      <c r="AL30" s="817"/>
      <c r="AM30" s="817"/>
      <c r="AN30" s="817"/>
      <c r="AO30" s="817"/>
      <c r="AP30" s="817" t="s">
        <v>570</v>
      </c>
      <c r="AQ30" s="817"/>
      <c r="AR30" s="817"/>
      <c r="AS30" s="817"/>
      <c r="AT30" s="817"/>
      <c r="AU30" s="817" t="s">
        <v>548</v>
      </c>
      <c r="AV30" s="817"/>
      <c r="AW30" s="817"/>
      <c r="AX30" s="817"/>
      <c r="AY30" s="817"/>
      <c r="AZ30" s="818" t="s">
        <v>572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386</v>
      </c>
      <c r="C31" s="742"/>
      <c r="D31" s="742"/>
      <c r="E31" s="742"/>
      <c r="F31" s="742"/>
      <c r="G31" s="742"/>
      <c r="H31" s="742"/>
      <c r="I31" s="742"/>
      <c r="J31" s="742"/>
      <c r="K31" s="742"/>
      <c r="L31" s="742"/>
      <c r="M31" s="742"/>
      <c r="N31" s="742"/>
      <c r="O31" s="742"/>
      <c r="P31" s="743"/>
      <c r="Q31" s="744">
        <v>5006</v>
      </c>
      <c r="R31" s="745"/>
      <c r="S31" s="745"/>
      <c r="T31" s="745"/>
      <c r="U31" s="745"/>
      <c r="V31" s="745">
        <v>4987</v>
      </c>
      <c r="W31" s="745"/>
      <c r="X31" s="745"/>
      <c r="Y31" s="745"/>
      <c r="Z31" s="745"/>
      <c r="AA31" s="745">
        <v>19</v>
      </c>
      <c r="AB31" s="745"/>
      <c r="AC31" s="745"/>
      <c r="AD31" s="745"/>
      <c r="AE31" s="746"/>
      <c r="AF31" s="747">
        <v>19</v>
      </c>
      <c r="AG31" s="748"/>
      <c r="AH31" s="748"/>
      <c r="AI31" s="748"/>
      <c r="AJ31" s="749"/>
      <c r="AK31" s="816">
        <v>2662</v>
      </c>
      <c r="AL31" s="817"/>
      <c r="AM31" s="817"/>
      <c r="AN31" s="817"/>
      <c r="AO31" s="817"/>
      <c r="AP31" s="817" t="s">
        <v>570</v>
      </c>
      <c r="AQ31" s="817"/>
      <c r="AR31" s="817"/>
      <c r="AS31" s="817"/>
      <c r="AT31" s="817"/>
      <c r="AU31" s="817" t="s">
        <v>548</v>
      </c>
      <c r="AV31" s="817"/>
      <c r="AW31" s="817"/>
      <c r="AX31" s="817"/>
      <c r="AY31" s="817"/>
      <c r="AZ31" s="818" t="s">
        <v>572</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7312</v>
      </c>
      <c r="R32" s="745"/>
      <c r="S32" s="745"/>
      <c r="T32" s="745"/>
      <c r="U32" s="745"/>
      <c r="V32" s="745">
        <v>6580</v>
      </c>
      <c r="W32" s="745"/>
      <c r="X32" s="745"/>
      <c r="Y32" s="745"/>
      <c r="Z32" s="745"/>
      <c r="AA32" s="745">
        <v>732</v>
      </c>
      <c r="AB32" s="745"/>
      <c r="AC32" s="745"/>
      <c r="AD32" s="745"/>
      <c r="AE32" s="746"/>
      <c r="AF32" s="747">
        <v>4165</v>
      </c>
      <c r="AG32" s="748"/>
      <c r="AH32" s="748"/>
      <c r="AI32" s="748"/>
      <c r="AJ32" s="749"/>
      <c r="AK32" s="816">
        <v>17</v>
      </c>
      <c r="AL32" s="817"/>
      <c r="AM32" s="817"/>
      <c r="AN32" s="817"/>
      <c r="AO32" s="817"/>
      <c r="AP32" s="817">
        <v>16154</v>
      </c>
      <c r="AQ32" s="817"/>
      <c r="AR32" s="817"/>
      <c r="AS32" s="817"/>
      <c r="AT32" s="817"/>
      <c r="AU32" s="817">
        <v>178</v>
      </c>
      <c r="AV32" s="817"/>
      <c r="AW32" s="817"/>
      <c r="AX32" s="817"/>
      <c r="AY32" s="817"/>
      <c r="AZ32" s="818" t="s">
        <v>548</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389</v>
      </c>
      <c r="C33" s="742"/>
      <c r="D33" s="742"/>
      <c r="E33" s="742"/>
      <c r="F33" s="742"/>
      <c r="G33" s="742"/>
      <c r="H33" s="742"/>
      <c r="I33" s="742"/>
      <c r="J33" s="742"/>
      <c r="K33" s="742"/>
      <c r="L33" s="742"/>
      <c r="M33" s="742"/>
      <c r="N33" s="742"/>
      <c r="O33" s="742"/>
      <c r="P33" s="743"/>
      <c r="Q33" s="744">
        <v>10335</v>
      </c>
      <c r="R33" s="745"/>
      <c r="S33" s="745"/>
      <c r="T33" s="745"/>
      <c r="U33" s="745"/>
      <c r="V33" s="745">
        <v>9904</v>
      </c>
      <c r="W33" s="745"/>
      <c r="X33" s="745"/>
      <c r="Y33" s="745"/>
      <c r="Z33" s="745"/>
      <c r="AA33" s="745">
        <v>431</v>
      </c>
      <c r="AB33" s="745"/>
      <c r="AC33" s="745"/>
      <c r="AD33" s="745"/>
      <c r="AE33" s="746"/>
      <c r="AF33" s="747">
        <v>1548</v>
      </c>
      <c r="AG33" s="748"/>
      <c r="AH33" s="748"/>
      <c r="AI33" s="748"/>
      <c r="AJ33" s="749"/>
      <c r="AK33" s="816">
        <v>6710</v>
      </c>
      <c r="AL33" s="817"/>
      <c r="AM33" s="817"/>
      <c r="AN33" s="817"/>
      <c r="AO33" s="817"/>
      <c r="AP33" s="817">
        <v>86324</v>
      </c>
      <c r="AQ33" s="817"/>
      <c r="AR33" s="817"/>
      <c r="AS33" s="817"/>
      <c r="AT33" s="817"/>
      <c r="AU33" s="817">
        <v>60254</v>
      </c>
      <c r="AV33" s="817"/>
      <c r="AW33" s="817"/>
      <c r="AX33" s="817"/>
      <c r="AY33" s="817"/>
      <c r="AZ33" s="818" t="s">
        <v>548</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390</v>
      </c>
      <c r="C34" s="742"/>
      <c r="D34" s="742"/>
      <c r="E34" s="742"/>
      <c r="F34" s="742"/>
      <c r="G34" s="742"/>
      <c r="H34" s="742"/>
      <c r="I34" s="742"/>
      <c r="J34" s="742"/>
      <c r="K34" s="742"/>
      <c r="L34" s="742"/>
      <c r="M34" s="742"/>
      <c r="N34" s="742"/>
      <c r="O34" s="742"/>
      <c r="P34" s="743"/>
      <c r="Q34" s="744">
        <v>18045</v>
      </c>
      <c r="R34" s="745"/>
      <c r="S34" s="745"/>
      <c r="T34" s="745"/>
      <c r="U34" s="745"/>
      <c r="V34" s="745">
        <v>17787</v>
      </c>
      <c r="W34" s="745"/>
      <c r="X34" s="745"/>
      <c r="Y34" s="745"/>
      <c r="Z34" s="745"/>
      <c r="AA34" s="745">
        <v>259</v>
      </c>
      <c r="AB34" s="745"/>
      <c r="AC34" s="745"/>
      <c r="AD34" s="745"/>
      <c r="AE34" s="746"/>
      <c r="AF34" s="747">
        <v>9126</v>
      </c>
      <c r="AG34" s="748"/>
      <c r="AH34" s="748"/>
      <c r="AI34" s="748"/>
      <c r="AJ34" s="749"/>
      <c r="AK34" s="816">
        <v>1115</v>
      </c>
      <c r="AL34" s="817"/>
      <c r="AM34" s="817"/>
      <c r="AN34" s="817"/>
      <c r="AO34" s="817"/>
      <c r="AP34" s="817">
        <v>10207</v>
      </c>
      <c r="AQ34" s="817"/>
      <c r="AR34" s="817"/>
      <c r="AS34" s="817"/>
      <c r="AT34" s="817"/>
      <c r="AU34" s="817">
        <v>5236</v>
      </c>
      <c r="AV34" s="817"/>
      <c r="AW34" s="817"/>
      <c r="AX34" s="817"/>
      <c r="AY34" s="817"/>
      <c r="AZ34" s="818" t="s">
        <v>548</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391</v>
      </c>
      <c r="C35" s="742"/>
      <c r="D35" s="742"/>
      <c r="E35" s="742"/>
      <c r="F35" s="742"/>
      <c r="G35" s="742"/>
      <c r="H35" s="742"/>
      <c r="I35" s="742"/>
      <c r="J35" s="742"/>
      <c r="K35" s="742"/>
      <c r="L35" s="742"/>
      <c r="M35" s="742"/>
      <c r="N35" s="742"/>
      <c r="O35" s="742"/>
      <c r="P35" s="743"/>
      <c r="Q35" s="744">
        <v>584</v>
      </c>
      <c r="R35" s="745"/>
      <c r="S35" s="745"/>
      <c r="T35" s="745"/>
      <c r="U35" s="745"/>
      <c r="V35" s="745">
        <v>577</v>
      </c>
      <c r="W35" s="745"/>
      <c r="X35" s="745"/>
      <c r="Y35" s="745"/>
      <c r="Z35" s="745"/>
      <c r="AA35" s="745">
        <v>7</v>
      </c>
      <c r="AB35" s="745"/>
      <c r="AC35" s="745"/>
      <c r="AD35" s="745"/>
      <c r="AE35" s="746"/>
      <c r="AF35" s="747">
        <v>7</v>
      </c>
      <c r="AG35" s="748"/>
      <c r="AH35" s="748"/>
      <c r="AI35" s="748"/>
      <c r="AJ35" s="749"/>
      <c r="AK35" s="816">
        <v>372</v>
      </c>
      <c r="AL35" s="817"/>
      <c r="AM35" s="817"/>
      <c r="AN35" s="817"/>
      <c r="AO35" s="817"/>
      <c r="AP35" s="817">
        <v>1179</v>
      </c>
      <c r="AQ35" s="817"/>
      <c r="AR35" s="817"/>
      <c r="AS35" s="817"/>
      <c r="AT35" s="817"/>
      <c r="AU35" s="817">
        <v>836</v>
      </c>
      <c r="AV35" s="817"/>
      <c r="AW35" s="817"/>
      <c r="AX35" s="817"/>
      <c r="AY35" s="817"/>
      <c r="AZ35" s="818" t="s">
        <v>549</v>
      </c>
      <c r="BA35" s="818"/>
      <c r="BB35" s="818"/>
      <c r="BC35" s="818"/>
      <c r="BD35" s="818"/>
      <c r="BE35" s="814" t="s">
        <v>392</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393</v>
      </c>
      <c r="C36" s="742"/>
      <c r="D36" s="742"/>
      <c r="E36" s="742"/>
      <c r="F36" s="742"/>
      <c r="G36" s="742"/>
      <c r="H36" s="742"/>
      <c r="I36" s="742"/>
      <c r="J36" s="742"/>
      <c r="K36" s="742"/>
      <c r="L36" s="742"/>
      <c r="M36" s="742"/>
      <c r="N36" s="742"/>
      <c r="O36" s="742"/>
      <c r="P36" s="743"/>
      <c r="Q36" s="744">
        <v>666</v>
      </c>
      <c r="R36" s="745"/>
      <c r="S36" s="745"/>
      <c r="T36" s="745"/>
      <c r="U36" s="745"/>
      <c r="V36" s="745">
        <v>638</v>
      </c>
      <c r="W36" s="745"/>
      <c r="X36" s="745"/>
      <c r="Y36" s="745"/>
      <c r="Z36" s="745"/>
      <c r="AA36" s="745">
        <v>29</v>
      </c>
      <c r="AB36" s="745"/>
      <c r="AC36" s="745"/>
      <c r="AD36" s="745"/>
      <c r="AE36" s="746"/>
      <c r="AF36" s="747">
        <v>29</v>
      </c>
      <c r="AG36" s="748"/>
      <c r="AH36" s="748"/>
      <c r="AI36" s="748"/>
      <c r="AJ36" s="749"/>
      <c r="AK36" s="816">
        <v>171</v>
      </c>
      <c r="AL36" s="817"/>
      <c r="AM36" s="817"/>
      <c r="AN36" s="817"/>
      <c r="AO36" s="817"/>
      <c r="AP36" s="817">
        <v>2021</v>
      </c>
      <c r="AQ36" s="817"/>
      <c r="AR36" s="817"/>
      <c r="AS36" s="817"/>
      <c r="AT36" s="817"/>
      <c r="AU36" s="817">
        <v>2021</v>
      </c>
      <c r="AV36" s="817"/>
      <c r="AW36" s="817"/>
      <c r="AX36" s="817"/>
      <c r="AY36" s="817"/>
      <c r="AZ36" s="818" t="s">
        <v>548</v>
      </c>
      <c r="BA36" s="818"/>
      <c r="BB36" s="818"/>
      <c r="BC36" s="818"/>
      <c r="BD36" s="818"/>
      <c r="BE36" s="814" t="s">
        <v>392</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395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18588</v>
      </c>
      <c r="AG63" s="828"/>
      <c r="AH63" s="828"/>
      <c r="AI63" s="828"/>
      <c r="AJ63" s="829"/>
      <c r="AK63" s="830"/>
      <c r="AL63" s="825"/>
      <c r="AM63" s="825"/>
      <c r="AN63" s="825"/>
      <c r="AO63" s="825"/>
      <c r="AP63" s="828">
        <f>SUM(AP28:AP62)</f>
        <v>115885</v>
      </c>
      <c r="AQ63" s="828"/>
      <c r="AR63" s="828"/>
      <c r="AS63" s="828"/>
      <c r="AT63" s="828"/>
      <c r="AU63" s="828">
        <f>SUM(AU28:AU62)</f>
        <v>68525</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397</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398</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550</v>
      </c>
      <c r="C68" s="856"/>
      <c r="D68" s="856"/>
      <c r="E68" s="856"/>
      <c r="F68" s="856"/>
      <c r="G68" s="856"/>
      <c r="H68" s="856"/>
      <c r="I68" s="856"/>
      <c r="J68" s="856"/>
      <c r="K68" s="856"/>
      <c r="L68" s="856"/>
      <c r="M68" s="856"/>
      <c r="N68" s="856"/>
      <c r="O68" s="856"/>
      <c r="P68" s="857"/>
      <c r="Q68" s="858">
        <v>6262</v>
      </c>
      <c r="R68" s="852"/>
      <c r="S68" s="852"/>
      <c r="T68" s="852"/>
      <c r="U68" s="852"/>
      <c r="V68" s="852">
        <v>6105</v>
      </c>
      <c r="W68" s="852"/>
      <c r="X68" s="852"/>
      <c r="Y68" s="852"/>
      <c r="Z68" s="852"/>
      <c r="AA68" s="852">
        <v>157</v>
      </c>
      <c r="AB68" s="852"/>
      <c r="AC68" s="852"/>
      <c r="AD68" s="852"/>
      <c r="AE68" s="852"/>
      <c r="AF68" s="852">
        <v>71</v>
      </c>
      <c r="AG68" s="852"/>
      <c r="AH68" s="852"/>
      <c r="AI68" s="852"/>
      <c r="AJ68" s="852"/>
      <c r="AK68" s="852">
        <v>52</v>
      </c>
      <c r="AL68" s="852"/>
      <c r="AM68" s="852"/>
      <c r="AN68" s="852"/>
      <c r="AO68" s="852"/>
      <c r="AP68" s="852">
        <v>22096</v>
      </c>
      <c r="AQ68" s="852"/>
      <c r="AR68" s="852"/>
      <c r="AS68" s="852"/>
      <c r="AT68" s="852"/>
      <c r="AU68" s="852">
        <v>8109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551</v>
      </c>
      <c r="C69" s="860"/>
      <c r="D69" s="860"/>
      <c r="E69" s="860"/>
      <c r="F69" s="860"/>
      <c r="G69" s="860"/>
      <c r="H69" s="860"/>
      <c r="I69" s="860"/>
      <c r="J69" s="860"/>
      <c r="K69" s="860"/>
      <c r="L69" s="860"/>
      <c r="M69" s="860"/>
      <c r="N69" s="860"/>
      <c r="O69" s="860"/>
      <c r="P69" s="861"/>
      <c r="Q69" s="862">
        <v>3776</v>
      </c>
      <c r="R69" s="817"/>
      <c r="S69" s="817"/>
      <c r="T69" s="817"/>
      <c r="U69" s="817"/>
      <c r="V69" s="817">
        <v>3706</v>
      </c>
      <c r="W69" s="817"/>
      <c r="X69" s="817"/>
      <c r="Y69" s="817"/>
      <c r="Z69" s="817"/>
      <c r="AA69" s="817">
        <v>70</v>
      </c>
      <c r="AB69" s="817"/>
      <c r="AC69" s="817"/>
      <c r="AD69" s="817"/>
      <c r="AE69" s="817"/>
      <c r="AF69" s="817">
        <v>42</v>
      </c>
      <c r="AG69" s="817"/>
      <c r="AH69" s="817"/>
      <c r="AI69" s="817"/>
      <c r="AJ69" s="817"/>
      <c r="AK69" s="817">
        <v>310</v>
      </c>
      <c r="AL69" s="817"/>
      <c r="AM69" s="817"/>
      <c r="AN69" s="817"/>
      <c r="AO69" s="817"/>
      <c r="AP69" s="817">
        <v>12834</v>
      </c>
      <c r="AQ69" s="817"/>
      <c r="AR69" s="817"/>
      <c r="AS69" s="817"/>
      <c r="AT69" s="817"/>
      <c r="AU69" s="817" t="s">
        <v>548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552</v>
      </c>
      <c r="C70" s="860"/>
      <c r="D70" s="860"/>
      <c r="E70" s="860"/>
      <c r="F70" s="860"/>
      <c r="G70" s="860"/>
      <c r="H70" s="860"/>
      <c r="I70" s="860"/>
      <c r="J70" s="860"/>
      <c r="K70" s="860"/>
      <c r="L70" s="860"/>
      <c r="M70" s="860"/>
      <c r="N70" s="860"/>
      <c r="O70" s="860"/>
      <c r="P70" s="861"/>
      <c r="Q70" s="862">
        <v>445</v>
      </c>
      <c r="R70" s="817"/>
      <c r="S70" s="817"/>
      <c r="T70" s="817"/>
      <c r="U70" s="817"/>
      <c r="V70" s="817">
        <v>439</v>
      </c>
      <c r="W70" s="817"/>
      <c r="X70" s="817"/>
      <c r="Y70" s="817"/>
      <c r="Z70" s="817"/>
      <c r="AA70" s="817">
        <v>6</v>
      </c>
      <c r="AB70" s="817"/>
      <c r="AC70" s="817"/>
      <c r="AD70" s="817"/>
      <c r="AE70" s="817"/>
      <c r="AF70" s="817">
        <v>6</v>
      </c>
      <c r="AG70" s="817"/>
      <c r="AH70" s="817"/>
      <c r="AI70" s="817"/>
      <c r="AJ70" s="817"/>
      <c r="AK70" s="817" t="s">
        <v>570</v>
      </c>
      <c r="AL70" s="817"/>
      <c r="AM70" s="817"/>
      <c r="AN70" s="817"/>
      <c r="AO70" s="817"/>
      <c r="AP70" s="817">
        <v>11</v>
      </c>
      <c r="AQ70" s="817"/>
      <c r="AR70" s="817"/>
      <c r="AS70" s="817"/>
      <c r="AT70" s="817"/>
      <c r="AU70" s="817">
        <v>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553</v>
      </c>
      <c r="C71" s="860"/>
      <c r="D71" s="860"/>
      <c r="E71" s="860"/>
      <c r="F71" s="860"/>
      <c r="G71" s="860"/>
      <c r="H71" s="860"/>
      <c r="I71" s="860"/>
      <c r="J71" s="860"/>
      <c r="K71" s="860"/>
      <c r="L71" s="860"/>
      <c r="M71" s="860"/>
      <c r="N71" s="860"/>
      <c r="O71" s="860"/>
      <c r="P71" s="861"/>
      <c r="Q71" s="862">
        <v>278</v>
      </c>
      <c r="R71" s="817"/>
      <c r="S71" s="817"/>
      <c r="T71" s="817"/>
      <c r="U71" s="817"/>
      <c r="V71" s="817">
        <v>268</v>
      </c>
      <c r="W71" s="817"/>
      <c r="X71" s="817"/>
      <c r="Y71" s="817"/>
      <c r="Z71" s="817"/>
      <c r="AA71" s="817">
        <v>10</v>
      </c>
      <c r="AB71" s="817"/>
      <c r="AC71" s="817"/>
      <c r="AD71" s="817"/>
      <c r="AE71" s="817"/>
      <c r="AF71" s="817">
        <v>10</v>
      </c>
      <c r="AG71" s="817"/>
      <c r="AH71" s="817"/>
      <c r="AI71" s="817"/>
      <c r="AJ71" s="817"/>
      <c r="AK71" s="817">
        <v>79</v>
      </c>
      <c r="AL71" s="817"/>
      <c r="AM71" s="817"/>
      <c r="AN71" s="817"/>
      <c r="AO71" s="817"/>
      <c r="AP71" s="817" t="s">
        <v>547</v>
      </c>
      <c r="AQ71" s="817"/>
      <c r="AR71" s="817"/>
      <c r="AS71" s="817"/>
      <c r="AT71" s="817"/>
      <c r="AU71" s="817" t="s">
        <v>548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554</v>
      </c>
      <c r="C72" s="860"/>
      <c r="D72" s="860"/>
      <c r="E72" s="860"/>
      <c r="F72" s="860"/>
      <c r="G72" s="860"/>
      <c r="H72" s="860"/>
      <c r="I72" s="860"/>
      <c r="J72" s="860"/>
      <c r="K72" s="860"/>
      <c r="L72" s="860"/>
      <c r="M72" s="860"/>
      <c r="N72" s="860"/>
      <c r="O72" s="860"/>
      <c r="P72" s="861"/>
      <c r="Q72" s="862">
        <v>7441</v>
      </c>
      <c r="R72" s="817"/>
      <c r="S72" s="817"/>
      <c r="T72" s="817"/>
      <c r="U72" s="817"/>
      <c r="V72" s="817">
        <v>6767</v>
      </c>
      <c r="W72" s="817"/>
      <c r="X72" s="817"/>
      <c r="Y72" s="817"/>
      <c r="Z72" s="817"/>
      <c r="AA72" s="817">
        <v>674</v>
      </c>
      <c r="AB72" s="817"/>
      <c r="AC72" s="817"/>
      <c r="AD72" s="817"/>
      <c r="AE72" s="817"/>
      <c r="AF72" s="817">
        <v>674</v>
      </c>
      <c r="AG72" s="817"/>
      <c r="AH72" s="817"/>
      <c r="AI72" s="817"/>
      <c r="AJ72" s="817"/>
      <c r="AK72" s="817">
        <v>16</v>
      </c>
      <c r="AL72" s="817"/>
      <c r="AM72" s="817"/>
      <c r="AN72" s="817"/>
      <c r="AO72" s="817"/>
      <c r="AP72" s="817" t="s">
        <v>548</v>
      </c>
      <c r="AQ72" s="817"/>
      <c r="AR72" s="817"/>
      <c r="AS72" s="817"/>
      <c r="AT72" s="817"/>
      <c r="AU72" s="817" t="s">
        <v>548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555</v>
      </c>
      <c r="C73" s="860"/>
      <c r="D73" s="860"/>
      <c r="E73" s="860"/>
      <c r="F73" s="860"/>
      <c r="G73" s="860"/>
      <c r="H73" s="860"/>
      <c r="I73" s="860"/>
      <c r="J73" s="860"/>
      <c r="K73" s="860"/>
      <c r="L73" s="860"/>
      <c r="M73" s="860"/>
      <c r="N73" s="860"/>
      <c r="O73" s="860"/>
      <c r="P73" s="861"/>
      <c r="Q73" s="862">
        <v>169</v>
      </c>
      <c r="R73" s="817"/>
      <c r="S73" s="817"/>
      <c r="T73" s="817"/>
      <c r="U73" s="817"/>
      <c r="V73" s="817">
        <v>168</v>
      </c>
      <c r="W73" s="817"/>
      <c r="X73" s="817"/>
      <c r="Y73" s="817"/>
      <c r="Z73" s="817"/>
      <c r="AA73" s="817">
        <v>1</v>
      </c>
      <c r="AB73" s="817"/>
      <c r="AC73" s="817"/>
      <c r="AD73" s="817"/>
      <c r="AE73" s="817"/>
      <c r="AF73" s="817">
        <v>1</v>
      </c>
      <c r="AG73" s="817"/>
      <c r="AH73" s="817"/>
      <c r="AI73" s="817"/>
      <c r="AJ73" s="817"/>
      <c r="AK73" s="817" t="s">
        <v>570</v>
      </c>
      <c r="AL73" s="817"/>
      <c r="AM73" s="817"/>
      <c r="AN73" s="817"/>
      <c r="AO73" s="817"/>
      <c r="AP73" s="817" t="s">
        <v>548</v>
      </c>
      <c r="AQ73" s="817"/>
      <c r="AR73" s="817"/>
      <c r="AS73" s="817"/>
      <c r="AT73" s="817"/>
      <c r="AU73" s="817" t="s">
        <v>548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563</v>
      </c>
      <c r="C74" s="860"/>
      <c r="D74" s="860"/>
      <c r="E74" s="860"/>
      <c r="F74" s="860"/>
      <c r="G74" s="860"/>
      <c r="H74" s="860"/>
      <c r="I74" s="860"/>
      <c r="J74" s="860"/>
      <c r="K74" s="860"/>
      <c r="L74" s="860"/>
      <c r="M74" s="860"/>
      <c r="N74" s="860"/>
      <c r="O74" s="860"/>
      <c r="P74" s="861"/>
      <c r="Q74" s="862">
        <v>61</v>
      </c>
      <c r="R74" s="817"/>
      <c r="S74" s="817"/>
      <c r="T74" s="817"/>
      <c r="U74" s="817"/>
      <c r="V74" s="817">
        <v>59</v>
      </c>
      <c r="W74" s="817"/>
      <c r="X74" s="817"/>
      <c r="Y74" s="817"/>
      <c r="Z74" s="817"/>
      <c r="AA74" s="817">
        <v>2</v>
      </c>
      <c r="AB74" s="817"/>
      <c r="AC74" s="817"/>
      <c r="AD74" s="817"/>
      <c r="AE74" s="817"/>
      <c r="AF74" s="817">
        <v>2</v>
      </c>
      <c r="AG74" s="817"/>
      <c r="AH74" s="817"/>
      <c r="AI74" s="817"/>
      <c r="AJ74" s="817"/>
      <c r="AK74" s="817" t="s">
        <v>570</v>
      </c>
      <c r="AL74" s="817"/>
      <c r="AM74" s="817"/>
      <c r="AN74" s="817"/>
      <c r="AO74" s="817"/>
      <c r="AP74" s="817" t="s">
        <v>549</v>
      </c>
      <c r="AQ74" s="817"/>
      <c r="AR74" s="817"/>
      <c r="AS74" s="817"/>
      <c r="AT74" s="817"/>
      <c r="AU74" s="817" t="s">
        <v>548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556</v>
      </c>
      <c r="C75" s="860"/>
      <c r="D75" s="860"/>
      <c r="E75" s="860"/>
      <c r="F75" s="860"/>
      <c r="G75" s="860"/>
      <c r="H75" s="860"/>
      <c r="I75" s="860"/>
      <c r="J75" s="860"/>
      <c r="K75" s="860"/>
      <c r="L75" s="860"/>
      <c r="M75" s="860"/>
      <c r="N75" s="860"/>
      <c r="O75" s="860"/>
      <c r="P75" s="861"/>
      <c r="Q75" s="865">
        <v>23</v>
      </c>
      <c r="R75" s="866"/>
      <c r="S75" s="866"/>
      <c r="T75" s="866"/>
      <c r="U75" s="816"/>
      <c r="V75" s="867">
        <v>20</v>
      </c>
      <c r="W75" s="866"/>
      <c r="X75" s="866"/>
      <c r="Y75" s="866"/>
      <c r="Z75" s="816"/>
      <c r="AA75" s="867">
        <v>3</v>
      </c>
      <c r="AB75" s="866"/>
      <c r="AC75" s="866"/>
      <c r="AD75" s="866"/>
      <c r="AE75" s="816"/>
      <c r="AF75" s="867">
        <v>3</v>
      </c>
      <c r="AG75" s="866"/>
      <c r="AH75" s="866"/>
      <c r="AI75" s="866"/>
      <c r="AJ75" s="816"/>
      <c r="AK75" s="867" t="s">
        <v>570</v>
      </c>
      <c r="AL75" s="866"/>
      <c r="AM75" s="866"/>
      <c r="AN75" s="866"/>
      <c r="AO75" s="816"/>
      <c r="AP75" s="867" t="s">
        <v>549</v>
      </c>
      <c r="AQ75" s="866"/>
      <c r="AR75" s="866"/>
      <c r="AS75" s="866"/>
      <c r="AT75" s="816"/>
      <c r="AU75" s="867" t="s">
        <v>548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557</v>
      </c>
      <c r="C76" s="860"/>
      <c r="D76" s="860"/>
      <c r="E76" s="860"/>
      <c r="F76" s="860"/>
      <c r="G76" s="860"/>
      <c r="H76" s="860"/>
      <c r="I76" s="860"/>
      <c r="J76" s="860"/>
      <c r="K76" s="860"/>
      <c r="L76" s="860"/>
      <c r="M76" s="860"/>
      <c r="N76" s="860"/>
      <c r="O76" s="860"/>
      <c r="P76" s="861"/>
      <c r="Q76" s="865">
        <v>5</v>
      </c>
      <c r="R76" s="866"/>
      <c r="S76" s="866"/>
      <c r="T76" s="866"/>
      <c r="U76" s="816"/>
      <c r="V76" s="867">
        <v>2</v>
      </c>
      <c r="W76" s="866"/>
      <c r="X76" s="866"/>
      <c r="Y76" s="866"/>
      <c r="Z76" s="816"/>
      <c r="AA76" s="867">
        <v>3</v>
      </c>
      <c r="AB76" s="866"/>
      <c r="AC76" s="866"/>
      <c r="AD76" s="866"/>
      <c r="AE76" s="816"/>
      <c r="AF76" s="867">
        <v>3</v>
      </c>
      <c r="AG76" s="866"/>
      <c r="AH76" s="866"/>
      <c r="AI76" s="866"/>
      <c r="AJ76" s="816"/>
      <c r="AK76" s="867" t="s">
        <v>570</v>
      </c>
      <c r="AL76" s="866"/>
      <c r="AM76" s="866"/>
      <c r="AN76" s="866"/>
      <c r="AO76" s="816"/>
      <c r="AP76" s="867" t="s">
        <v>571</v>
      </c>
      <c r="AQ76" s="866"/>
      <c r="AR76" s="866"/>
      <c r="AS76" s="866"/>
      <c r="AT76" s="816"/>
      <c r="AU76" s="867" t="s">
        <v>570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558</v>
      </c>
      <c r="C77" s="860"/>
      <c r="D77" s="860"/>
      <c r="E77" s="860"/>
      <c r="F77" s="860"/>
      <c r="G77" s="860"/>
      <c r="H77" s="860"/>
      <c r="I77" s="860"/>
      <c r="J77" s="860"/>
      <c r="K77" s="860"/>
      <c r="L77" s="860"/>
      <c r="M77" s="860"/>
      <c r="N77" s="860"/>
      <c r="O77" s="860"/>
      <c r="P77" s="861"/>
      <c r="Q77" s="865">
        <v>1000</v>
      </c>
      <c r="R77" s="866"/>
      <c r="S77" s="866"/>
      <c r="T77" s="866"/>
      <c r="U77" s="816"/>
      <c r="V77" s="867">
        <v>1000</v>
      </c>
      <c r="W77" s="866"/>
      <c r="X77" s="866"/>
      <c r="Y77" s="866"/>
      <c r="Z77" s="816"/>
      <c r="AA77" s="867">
        <v>0</v>
      </c>
      <c r="AB77" s="866"/>
      <c r="AC77" s="866"/>
      <c r="AD77" s="866"/>
      <c r="AE77" s="816"/>
      <c r="AF77" s="867">
        <v>0</v>
      </c>
      <c r="AG77" s="866"/>
      <c r="AH77" s="866"/>
      <c r="AI77" s="866"/>
      <c r="AJ77" s="816"/>
      <c r="AK77" s="867" t="s">
        <v>570</v>
      </c>
      <c r="AL77" s="866"/>
      <c r="AM77" s="866"/>
      <c r="AN77" s="866"/>
      <c r="AO77" s="816"/>
      <c r="AP77" s="867">
        <v>1000</v>
      </c>
      <c r="AQ77" s="866"/>
      <c r="AR77" s="866"/>
      <c r="AS77" s="866"/>
      <c r="AT77" s="816"/>
      <c r="AU77" s="867">
        <v>63</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559</v>
      </c>
      <c r="C78" s="860"/>
      <c r="D78" s="860"/>
      <c r="E78" s="860"/>
      <c r="F78" s="860"/>
      <c r="G78" s="860"/>
      <c r="H78" s="860"/>
      <c r="I78" s="860"/>
      <c r="J78" s="860"/>
      <c r="K78" s="860"/>
      <c r="L78" s="860"/>
      <c r="M78" s="860"/>
      <c r="N78" s="860"/>
      <c r="O78" s="860"/>
      <c r="P78" s="861"/>
      <c r="Q78" s="862">
        <v>291</v>
      </c>
      <c r="R78" s="817"/>
      <c r="S78" s="817"/>
      <c r="T78" s="817"/>
      <c r="U78" s="817"/>
      <c r="V78" s="817">
        <v>161</v>
      </c>
      <c r="W78" s="817"/>
      <c r="X78" s="817"/>
      <c r="Y78" s="817"/>
      <c r="Z78" s="817"/>
      <c r="AA78" s="817">
        <v>130</v>
      </c>
      <c r="AB78" s="817"/>
      <c r="AC78" s="817"/>
      <c r="AD78" s="817"/>
      <c r="AE78" s="817"/>
      <c r="AF78" s="817">
        <v>130</v>
      </c>
      <c r="AG78" s="817"/>
      <c r="AH78" s="817"/>
      <c r="AI78" s="817"/>
      <c r="AJ78" s="817"/>
      <c r="AK78" s="817" t="s">
        <v>570</v>
      </c>
      <c r="AL78" s="817"/>
      <c r="AM78" s="817"/>
      <c r="AN78" s="817"/>
      <c r="AO78" s="817"/>
      <c r="AP78" s="817" t="s">
        <v>549</v>
      </c>
      <c r="AQ78" s="817"/>
      <c r="AR78" s="817"/>
      <c r="AS78" s="817"/>
      <c r="AT78" s="817"/>
      <c r="AU78" s="817" t="s">
        <v>549</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560</v>
      </c>
      <c r="C79" s="860"/>
      <c r="D79" s="860"/>
      <c r="E79" s="860"/>
      <c r="F79" s="860"/>
      <c r="G79" s="860"/>
      <c r="H79" s="860"/>
      <c r="I79" s="860"/>
      <c r="J79" s="860"/>
      <c r="K79" s="860"/>
      <c r="L79" s="860"/>
      <c r="M79" s="860"/>
      <c r="N79" s="860"/>
      <c r="O79" s="860"/>
      <c r="P79" s="861"/>
      <c r="Q79" s="862">
        <v>160</v>
      </c>
      <c r="R79" s="817"/>
      <c r="S79" s="817"/>
      <c r="T79" s="817"/>
      <c r="U79" s="817"/>
      <c r="V79" s="817">
        <v>159</v>
      </c>
      <c r="W79" s="817"/>
      <c r="X79" s="817"/>
      <c r="Y79" s="817"/>
      <c r="Z79" s="817"/>
      <c r="AA79" s="817">
        <v>1</v>
      </c>
      <c r="AB79" s="817"/>
      <c r="AC79" s="817"/>
      <c r="AD79" s="817"/>
      <c r="AE79" s="817"/>
      <c r="AF79" s="817">
        <v>1</v>
      </c>
      <c r="AG79" s="817"/>
      <c r="AH79" s="817"/>
      <c r="AI79" s="817"/>
      <c r="AJ79" s="817"/>
      <c r="AK79" s="817">
        <v>10</v>
      </c>
      <c r="AL79" s="817"/>
      <c r="AM79" s="817"/>
      <c r="AN79" s="817"/>
      <c r="AO79" s="817"/>
      <c r="AP79" s="817" t="s">
        <v>548</v>
      </c>
      <c r="AQ79" s="817"/>
      <c r="AR79" s="817"/>
      <c r="AS79" s="817"/>
      <c r="AT79" s="817"/>
      <c r="AU79" s="817" t="s">
        <v>548</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561</v>
      </c>
      <c r="C80" s="860"/>
      <c r="D80" s="860"/>
      <c r="E80" s="860"/>
      <c r="F80" s="860"/>
      <c r="G80" s="860"/>
      <c r="H80" s="860"/>
      <c r="I80" s="860"/>
      <c r="J80" s="860"/>
      <c r="K80" s="860"/>
      <c r="L80" s="860"/>
      <c r="M80" s="860"/>
      <c r="N80" s="860"/>
      <c r="O80" s="860"/>
      <c r="P80" s="861"/>
      <c r="Q80" s="862">
        <v>190947</v>
      </c>
      <c r="R80" s="817"/>
      <c r="S80" s="817"/>
      <c r="T80" s="817"/>
      <c r="U80" s="817"/>
      <c r="V80" s="817">
        <v>184370</v>
      </c>
      <c r="W80" s="817"/>
      <c r="X80" s="817"/>
      <c r="Y80" s="817"/>
      <c r="Z80" s="817"/>
      <c r="AA80" s="817">
        <v>6577</v>
      </c>
      <c r="AB80" s="817"/>
      <c r="AC80" s="817"/>
      <c r="AD80" s="817"/>
      <c r="AE80" s="817"/>
      <c r="AF80" s="817">
        <v>6577</v>
      </c>
      <c r="AG80" s="817"/>
      <c r="AH80" s="817"/>
      <c r="AI80" s="817"/>
      <c r="AJ80" s="817"/>
      <c r="AK80" s="817">
        <v>1453</v>
      </c>
      <c r="AL80" s="817"/>
      <c r="AM80" s="817"/>
      <c r="AN80" s="817"/>
      <c r="AO80" s="817"/>
      <c r="AP80" s="817" t="s">
        <v>549</v>
      </c>
      <c r="AQ80" s="817"/>
      <c r="AR80" s="817"/>
      <c r="AS80" s="817"/>
      <c r="AT80" s="817"/>
      <c r="AU80" s="817" t="s">
        <v>548</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562</v>
      </c>
      <c r="C81" s="860"/>
      <c r="D81" s="860"/>
      <c r="E81" s="860"/>
      <c r="F81" s="860"/>
      <c r="G81" s="860"/>
      <c r="H81" s="860"/>
      <c r="I81" s="860"/>
      <c r="J81" s="860"/>
      <c r="K81" s="860"/>
      <c r="L81" s="860"/>
      <c r="M81" s="860"/>
      <c r="N81" s="860"/>
      <c r="O81" s="860"/>
      <c r="P81" s="861"/>
      <c r="Q81" s="862">
        <v>469</v>
      </c>
      <c r="R81" s="817"/>
      <c r="S81" s="817"/>
      <c r="T81" s="817"/>
      <c r="U81" s="817"/>
      <c r="V81" s="817">
        <v>451</v>
      </c>
      <c r="W81" s="817"/>
      <c r="X81" s="817"/>
      <c r="Y81" s="817"/>
      <c r="Z81" s="817"/>
      <c r="AA81" s="817">
        <v>18</v>
      </c>
      <c r="AB81" s="817"/>
      <c r="AC81" s="817"/>
      <c r="AD81" s="817"/>
      <c r="AE81" s="817"/>
      <c r="AF81" s="817">
        <v>478</v>
      </c>
      <c r="AG81" s="817"/>
      <c r="AH81" s="817"/>
      <c r="AI81" s="817"/>
      <c r="AJ81" s="817"/>
      <c r="AK81" s="817" t="s">
        <v>570</v>
      </c>
      <c r="AL81" s="817"/>
      <c r="AM81" s="817"/>
      <c r="AN81" s="817"/>
      <c r="AO81" s="817"/>
      <c r="AP81" s="817" t="s">
        <v>549</v>
      </c>
      <c r="AQ81" s="817"/>
      <c r="AR81" s="817"/>
      <c r="AS81" s="817"/>
      <c r="AT81" s="817"/>
      <c r="AU81" s="817" t="s">
        <v>549</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399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SUM(AF68:AF87)</f>
        <v>7998</v>
      </c>
      <c r="AG88" s="828"/>
      <c r="AH88" s="828"/>
      <c r="AI88" s="828"/>
      <c r="AJ88" s="828"/>
      <c r="AK88" s="825"/>
      <c r="AL88" s="825"/>
      <c r="AM88" s="825"/>
      <c r="AN88" s="825"/>
      <c r="AO88" s="825"/>
      <c r="AP88" s="828">
        <f t="shared" ref="AP88" si="0">SUM(AP68:AP87)</f>
        <v>35941</v>
      </c>
      <c r="AQ88" s="828"/>
      <c r="AR88" s="828"/>
      <c r="AS88" s="828"/>
      <c r="AT88" s="828"/>
      <c r="AU88" s="828">
        <f t="shared" ref="AU88" si="1">SUM(AU68:AU87)</f>
        <v>8181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400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SUM(CR7:CR82)</f>
        <v>293</v>
      </c>
      <c r="CS102" s="836"/>
      <c r="CT102" s="836"/>
      <c r="CU102" s="836"/>
      <c r="CV102" s="879"/>
      <c r="CW102" s="878">
        <f t="shared" ref="CW102" si="2">SUM(CW7:CW82)</f>
        <v>273</v>
      </c>
      <c r="CX102" s="836"/>
      <c r="CY102" s="836"/>
      <c r="CZ102" s="836"/>
      <c r="DA102" s="879"/>
      <c r="DB102" s="878">
        <f t="shared" ref="DB102" si="3">SUM(DB7:DB82)</f>
        <v>2422</v>
      </c>
      <c r="DC102" s="836"/>
      <c r="DD102" s="836"/>
      <c r="DE102" s="836"/>
      <c r="DF102" s="879"/>
      <c r="DG102" s="878">
        <f t="shared" ref="DG102" si="4">SUM(DG7:DG82)</f>
        <v>6127</v>
      </c>
      <c r="DH102" s="836"/>
      <c r="DI102" s="836"/>
      <c r="DJ102" s="836"/>
      <c r="DK102" s="879"/>
      <c r="DL102" s="878">
        <f t="shared" ref="DL102" si="5">SUM(DL7:DL82)</f>
        <v>0</v>
      </c>
      <c r="DM102" s="836"/>
      <c r="DN102" s="836"/>
      <c r="DO102" s="836"/>
      <c r="DP102" s="879"/>
      <c r="DQ102" s="878">
        <f t="shared" ref="DQ102" si="6">SUM(DQ7:DQ82)</f>
        <v>10375</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408</v>
      </c>
      <c r="AB109" s="881"/>
      <c r="AC109" s="881"/>
      <c r="AD109" s="881"/>
      <c r="AE109" s="882"/>
      <c r="AF109" s="880" t="s">
        <v>286</v>
      </c>
      <c r="AG109" s="881"/>
      <c r="AH109" s="881"/>
      <c r="AI109" s="881"/>
      <c r="AJ109" s="882"/>
      <c r="AK109" s="880" t="s">
        <v>285</v>
      </c>
      <c r="AL109" s="881"/>
      <c r="AM109" s="881"/>
      <c r="AN109" s="881"/>
      <c r="AO109" s="882"/>
      <c r="AP109" s="880" t="s">
        <v>409</v>
      </c>
      <c r="AQ109" s="881"/>
      <c r="AR109" s="881"/>
      <c r="AS109" s="881"/>
      <c r="AT109" s="883"/>
      <c r="AU109" s="902" t="s">
        <v>407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408</v>
      </c>
      <c r="BR109" s="881"/>
      <c r="BS109" s="881"/>
      <c r="BT109" s="881"/>
      <c r="BU109" s="882"/>
      <c r="BV109" s="880" t="s">
        <v>286</v>
      </c>
      <c r="BW109" s="881"/>
      <c r="BX109" s="881"/>
      <c r="BY109" s="881"/>
      <c r="BZ109" s="882"/>
      <c r="CA109" s="880" t="s">
        <v>285</v>
      </c>
      <c r="CB109" s="881"/>
      <c r="CC109" s="881"/>
      <c r="CD109" s="881"/>
      <c r="CE109" s="882"/>
      <c r="CF109" s="903" t="s">
        <v>409</v>
      </c>
      <c r="CG109" s="903"/>
      <c r="CH109" s="903"/>
      <c r="CI109" s="903"/>
      <c r="CJ109" s="903"/>
      <c r="CK109" s="880" t="s">
        <v>410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408</v>
      </c>
      <c r="DH109" s="881"/>
      <c r="DI109" s="881"/>
      <c r="DJ109" s="881"/>
      <c r="DK109" s="882"/>
      <c r="DL109" s="880" t="s">
        <v>286</v>
      </c>
      <c r="DM109" s="881"/>
      <c r="DN109" s="881"/>
      <c r="DO109" s="881"/>
      <c r="DP109" s="882"/>
      <c r="DQ109" s="880" t="s">
        <v>285</v>
      </c>
      <c r="DR109" s="881"/>
      <c r="DS109" s="881"/>
      <c r="DT109" s="881"/>
      <c r="DU109" s="882"/>
      <c r="DV109" s="880" t="s">
        <v>409</v>
      </c>
      <c r="DW109" s="881"/>
      <c r="DX109" s="881"/>
      <c r="DY109" s="881"/>
      <c r="DZ109" s="883"/>
    </row>
    <row r="110" spans="1:131" s="197" customFormat="1" ht="26.25" customHeight="1">
      <c r="A110" s="884" t="s">
        <v>411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13040781</v>
      </c>
      <c r="AB110" s="888"/>
      <c r="AC110" s="888"/>
      <c r="AD110" s="888"/>
      <c r="AE110" s="889"/>
      <c r="AF110" s="890">
        <v>13255495</v>
      </c>
      <c r="AG110" s="888"/>
      <c r="AH110" s="888"/>
      <c r="AI110" s="888"/>
      <c r="AJ110" s="889"/>
      <c r="AK110" s="890">
        <v>12693658</v>
      </c>
      <c r="AL110" s="888"/>
      <c r="AM110" s="888"/>
      <c r="AN110" s="888"/>
      <c r="AO110" s="889"/>
      <c r="AP110" s="891">
        <v>21.6</v>
      </c>
      <c r="AQ110" s="892"/>
      <c r="AR110" s="892"/>
      <c r="AS110" s="892"/>
      <c r="AT110" s="893"/>
      <c r="AU110" s="894" t="s">
        <v>61</v>
      </c>
      <c r="AV110" s="895"/>
      <c r="AW110" s="895"/>
      <c r="AX110" s="895"/>
      <c r="AY110" s="896"/>
      <c r="AZ110" s="938" t="s">
        <v>412</v>
      </c>
      <c r="BA110" s="885"/>
      <c r="BB110" s="885"/>
      <c r="BC110" s="885"/>
      <c r="BD110" s="885"/>
      <c r="BE110" s="885"/>
      <c r="BF110" s="885"/>
      <c r="BG110" s="885"/>
      <c r="BH110" s="885"/>
      <c r="BI110" s="885"/>
      <c r="BJ110" s="885"/>
      <c r="BK110" s="885"/>
      <c r="BL110" s="885"/>
      <c r="BM110" s="885"/>
      <c r="BN110" s="885"/>
      <c r="BO110" s="885"/>
      <c r="BP110" s="886"/>
      <c r="BQ110" s="924">
        <v>93331156</v>
      </c>
      <c r="BR110" s="925"/>
      <c r="BS110" s="925"/>
      <c r="BT110" s="925"/>
      <c r="BU110" s="925"/>
      <c r="BV110" s="925">
        <v>84909472</v>
      </c>
      <c r="BW110" s="925"/>
      <c r="BX110" s="925"/>
      <c r="BY110" s="925"/>
      <c r="BZ110" s="925"/>
      <c r="CA110" s="925">
        <v>78672119</v>
      </c>
      <c r="CB110" s="925"/>
      <c r="CC110" s="925"/>
      <c r="CD110" s="925"/>
      <c r="CE110" s="925"/>
      <c r="CF110" s="939">
        <v>134</v>
      </c>
      <c r="CG110" s="940"/>
      <c r="CH110" s="940"/>
      <c r="CI110" s="940"/>
      <c r="CJ110" s="940"/>
      <c r="CK110" s="941" t="s">
        <v>413</v>
      </c>
      <c r="CL110" s="942"/>
      <c r="CM110" s="921" t="s">
        <v>414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2524037</v>
      </c>
      <c r="DH110" s="925"/>
      <c r="DI110" s="925"/>
      <c r="DJ110" s="925"/>
      <c r="DK110" s="925"/>
      <c r="DL110" s="925">
        <v>2261092</v>
      </c>
      <c r="DM110" s="925"/>
      <c r="DN110" s="925"/>
      <c r="DO110" s="925"/>
      <c r="DP110" s="925"/>
      <c r="DQ110" s="925">
        <v>2138502</v>
      </c>
      <c r="DR110" s="925"/>
      <c r="DS110" s="925"/>
      <c r="DT110" s="925"/>
      <c r="DU110" s="925"/>
      <c r="DV110" s="926">
        <v>3.6</v>
      </c>
      <c r="DW110" s="926"/>
      <c r="DX110" s="926"/>
      <c r="DY110" s="926"/>
      <c r="DZ110" s="927"/>
    </row>
    <row r="111" spans="1:131" s="197" customFormat="1" ht="26.25" customHeight="1">
      <c r="A111" s="928" t="s">
        <v>415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416</v>
      </c>
      <c r="BA111" s="948"/>
      <c r="BB111" s="948"/>
      <c r="BC111" s="948"/>
      <c r="BD111" s="948"/>
      <c r="BE111" s="948"/>
      <c r="BF111" s="948"/>
      <c r="BG111" s="948"/>
      <c r="BH111" s="948"/>
      <c r="BI111" s="948"/>
      <c r="BJ111" s="948"/>
      <c r="BK111" s="948"/>
      <c r="BL111" s="948"/>
      <c r="BM111" s="948"/>
      <c r="BN111" s="948"/>
      <c r="BO111" s="948"/>
      <c r="BP111" s="949"/>
      <c r="BQ111" s="917">
        <v>4844603</v>
      </c>
      <c r="BR111" s="918"/>
      <c r="BS111" s="918"/>
      <c r="BT111" s="918"/>
      <c r="BU111" s="918"/>
      <c r="BV111" s="918">
        <v>3983954</v>
      </c>
      <c r="BW111" s="918"/>
      <c r="BX111" s="918"/>
      <c r="BY111" s="918"/>
      <c r="BZ111" s="918"/>
      <c r="CA111" s="918">
        <v>3471698</v>
      </c>
      <c r="CB111" s="918"/>
      <c r="CC111" s="918"/>
      <c r="CD111" s="918"/>
      <c r="CE111" s="918"/>
      <c r="CF111" s="912">
        <v>5.9</v>
      </c>
      <c r="CG111" s="913"/>
      <c r="CH111" s="913"/>
      <c r="CI111" s="913"/>
      <c r="CJ111" s="913"/>
      <c r="CK111" s="943"/>
      <c r="CL111" s="944"/>
      <c r="CM111" s="914" t="s">
        <v>417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418</v>
      </c>
      <c r="B112" s="951"/>
      <c r="C112" s="948" t="s">
        <v>419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420</v>
      </c>
      <c r="BA112" s="948"/>
      <c r="BB112" s="948"/>
      <c r="BC112" s="948"/>
      <c r="BD112" s="948"/>
      <c r="BE112" s="948"/>
      <c r="BF112" s="948"/>
      <c r="BG112" s="948"/>
      <c r="BH112" s="948"/>
      <c r="BI112" s="948"/>
      <c r="BJ112" s="948"/>
      <c r="BK112" s="948"/>
      <c r="BL112" s="948"/>
      <c r="BM112" s="948"/>
      <c r="BN112" s="948"/>
      <c r="BO112" s="948"/>
      <c r="BP112" s="949"/>
      <c r="BQ112" s="917">
        <v>72995984</v>
      </c>
      <c r="BR112" s="918"/>
      <c r="BS112" s="918"/>
      <c r="BT112" s="918"/>
      <c r="BU112" s="918"/>
      <c r="BV112" s="918">
        <v>69048447</v>
      </c>
      <c r="BW112" s="918"/>
      <c r="BX112" s="918"/>
      <c r="BY112" s="918"/>
      <c r="BZ112" s="918"/>
      <c r="CA112" s="918">
        <v>68525086</v>
      </c>
      <c r="CB112" s="918"/>
      <c r="CC112" s="918"/>
      <c r="CD112" s="918"/>
      <c r="CE112" s="918"/>
      <c r="CF112" s="912">
        <v>116.7</v>
      </c>
      <c r="CG112" s="913"/>
      <c r="CH112" s="913"/>
      <c r="CI112" s="913"/>
      <c r="CJ112" s="913"/>
      <c r="CK112" s="943"/>
      <c r="CL112" s="944"/>
      <c r="CM112" s="914" t="s">
        <v>421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246803</v>
      </c>
      <c r="DH112" s="918"/>
      <c r="DI112" s="918"/>
      <c r="DJ112" s="918"/>
      <c r="DK112" s="918"/>
      <c r="DL112" s="918">
        <v>152654</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422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5744066</v>
      </c>
      <c r="AB113" s="932"/>
      <c r="AC113" s="932"/>
      <c r="AD113" s="932"/>
      <c r="AE113" s="933"/>
      <c r="AF113" s="934">
        <v>5941441</v>
      </c>
      <c r="AG113" s="932"/>
      <c r="AH113" s="932"/>
      <c r="AI113" s="932"/>
      <c r="AJ113" s="933"/>
      <c r="AK113" s="934">
        <v>5876246</v>
      </c>
      <c r="AL113" s="932"/>
      <c r="AM113" s="932"/>
      <c r="AN113" s="932"/>
      <c r="AO113" s="933"/>
      <c r="AP113" s="935">
        <v>10</v>
      </c>
      <c r="AQ113" s="936"/>
      <c r="AR113" s="936"/>
      <c r="AS113" s="936"/>
      <c r="AT113" s="937"/>
      <c r="AU113" s="897"/>
      <c r="AV113" s="898"/>
      <c r="AW113" s="898"/>
      <c r="AX113" s="898"/>
      <c r="AY113" s="899"/>
      <c r="AZ113" s="947" t="s">
        <v>423</v>
      </c>
      <c r="BA113" s="948"/>
      <c r="BB113" s="948"/>
      <c r="BC113" s="948"/>
      <c r="BD113" s="948"/>
      <c r="BE113" s="948"/>
      <c r="BF113" s="948"/>
      <c r="BG113" s="948"/>
      <c r="BH113" s="948"/>
      <c r="BI113" s="948"/>
      <c r="BJ113" s="948"/>
      <c r="BK113" s="948"/>
      <c r="BL113" s="948"/>
      <c r="BM113" s="948"/>
      <c r="BN113" s="948"/>
      <c r="BO113" s="948"/>
      <c r="BP113" s="949"/>
      <c r="BQ113" s="917">
        <v>9050083</v>
      </c>
      <c r="BR113" s="918"/>
      <c r="BS113" s="918"/>
      <c r="BT113" s="918"/>
      <c r="BU113" s="918"/>
      <c r="BV113" s="918">
        <v>8442740</v>
      </c>
      <c r="BW113" s="918"/>
      <c r="BX113" s="918"/>
      <c r="BY113" s="918"/>
      <c r="BZ113" s="918"/>
      <c r="CA113" s="918">
        <v>8180408</v>
      </c>
      <c r="CB113" s="918"/>
      <c r="CC113" s="918"/>
      <c r="CD113" s="918"/>
      <c r="CE113" s="918"/>
      <c r="CF113" s="912">
        <v>13.9</v>
      </c>
      <c r="CG113" s="913"/>
      <c r="CH113" s="913"/>
      <c r="CI113" s="913"/>
      <c r="CJ113" s="913"/>
      <c r="CK113" s="943"/>
      <c r="CL113" s="944"/>
      <c r="CM113" s="914" t="s">
        <v>424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v>77425</v>
      </c>
      <c r="DR113" s="957"/>
      <c r="DS113" s="957"/>
      <c r="DT113" s="957"/>
      <c r="DU113" s="958"/>
      <c r="DV113" s="960">
        <v>0.1</v>
      </c>
      <c r="DW113" s="961"/>
      <c r="DX113" s="961"/>
      <c r="DY113" s="961"/>
      <c r="DZ113" s="962"/>
    </row>
    <row r="114" spans="1:130" s="197" customFormat="1" ht="26.25" customHeight="1">
      <c r="A114" s="952"/>
      <c r="B114" s="953"/>
      <c r="C114" s="948" t="s">
        <v>425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1359167</v>
      </c>
      <c r="AB114" s="957"/>
      <c r="AC114" s="957"/>
      <c r="AD114" s="957"/>
      <c r="AE114" s="958"/>
      <c r="AF114" s="959">
        <v>1250517</v>
      </c>
      <c r="AG114" s="957"/>
      <c r="AH114" s="957"/>
      <c r="AI114" s="957"/>
      <c r="AJ114" s="958"/>
      <c r="AK114" s="959">
        <v>1028067</v>
      </c>
      <c r="AL114" s="957"/>
      <c r="AM114" s="957"/>
      <c r="AN114" s="957"/>
      <c r="AO114" s="958"/>
      <c r="AP114" s="960">
        <v>1.8</v>
      </c>
      <c r="AQ114" s="961"/>
      <c r="AR114" s="961"/>
      <c r="AS114" s="961"/>
      <c r="AT114" s="962"/>
      <c r="AU114" s="897"/>
      <c r="AV114" s="898"/>
      <c r="AW114" s="898"/>
      <c r="AX114" s="898"/>
      <c r="AY114" s="899"/>
      <c r="AZ114" s="947" t="s">
        <v>426</v>
      </c>
      <c r="BA114" s="948"/>
      <c r="BB114" s="948"/>
      <c r="BC114" s="948"/>
      <c r="BD114" s="948"/>
      <c r="BE114" s="948"/>
      <c r="BF114" s="948"/>
      <c r="BG114" s="948"/>
      <c r="BH114" s="948"/>
      <c r="BI114" s="948"/>
      <c r="BJ114" s="948"/>
      <c r="BK114" s="948"/>
      <c r="BL114" s="948"/>
      <c r="BM114" s="948"/>
      <c r="BN114" s="948"/>
      <c r="BO114" s="948"/>
      <c r="BP114" s="949"/>
      <c r="BQ114" s="917">
        <v>16173909</v>
      </c>
      <c r="BR114" s="918"/>
      <c r="BS114" s="918"/>
      <c r="BT114" s="918"/>
      <c r="BU114" s="918"/>
      <c r="BV114" s="918">
        <v>16065617</v>
      </c>
      <c r="BW114" s="918"/>
      <c r="BX114" s="918"/>
      <c r="BY114" s="918"/>
      <c r="BZ114" s="918"/>
      <c r="CA114" s="918">
        <v>15289878</v>
      </c>
      <c r="CB114" s="918"/>
      <c r="CC114" s="918"/>
      <c r="CD114" s="918"/>
      <c r="CE114" s="918"/>
      <c r="CF114" s="912">
        <v>26</v>
      </c>
      <c r="CG114" s="913"/>
      <c r="CH114" s="913"/>
      <c r="CI114" s="913"/>
      <c r="CJ114" s="913"/>
      <c r="CK114" s="943"/>
      <c r="CL114" s="944"/>
      <c r="CM114" s="914" t="s">
        <v>427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995795</v>
      </c>
      <c r="AB115" s="932"/>
      <c r="AC115" s="932"/>
      <c r="AD115" s="932"/>
      <c r="AE115" s="933"/>
      <c r="AF115" s="934">
        <v>870560</v>
      </c>
      <c r="AG115" s="932"/>
      <c r="AH115" s="932"/>
      <c r="AI115" s="932"/>
      <c r="AJ115" s="933"/>
      <c r="AK115" s="934">
        <v>636998</v>
      </c>
      <c r="AL115" s="932"/>
      <c r="AM115" s="932"/>
      <c r="AN115" s="932"/>
      <c r="AO115" s="933"/>
      <c r="AP115" s="935">
        <v>1.1000000000000001</v>
      </c>
      <c r="AQ115" s="936"/>
      <c r="AR115" s="936"/>
      <c r="AS115" s="936"/>
      <c r="AT115" s="937"/>
      <c r="AU115" s="897"/>
      <c r="AV115" s="898"/>
      <c r="AW115" s="898"/>
      <c r="AX115" s="898"/>
      <c r="AY115" s="899"/>
      <c r="AZ115" s="947" t="s">
        <v>429</v>
      </c>
      <c r="BA115" s="948"/>
      <c r="BB115" s="948"/>
      <c r="BC115" s="948"/>
      <c r="BD115" s="948"/>
      <c r="BE115" s="948"/>
      <c r="BF115" s="948"/>
      <c r="BG115" s="948"/>
      <c r="BH115" s="948"/>
      <c r="BI115" s="948"/>
      <c r="BJ115" s="948"/>
      <c r="BK115" s="948"/>
      <c r="BL115" s="948"/>
      <c r="BM115" s="948"/>
      <c r="BN115" s="948"/>
      <c r="BO115" s="948"/>
      <c r="BP115" s="949"/>
      <c r="BQ115" s="917">
        <v>10522125</v>
      </c>
      <c r="BR115" s="918"/>
      <c r="BS115" s="918"/>
      <c r="BT115" s="918"/>
      <c r="BU115" s="918"/>
      <c r="BV115" s="918">
        <v>10020664</v>
      </c>
      <c r="BW115" s="918"/>
      <c r="BX115" s="918"/>
      <c r="BY115" s="918"/>
      <c r="BZ115" s="918"/>
      <c r="CA115" s="918">
        <v>10377725</v>
      </c>
      <c r="CB115" s="918"/>
      <c r="CC115" s="918"/>
      <c r="CD115" s="918"/>
      <c r="CE115" s="918"/>
      <c r="CF115" s="912">
        <v>17.7</v>
      </c>
      <c r="CG115" s="913"/>
      <c r="CH115" s="913"/>
      <c r="CI115" s="913"/>
      <c r="CJ115" s="913"/>
      <c r="CK115" s="943"/>
      <c r="CL115" s="944"/>
      <c r="CM115" s="947" t="s">
        <v>430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431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432</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554726</v>
      </c>
      <c r="DH116" s="957"/>
      <c r="DI116" s="957"/>
      <c r="DJ116" s="957"/>
      <c r="DK116" s="958"/>
      <c r="DL116" s="959">
        <v>458743</v>
      </c>
      <c r="DM116" s="957"/>
      <c r="DN116" s="957"/>
      <c r="DO116" s="957"/>
      <c r="DP116" s="958"/>
      <c r="DQ116" s="959">
        <v>371034</v>
      </c>
      <c r="DR116" s="957"/>
      <c r="DS116" s="957"/>
      <c r="DT116" s="957"/>
      <c r="DU116" s="958"/>
      <c r="DV116" s="960">
        <v>0.6</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434</v>
      </c>
      <c r="Z117" s="882"/>
      <c r="AA117" s="994">
        <v>21139809</v>
      </c>
      <c r="AB117" s="964"/>
      <c r="AC117" s="964"/>
      <c r="AD117" s="964"/>
      <c r="AE117" s="965"/>
      <c r="AF117" s="963">
        <v>21318013</v>
      </c>
      <c r="AG117" s="964"/>
      <c r="AH117" s="964"/>
      <c r="AI117" s="964"/>
      <c r="AJ117" s="965"/>
      <c r="AK117" s="963">
        <v>20234969</v>
      </c>
      <c r="AL117" s="964"/>
      <c r="AM117" s="964"/>
      <c r="AN117" s="964"/>
      <c r="AO117" s="965"/>
      <c r="AP117" s="966"/>
      <c r="AQ117" s="967"/>
      <c r="AR117" s="967"/>
      <c r="AS117" s="967"/>
      <c r="AT117" s="968"/>
      <c r="AU117" s="897"/>
      <c r="AV117" s="898"/>
      <c r="AW117" s="898"/>
      <c r="AX117" s="898"/>
      <c r="AY117" s="899"/>
      <c r="AZ117" s="993" t="s">
        <v>435</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410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408</v>
      </c>
      <c r="AB118" s="881"/>
      <c r="AC118" s="881"/>
      <c r="AD118" s="881"/>
      <c r="AE118" s="882"/>
      <c r="AF118" s="880" t="s">
        <v>286</v>
      </c>
      <c r="AG118" s="881"/>
      <c r="AH118" s="881"/>
      <c r="AI118" s="881"/>
      <c r="AJ118" s="882"/>
      <c r="AK118" s="880" t="s">
        <v>285</v>
      </c>
      <c r="AL118" s="881"/>
      <c r="AM118" s="881"/>
      <c r="AN118" s="881"/>
      <c r="AO118" s="882"/>
      <c r="AP118" s="988" t="s">
        <v>409</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437</v>
      </c>
      <c r="BP118" s="992"/>
      <c r="BQ118" s="983">
        <v>206917860</v>
      </c>
      <c r="BR118" s="984"/>
      <c r="BS118" s="984"/>
      <c r="BT118" s="984"/>
      <c r="BU118" s="984"/>
      <c r="BV118" s="984">
        <v>192470894</v>
      </c>
      <c r="BW118" s="984"/>
      <c r="BX118" s="984"/>
      <c r="BY118" s="984"/>
      <c r="BZ118" s="984"/>
      <c r="CA118" s="984">
        <v>184516914</v>
      </c>
      <c r="CB118" s="984"/>
      <c r="CC118" s="984"/>
      <c r="CD118" s="984"/>
      <c r="CE118" s="984"/>
      <c r="CF118" s="985"/>
      <c r="CG118" s="986"/>
      <c r="CH118" s="986"/>
      <c r="CI118" s="986"/>
      <c r="CJ118" s="987"/>
      <c r="CK118" s="943"/>
      <c r="CL118" s="944"/>
      <c r="CM118" s="914" t="s">
        <v>438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413</v>
      </c>
      <c r="B119" s="942"/>
      <c r="C119" s="921" t="s">
        <v>414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187506</v>
      </c>
      <c r="AB119" s="888"/>
      <c r="AC119" s="888"/>
      <c r="AD119" s="888"/>
      <c r="AE119" s="889"/>
      <c r="AF119" s="890">
        <v>186733</v>
      </c>
      <c r="AG119" s="888"/>
      <c r="AH119" s="888"/>
      <c r="AI119" s="888"/>
      <c r="AJ119" s="889"/>
      <c r="AK119" s="890">
        <v>186503</v>
      </c>
      <c r="AL119" s="888"/>
      <c r="AM119" s="888"/>
      <c r="AN119" s="888"/>
      <c r="AO119" s="889"/>
      <c r="AP119" s="891">
        <v>0.3</v>
      </c>
      <c r="AQ119" s="892"/>
      <c r="AR119" s="892"/>
      <c r="AS119" s="892"/>
      <c r="AT119" s="893"/>
      <c r="AU119" s="975" t="s">
        <v>439</v>
      </c>
      <c r="AV119" s="976"/>
      <c r="AW119" s="976"/>
      <c r="AX119" s="976"/>
      <c r="AY119" s="977"/>
      <c r="AZ119" s="938" t="s">
        <v>440</v>
      </c>
      <c r="BA119" s="885"/>
      <c r="BB119" s="885"/>
      <c r="BC119" s="885"/>
      <c r="BD119" s="885"/>
      <c r="BE119" s="885"/>
      <c r="BF119" s="885"/>
      <c r="BG119" s="885"/>
      <c r="BH119" s="885"/>
      <c r="BI119" s="885"/>
      <c r="BJ119" s="885"/>
      <c r="BK119" s="885"/>
      <c r="BL119" s="885"/>
      <c r="BM119" s="885"/>
      <c r="BN119" s="885"/>
      <c r="BO119" s="885"/>
      <c r="BP119" s="886"/>
      <c r="BQ119" s="924">
        <v>24517886</v>
      </c>
      <c r="BR119" s="925"/>
      <c r="BS119" s="925"/>
      <c r="BT119" s="925"/>
      <c r="BU119" s="925"/>
      <c r="BV119" s="925">
        <v>26452872</v>
      </c>
      <c r="BW119" s="925"/>
      <c r="BX119" s="925"/>
      <c r="BY119" s="925"/>
      <c r="BZ119" s="925"/>
      <c r="CA119" s="925">
        <v>29435108</v>
      </c>
      <c r="CB119" s="925"/>
      <c r="CC119" s="925"/>
      <c r="CD119" s="925"/>
      <c r="CE119" s="925"/>
      <c r="CF119" s="939">
        <v>50.1</v>
      </c>
      <c r="CG119" s="940"/>
      <c r="CH119" s="940"/>
      <c r="CI119" s="940"/>
      <c r="CJ119" s="940"/>
      <c r="CK119" s="945"/>
      <c r="CL119" s="946"/>
      <c r="CM119" s="1002" t="s">
        <v>441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1519037</v>
      </c>
      <c r="DH119" s="996"/>
      <c r="DI119" s="996"/>
      <c r="DJ119" s="996"/>
      <c r="DK119" s="997"/>
      <c r="DL119" s="998">
        <v>1111465</v>
      </c>
      <c r="DM119" s="996"/>
      <c r="DN119" s="996"/>
      <c r="DO119" s="996"/>
      <c r="DP119" s="997"/>
      <c r="DQ119" s="998">
        <v>884737</v>
      </c>
      <c r="DR119" s="996"/>
      <c r="DS119" s="996"/>
      <c r="DT119" s="996"/>
      <c r="DU119" s="997"/>
      <c r="DV119" s="999">
        <v>1.5</v>
      </c>
      <c r="DW119" s="1000"/>
      <c r="DX119" s="1000"/>
      <c r="DY119" s="1000"/>
      <c r="DZ119" s="1001"/>
    </row>
    <row r="120" spans="1:130" s="197" customFormat="1" ht="26.25" customHeight="1">
      <c r="A120" s="973"/>
      <c r="B120" s="944"/>
      <c r="C120" s="914" t="s">
        <v>417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442</v>
      </c>
      <c r="BA120" s="948"/>
      <c r="BB120" s="948"/>
      <c r="BC120" s="948"/>
      <c r="BD120" s="948"/>
      <c r="BE120" s="948"/>
      <c r="BF120" s="948"/>
      <c r="BG120" s="948"/>
      <c r="BH120" s="948"/>
      <c r="BI120" s="948"/>
      <c r="BJ120" s="948"/>
      <c r="BK120" s="948"/>
      <c r="BL120" s="948"/>
      <c r="BM120" s="948"/>
      <c r="BN120" s="948"/>
      <c r="BO120" s="948"/>
      <c r="BP120" s="949"/>
      <c r="BQ120" s="917">
        <v>19358877</v>
      </c>
      <c r="BR120" s="918"/>
      <c r="BS120" s="918"/>
      <c r="BT120" s="918"/>
      <c r="BU120" s="918"/>
      <c r="BV120" s="918">
        <v>18211266</v>
      </c>
      <c r="BW120" s="918"/>
      <c r="BX120" s="918"/>
      <c r="BY120" s="918"/>
      <c r="BZ120" s="918"/>
      <c r="CA120" s="918">
        <v>19420713</v>
      </c>
      <c r="CB120" s="918"/>
      <c r="CC120" s="918"/>
      <c r="CD120" s="918"/>
      <c r="CE120" s="918"/>
      <c r="CF120" s="912">
        <v>33.1</v>
      </c>
      <c r="CG120" s="913"/>
      <c r="CH120" s="913"/>
      <c r="CI120" s="913"/>
      <c r="CJ120" s="913"/>
      <c r="CK120" s="1011" t="s">
        <v>443</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66870730</v>
      </c>
      <c r="DH120" s="925"/>
      <c r="DI120" s="925"/>
      <c r="DJ120" s="925"/>
      <c r="DK120" s="925"/>
      <c r="DL120" s="925">
        <v>61589608</v>
      </c>
      <c r="DM120" s="925"/>
      <c r="DN120" s="925"/>
      <c r="DO120" s="925"/>
      <c r="DP120" s="925"/>
      <c r="DQ120" s="925">
        <v>60254025</v>
      </c>
      <c r="DR120" s="925"/>
      <c r="DS120" s="925"/>
      <c r="DT120" s="925"/>
      <c r="DU120" s="925"/>
      <c r="DV120" s="926">
        <v>102.6</v>
      </c>
      <c r="DW120" s="926"/>
      <c r="DX120" s="926"/>
      <c r="DY120" s="926"/>
      <c r="DZ120" s="927"/>
    </row>
    <row r="121" spans="1:130" s="197" customFormat="1" ht="26.25" customHeight="1">
      <c r="A121" s="973"/>
      <c r="B121" s="944"/>
      <c r="C121" s="1008" t="s">
        <v>444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132102</v>
      </c>
      <c r="AB121" s="957"/>
      <c r="AC121" s="957"/>
      <c r="AD121" s="957"/>
      <c r="AE121" s="958"/>
      <c r="AF121" s="959">
        <v>115271</v>
      </c>
      <c r="AG121" s="957"/>
      <c r="AH121" s="957"/>
      <c r="AI121" s="957"/>
      <c r="AJ121" s="958"/>
      <c r="AK121" s="959">
        <v>93761</v>
      </c>
      <c r="AL121" s="957"/>
      <c r="AM121" s="957"/>
      <c r="AN121" s="957"/>
      <c r="AO121" s="958"/>
      <c r="AP121" s="960">
        <v>0.2</v>
      </c>
      <c r="AQ121" s="961"/>
      <c r="AR121" s="961"/>
      <c r="AS121" s="961"/>
      <c r="AT121" s="962"/>
      <c r="AU121" s="978"/>
      <c r="AV121" s="979"/>
      <c r="AW121" s="979"/>
      <c r="AX121" s="979"/>
      <c r="AY121" s="980"/>
      <c r="AZ121" s="993" t="s">
        <v>445</v>
      </c>
      <c r="BA121" s="969"/>
      <c r="BB121" s="969"/>
      <c r="BC121" s="969"/>
      <c r="BD121" s="969"/>
      <c r="BE121" s="969"/>
      <c r="BF121" s="969"/>
      <c r="BG121" s="969"/>
      <c r="BH121" s="969"/>
      <c r="BI121" s="969"/>
      <c r="BJ121" s="969"/>
      <c r="BK121" s="969"/>
      <c r="BL121" s="969"/>
      <c r="BM121" s="969"/>
      <c r="BN121" s="969"/>
      <c r="BO121" s="969"/>
      <c r="BP121" s="970"/>
      <c r="BQ121" s="983">
        <v>111909364</v>
      </c>
      <c r="BR121" s="984"/>
      <c r="BS121" s="984"/>
      <c r="BT121" s="984"/>
      <c r="BU121" s="984"/>
      <c r="BV121" s="984">
        <v>109219680</v>
      </c>
      <c r="BW121" s="984"/>
      <c r="BX121" s="984"/>
      <c r="BY121" s="984"/>
      <c r="BZ121" s="984"/>
      <c r="CA121" s="984">
        <v>106151326</v>
      </c>
      <c r="CB121" s="984"/>
      <c r="CC121" s="984"/>
      <c r="CD121" s="984"/>
      <c r="CE121" s="984"/>
      <c r="CF121" s="1022">
        <v>180.8</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3163826</v>
      </c>
      <c r="DH121" s="918"/>
      <c r="DI121" s="918"/>
      <c r="DJ121" s="918"/>
      <c r="DK121" s="918"/>
      <c r="DL121" s="918">
        <v>4431170</v>
      </c>
      <c r="DM121" s="918"/>
      <c r="DN121" s="918"/>
      <c r="DO121" s="918"/>
      <c r="DP121" s="918"/>
      <c r="DQ121" s="918">
        <v>5236071</v>
      </c>
      <c r="DR121" s="918"/>
      <c r="DS121" s="918"/>
      <c r="DT121" s="918"/>
      <c r="DU121" s="918"/>
      <c r="DV121" s="919">
        <v>8.9</v>
      </c>
      <c r="DW121" s="919"/>
      <c r="DX121" s="919"/>
      <c r="DY121" s="919"/>
      <c r="DZ121" s="920"/>
    </row>
    <row r="122" spans="1:130" s="197" customFormat="1" ht="26.25" customHeight="1">
      <c r="A122" s="973"/>
      <c r="B122" s="944"/>
      <c r="C122" s="914" t="s">
        <v>427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446</v>
      </c>
      <c r="BP122" s="992"/>
      <c r="BQ122" s="1032">
        <v>155786127</v>
      </c>
      <c r="BR122" s="1033"/>
      <c r="BS122" s="1033"/>
      <c r="BT122" s="1033"/>
      <c r="BU122" s="1033"/>
      <c r="BV122" s="1033">
        <v>153883818</v>
      </c>
      <c r="BW122" s="1033"/>
      <c r="BX122" s="1033"/>
      <c r="BY122" s="1033"/>
      <c r="BZ122" s="1033"/>
      <c r="CA122" s="1033">
        <v>155007147</v>
      </c>
      <c r="CB122" s="1033"/>
      <c r="CC122" s="1033"/>
      <c r="CD122" s="1033"/>
      <c r="CE122" s="1033"/>
      <c r="CF122" s="985"/>
      <c r="CG122" s="986"/>
      <c r="CH122" s="986"/>
      <c r="CI122" s="986"/>
      <c r="CJ122" s="987"/>
      <c r="CK122" s="1014"/>
      <c r="CL122" s="1015"/>
      <c r="CM122" s="1015"/>
      <c r="CN122" s="1015"/>
      <c r="CO122" s="1016"/>
      <c r="CP122" s="1005" t="s">
        <v>393</v>
      </c>
      <c r="CQ122" s="1006"/>
      <c r="CR122" s="1006"/>
      <c r="CS122" s="1006"/>
      <c r="CT122" s="1006"/>
      <c r="CU122" s="1006"/>
      <c r="CV122" s="1006"/>
      <c r="CW122" s="1006"/>
      <c r="CX122" s="1006"/>
      <c r="CY122" s="1006"/>
      <c r="CZ122" s="1006"/>
      <c r="DA122" s="1006"/>
      <c r="DB122" s="1006"/>
      <c r="DC122" s="1006"/>
      <c r="DD122" s="1006"/>
      <c r="DE122" s="1006"/>
      <c r="DF122" s="1007"/>
      <c r="DG122" s="917">
        <v>1784498</v>
      </c>
      <c r="DH122" s="918"/>
      <c r="DI122" s="918"/>
      <c r="DJ122" s="918"/>
      <c r="DK122" s="918"/>
      <c r="DL122" s="918">
        <v>1909402</v>
      </c>
      <c r="DM122" s="918"/>
      <c r="DN122" s="918"/>
      <c r="DO122" s="918"/>
      <c r="DP122" s="918"/>
      <c r="DQ122" s="918">
        <v>2021365</v>
      </c>
      <c r="DR122" s="918"/>
      <c r="DS122" s="918"/>
      <c r="DT122" s="918"/>
      <c r="DU122" s="918"/>
      <c r="DV122" s="919">
        <v>3.4</v>
      </c>
      <c r="DW122" s="919"/>
      <c r="DX122" s="919"/>
      <c r="DY122" s="919"/>
      <c r="DZ122" s="920"/>
    </row>
    <row r="123" spans="1:130" s="197" customFormat="1" ht="26.25" customHeight="1" thickBot="1">
      <c r="A123" s="973"/>
      <c r="B123" s="944"/>
      <c r="C123" s="914" t="s">
        <v>433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175572</v>
      </c>
      <c r="AB123" s="957"/>
      <c r="AC123" s="957"/>
      <c r="AD123" s="957"/>
      <c r="AE123" s="958"/>
      <c r="AF123" s="959">
        <v>97987</v>
      </c>
      <c r="AG123" s="957"/>
      <c r="AH123" s="957"/>
      <c r="AI123" s="957"/>
      <c r="AJ123" s="958"/>
      <c r="AK123" s="959">
        <v>96784</v>
      </c>
      <c r="AL123" s="957"/>
      <c r="AM123" s="957"/>
      <c r="AN123" s="957"/>
      <c r="AO123" s="958"/>
      <c r="AP123" s="960">
        <v>0.2</v>
      </c>
      <c r="AQ123" s="961"/>
      <c r="AR123" s="961"/>
      <c r="AS123" s="961"/>
      <c r="AT123" s="962"/>
      <c r="AU123" s="1029" t="s">
        <v>447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89</v>
      </c>
      <c r="BR123" s="1025"/>
      <c r="BS123" s="1025"/>
      <c r="BT123" s="1025"/>
      <c r="BU123" s="1025"/>
      <c r="BV123" s="1025">
        <v>66</v>
      </c>
      <c r="BW123" s="1025"/>
      <c r="BX123" s="1025"/>
      <c r="BY123" s="1025"/>
      <c r="BZ123" s="1025"/>
      <c r="CA123" s="1025">
        <v>50.2</v>
      </c>
      <c r="CB123" s="1025"/>
      <c r="CC123" s="1025"/>
      <c r="CD123" s="1025"/>
      <c r="CE123" s="1025"/>
      <c r="CF123" s="1026"/>
      <c r="CG123" s="1027"/>
      <c r="CH123" s="1027"/>
      <c r="CI123" s="1027"/>
      <c r="CJ123" s="1028"/>
      <c r="CK123" s="1014"/>
      <c r="CL123" s="1015"/>
      <c r="CM123" s="1015"/>
      <c r="CN123" s="1015"/>
      <c r="CO123" s="1016"/>
      <c r="CP123" s="1005" t="s">
        <v>391</v>
      </c>
      <c r="CQ123" s="1006"/>
      <c r="CR123" s="1006"/>
      <c r="CS123" s="1006"/>
      <c r="CT123" s="1006"/>
      <c r="CU123" s="1006"/>
      <c r="CV123" s="1006"/>
      <c r="CW123" s="1006"/>
      <c r="CX123" s="1006"/>
      <c r="CY123" s="1006"/>
      <c r="CZ123" s="1006"/>
      <c r="DA123" s="1006"/>
      <c r="DB123" s="1006"/>
      <c r="DC123" s="1006"/>
      <c r="DD123" s="1006"/>
      <c r="DE123" s="1006"/>
      <c r="DF123" s="1007"/>
      <c r="DG123" s="956">
        <v>989006</v>
      </c>
      <c r="DH123" s="957"/>
      <c r="DI123" s="957"/>
      <c r="DJ123" s="957"/>
      <c r="DK123" s="958"/>
      <c r="DL123" s="959">
        <v>918388</v>
      </c>
      <c r="DM123" s="957"/>
      <c r="DN123" s="957"/>
      <c r="DO123" s="957"/>
      <c r="DP123" s="958"/>
      <c r="DQ123" s="959">
        <v>835931</v>
      </c>
      <c r="DR123" s="957"/>
      <c r="DS123" s="957"/>
      <c r="DT123" s="957"/>
      <c r="DU123" s="958"/>
      <c r="DV123" s="960">
        <v>1.4</v>
      </c>
      <c r="DW123" s="961"/>
      <c r="DX123" s="961"/>
      <c r="DY123" s="961"/>
      <c r="DZ123" s="962"/>
    </row>
    <row r="124" spans="1:130" s="197" customFormat="1" ht="26.25" customHeight="1">
      <c r="A124" s="973"/>
      <c r="B124" s="944"/>
      <c r="C124" s="914" t="s">
        <v>436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448</v>
      </c>
      <c r="CQ124" s="1006"/>
      <c r="CR124" s="1006"/>
      <c r="CS124" s="1006"/>
      <c r="CT124" s="1006"/>
      <c r="CU124" s="1006"/>
      <c r="CV124" s="1006"/>
      <c r="CW124" s="1006"/>
      <c r="CX124" s="1006"/>
      <c r="CY124" s="1006"/>
      <c r="CZ124" s="1006"/>
      <c r="DA124" s="1006"/>
      <c r="DB124" s="1006"/>
      <c r="DC124" s="1006"/>
      <c r="DD124" s="1006"/>
      <c r="DE124" s="1006"/>
      <c r="DF124" s="1007"/>
      <c r="DG124" s="995">
        <v>187924</v>
      </c>
      <c r="DH124" s="996"/>
      <c r="DI124" s="996"/>
      <c r="DJ124" s="996"/>
      <c r="DK124" s="997"/>
      <c r="DL124" s="998">
        <v>199879</v>
      </c>
      <c r="DM124" s="996"/>
      <c r="DN124" s="996"/>
      <c r="DO124" s="996"/>
      <c r="DP124" s="997"/>
      <c r="DQ124" s="998">
        <v>177694</v>
      </c>
      <c r="DR124" s="996"/>
      <c r="DS124" s="996"/>
      <c r="DT124" s="996"/>
      <c r="DU124" s="997"/>
      <c r="DV124" s="999">
        <v>0.3</v>
      </c>
      <c r="DW124" s="1000"/>
      <c r="DX124" s="1000"/>
      <c r="DY124" s="1000"/>
      <c r="DZ124" s="1001"/>
    </row>
    <row r="125" spans="1:130" s="197" customFormat="1" ht="26.25" customHeight="1" thickBot="1">
      <c r="A125" s="973"/>
      <c r="B125" s="944"/>
      <c r="C125" s="914" t="s">
        <v>438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449</v>
      </c>
      <c r="CL125" s="1012"/>
      <c r="CM125" s="1012"/>
      <c r="CN125" s="1012"/>
      <c r="CO125" s="1013"/>
      <c r="CP125" s="938" t="s">
        <v>450</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441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500615</v>
      </c>
      <c r="AB126" s="957"/>
      <c r="AC126" s="957"/>
      <c r="AD126" s="957"/>
      <c r="AE126" s="958"/>
      <c r="AF126" s="959">
        <v>470569</v>
      </c>
      <c r="AG126" s="957"/>
      <c r="AH126" s="957"/>
      <c r="AI126" s="957"/>
      <c r="AJ126" s="958"/>
      <c r="AK126" s="959">
        <v>259950</v>
      </c>
      <c r="AL126" s="957"/>
      <c r="AM126" s="957"/>
      <c r="AN126" s="957"/>
      <c r="AO126" s="958"/>
      <c r="AP126" s="960">
        <v>0.4</v>
      </c>
      <c r="AQ126" s="961"/>
      <c r="AR126" s="961"/>
      <c r="AS126" s="961"/>
      <c r="AT126" s="962"/>
      <c r="AU126" s="233"/>
      <c r="AV126" s="233"/>
      <c r="AW126" s="233"/>
      <c r="AX126" s="1034" t="s">
        <v>451</v>
      </c>
      <c r="AY126" s="1035"/>
      <c r="AZ126" s="1035"/>
      <c r="BA126" s="1035"/>
      <c r="BB126" s="1035"/>
      <c r="BC126" s="1035"/>
      <c r="BD126" s="1035"/>
      <c r="BE126" s="1036"/>
      <c r="BF126" s="1050" t="s">
        <v>452</v>
      </c>
      <c r="BG126" s="1035"/>
      <c r="BH126" s="1035"/>
      <c r="BI126" s="1035"/>
      <c r="BJ126" s="1035"/>
      <c r="BK126" s="1035"/>
      <c r="BL126" s="1036"/>
      <c r="BM126" s="1050" t="s">
        <v>453</v>
      </c>
      <c r="BN126" s="1035"/>
      <c r="BO126" s="1035"/>
      <c r="BP126" s="1035"/>
      <c r="BQ126" s="1035"/>
      <c r="BR126" s="1035"/>
      <c r="BS126" s="1036"/>
      <c r="BT126" s="1050" t="s">
        <v>454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455</v>
      </c>
      <c r="CQ126" s="948"/>
      <c r="CR126" s="948"/>
      <c r="CS126" s="948"/>
      <c r="CT126" s="948"/>
      <c r="CU126" s="948"/>
      <c r="CV126" s="948"/>
      <c r="CW126" s="948"/>
      <c r="CX126" s="948"/>
      <c r="CY126" s="948"/>
      <c r="CZ126" s="948"/>
      <c r="DA126" s="948"/>
      <c r="DB126" s="948"/>
      <c r="DC126" s="948"/>
      <c r="DD126" s="948"/>
      <c r="DE126" s="948"/>
      <c r="DF126" s="949"/>
      <c r="DG126" s="917">
        <v>10500547</v>
      </c>
      <c r="DH126" s="918"/>
      <c r="DI126" s="918"/>
      <c r="DJ126" s="918"/>
      <c r="DK126" s="918"/>
      <c r="DL126" s="918">
        <v>10001402</v>
      </c>
      <c r="DM126" s="918"/>
      <c r="DN126" s="918"/>
      <c r="DO126" s="918"/>
      <c r="DP126" s="918"/>
      <c r="DQ126" s="918">
        <v>10375277</v>
      </c>
      <c r="DR126" s="918"/>
      <c r="DS126" s="918"/>
      <c r="DT126" s="918"/>
      <c r="DU126" s="918"/>
      <c r="DV126" s="919">
        <v>17.7</v>
      </c>
      <c r="DW126" s="919"/>
      <c r="DX126" s="919"/>
      <c r="DY126" s="919"/>
      <c r="DZ126" s="920"/>
    </row>
    <row r="127" spans="1:130" s="197" customFormat="1" ht="26.25" customHeight="1" thickBot="1">
      <c r="A127" s="974"/>
      <c r="B127" s="946"/>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457</v>
      </c>
      <c r="AY127" s="885"/>
      <c r="AZ127" s="885"/>
      <c r="BA127" s="885"/>
      <c r="BB127" s="885"/>
      <c r="BC127" s="885"/>
      <c r="BD127" s="885"/>
      <c r="BE127" s="886"/>
      <c r="BF127" s="1039" t="s">
        <v>113</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458</v>
      </c>
      <c r="CQ127" s="1043"/>
      <c r="CR127" s="1043"/>
      <c r="CS127" s="1043"/>
      <c r="CT127" s="1043"/>
      <c r="CU127" s="1043"/>
      <c r="CV127" s="1043"/>
      <c r="CW127" s="1043"/>
      <c r="CX127" s="1043"/>
      <c r="CY127" s="1043"/>
      <c r="CZ127" s="1043"/>
      <c r="DA127" s="1043"/>
      <c r="DB127" s="1043"/>
      <c r="DC127" s="1043"/>
      <c r="DD127" s="1043"/>
      <c r="DE127" s="1043"/>
      <c r="DF127" s="1044"/>
      <c r="DG127" s="1045">
        <v>21578</v>
      </c>
      <c r="DH127" s="1046"/>
      <c r="DI127" s="1046"/>
      <c r="DJ127" s="1046"/>
      <c r="DK127" s="1046"/>
      <c r="DL127" s="1046">
        <v>19262</v>
      </c>
      <c r="DM127" s="1046"/>
      <c r="DN127" s="1046"/>
      <c r="DO127" s="1046"/>
      <c r="DP127" s="1046"/>
      <c r="DQ127" s="1046">
        <v>2448</v>
      </c>
      <c r="DR127" s="1046"/>
      <c r="DS127" s="1046"/>
      <c r="DT127" s="1046"/>
      <c r="DU127" s="1046"/>
      <c r="DV127" s="1047">
        <v>0</v>
      </c>
      <c r="DW127" s="1047"/>
      <c r="DX127" s="1047"/>
      <c r="DY127" s="1047"/>
      <c r="DZ127" s="1048"/>
    </row>
    <row r="128" spans="1:130" s="197" customFormat="1" ht="26.25" customHeight="1">
      <c r="A128" s="1069" t="s">
        <v>459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460</v>
      </c>
      <c r="X128" s="1071"/>
      <c r="Y128" s="1071"/>
      <c r="Z128" s="1072"/>
      <c r="AA128" s="1087">
        <v>2975410</v>
      </c>
      <c r="AB128" s="1088"/>
      <c r="AC128" s="1088"/>
      <c r="AD128" s="1088"/>
      <c r="AE128" s="1089"/>
      <c r="AF128" s="1090">
        <v>2487825</v>
      </c>
      <c r="AG128" s="1088"/>
      <c r="AH128" s="1088"/>
      <c r="AI128" s="1088"/>
      <c r="AJ128" s="1089"/>
      <c r="AK128" s="1090">
        <v>2547923</v>
      </c>
      <c r="AL128" s="1088"/>
      <c r="AM128" s="1088"/>
      <c r="AN128" s="1088"/>
      <c r="AO128" s="1089"/>
      <c r="AP128" s="1091"/>
      <c r="AQ128" s="1092"/>
      <c r="AR128" s="1092"/>
      <c r="AS128" s="1092"/>
      <c r="AT128" s="1093"/>
      <c r="AU128" s="235"/>
      <c r="AV128" s="235"/>
      <c r="AW128" s="235"/>
      <c r="AX128" s="1052" t="s">
        <v>461</v>
      </c>
      <c r="AY128" s="948"/>
      <c r="AZ128" s="948"/>
      <c r="BA128" s="948"/>
      <c r="BB128" s="948"/>
      <c r="BC128" s="948"/>
      <c r="BD128" s="948"/>
      <c r="BE128" s="949"/>
      <c r="BF128" s="1064" t="s">
        <v>113</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462</v>
      </c>
      <c r="X129" s="1059"/>
      <c r="Y129" s="1059"/>
      <c r="Z129" s="1060"/>
      <c r="AA129" s="956">
        <v>68422072</v>
      </c>
      <c r="AB129" s="957"/>
      <c r="AC129" s="957"/>
      <c r="AD129" s="957"/>
      <c r="AE129" s="958"/>
      <c r="AF129" s="959">
        <v>69539493</v>
      </c>
      <c r="AG129" s="957"/>
      <c r="AH129" s="957"/>
      <c r="AI129" s="957"/>
      <c r="AJ129" s="958"/>
      <c r="AK129" s="959">
        <v>69836086</v>
      </c>
      <c r="AL129" s="957"/>
      <c r="AM129" s="957"/>
      <c r="AN129" s="957"/>
      <c r="AO129" s="958"/>
      <c r="AP129" s="1061"/>
      <c r="AQ129" s="1062"/>
      <c r="AR129" s="1062"/>
      <c r="AS129" s="1062"/>
      <c r="AT129" s="1063"/>
      <c r="AU129" s="235"/>
      <c r="AV129" s="235"/>
      <c r="AW129" s="235"/>
      <c r="AX129" s="1052" t="s">
        <v>463</v>
      </c>
      <c r="AY129" s="948"/>
      <c r="AZ129" s="948"/>
      <c r="BA129" s="948"/>
      <c r="BB129" s="948"/>
      <c r="BC129" s="948"/>
      <c r="BD129" s="948"/>
      <c r="BE129" s="949"/>
      <c r="BF129" s="1053">
        <v>12.2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465</v>
      </c>
      <c r="X130" s="1059"/>
      <c r="Y130" s="1059"/>
      <c r="Z130" s="1060"/>
      <c r="AA130" s="956">
        <v>11002793</v>
      </c>
      <c r="AB130" s="957"/>
      <c r="AC130" s="957"/>
      <c r="AD130" s="957"/>
      <c r="AE130" s="958"/>
      <c r="AF130" s="959">
        <v>11149006</v>
      </c>
      <c r="AG130" s="957"/>
      <c r="AH130" s="957"/>
      <c r="AI130" s="957"/>
      <c r="AJ130" s="958"/>
      <c r="AK130" s="959">
        <v>11125805</v>
      </c>
      <c r="AL130" s="957"/>
      <c r="AM130" s="957"/>
      <c r="AN130" s="957"/>
      <c r="AO130" s="958"/>
      <c r="AP130" s="1061"/>
      <c r="AQ130" s="1062"/>
      <c r="AR130" s="1062"/>
      <c r="AS130" s="1062"/>
      <c r="AT130" s="1063"/>
      <c r="AU130" s="235"/>
      <c r="AV130" s="235"/>
      <c r="AW130" s="235"/>
      <c r="AX130" s="1111" t="s">
        <v>466</v>
      </c>
      <c r="AY130" s="1043"/>
      <c r="AZ130" s="1043"/>
      <c r="BA130" s="1043"/>
      <c r="BB130" s="1043"/>
      <c r="BC130" s="1043"/>
      <c r="BD130" s="1043"/>
      <c r="BE130" s="1044"/>
      <c r="BF130" s="1073">
        <v>50.2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467</v>
      </c>
      <c r="X131" s="1082"/>
      <c r="Y131" s="1082"/>
      <c r="Z131" s="1083"/>
      <c r="AA131" s="995">
        <v>57419279</v>
      </c>
      <c r="AB131" s="996"/>
      <c r="AC131" s="996"/>
      <c r="AD131" s="996"/>
      <c r="AE131" s="997"/>
      <c r="AF131" s="998">
        <v>58390487</v>
      </c>
      <c r="AG131" s="996"/>
      <c r="AH131" s="996"/>
      <c r="AI131" s="996"/>
      <c r="AJ131" s="997"/>
      <c r="AK131" s="998">
        <v>58710281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469</v>
      </c>
      <c r="W132" s="1099"/>
      <c r="X132" s="1099"/>
      <c r="Y132" s="1099"/>
      <c r="Z132" s="1100"/>
      <c r="AA132" s="1101">
        <v>12.47247636</v>
      </c>
      <c r="AB132" s="1102"/>
      <c r="AC132" s="1102"/>
      <c r="AD132" s="1102"/>
      <c r="AE132" s="1103"/>
      <c r="AF132" s="1104">
        <v>13.154851750000001</v>
      </c>
      <c r="AG132" s="1102"/>
      <c r="AH132" s="1102"/>
      <c r="AI132" s="1102"/>
      <c r="AJ132" s="1103"/>
      <c r="AK132" s="1104">
        <v>11.175625269999999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470</v>
      </c>
      <c r="W133" s="1106"/>
      <c r="X133" s="1106"/>
      <c r="Y133" s="1106"/>
      <c r="Z133" s="1107"/>
      <c r="AA133" s="1108">
        <v>14.7</v>
      </c>
      <c r="AB133" s="1109"/>
      <c r="AC133" s="1109"/>
      <c r="AD133" s="1109"/>
      <c r="AE133" s="1110"/>
      <c r="AF133" s="1108">
        <v>13.7</v>
      </c>
      <c r="AG133" s="1109"/>
      <c r="AH133" s="1109"/>
      <c r="AI133" s="1109"/>
      <c r="AJ133" s="1110"/>
      <c r="AK133" s="1108">
        <v>12.2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3" zoomScaleNormal="85" zoomScaleSheetLayoutView="55" workbookViewId="0">
      <selection activeCell="AI56" sqref="AI5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40" zoomScaleSheetLayoutView="55" workbookViewId="0">
      <selection activeCell="AH63" sqref="AH6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5" t="s">
        <v>473</v>
      </c>
      <c r="L7" s="254"/>
      <c r="M7" s="255" t="s">
        <v>474</v>
      </c>
      <c r="N7" s="256"/>
    </row>
    <row r="8" spans="1:16">
      <c r="A8" s="248"/>
      <c r="B8" s="244"/>
      <c r="C8" s="244"/>
      <c r="D8" s="244"/>
      <c r="E8" s="244"/>
      <c r="F8" s="244"/>
      <c r="G8" s="257"/>
      <c r="H8" s="258"/>
      <c r="I8" s="258"/>
      <c r="J8" s="259"/>
      <c r="K8" s="1116"/>
      <c r="L8" s="260" t="s">
        <v>475</v>
      </c>
      <c r="M8" s="261" t="s">
        <v>476</v>
      </c>
      <c r="N8" s="262" t="s">
        <v>477</v>
      </c>
    </row>
    <row r="9" spans="1:16">
      <c r="A9" s="248"/>
      <c r="B9" s="244"/>
      <c r="C9" s="244"/>
      <c r="D9" s="244"/>
      <c r="E9" s="244"/>
      <c r="F9" s="244"/>
      <c r="G9" s="1117" t="s">
        <v>478</v>
      </c>
      <c r="H9" s="1118"/>
      <c r="I9" s="1118"/>
      <c r="J9" s="1119"/>
      <c r="K9" s="263">
        <v>16383586</v>
      </c>
      <c r="L9" s="264">
        <v>52310</v>
      </c>
      <c r="M9" s="265">
        <v>55535</v>
      </c>
      <c r="N9" s="266">
        <v>-5.8</v>
      </c>
    </row>
    <row r="10" spans="1:16">
      <c r="A10" s="248"/>
      <c r="B10" s="244"/>
      <c r="C10" s="244"/>
      <c r="D10" s="244"/>
      <c r="E10" s="244"/>
      <c r="F10" s="244"/>
      <c r="G10" s="1117" t="s">
        <v>479</v>
      </c>
      <c r="H10" s="1118"/>
      <c r="I10" s="1118"/>
      <c r="J10" s="1119"/>
      <c r="K10" s="267">
        <v>2108055</v>
      </c>
      <c r="L10" s="268">
        <v>6731</v>
      </c>
      <c r="M10" s="269">
        <v>3368</v>
      </c>
      <c r="N10" s="270">
        <v>99.9</v>
      </c>
    </row>
    <row r="11" spans="1:16" ht="13.5" customHeight="1">
      <c r="A11" s="248"/>
      <c r="B11" s="244"/>
      <c r="C11" s="244"/>
      <c r="D11" s="244"/>
      <c r="E11" s="244"/>
      <c r="F11" s="244"/>
      <c r="G11" s="1117" t="s">
        <v>480</v>
      </c>
      <c r="H11" s="1118"/>
      <c r="I11" s="1118"/>
      <c r="J11" s="1119"/>
      <c r="K11" s="267">
        <v>245896</v>
      </c>
      <c r="L11" s="268">
        <v>785</v>
      </c>
      <c r="M11" s="269">
        <v>1911</v>
      </c>
      <c r="N11" s="270">
        <v>-58.9</v>
      </c>
    </row>
    <row r="12" spans="1:16" ht="13.5" customHeight="1">
      <c r="A12" s="248"/>
      <c r="B12" s="244"/>
      <c r="C12" s="244"/>
      <c r="D12" s="244"/>
      <c r="E12" s="244"/>
      <c r="F12" s="244"/>
      <c r="G12" s="1117" t="s">
        <v>481</v>
      </c>
      <c r="H12" s="1118"/>
      <c r="I12" s="1118"/>
      <c r="J12" s="1119"/>
      <c r="K12" s="267">
        <v>727502</v>
      </c>
      <c r="L12" s="268">
        <v>2323</v>
      </c>
      <c r="M12" s="269">
        <v>1237</v>
      </c>
      <c r="N12" s="270">
        <v>87.8</v>
      </c>
    </row>
    <row r="13" spans="1:16" ht="13.5" customHeight="1">
      <c r="A13" s="248"/>
      <c r="B13" s="244"/>
      <c r="C13" s="244"/>
      <c r="D13" s="244"/>
      <c r="E13" s="244"/>
      <c r="F13" s="244"/>
      <c r="G13" s="1117" t="s">
        <v>482</v>
      </c>
      <c r="H13" s="1118"/>
      <c r="I13" s="1118"/>
      <c r="J13" s="1119"/>
      <c r="K13" s="267" t="s">
        <v>483</v>
      </c>
      <c r="L13" s="268" t="s">
        <v>483</v>
      </c>
      <c r="M13" s="269">
        <v>28</v>
      </c>
      <c r="N13" s="270" t="s">
        <v>483</v>
      </c>
    </row>
    <row r="14" spans="1:16" ht="13.5" customHeight="1">
      <c r="A14" s="248"/>
      <c r="B14" s="244"/>
      <c r="C14" s="244"/>
      <c r="D14" s="244"/>
      <c r="E14" s="244"/>
      <c r="F14" s="244"/>
      <c r="G14" s="1117" t="s">
        <v>484</v>
      </c>
      <c r="H14" s="1118"/>
      <c r="I14" s="1118"/>
      <c r="J14" s="1119"/>
      <c r="K14" s="267">
        <v>111502</v>
      </c>
      <c r="L14" s="268">
        <v>356</v>
      </c>
      <c r="M14" s="269">
        <v>1900</v>
      </c>
      <c r="N14" s="270">
        <v>-81.3</v>
      </c>
    </row>
    <row r="15" spans="1:16" ht="13.5" customHeight="1">
      <c r="A15" s="248"/>
      <c r="B15" s="244"/>
      <c r="C15" s="244"/>
      <c r="D15" s="244"/>
      <c r="E15" s="244"/>
      <c r="F15" s="244"/>
      <c r="G15" s="1117" t="s">
        <v>485</v>
      </c>
      <c r="H15" s="1118"/>
      <c r="I15" s="1118"/>
      <c r="J15" s="1119"/>
      <c r="K15" s="267">
        <v>517877</v>
      </c>
      <c r="L15" s="268">
        <v>1653</v>
      </c>
      <c r="M15" s="269">
        <v>1089</v>
      </c>
      <c r="N15" s="270">
        <v>51.8</v>
      </c>
    </row>
    <row r="16" spans="1:16">
      <c r="A16" s="248"/>
      <c r="B16" s="244"/>
      <c r="C16" s="244"/>
      <c r="D16" s="244"/>
      <c r="E16" s="244"/>
      <c r="F16" s="244"/>
      <c r="G16" s="1120" t="s">
        <v>486</v>
      </c>
      <c r="H16" s="1121"/>
      <c r="I16" s="1121"/>
      <c r="J16" s="1122"/>
      <c r="K16" s="268">
        <v>-1840016</v>
      </c>
      <c r="L16" s="268">
        <v>-5875</v>
      </c>
      <c r="M16" s="269">
        <v>-5815</v>
      </c>
      <c r="N16" s="270">
        <v>1</v>
      </c>
    </row>
    <row r="17" spans="1:16">
      <c r="A17" s="248"/>
      <c r="B17" s="244"/>
      <c r="C17" s="244"/>
      <c r="D17" s="244"/>
      <c r="E17" s="244"/>
      <c r="F17" s="244"/>
      <c r="G17" s="1120" t="s">
        <v>170</v>
      </c>
      <c r="H17" s="1121"/>
      <c r="I17" s="1121"/>
      <c r="J17" s="1122"/>
      <c r="K17" s="268">
        <v>18254402</v>
      </c>
      <c r="L17" s="268">
        <v>58283</v>
      </c>
      <c r="M17" s="269">
        <v>59252</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2" t="s">
        <v>491</v>
      </c>
      <c r="H21" s="1113"/>
      <c r="I21" s="1113"/>
      <c r="J21" s="1114"/>
      <c r="K21" s="280">
        <v>5.58</v>
      </c>
      <c r="L21" s="281">
        <v>6.1</v>
      </c>
      <c r="M21" s="282">
        <v>-0.52</v>
      </c>
      <c r="N21" s="249"/>
      <c r="O21" s="283"/>
      <c r="P21" s="279"/>
    </row>
    <row r="22" spans="1:16" s="284" customFormat="1">
      <c r="A22" s="279"/>
      <c r="B22" s="249"/>
      <c r="C22" s="249"/>
      <c r="D22" s="249"/>
      <c r="E22" s="249"/>
      <c r="F22" s="249"/>
      <c r="G22" s="1112" t="s">
        <v>492</v>
      </c>
      <c r="H22" s="1113"/>
      <c r="I22" s="1113"/>
      <c r="J22" s="1114"/>
      <c r="K22" s="285">
        <v>102.9</v>
      </c>
      <c r="L22" s="286">
        <v>99.9</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5" t="s">
        <v>473</v>
      </c>
      <c r="L30" s="254"/>
      <c r="M30" s="255" t="s">
        <v>474</v>
      </c>
      <c r="N30" s="256"/>
    </row>
    <row r="31" spans="1:16">
      <c r="A31" s="248"/>
      <c r="B31" s="244"/>
      <c r="C31" s="244"/>
      <c r="D31" s="244"/>
      <c r="E31" s="244"/>
      <c r="F31" s="244"/>
      <c r="G31" s="257"/>
      <c r="H31" s="258"/>
      <c r="I31" s="258"/>
      <c r="J31" s="259"/>
      <c r="K31" s="1116"/>
      <c r="L31" s="260" t="s">
        <v>475</v>
      </c>
      <c r="M31" s="261" t="s">
        <v>476</v>
      </c>
      <c r="N31" s="262" t="s">
        <v>477</v>
      </c>
    </row>
    <row r="32" spans="1:16" ht="27" customHeight="1">
      <c r="A32" s="248"/>
      <c r="B32" s="244"/>
      <c r="C32" s="244"/>
      <c r="D32" s="244"/>
      <c r="E32" s="244"/>
      <c r="F32" s="244"/>
      <c r="G32" s="1128" t="s">
        <v>496</v>
      </c>
      <c r="H32" s="1129"/>
      <c r="I32" s="1129"/>
      <c r="J32" s="1130"/>
      <c r="K32" s="294">
        <v>12693658</v>
      </c>
      <c r="L32" s="294">
        <v>40529</v>
      </c>
      <c r="M32" s="295">
        <v>34486</v>
      </c>
      <c r="N32" s="296">
        <v>17.5</v>
      </c>
    </row>
    <row r="33" spans="1:16" ht="13.5" customHeight="1">
      <c r="A33" s="248"/>
      <c r="B33" s="244"/>
      <c r="C33" s="244"/>
      <c r="D33" s="244"/>
      <c r="E33" s="244"/>
      <c r="F33" s="244"/>
      <c r="G33" s="1128" t="s">
        <v>497</v>
      </c>
      <c r="H33" s="1129"/>
      <c r="I33" s="1129"/>
      <c r="J33" s="1130"/>
      <c r="K33" s="294" t="s">
        <v>483</v>
      </c>
      <c r="L33" s="294" t="s">
        <v>483</v>
      </c>
      <c r="M33" s="295">
        <v>2</v>
      </c>
      <c r="N33" s="296" t="s">
        <v>483</v>
      </c>
    </row>
    <row r="34" spans="1:16" ht="27" customHeight="1">
      <c r="A34" s="248"/>
      <c r="B34" s="244"/>
      <c r="C34" s="244"/>
      <c r="D34" s="244"/>
      <c r="E34" s="244"/>
      <c r="F34" s="244"/>
      <c r="G34" s="1128" t="s">
        <v>498</v>
      </c>
      <c r="H34" s="1129"/>
      <c r="I34" s="1129"/>
      <c r="J34" s="1130"/>
      <c r="K34" s="294" t="s">
        <v>483</v>
      </c>
      <c r="L34" s="294" t="s">
        <v>483</v>
      </c>
      <c r="M34" s="295">
        <v>70</v>
      </c>
      <c r="N34" s="296" t="s">
        <v>483</v>
      </c>
    </row>
    <row r="35" spans="1:16" ht="27" customHeight="1">
      <c r="A35" s="248"/>
      <c r="B35" s="244"/>
      <c r="C35" s="244"/>
      <c r="D35" s="244"/>
      <c r="E35" s="244"/>
      <c r="F35" s="244"/>
      <c r="G35" s="1128" t="s">
        <v>499</v>
      </c>
      <c r="H35" s="1129"/>
      <c r="I35" s="1129"/>
      <c r="J35" s="1130"/>
      <c r="K35" s="294">
        <v>5876246</v>
      </c>
      <c r="L35" s="294">
        <v>18762</v>
      </c>
      <c r="M35" s="295">
        <v>11940</v>
      </c>
      <c r="N35" s="296">
        <v>57.1</v>
      </c>
    </row>
    <row r="36" spans="1:16" ht="27" customHeight="1">
      <c r="A36" s="248"/>
      <c r="B36" s="244"/>
      <c r="C36" s="244"/>
      <c r="D36" s="244"/>
      <c r="E36" s="244"/>
      <c r="F36" s="244"/>
      <c r="G36" s="1128" t="s">
        <v>500</v>
      </c>
      <c r="H36" s="1129"/>
      <c r="I36" s="1129"/>
      <c r="J36" s="1130"/>
      <c r="K36" s="294">
        <v>1028067</v>
      </c>
      <c r="L36" s="294">
        <v>3282</v>
      </c>
      <c r="M36" s="295">
        <v>512</v>
      </c>
      <c r="N36" s="296">
        <v>541</v>
      </c>
    </row>
    <row r="37" spans="1:16" ht="13.5" customHeight="1">
      <c r="A37" s="248"/>
      <c r="B37" s="244"/>
      <c r="C37" s="244"/>
      <c r="D37" s="244"/>
      <c r="E37" s="244"/>
      <c r="F37" s="244"/>
      <c r="G37" s="1128" t="s">
        <v>501</v>
      </c>
      <c r="H37" s="1129"/>
      <c r="I37" s="1129"/>
      <c r="J37" s="1130"/>
      <c r="K37" s="294">
        <v>636998</v>
      </c>
      <c r="L37" s="294">
        <v>2034</v>
      </c>
      <c r="M37" s="295">
        <v>1781</v>
      </c>
      <c r="N37" s="296">
        <v>14.2</v>
      </c>
    </row>
    <row r="38" spans="1:16" ht="27" customHeight="1">
      <c r="A38" s="248"/>
      <c r="B38" s="244"/>
      <c r="C38" s="244"/>
      <c r="D38" s="244"/>
      <c r="E38" s="244"/>
      <c r="F38" s="244"/>
      <c r="G38" s="1131" t="s">
        <v>502</v>
      </c>
      <c r="H38" s="1132"/>
      <c r="I38" s="1132"/>
      <c r="J38" s="1133"/>
      <c r="K38" s="297" t="s">
        <v>483</v>
      </c>
      <c r="L38" s="297" t="s">
        <v>483</v>
      </c>
      <c r="M38" s="298">
        <v>5</v>
      </c>
      <c r="N38" s="299" t="s">
        <v>483</v>
      </c>
      <c r="O38" s="293"/>
    </row>
    <row r="39" spans="1:16">
      <c r="A39" s="248"/>
      <c r="B39" s="244"/>
      <c r="C39" s="244"/>
      <c r="D39" s="244"/>
      <c r="E39" s="244"/>
      <c r="F39" s="244"/>
      <c r="G39" s="1131" t="s">
        <v>503</v>
      </c>
      <c r="H39" s="1132"/>
      <c r="I39" s="1132"/>
      <c r="J39" s="1133"/>
      <c r="K39" s="300">
        <v>-2547923</v>
      </c>
      <c r="L39" s="300">
        <v>-8135</v>
      </c>
      <c r="M39" s="301">
        <v>-8044</v>
      </c>
      <c r="N39" s="302">
        <v>1.1000000000000001</v>
      </c>
      <c r="O39" s="293"/>
    </row>
    <row r="40" spans="1:16" ht="27" customHeight="1">
      <c r="A40" s="248"/>
      <c r="B40" s="244"/>
      <c r="C40" s="244"/>
      <c r="D40" s="244"/>
      <c r="E40" s="244"/>
      <c r="F40" s="244"/>
      <c r="G40" s="1128" t="s">
        <v>504</v>
      </c>
      <c r="H40" s="1129"/>
      <c r="I40" s="1129"/>
      <c r="J40" s="1130"/>
      <c r="K40" s="300">
        <v>-11125805</v>
      </c>
      <c r="L40" s="300">
        <v>-35523</v>
      </c>
      <c r="M40" s="301">
        <v>-28362</v>
      </c>
      <c r="N40" s="302">
        <v>25.2</v>
      </c>
      <c r="O40" s="293"/>
    </row>
    <row r="41" spans="1:16">
      <c r="A41" s="248"/>
      <c r="B41" s="244"/>
      <c r="C41" s="244"/>
      <c r="D41" s="244"/>
      <c r="E41" s="244"/>
      <c r="F41" s="244"/>
      <c r="G41" s="1134" t="s">
        <v>280</v>
      </c>
      <c r="H41" s="1135"/>
      <c r="I41" s="1135"/>
      <c r="J41" s="1136"/>
      <c r="K41" s="294">
        <v>6561241</v>
      </c>
      <c r="L41" s="300">
        <v>20949</v>
      </c>
      <c r="M41" s="301">
        <v>12390</v>
      </c>
      <c r="N41" s="302">
        <v>69.099999999999994</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3" t="s">
        <v>473</v>
      </c>
      <c r="J49" s="1125" t="s">
        <v>508</v>
      </c>
      <c r="K49" s="1126"/>
      <c r="L49" s="1126"/>
      <c r="M49" s="1126"/>
      <c r="N49" s="1127"/>
    </row>
    <row r="50" spans="1:14">
      <c r="A50" s="248"/>
      <c r="B50" s="244"/>
      <c r="C50" s="244"/>
      <c r="D50" s="244"/>
      <c r="E50" s="244"/>
      <c r="F50" s="244"/>
      <c r="G50" s="312"/>
      <c r="H50" s="313"/>
      <c r="I50" s="1124"/>
      <c r="J50" s="314" t="s">
        <v>509</v>
      </c>
      <c r="K50" s="315" t="s">
        <v>510</v>
      </c>
      <c r="L50" s="316" t="s">
        <v>511</v>
      </c>
      <c r="M50" s="317" t="s">
        <v>512</v>
      </c>
      <c r="N50" s="318" t="s">
        <v>513</v>
      </c>
    </row>
    <row r="51" spans="1:14">
      <c r="A51" s="248"/>
      <c r="B51" s="244"/>
      <c r="C51" s="244"/>
      <c r="D51" s="244"/>
      <c r="E51" s="244"/>
      <c r="F51" s="244"/>
      <c r="G51" s="310" t="s">
        <v>514</v>
      </c>
      <c r="H51" s="311"/>
      <c r="I51" s="319">
        <v>9632938</v>
      </c>
      <c r="J51" s="320">
        <v>31555</v>
      </c>
      <c r="K51" s="321">
        <v>-14.3</v>
      </c>
      <c r="L51" s="322">
        <v>42247</v>
      </c>
      <c r="M51" s="323">
        <v>7.8</v>
      </c>
      <c r="N51" s="324">
        <v>-22.1</v>
      </c>
    </row>
    <row r="52" spans="1:14">
      <c r="A52" s="248"/>
      <c r="B52" s="244"/>
      <c r="C52" s="244"/>
      <c r="D52" s="244"/>
      <c r="E52" s="244"/>
      <c r="F52" s="244"/>
      <c r="G52" s="325"/>
      <c r="H52" s="326" t="s">
        <v>515</v>
      </c>
      <c r="I52" s="327">
        <v>7652691</v>
      </c>
      <c r="J52" s="328">
        <v>25068</v>
      </c>
      <c r="K52" s="329">
        <v>-21.4</v>
      </c>
      <c r="L52" s="330">
        <v>25497</v>
      </c>
      <c r="M52" s="331">
        <v>3.7</v>
      </c>
      <c r="N52" s="332">
        <v>-25.1</v>
      </c>
    </row>
    <row r="53" spans="1:14">
      <c r="A53" s="248"/>
      <c r="B53" s="244"/>
      <c r="C53" s="244"/>
      <c r="D53" s="244"/>
      <c r="E53" s="244"/>
      <c r="F53" s="244"/>
      <c r="G53" s="310" t="s">
        <v>516</v>
      </c>
      <c r="H53" s="311"/>
      <c r="I53" s="319">
        <v>7732013</v>
      </c>
      <c r="J53" s="320">
        <v>25273</v>
      </c>
      <c r="K53" s="321">
        <v>-19.899999999999999</v>
      </c>
      <c r="L53" s="322">
        <v>41739</v>
      </c>
      <c r="M53" s="323">
        <v>-1.2</v>
      </c>
      <c r="N53" s="324">
        <v>-18.7</v>
      </c>
    </row>
    <row r="54" spans="1:14">
      <c r="A54" s="248"/>
      <c r="B54" s="244"/>
      <c r="C54" s="244"/>
      <c r="D54" s="244"/>
      <c r="E54" s="244"/>
      <c r="F54" s="244"/>
      <c r="G54" s="325"/>
      <c r="H54" s="326" t="s">
        <v>515</v>
      </c>
      <c r="I54" s="327">
        <v>6232113</v>
      </c>
      <c r="J54" s="328">
        <v>20370</v>
      </c>
      <c r="K54" s="329">
        <v>-18.7</v>
      </c>
      <c r="L54" s="330">
        <v>24625</v>
      </c>
      <c r="M54" s="331">
        <v>-3.4</v>
      </c>
      <c r="N54" s="332">
        <v>-15.3</v>
      </c>
    </row>
    <row r="55" spans="1:14">
      <c r="A55" s="248"/>
      <c r="B55" s="244"/>
      <c r="C55" s="244"/>
      <c r="D55" s="244"/>
      <c r="E55" s="244"/>
      <c r="F55" s="244"/>
      <c r="G55" s="310" t="s">
        <v>517</v>
      </c>
      <c r="H55" s="311"/>
      <c r="I55" s="319">
        <v>8473641</v>
      </c>
      <c r="J55" s="320">
        <v>27706</v>
      </c>
      <c r="K55" s="321">
        <v>9.6</v>
      </c>
      <c r="L55" s="322">
        <v>36765</v>
      </c>
      <c r="M55" s="323">
        <v>-11.9</v>
      </c>
      <c r="N55" s="324">
        <v>21.5</v>
      </c>
    </row>
    <row r="56" spans="1:14">
      <c r="A56" s="248"/>
      <c r="B56" s="244"/>
      <c r="C56" s="244"/>
      <c r="D56" s="244"/>
      <c r="E56" s="244"/>
      <c r="F56" s="244"/>
      <c r="G56" s="325"/>
      <c r="H56" s="326" t="s">
        <v>515</v>
      </c>
      <c r="I56" s="327">
        <v>6598994</v>
      </c>
      <c r="J56" s="328">
        <v>21577</v>
      </c>
      <c r="K56" s="329">
        <v>5.9</v>
      </c>
      <c r="L56" s="330">
        <v>20975</v>
      </c>
      <c r="M56" s="331">
        <v>-14.8</v>
      </c>
      <c r="N56" s="332">
        <v>20.7</v>
      </c>
    </row>
    <row r="57" spans="1:14">
      <c r="A57" s="248"/>
      <c r="B57" s="244"/>
      <c r="C57" s="244"/>
      <c r="D57" s="244"/>
      <c r="E57" s="244"/>
      <c r="F57" s="244"/>
      <c r="G57" s="310" t="s">
        <v>518</v>
      </c>
      <c r="H57" s="311"/>
      <c r="I57" s="319">
        <v>8568285</v>
      </c>
      <c r="J57" s="320">
        <v>27358</v>
      </c>
      <c r="K57" s="321">
        <v>-1.3</v>
      </c>
      <c r="L57" s="322">
        <v>39052</v>
      </c>
      <c r="M57" s="323">
        <v>6.2</v>
      </c>
      <c r="N57" s="324">
        <v>-7.5</v>
      </c>
    </row>
    <row r="58" spans="1:14">
      <c r="A58" s="248"/>
      <c r="B58" s="244"/>
      <c r="C58" s="244"/>
      <c r="D58" s="244"/>
      <c r="E58" s="244"/>
      <c r="F58" s="244"/>
      <c r="G58" s="325"/>
      <c r="H58" s="326" t="s">
        <v>515</v>
      </c>
      <c r="I58" s="327">
        <v>5967007</v>
      </c>
      <c r="J58" s="328">
        <v>19052</v>
      </c>
      <c r="K58" s="329">
        <v>-11.7</v>
      </c>
      <c r="L58" s="330">
        <v>21186</v>
      </c>
      <c r="M58" s="331">
        <v>1</v>
      </c>
      <c r="N58" s="332">
        <v>-12.7</v>
      </c>
    </row>
    <row r="59" spans="1:14">
      <c r="A59" s="248"/>
      <c r="B59" s="244"/>
      <c r="C59" s="244"/>
      <c r="D59" s="244"/>
      <c r="E59" s="244"/>
      <c r="F59" s="244"/>
      <c r="G59" s="310" t="s">
        <v>519</v>
      </c>
      <c r="H59" s="311"/>
      <c r="I59" s="319">
        <v>10141621</v>
      </c>
      <c r="J59" s="320">
        <v>32380</v>
      </c>
      <c r="K59" s="321">
        <v>18.399999999999999</v>
      </c>
      <c r="L59" s="322">
        <v>41235</v>
      </c>
      <c r="M59" s="323">
        <v>5.6</v>
      </c>
      <c r="N59" s="324">
        <v>12.8</v>
      </c>
    </row>
    <row r="60" spans="1:14">
      <c r="A60" s="248"/>
      <c r="B60" s="244"/>
      <c r="C60" s="244"/>
      <c r="D60" s="244"/>
      <c r="E60" s="244"/>
      <c r="F60" s="244"/>
      <c r="G60" s="325"/>
      <c r="H60" s="326" t="s">
        <v>515</v>
      </c>
      <c r="I60" s="333">
        <v>6202597</v>
      </c>
      <c r="J60" s="328">
        <v>19804</v>
      </c>
      <c r="K60" s="329">
        <v>3.9</v>
      </c>
      <c r="L60" s="330">
        <v>22086</v>
      </c>
      <c r="M60" s="331">
        <v>4.2</v>
      </c>
      <c r="N60" s="332">
        <v>-0.3</v>
      </c>
    </row>
    <row r="61" spans="1:14">
      <c r="A61" s="248"/>
      <c r="B61" s="244"/>
      <c r="C61" s="244"/>
      <c r="D61" s="244"/>
      <c r="E61" s="244"/>
      <c r="F61" s="244"/>
      <c r="G61" s="310" t="s">
        <v>520</v>
      </c>
      <c r="H61" s="334"/>
      <c r="I61" s="335">
        <v>8909700</v>
      </c>
      <c r="J61" s="336">
        <v>28854</v>
      </c>
      <c r="K61" s="337">
        <v>-1.5</v>
      </c>
      <c r="L61" s="338">
        <v>40208</v>
      </c>
      <c r="M61" s="339">
        <v>1.3</v>
      </c>
      <c r="N61" s="324">
        <v>-2.8</v>
      </c>
    </row>
    <row r="62" spans="1:14">
      <c r="A62" s="248"/>
      <c r="B62" s="244"/>
      <c r="C62" s="244"/>
      <c r="D62" s="244"/>
      <c r="E62" s="244"/>
      <c r="F62" s="244"/>
      <c r="G62" s="325"/>
      <c r="H62" s="326" t="s">
        <v>515</v>
      </c>
      <c r="I62" s="327">
        <v>6530680</v>
      </c>
      <c r="J62" s="328">
        <v>21174</v>
      </c>
      <c r="K62" s="329">
        <v>-8.4</v>
      </c>
      <c r="L62" s="330">
        <v>22874</v>
      </c>
      <c r="M62" s="331">
        <v>-1.9</v>
      </c>
      <c r="N62" s="332">
        <v>-6.5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8.1</v>
      </c>
      <c r="G47" s="12">
        <v>10.1</v>
      </c>
      <c r="H47" s="12">
        <v>11.74</v>
      </c>
      <c r="I47" s="12">
        <v>13.13</v>
      </c>
      <c r="J47" s="13">
        <v>14.47</v>
      </c>
    </row>
    <row r="48" spans="2:10" ht="57.75" customHeight="1">
      <c r="B48" s="14"/>
      <c r="C48" s="1139" t="s">
        <v>4</v>
      </c>
      <c r="D48" s="1139"/>
      <c r="E48" s="1140"/>
      <c r="F48" s="15">
        <v>2.48</v>
      </c>
      <c r="G48" s="16">
        <v>3.39</v>
      </c>
      <c r="H48" s="16">
        <v>3.3</v>
      </c>
      <c r="I48" s="16">
        <v>2.81</v>
      </c>
      <c r="J48" s="17">
        <v>3.55</v>
      </c>
    </row>
    <row r="49" spans="2:10" ht="57.75" customHeight="1" thickBot="1">
      <c r="B49" s="18"/>
      <c r="C49" s="1141" t="s">
        <v>5</v>
      </c>
      <c r="D49" s="1141"/>
      <c r="E49" s="1142"/>
      <c r="F49" s="19">
        <v>4.57</v>
      </c>
      <c r="G49" s="20">
        <v>2.0499999999999998</v>
      </c>
      <c r="H49" s="20">
        <v>2.2200000000000002</v>
      </c>
      <c r="I49" s="20">
        <v>1.1499999999999999</v>
      </c>
      <c r="J49" s="21">
        <v>2.38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527</v>
      </c>
      <c r="D34" s="1149"/>
      <c r="E34" s="1150"/>
      <c r="F34" s="32" t="s">
        <v>528</v>
      </c>
      <c r="G34" s="33" t="s">
        <v>529</v>
      </c>
      <c r="H34" s="33" t="s">
        <v>530</v>
      </c>
      <c r="I34" s="33" t="s">
        <v>531</v>
      </c>
      <c r="J34" s="34" t="s">
        <v>532</v>
      </c>
      <c r="K34" s="22"/>
      <c r="L34" s="22"/>
      <c r="M34" s="22"/>
      <c r="N34" s="22"/>
      <c r="O34" s="22"/>
      <c r="P34" s="22"/>
    </row>
    <row r="35" spans="1:16" ht="39" customHeight="1">
      <c r="A35" s="22"/>
      <c r="B35" s="35"/>
      <c r="C35" s="1143" t="s">
        <v>533</v>
      </c>
      <c r="D35" s="1144"/>
      <c r="E35" s="1145"/>
      <c r="F35" s="36" t="s">
        <v>534</v>
      </c>
      <c r="G35" s="37" t="s">
        <v>535</v>
      </c>
      <c r="H35" s="37" t="s">
        <v>536</v>
      </c>
      <c r="I35" s="37" t="s">
        <v>536</v>
      </c>
      <c r="J35" s="38" t="s">
        <v>537</v>
      </c>
      <c r="K35" s="22"/>
      <c r="L35" s="22"/>
      <c r="M35" s="22"/>
      <c r="N35" s="22"/>
      <c r="O35" s="22"/>
      <c r="P35" s="22"/>
    </row>
    <row r="36" spans="1:16" ht="39" customHeight="1">
      <c r="A36" s="22"/>
      <c r="B36" s="35"/>
      <c r="C36" s="1143" t="s">
        <v>538</v>
      </c>
      <c r="D36" s="1144"/>
      <c r="E36" s="1145"/>
      <c r="F36" s="36">
        <v>9.09</v>
      </c>
      <c r="G36" s="37">
        <v>10.97</v>
      </c>
      <c r="H36" s="37">
        <v>11.17</v>
      </c>
      <c r="I36" s="37">
        <v>12.04</v>
      </c>
      <c r="J36" s="38">
        <v>13.07</v>
      </c>
      <c r="K36" s="22"/>
      <c r="L36" s="22"/>
      <c r="M36" s="22"/>
      <c r="N36" s="22"/>
      <c r="O36" s="22"/>
      <c r="P36" s="22"/>
    </row>
    <row r="37" spans="1:16" ht="39" customHeight="1">
      <c r="A37" s="22"/>
      <c r="B37" s="35"/>
      <c r="C37" s="1143" t="s">
        <v>539</v>
      </c>
      <c r="D37" s="1144"/>
      <c r="E37" s="1145"/>
      <c r="F37" s="36">
        <v>3.13</v>
      </c>
      <c r="G37" s="37">
        <v>5.18</v>
      </c>
      <c r="H37" s="37">
        <v>5.56</v>
      </c>
      <c r="I37" s="37">
        <v>5.89</v>
      </c>
      <c r="J37" s="38">
        <v>5.96</v>
      </c>
      <c r="K37" s="22"/>
      <c r="L37" s="22"/>
      <c r="M37" s="22"/>
      <c r="N37" s="22"/>
      <c r="O37" s="22"/>
      <c r="P37" s="22"/>
    </row>
    <row r="38" spans="1:16" ht="39" customHeight="1">
      <c r="A38" s="22"/>
      <c r="B38" s="35"/>
      <c r="C38" s="1143" t="s">
        <v>540</v>
      </c>
      <c r="D38" s="1144"/>
      <c r="E38" s="1145"/>
      <c r="F38" s="36">
        <v>5.2</v>
      </c>
      <c r="G38" s="37">
        <v>6.15</v>
      </c>
      <c r="H38" s="37">
        <v>5.79</v>
      </c>
      <c r="I38" s="37">
        <v>5.16</v>
      </c>
      <c r="J38" s="38">
        <v>5.37</v>
      </c>
      <c r="K38" s="22"/>
      <c r="L38" s="22"/>
      <c r="M38" s="22"/>
      <c r="N38" s="22"/>
      <c r="O38" s="22"/>
      <c r="P38" s="22"/>
    </row>
    <row r="39" spans="1:16" ht="39" customHeight="1">
      <c r="A39" s="22"/>
      <c r="B39" s="35"/>
      <c r="C39" s="1143" t="s">
        <v>541</v>
      </c>
      <c r="D39" s="1144"/>
      <c r="E39" s="1145"/>
      <c r="F39" s="36">
        <v>2.61</v>
      </c>
      <c r="G39" s="37">
        <v>3.39</v>
      </c>
      <c r="H39" s="37">
        <v>3.22</v>
      </c>
      <c r="I39" s="37">
        <v>3.8</v>
      </c>
      <c r="J39" s="38">
        <v>2.27</v>
      </c>
      <c r="K39" s="22"/>
      <c r="L39" s="22"/>
      <c r="M39" s="22"/>
      <c r="N39" s="22"/>
      <c r="O39" s="22"/>
      <c r="P39" s="22"/>
    </row>
    <row r="40" spans="1:16" ht="39" customHeight="1">
      <c r="A40" s="22"/>
      <c r="B40" s="35"/>
      <c r="C40" s="1143" t="s">
        <v>542</v>
      </c>
      <c r="D40" s="1144"/>
      <c r="E40" s="1145"/>
      <c r="F40" s="36">
        <v>2.54</v>
      </c>
      <c r="G40" s="37">
        <v>2.66</v>
      </c>
      <c r="H40" s="37">
        <v>2.42</v>
      </c>
      <c r="I40" s="37">
        <v>2.15</v>
      </c>
      <c r="J40" s="38">
        <v>2.2200000000000002</v>
      </c>
      <c r="K40" s="22"/>
      <c r="L40" s="22"/>
      <c r="M40" s="22"/>
      <c r="N40" s="22"/>
      <c r="O40" s="22"/>
      <c r="P40" s="22"/>
    </row>
    <row r="41" spans="1:16" ht="39" customHeight="1">
      <c r="A41" s="22"/>
      <c r="B41" s="35"/>
      <c r="C41" s="1143" t="s">
        <v>543</v>
      </c>
      <c r="D41" s="1144"/>
      <c r="E41" s="1145"/>
      <c r="F41" s="36">
        <v>0.47</v>
      </c>
      <c r="G41" s="37">
        <v>0.31</v>
      </c>
      <c r="H41" s="37">
        <v>0.79</v>
      </c>
      <c r="I41" s="37">
        <v>0.65</v>
      </c>
      <c r="J41" s="38">
        <v>1.73</v>
      </c>
      <c r="K41" s="22"/>
      <c r="L41" s="22"/>
      <c r="M41" s="22"/>
      <c r="N41" s="22"/>
      <c r="O41" s="22"/>
      <c r="P41" s="22"/>
    </row>
    <row r="42" spans="1:16" ht="39" customHeight="1">
      <c r="A42" s="22"/>
      <c r="B42" s="39"/>
      <c r="C42" s="1143" t="s">
        <v>544</v>
      </c>
      <c r="D42" s="1144"/>
      <c r="E42" s="1145"/>
      <c r="F42" s="36" t="s">
        <v>545</v>
      </c>
      <c r="G42" s="37" t="s">
        <v>483</v>
      </c>
      <c r="H42" s="37" t="s">
        <v>483</v>
      </c>
      <c r="I42" s="37" t="s">
        <v>483</v>
      </c>
      <c r="J42" s="38" t="s">
        <v>483</v>
      </c>
      <c r="K42" s="22"/>
      <c r="L42" s="22"/>
      <c r="M42" s="22"/>
      <c r="N42" s="22"/>
      <c r="O42" s="22"/>
      <c r="P42" s="22"/>
    </row>
    <row r="43" spans="1:16" ht="39" customHeight="1" thickBot="1">
      <c r="A43" s="22"/>
      <c r="B43" s="40"/>
      <c r="C43" s="1146" t="s">
        <v>546</v>
      </c>
      <c r="D43" s="1147"/>
      <c r="E43" s="1148"/>
      <c r="F43" s="41">
        <v>1.52</v>
      </c>
      <c r="G43" s="42">
        <v>0.89</v>
      </c>
      <c r="H43" s="42">
        <v>1.01</v>
      </c>
      <c r="I43" s="42">
        <v>1.3</v>
      </c>
      <c r="J43" s="43">
        <v>1.39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9" zoomScaleSheetLayoutView="55" workbookViewId="0">
      <selection activeCell="U52" sqref="U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13636</v>
      </c>
      <c r="L45" s="60">
        <v>13195</v>
      </c>
      <c r="M45" s="60">
        <v>13041</v>
      </c>
      <c r="N45" s="60">
        <v>13259</v>
      </c>
      <c r="O45" s="61">
        <v>12694</v>
      </c>
      <c r="P45" s="48"/>
      <c r="Q45" s="48"/>
      <c r="R45" s="48"/>
      <c r="S45" s="48"/>
      <c r="T45" s="48"/>
      <c r="U45" s="48"/>
    </row>
    <row r="46" spans="1:21" ht="30.75" customHeight="1">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c r="A48" s="48"/>
      <c r="B48" s="1161"/>
      <c r="C48" s="1162"/>
      <c r="D48" s="62"/>
      <c r="E48" s="1153" t="s">
        <v>15</v>
      </c>
      <c r="F48" s="1153"/>
      <c r="G48" s="1153"/>
      <c r="H48" s="1153"/>
      <c r="I48" s="1153"/>
      <c r="J48" s="1154"/>
      <c r="K48" s="63">
        <v>6901</v>
      </c>
      <c r="L48" s="64">
        <v>6292</v>
      </c>
      <c r="M48" s="64">
        <v>5744</v>
      </c>
      <c r="N48" s="64">
        <v>5941</v>
      </c>
      <c r="O48" s="65">
        <v>5876</v>
      </c>
      <c r="P48" s="48"/>
      <c r="Q48" s="48"/>
      <c r="R48" s="48"/>
      <c r="S48" s="48"/>
      <c r="T48" s="48"/>
      <c r="U48" s="48"/>
    </row>
    <row r="49" spans="1:21" ht="30.75" customHeight="1">
      <c r="A49" s="48"/>
      <c r="B49" s="1161"/>
      <c r="C49" s="1162"/>
      <c r="D49" s="62"/>
      <c r="E49" s="1153" t="s">
        <v>16</v>
      </c>
      <c r="F49" s="1153"/>
      <c r="G49" s="1153"/>
      <c r="H49" s="1153"/>
      <c r="I49" s="1153"/>
      <c r="J49" s="1154"/>
      <c r="K49" s="63">
        <v>1355</v>
      </c>
      <c r="L49" s="64">
        <v>1379</v>
      </c>
      <c r="M49" s="64">
        <v>1359</v>
      </c>
      <c r="N49" s="64">
        <v>1251</v>
      </c>
      <c r="O49" s="65">
        <v>1028</v>
      </c>
      <c r="P49" s="48"/>
      <c r="Q49" s="48"/>
      <c r="R49" s="48"/>
      <c r="S49" s="48"/>
      <c r="T49" s="48"/>
      <c r="U49" s="48"/>
    </row>
    <row r="50" spans="1:21" ht="30.75" customHeight="1">
      <c r="A50" s="48"/>
      <c r="B50" s="1161"/>
      <c r="C50" s="1162"/>
      <c r="D50" s="62"/>
      <c r="E50" s="1153" t="s">
        <v>17</v>
      </c>
      <c r="F50" s="1153"/>
      <c r="G50" s="1153"/>
      <c r="H50" s="1153"/>
      <c r="I50" s="1153"/>
      <c r="J50" s="1154"/>
      <c r="K50" s="63">
        <v>1313</v>
      </c>
      <c r="L50" s="64">
        <v>1242</v>
      </c>
      <c r="M50" s="64">
        <v>996</v>
      </c>
      <c r="N50" s="64">
        <v>871</v>
      </c>
      <c r="O50" s="65">
        <v>637</v>
      </c>
      <c r="P50" s="48"/>
      <c r="Q50" s="48"/>
      <c r="R50" s="48"/>
      <c r="S50" s="48"/>
      <c r="T50" s="48"/>
      <c r="U50" s="48"/>
    </row>
    <row r="51" spans="1:21" ht="30.75" customHeight="1">
      <c r="A51" s="48"/>
      <c r="B51" s="1163"/>
      <c r="C51" s="1164"/>
      <c r="D51" s="66"/>
      <c r="E51" s="1153" t="s">
        <v>18</v>
      </c>
      <c r="F51" s="1153"/>
      <c r="G51" s="1153"/>
      <c r="H51" s="1153"/>
      <c r="I51" s="1153"/>
      <c r="J51" s="1154"/>
      <c r="K51" s="63" t="s">
        <v>483</v>
      </c>
      <c r="L51" s="64" t="s">
        <v>483</v>
      </c>
      <c r="M51" s="64" t="s">
        <v>483</v>
      </c>
      <c r="N51" s="64" t="s">
        <v>483</v>
      </c>
      <c r="O51" s="65" t="s">
        <v>483</v>
      </c>
      <c r="P51" s="48"/>
      <c r="Q51" s="48"/>
      <c r="R51" s="48"/>
      <c r="S51" s="48"/>
      <c r="T51" s="48"/>
      <c r="U51" s="48"/>
    </row>
    <row r="52" spans="1:21" ht="30.75" customHeight="1">
      <c r="A52" s="48"/>
      <c r="B52" s="1151" t="s">
        <v>19</v>
      </c>
      <c r="C52" s="1152"/>
      <c r="D52" s="66"/>
      <c r="E52" s="1153" t="s">
        <v>20</v>
      </c>
      <c r="F52" s="1153"/>
      <c r="G52" s="1153"/>
      <c r="H52" s="1153"/>
      <c r="I52" s="1153"/>
      <c r="J52" s="1154"/>
      <c r="K52" s="63">
        <v>13664</v>
      </c>
      <c r="L52" s="64">
        <v>13549</v>
      </c>
      <c r="M52" s="64">
        <v>13978</v>
      </c>
      <c r="N52" s="64">
        <v>13637</v>
      </c>
      <c r="O52" s="65">
        <v>13674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9541</v>
      </c>
      <c r="L53" s="69">
        <v>8559</v>
      </c>
      <c r="M53" s="69">
        <v>7162</v>
      </c>
      <c r="N53" s="69">
        <v>7685</v>
      </c>
      <c r="O53" s="70">
        <v>6561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2015-04-10T05:16:39Z</cp:lastPrinted>
  <dcterms:created xsi:type="dcterms:W3CDTF">2015-02-17T07:04:24Z</dcterms:created>
  <dcterms:modified xsi:type="dcterms:W3CDTF">2015-05-06T03:56:40Z</dcterms:modified>
  <cp:category/>
</cp:coreProperties>
</file>