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50" tabRatio="152" activeTab="0"/>
  </bookViews>
  <sheets>
    <sheet name="8(1)" sheetId="1" r:id="rId1"/>
    <sheet name="8(2)" sheetId="2" r:id="rId2"/>
  </sheets>
  <definedNames>
    <definedName name="\D">'8(1)'!#REF!</definedName>
    <definedName name="\H">'8(1)'!#REF!</definedName>
    <definedName name="\P">'8(1)'!#REF!</definedName>
    <definedName name="\Q">'8(1)'!#REF!</definedName>
    <definedName name="_xlnm.Print_Area" localSheetId="0">'8(1)'!$B$2:$S$39</definedName>
    <definedName name="_xlnm.Print_Area" localSheetId="1">'8(2)'!$B$2:$R$40</definedName>
    <definedName name="_xlnm.Print_Titles" localSheetId="0">'8(1)'!$A:$A</definedName>
    <definedName name="_xlnm.Print_Titles" localSheetId="1">'8(2)'!$A:$A</definedName>
  </definedNames>
  <calcPr fullCalcOnLoad="1"/>
</workbook>
</file>

<file path=xl/sharedStrings.xml><?xml version="1.0" encoding="utf-8"?>
<sst xmlns="http://schemas.openxmlformats.org/spreadsheetml/2006/main" count="138" uniqueCount="101">
  <si>
    <t>８   地 方 債 の 状 況 （１）</t>
  </si>
  <si>
    <t>(単位:千円)</t>
  </si>
  <si>
    <t>現 在 高</t>
  </si>
  <si>
    <t>一般単独</t>
  </si>
  <si>
    <t>公営住宅建設</t>
  </si>
  <si>
    <t>公共用地先行</t>
  </si>
  <si>
    <t>災害復旧</t>
  </si>
  <si>
    <t>厚生福祉施設</t>
  </si>
  <si>
    <t>整備事業債</t>
  </si>
  <si>
    <t>取得等事業債</t>
  </si>
  <si>
    <t>（Ａ）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</si>
  <si>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</si>
  <si>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</si>
  <si>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</si>
  <si>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</si>
  <si>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</si>
  <si>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</si>
  <si>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</si>
  <si>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</si>
  <si>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</si>
  <si>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</si>
  <si>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</si>
  <si>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</si>
  <si>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</si>
  <si>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</si>
  <si>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</si>
  <si>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</si>
  <si>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</si>
  <si>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</si>
  <si>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</si>
  <si>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</si>
  <si>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</si>
  <si>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</si>
  <si>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</si>
  <si>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</si>
  <si>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</si>
  <si>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８   地 方 債 の 状 況 （２）</t>
  </si>
  <si>
    <t>県貸付金</t>
  </si>
  <si>
    <t>臨時税収</t>
  </si>
  <si>
    <t>そ の 他</t>
  </si>
  <si>
    <t xml:space="preserve"> </t>
  </si>
  <si>
    <t>公 債 費</t>
  </si>
  <si>
    <t>元利償還金</t>
  </si>
  <si>
    <t>元    金</t>
  </si>
  <si>
    <t>利    子</t>
  </si>
  <si>
    <t>* 平均については、単純平均による｡</t>
  </si>
  <si>
    <t>いなべ市</t>
  </si>
  <si>
    <t>臨時財政</t>
  </si>
  <si>
    <t>志 摩 市</t>
  </si>
  <si>
    <t>伊 賀 市</t>
  </si>
  <si>
    <t>志 摩 市</t>
  </si>
  <si>
    <t>大 紀 町</t>
  </si>
  <si>
    <t>南伊勢町</t>
  </si>
  <si>
    <t>紀 北 町</t>
  </si>
  <si>
    <t>&lt;町  計&gt;</t>
  </si>
  <si>
    <t>等整備事業債</t>
  </si>
  <si>
    <t>行政改革</t>
  </si>
  <si>
    <t xml:space="preserve"> (Ａ)／</t>
  </si>
  <si>
    <t>（Ｂ）</t>
  </si>
  <si>
    <t xml:space="preserve"> (Ｂ) ／</t>
  </si>
  <si>
    <t>退職手当債</t>
  </si>
  <si>
    <t>（特例分）</t>
  </si>
  <si>
    <t>辺地対策</t>
  </si>
  <si>
    <t>過疎対策</t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</si>
  <si>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</si>
  <si>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r>
      <t>事 業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債</t>
    </r>
  </si>
  <si>
    <r>
      <t xml:space="preserve">事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業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債</t>
    </r>
  </si>
  <si>
    <t>教育･福祉施設</t>
  </si>
  <si>
    <r>
      <t>事 業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債</t>
    </r>
  </si>
  <si>
    <r>
      <t>推 進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債</t>
    </r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</si>
  <si>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</si>
  <si>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t>減収補填債</t>
  </si>
  <si>
    <r>
      <t>対 策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債</t>
    </r>
  </si>
  <si>
    <t>一時借入金</t>
  </si>
  <si>
    <r>
      <t>補 填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債</t>
    </r>
  </si>
  <si>
    <t>減税補填債</t>
  </si>
  <si>
    <t>財源対策債</t>
  </si>
  <si>
    <r>
      <t xml:space="preserve">利 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子</t>
    </r>
  </si>
  <si>
    <t>標準財政規模</t>
  </si>
  <si>
    <t>標準財政規模</t>
  </si>
  <si>
    <t>(％)</t>
  </si>
  <si>
    <t>標準財政規模</t>
  </si>
  <si>
    <r>
      <t xml:space="preserve">    ×</t>
    </r>
    <r>
      <rPr>
        <sz val="14"/>
        <rFont val="ＭＳ 明朝"/>
        <family val="1"/>
      </rPr>
      <t>100</t>
    </r>
  </si>
  <si>
    <t>うち</t>
  </si>
  <si>
    <t>旧合併特例</t>
  </si>
  <si>
    <r>
      <t xml:space="preserve">事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業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債</t>
    </r>
  </si>
  <si>
    <t>×100</t>
  </si>
  <si>
    <t>*臨財債含む</t>
  </si>
  <si>
    <t>&lt;市 計・平均&gt;</t>
  </si>
  <si>
    <t>&lt;町 計・平均&gt;</t>
  </si>
  <si>
    <r>
      <t>&lt;県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計・平均&gt;</t>
    </r>
  </si>
  <si>
    <t>公共事業等債</t>
  </si>
  <si>
    <t>(旧一般公共)</t>
  </si>
  <si>
    <t>全国防災</t>
  </si>
  <si>
    <t>・減災事業債</t>
  </si>
  <si>
    <t>（旧）緊急防災</t>
  </si>
  <si>
    <t>（新）緊急防災</t>
  </si>
  <si>
    <t>【25年度決算額】</t>
  </si>
  <si>
    <r>
      <t>25</t>
    </r>
    <r>
      <rPr>
        <sz val="14"/>
        <rFont val="ＭＳ 明朝"/>
        <family val="1"/>
      </rPr>
      <t>年度発行額</t>
    </r>
  </si>
  <si>
    <r>
      <t>25</t>
    </r>
    <r>
      <rPr>
        <sz val="14"/>
        <rFont val="ＭＳ 明朝"/>
        <family val="1"/>
      </rPr>
      <t>年度末</t>
    </r>
  </si>
  <si>
    <r>
      <t>25</t>
    </r>
    <r>
      <rPr>
        <sz val="14"/>
        <rFont val="ＭＳ 明朝"/>
        <family val="1"/>
      </rPr>
      <t xml:space="preserve">  年  度  末  現  在  高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</si>
</sst>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%"/>
    <numFmt numFmtId="179" formatCode="#,##0.0"/>
    <numFmt numFmtId="180" formatCode="#,##0.0;[Red]\-#,##0.0"/>
    <numFmt numFmtId="181" formatCode="#,##0.0_ "/>
  </numFmts>
  <fonts count="41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14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85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0" xfId="0" applyFont="1" applyBorder="1" applyAlignment="1">
      <alignment/>
    </xf>
    <xf numFmtId="37" fontId="0" fillId="0" borderId="11" xfId="0" applyNumberFormat="1" applyFont="1" applyBorder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Font="1" applyBorder="1" applyAlignment="1">
      <alignment/>
    </xf>
    <xf numFmtId="37" fontId="0" fillId="0" borderId="14" xfId="0" applyNumberFormat="1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14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0" xfId="0" applyNumberFormat="1" applyFont="1" applyBorder="1" applyAlignment="1" applyProtection="1">
      <alignment/>
      <protection/>
    </xf>
    <xf numFmtId="37" fontId="0" fillId="0" borderId="12" xfId="0" applyFont="1" applyBorder="1" applyAlignment="1">
      <alignment/>
    </xf>
    <xf numFmtId="37" fontId="0" fillId="0" borderId="10" xfId="0" applyFont="1" applyBorder="1" applyAlignment="1">
      <alignment/>
    </xf>
    <xf numFmtId="176" fontId="0" fillId="0" borderId="0" xfId="0" applyNumberFormat="1" applyFont="1" applyAlignment="1" applyProtection="1">
      <alignment/>
      <protection/>
    </xf>
    <xf numFmtId="37" fontId="0" fillId="0" borderId="15" xfId="0" applyFont="1" applyBorder="1" applyAlignment="1" applyProtection="1">
      <alignment/>
      <protection/>
    </xf>
    <xf numFmtId="37" fontId="0" fillId="0" borderId="10" xfId="0" applyFont="1" applyBorder="1" applyAlignment="1" applyProtection="1">
      <alignment/>
      <protection/>
    </xf>
    <xf numFmtId="37" fontId="0" fillId="0" borderId="11" xfId="0" applyFont="1" applyBorder="1" applyAlignment="1" applyProtection="1">
      <alignment/>
      <protection/>
    </xf>
    <xf numFmtId="37" fontId="0" fillId="0" borderId="16" xfId="0" applyFont="1" applyBorder="1" applyAlignment="1">
      <alignment/>
    </xf>
    <xf numFmtId="37" fontId="0" fillId="0" borderId="17" xfId="0" applyFont="1" applyBorder="1" applyAlignment="1">
      <alignment/>
    </xf>
    <xf numFmtId="37" fontId="0" fillId="0" borderId="18" xfId="0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0" fillId="0" borderId="17" xfId="0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9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20" xfId="0" applyNumberFormat="1" applyFont="1" applyBorder="1" applyAlignment="1" applyProtection="1">
      <alignment/>
      <protection/>
    </xf>
    <xf numFmtId="37" fontId="0" fillId="0" borderId="21" xfId="0" applyFont="1" applyBorder="1" applyAlignment="1">
      <alignment/>
    </xf>
    <xf numFmtId="37" fontId="0" fillId="0" borderId="22" xfId="0" applyFont="1" applyBorder="1" applyAlignment="1">
      <alignment/>
    </xf>
    <xf numFmtId="37" fontId="0" fillId="0" borderId="21" xfId="0" applyFont="1" applyBorder="1" applyAlignment="1" applyProtection="1">
      <alignment/>
      <protection/>
    </xf>
    <xf numFmtId="37" fontId="0" fillId="0" borderId="20" xfId="0" applyFont="1" applyBorder="1" applyAlignment="1">
      <alignment/>
    </xf>
    <xf numFmtId="37" fontId="0" fillId="0" borderId="21" xfId="0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23" xfId="0" applyNumberFormat="1" applyFont="1" applyBorder="1" applyAlignment="1">
      <alignment/>
    </xf>
    <xf numFmtId="0" fontId="0" fillId="0" borderId="23" xfId="0" applyNumberFormat="1" applyFont="1" applyBorder="1" applyAlignment="1" applyProtection="1">
      <alignment/>
      <protection/>
    </xf>
    <xf numFmtId="0" fontId="0" fillId="0" borderId="23" xfId="0" applyNumberFormat="1" applyFont="1" applyBorder="1" applyAlignment="1">
      <alignment horizontal="right"/>
    </xf>
    <xf numFmtId="0" fontId="0" fillId="0" borderId="23" xfId="0" applyNumberFormat="1" applyFont="1" applyBorder="1" applyAlignment="1" applyProtection="1">
      <alignment/>
      <protection/>
    </xf>
    <xf numFmtId="0" fontId="0" fillId="0" borderId="15" xfId="0" applyNumberFormat="1" applyFont="1" applyBorder="1" applyAlignment="1">
      <alignment/>
    </xf>
    <xf numFmtId="0" fontId="0" fillId="0" borderId="24" xfId="0" applyNumberFormat="1" applyFont="1" applyBorder="1" applyAlignment="1">
      <alignment/>
    </xf>
    <xf numFmtId="0" fontId="0" fillId="0" borderId="25" xfId="0" applyNumberFormat="1" applyFont="1" applyBorder="1" applyAlignment="1">
      <alignment/>
    </xf>
    <xf numFmtId="0" fontId="0" fillId="0" borderId="25" xfId="0" applyNumberFormat="1" applyFont="1" applyBorder="1" applyAlignment="1" applyProtection="1">
      <alignment/>
      <protection/>
    </xf>
    <xf numFmtId="0" fontId="0" fillId="0" borderId="26" xfId="0" applyNumberFormat="1" applyFont="1" applyBorder="1" applyAlignment="1" quotePrefix="1">
      <alignment horizontal="center"/>
    </xf>
    <xf numFmtId="0" fontId="0" fillId="0" borderId="24" xfId="0" applyNumberFormat="1" applyBorder="1" applyAlignment="1" quotePrefix="1">
      <alignment horizontal="center"/>
    </xf>
    <xf numFmtId="0" fontId="0" fillId="0" borderId="24" xfId="0" applyNumberFormat="1" applyFont="1" applyBorder="1" applyAlignment="1" applyProtection="1">
      <alignment/>
      <protection/>
    </xf>
    <xf numFmtId="0" fontId="0" fillId="0" borderId="27" xfId="0" applyNumberFormat="1" applyFont="1" applyBorder="1" applyAlignment="1">
      <alignment/>
    </xf>
    <xf numFmtId="0" fontId="0" fillId="0" borderId="15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 applyProtection="1">
      <alignment/>
      <protection/>
    </xf>
    <xf numFmtId="0" fontId="0" fillId="0" borderId="28" xfId="0" applyNumberFormat="1" applyFont="1" applyBorder="1" applyAlignment="1">
      <alignment/>
    </xf>
    <xf numFmtId="0" fontId="0" fillId="0" borderId="26" xfId="0" applyNumberFormat="1" applyFont="1" applyBorder="1" applyAlignment="1">
      <alignment/>
    </xf>
    <xf numFmtId="0" fontId="0" fillId="0" borderId="26" xfId="0" applyNumberFormat="1" applyFont="1" applyBorder="1" applyAlignment="1" applyProtection="1">
      <alignment/>
      <protection/>
    </xf>
    <xf numFmtId="0" fontId="0" fillId="0" borderId="26" xfId="0" applyNumberFormat="1" applyFont="1" applyBorder="1" applyAlignment="1">
      <alignment horizontal="center"/>
    </xf>
    <xf numFmtId="0" fontId="0" fillId="0" borderId="26" xfId="0" applyNumberFormat="1" applyFont="1" applyBorder="1" applyAlignment="1" applyProtection="1">
      <alignment horizontal="center"/>
      <protection/>
    </xf>
    <xf numFmtId="0" fontId="0" fillId="0" borderId="29" xfId="0" applyNumberFormat="1" applyFont="1" applyBorder="1" applyAlignment="1">
      <alignment horizontal="center"/>
    </xf>
    <xf numFmtId="0" fontId="0" fillId="0" borderId="30" xfId="0" applyNumberFormat="1" applyFont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 horizontal="center" shrinkToFit="1"/>
    </xf>
    <xf numFmtId="0" fontId="0" fillId="0" borderId="31" xfId="0" applyNumberFormat="1" applyFont="1" applyBorder="1" applyAlignment="1">
      <alignment horizontal="center"/>
    </xf>
    <xf numFmtId="37" fontId="0" fillId="0" borderId="31" xfId="0" applyFont="1" applyBorder="1" applyAlignment="1">
      <alignment/>
    </xf>
    <xf numFmtId="37" fontId="0" fillId="0" borderId="32" xfId="0" applyFont="1" applyBorder="1" applyAlignment="1">
      <alignment/>
    </xf>
    <xf numFmtId="0" fontId="0" fillId="0" borderId="16" xfId="0" applyNumberFormat="1" applyFont="1" applyBorder="1" applyAlignment="1">
      <alignment horizontal="center"/>
    </xf>
    <xf numFmtId="0" fontId="0" fillId="0" borderId="33" xfId="0" applyNumberFormat="1" applyFont="1" applyBorder="1" applyAlignment="1">
      <alignment horizontal="center"/>
    </xf>
    <xf numFmtId="37" fontId="0" fillId="0" borderId="33" xfId="0" applyFont="1" applyBorder="1" applyAlignment="1">
      <alignment/>
    </xf>
    <xf numFmtId="37" fontId="0" fillId="0" borderId="34" xfId="0" applyFont="1" applyBorder="1" applyAlignment="1">
      <alignment/>
    </xf>
    <xf numFmtId="0" fontId="0" fillId="0" borderId="26" xfId="0" applyNumberFormat="1" applyFont="1" applyBorder="1" applyAlignment="1" applyProtection="1" quotePrefix="1">
      <alignment horizontal="left"/>
      <protection/>
    </xf>
    <xf numFmtId="0" fontId="0" fillId="0" borderId="24" xfId="0" applyNumberFormat="1" applyFont="1" applyBorder="1" applyAlignment="1" applyProtection="1">
      <alignment/>
      <protection/>
    </xf>
    <xf numFmtId="0" fontId="0" fillId="0" borderId="24" xfId="0" applyNumberFormat="1" applyFont="1" applyBorder="1" applyAlignment="1" applyProtection="1">
      <alignment horizontal="center"/>
      <protection/>
    </xf>
    <xf numFmtId="0" fontId="0" fillId="0" borderId="10" xfId="0" applyNumberFormat="1" applyFont="1" applyBorder="1" applyAlignment="1" applyProtection="1">
      <alignment/>
      <protection/>
    </xf>
    <xf numFmtId="37" fontId="0" fillId="0" borderId="32" xfId="0" applyFont="1" applyBorder="1" applyAlignment="1" applyProtection="1">
      <alignment/>
      <protection/>
    </xf>
    <xf numFmtId="37" fontId="0" fillId="0" borderId="34" xfId="0" applyFont="1" applyBorder="1" applyAlignment="1" applyProtection="1">
      <alignment/>
      <protection/>
    </xf>
    <xf numFmtId="0" fontId="0" fillId="0" borderId="35" xfId="0" applyNumberFormat="1" applyFont="1" applyBorder="1" applyAlignment="1" applyProtection="1">
      <alignment/>
      <protection/>
    </xf>
    <xf numFmtId="0" fontId="0" fillId="0" borderId="36" xfId="0" applyNumberFormat="1" applyFont="1" applyBorder="1" applyAlignment="1">
      <alignment horizontal="center"/>
    </xf>
    <xf numFmtId="0" fontId="0" fillId="0" borderId="13" xfId="0" applyNumberFormat="1" applyFont="1" applyBorder="1" applyAlignment="1" applyProtection="1">
      <alignment/>
      <protection/>
    </xf>
    <xf numFmtId="37" fontId="0" fillId="0" borderId="37" xfId="0" applyFont="1" applyBorder="1" applyAlignment="1" applyProtection="1">
      <alignment/>
      <protection/>
    </xf>
    <xf numFmtId="37" fontId="0" fillId="0" borderId="13" xfId="0" applyFont="1" applyBorder="1" applyAlignment="1" applyProtection="1">
      <alignment/>
      <protection/>
    </xf>
    <xf numFmtId="37" fontId="0" fillId="0" borderId="38" xfId="0" applyFont="1" applyBorder="1" applyAlignment="1" applyProtection="1">
      <alignment/>
      <protection/>
    </xf>
    <xf numFmtId="37" fontId="0" fillId="0" borderId="39" xfId="0" applyFont="1" applyBorder="1" applyAlignment="1" applyProtection="1">
      <alignment/>
      <protection/>
    </xf>
    <xf numFmtId="37" fontId="0" fillId="0" borderId="22" xfId="0" applyFont="1" applyBorder="1" applyAlignment="1" applyProtection="1">
      <alignment/>
      <protection/>
    </xf>
    <xf numFmtId="0" fontId="0" fillId="0" borderId="35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37" fontId="0" fillId="0" borderId="37" xfId="0" applyFont="1" applyBorder="1" applyAlignment="1">
      <alignment/>
    </xf>
    <xf numFmtId="37" fontId="0" fillId="0" borderId="38" xfId="0" applyFont="1" applyBorder="1" applyAlignment="1">
      <alignment/>
    </xf>
    <xf numFmtId="37" fontId="0" fillId="0" borderId="39" xfId="0" applyFont="1" applyBorder="1" applyAlignment="1">
      <alignment/>
    </xf>
    <xf numFmtId="0" fontId="0" fillId="0" borderId="36" xfId="0" applyNumberFormat="1" applyFont="1" applyBorder="1" applyAlignment="1" applyProtection="1">
      <alignment horizontal="center"/>
      <protection/>
    </xf>
    <xf numFmtId="0" fontId="0" fillId="0" borderId="23" xfId="0" applyNumberFormat="1" applyFont="1" applyBorder="1" applyAlignment="1" applyProtection="1">
      <alignment horizontal="right"/>
      <protection/>
    </xf>
    <xf numFmtId="0" fontId="0" fillId="0" borderId="40" xfId="0" applyNumberFormat="1" applyFont="1" applyBorder="1" applyAlignment="1" applyProtection="1">
      <alignment/>
      <protection/>
    </xf>
    <xf numFmtId="0" fontId="0" fillId="0" borderId="41" xfId="0" applyNumberFormat="1" applyFont="1" applyBorder="1" applyAlignment="1">
      <alignment/>
    </xf>
    <xf numFmtId="0" fontId="0" fillId="0" borderId="29" xfId="0" applyNumberFormat="1" applyFont="1" applyBorder="1" applyAlignment="1" applyProtection="1">
      <alignment horizontal="center"/>
      <protection/>
    </xf>
    <xf numFmtId="0" fontId="0" fillId="0" borderId="30" xfId="0" applyNumberFormat="1" applyFont="1" applyBorder="1" applyAlignment="1" applyProtection="1">
      <alignment horizontal="center"/>
      <protection/>
    </xf>
    <xf numFmtId="0" fontId="0" fillId="0" borderId="42" xfId="0" applyNumberFormat="1" applyFont="1" applyBorder="1" applyAlignment="1">
      <alignment/>
    </xf>
    <xf numFmtId="0" fontId="0" fillId="0" borderId="42" xfId="0" applyNumberFormat="1" applyFont="1" applyBorder="1" applyAlignment="1">
      <alignment horizontal="center"/>
    </xf>
    <xf numFmtId="37" fontId="0" fillId="0" borderId="43" xfId="0" applyNumberFormat="1" applyFont="1" applyBorder="1" applyAlignment="1" applyProtection="1">
      <alignment/>
      <protection/>
    </xf>
    <xf numFmtId="37" fontId="0" fillId="0" borderId="43" xfId="0" applyNumberFormat="1" applyFont="1" applyBorder="1" applyAlignment="1" applyProtection="1">
      <alignment/>
      <protection/>
    </xf>
    <xf numFmtId="37" fontId="0" fillId="0" borderId="44" xfId="0" applyNumberFormat="1" applyFont="1" applyBorder="1" applyAlignment="1" applyProtection="1">
      <alignment/>
      <protection/>
    </xf>
    <xf numFmtId="37" fontId="0" fillId="0" borderId="29" xfId="0" applyNumberFormat="1" applyFont="1" applyBorder="1" applyAlignment="1" applyProtection="1">
      <alignment/>
      <protection/>
    </xf>
    <xf numFmtId="37" fontId="0" fillId="0" borderId="30" xfId="0" applyNumberFormat="1" applyFont="1" applyBorder="1" applyAlignment="1" applyProtection="1">
      <alignment/>
      <protection/>
    </xf>
    <xf numFmtId="37" fontId="0" fillId="0" borderId="45" xfId="0" applyFont="1" applyBorder="1" applyAlignment="1">
      <alignment/>
    </xf>
    <xf numFmtId="37" fontId="0" fillId="0" borderId="30" xfId="0" applyFont="1" applyBorder="1" applyAlignment="1">
      <alignment/>
    </xf>
    <xf numFmtId="0" fontId="0" fillId="0" borderId="46" xfId="0" applyNumberFormat="1" applyFont="1" applyBorder="1" applyAlignment="1">
      <alignment/>
    </xf>
    <xf numFmtId="0" fontId="0" fillId="0" borderId="46" xfId="0" applyNumberFormat="1" applyFont="1" applyBorder="1" applyAlignment="1" applyProtection="1">
      <alignment/>
      <protection/>
    </xf>
    <xf numFmtId="0" fontId="0" fillId="0" borderId="42" xfId="0" applyNumberFormat="1" applyFont="1" applyBorder="1" applyAlignment="1" applyProtection="1">
      <alignment/>
      <protection/>
    </xf>
    <xf numFmtId="0" fontId="0" fillId="0" borderId="42" xfId="0" applyNumberFormat="1" applyFont="1" applyBorder="1" applyAlignment="1" applyProtection="1">
      <alignment horizontal="center"/>
      <protection/>
    </xf>
    <xf numFmtId="0" fontId="0" fillId="0" borderId="30" xfId="0" applyNumberFormat="1" applyFont="1" applyBorder="1" applyAlignment="1" applyProtection="1">
      <alignment/>
      <protection/>
    </xf>
    <xf numFmtId="0" fontId="0" fillId="0" borderId="43" xfId="0" applyNumberFormat="1" applyFont="1" applyBorder="1" applyAlignment="1" applyProtection="1">
      <alignment horizontal="center"/>
      <protection/>
    </xf>
    <xf numFmtId="0" fontId="0" fillId="0" borderId="44" xfId="0" applyNumberFormat="1" applyFont="1" applyBorder="1" applyAlignment="1" applyProtection="1">
      <alignment horizontal="center"/>
      <protection/>
    </xf>
    <xf numFmtId="0" fontId="0" fillId="0" borderId="45" xfId="0" applyNumberFormat="1" applyFont="1" applyBorder="1" applyAlignment="1" applyProtection="1">
      <alignment horizontal="center"/>
      <protection/>
    </xf>
    <xf numFmtId="0" fontId="0" fillId="0" borderId="30" xfId="0" applyNumberFormat="1" applyFont="1" applyBorder="1" applyAlignment="1" applyProtection="1">
      <alignment horizontal="center"/>
      <protection/>
    </xf>
    <xf numFmtId="0" fontId="0" fillId="0" borderId="47" xfId="0" applyNumberFormat="1" applyFont="1" applyBorder="1" applyAlignment="1" applyProtection="1">
      <alignment horizontal="center"/>
      <protection/>
    </xf>
    <xf numFmtId="37" fontId="0" fillId="0" borderId="32" xfId="0" applyNumberFormat="1" applyFont="1" applyBorder="1" applyAlignment="1" applyProtection="1">
      <alignment/>
      <protection/>
    </xf>
    <xf numFmtId="37" fontId="0" fillId="0" borderId="31" xfId="0" applyNumberFormat="1" applyFont="1" applyBorder="1" applyAlignment="1" applyProtection="1">
      <alignment/>
      <protection/>
    </xf>
    <xf numFmtId="0" fontId="0" fillId="0" borderId="48" xfId="0" applyNumberFormat="1" applyFont="1" applyBorder="1" applyAlignment="1" applyProtection="1">
      <alignment horizontal="center"/>
      <protection/>
    </xf>
    <xf numFmtId="37" fontId="0" fillId="0" borderId="34" xfId="0" applyNumberFormat="1" applyFont="1" applyBorder="1" applyAlignment="1" applyProtection="1">
      <alignment/>
      <protection/>
    </xf>
    <xf numFmtId="37" fontId="0" fillId="0" borderId="33" xfId="0" applyNumberFormat="1" applyFont="1" applyBorder="1" applyAlignment="1" applyProtection="1">
      <alignment/>
      <protection/>
    </xf>
    <xf numFmtId="37" fontId="0" fillId="0" borderId="47" xfId="0" applyNumberFormat="1" applyFont="1" applyBorder="1" applyAlignment="1" applyProtection="1">
      <alignment/>
      <protection/>
    </xf>
    <xf numFmtId="37" fontId="0" fillId="0" borderId="48" xfId="0" applyNumberFormat="1" applyFont="1" applyBorder="1" applyAlignment="1" applyProtection="1">
      <alignment/>
      <protection/>
    </xf>
    <xf numFmtId="0" fontId="0" fillId="0" borderId="42" xfId="0" applyNumberFormat="1" applyFont="1" applyBorder="1" applyAlignment="1">
      <alignment horizontal="center" vertical="center"/>
    </xf>
    <xf numFmtId="0" fontId="0" fillId="0" borderId="40" xfId="0" applyNumberFormat="1" applyFont="1" applyBorder="1" applyAlignment="1" applyProtection="1">
      <alignment vertical="center"/>
      <protection/>
    </xf>
    <xf numFmtId="0" fontId="0" fillId="0" borderId="40" xfId="0" applyNumberFormat="1" applyFont="1" applyBorder="1" applyAlignment="1" applyProtection="1">
      <alignment horizontal="right" vertical="center"/>
      <protection/>
    </xf>
    <xf numFmtId="0" fontId="0" fillId="0" borderId="49" xfId="0" applyNumberFormat="1" applyFont="1" applyBorder="1" applyAlignment="1" applyProtection="1">
      <alignment horizontal="right" vertical="center"/>
      <protection/>
    </xf>
    <xf numFmtId="0" fontId="0" fillId="0" borderId="36" xfId="0" applyNumberFormat="1" applyFont="1" applyBorder="1" applyAlignment="1">
      <alignment vertical="center"/>
    </xf>
    <xf numFmtId="0" fontId="0" fillId="0" borderId="36" xfId="0" applyNumberFormat="1" applyFont="1" applyBorder="1" applyAlignment="1">
      <alignment horizontal="right" vertical="center"/>
    </xf>
    <xf numFmtId="0" fontId="0" fillId="0" borderId="13" xfId="0" applyNumberFormat="1" applyFont="1" applyBorder="1" applyAlignment="1">
      <alignment horizontal="right" vertical="center"/>
    </xf>
    <xf numFmtId="37" fontId="0" fillId="0" borderId="0" xfId="0" applyFont="1" applyAlignment="1">
      <alignment horizontal="right"/>
    </xf>
    <xf numFmtId="0" fontId="0" fillId="0" borderId="48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40" xfId="0" applyNumberFormat="1" applyFont="1" applyBorder="1" applyAlignment="1" applyProtection="1">
      <alignment horizontal="center" vertical="center"/>
      <protection/>
    </xf>
    <xf numFmtId="0" fontId="0" fillId="0" borderId="36" xfId="0" applyNumberFormat="1" applyFont="1" applyBorder="1" applyAlignment="1">
      <alignment horizontal="center" vertical="center"/>
    </xf>
    <xf numFmtId="0" fontId="0" fillId="0" borderId="50" xfId="0" applyNumberFormat="1" applyFont="1" applyBorder="1" applyAlignment="1">
      <alignment/>
    </xf>
    <xf numFmtId="0" fontId="0" fillId="0" borderId="24" xfId="0" applyNumberFormat="1" applyFont="1" applyBorder="1" applyAlignment="1">
      <alignment horizontal="left"/>
    </xf>
    <xf numFmtId="0" fontId="0" fillId="0" borderId="24" xfId="0" applyNumberFormat="1" applyFont="1" applyBorder="1" applyAlignment="1">
      <alignment horizontal="center" vertical="center"/>
    </xf>
    <xf numFmtId="0" fontId="0" fillId="0" borderId="36" xfId="0" applyNumberFormat="1" applyFont="1" applyBorder="1" applyAlignment="1" applyProtection="1">
      <alignment/>
      <protection/>
    </xf>
    <xf numFmtId="37" fontId="0" fillId="0" borderId="51" xfId="0" applyFont="1" applyBorder="1" applyAlignment="1" applyProtection="1">
      <alignment/>
      <protection/>
    </xf>
    <xf numFmtId="37" fontId="0" fillId="0" borderId="52" xfId="0" applyFont="1" applyBorder="1" applyAlignment="1" applyProtection="1">
      <alignment/>
      <protection/>
    </xf>
    <xf numFmtId="0" fontId="0" fillId="0" borderId="12" xfId="0" applyNumberFormat="1" applyFont="1" applyBorder="1" applyAlignment="1">
      <alignment horizontal="right" vertical="center"/>
    </xf>
    <xf numFmtId="0" fontId="0" fillId="0" borderId="10" xfId="0" applyNumberFormat="1" applyFont="1" applyBorder="1" applyAlignment="1">
      <alignment horizontal="right" vertical="center"/>
    </xf>
    <xf numFmtId="181" fontId="0" fillId="0" borderId="53" xfId="0" applyNumberFormat="1" applyFont="1" applyBorder="1" applyAlignment="1" applyProtection="1">
      <alignment/>
      <protection/>
    </xf>
    <xf numFmtId="181" fontId="0" fillId="0" borderId="54" xfId="0" applyNumberFormat="1" applyFont="1" applyBorder="1" applyAlignment="1" applyProtection="1">
      <alignment/>
      <protection/>
    </xf>
    <xf numFmtId="181" fontId="0" fillId="0" borderId="55" xfId="0" applyNumberFormat="1" applyFont="1" applyBorder="1" applyAlignment="1" applyProtection="1">
      <alignment/>
      <protection/>
    </xf>
    <xf numFmtId="181" fontId="0" fillId="0" borderId="49" xfId="0" applyNumberFormat="1" applyFont="1" applyBorder="1" applyAlignment="1" applyProtection="1">
      <alignment/>
      <protection/>
    </xf>
    <xf numFmtId="181" fontId="0" fillId="0" borderId="56" xfId="0" applyNumberFormat="1" applyFont="1" applyBorder="1" applyAlignment="1" applyProtection="1">
      <alignment/>
      <protection/>
    </xf>
    <xf numFmtId="181" fontId="0" fillId="0" borderId="57" xfId="0" applyNumberFormat="1" applyFont="1" applyBorder="1" applyAlignment="1" applyProtection="1">
      <alignment/>
      <protection/>
    </xf>
    <xf numFmtId="181" fontId="0" fillId="0" borderId="58" xfId="0" applyNumberFormat="1" applyFont="1" applyBorder="1" applyAlignment="1" applyProtection="1">
      <alignment/>
      <protection/>
    </xf>
    <xf numFmtId="181" fontId="0" fillId="0" borderId="51" xfId="0" applyNumberFormat="1" applyFont="1" applyBorder="1" applyAlignment="1" applyProtection="1">
      <alignment/>
      <protection/>
    </xf>
    <xf numFmtId="181" fontId="0" fillId="0" borderId="51" xfId="0" applyNumberFormat="1" applyFont="1" applyBorder="1" applyAlignment="1" applyProtection="1">
      <alignment/>
      <protection/>
    </xf>
    <xf numFmtId="181" fontId="0" fillId="0" borderId="52" xfId="0" applyNumberFormat="1" applyFont="1" applyBorder="1" applyAlignment="1" applyProtection="1">
      <alignment/>
      <protection/>
    </xf>
    <xf numFmtId="181" fontId="0" fillId="0" borderId="37" xfId="0" applyNumberFormat="1" applyFont="1" applyBorder="1" applyAlignment="1" applyProtection="1">
      <alignment/>
      <protection/>
    </xf>
    <xf numFmtId="181" fontId="0" fillId="0" borderId="13" xfId="0" applyNumberFormat="1" applyFont="1" applyBorder="1" applyAlignment="1" applyProtection="1">
      <alignment/>
      <protection/>
    </xf>
    <xf numFmtId="181" fontId="0" fillId="0" borderId="22" xfId="49" applyNumberFormat="1" applyFont="1" applyBorder="1" applyAlignment="1" applyProtection="1">
      <alignment/>
      <protection/>
    </xf>
    <xf numFmtId="181" fontId="0" fillId="0" borderId="13" xfId="49" applyNumberFormat="1" applyFont="1" applyBorder="1" applyAlignment="1" applyProtection="1">
      <alignment/>
      <protection/>
    </xf>
    <xf numFmtId="37" fontId="0" fillId="0" borderId="0" xfId="0" applyFont="1" applyAlignment="1">
      <alignment vertical="center"/>
    </xf>
    <xf numFmtId="0" fontId="0" fillId="0" borderId="24" xfId="0" applyNumberFormat="1" applyFont="1" applyBorder="1" applyAlignment="1" quotePrefix="1">
      <alignment horizontal="center"/>
    </xf>
    <xf numFmtId="0" fontId="5" fillId="0" borderId="0" xfId="0" applyNumberFormat="1" applyFont="1" applyAlignment="1">
      <alignment horizontal="right" vertical="top"/>
    </xf>
    <xf numFmtId="0" fontId="0" fillId="0" borderId="15" xfId="0" applyNumberFormat="1" applyFont="1" applyBorder="1" applyAlignment="1" quotePrefix="1">
      <alignment horizontal="center"/>
    </xf>
    <xf numFmtId="0" fontId="0" fillId="0" borderId="24" xfId="0" applyNumberFormat="1" applyFont="1" applyBorder="1" applyAlignment="1" applyProtection="1">
      <alignment horizontal="center"/>
      <protection/>
    </xf>
    <xf numFmtId="49" fontId="6" fillId="0" borderId="36" xfId="0" applyNumberFormat="1" applyFont="1" applyBorder="1" applyAlignment="1" applyProtection="1">
      <alignment horizontal="center"/>
      <protection locked="0"/>
    </xf>
    <xf numFmtId="0" fontId="0" fillId="0" borderId="59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 vertical="center"/>
    </xf>
    <xf numFmtId="0" fontId="6" fillId="0" borderId="36" xfId="0" applyNumberFormat="1" applyFont="1" applyBorder="1" applyAlignment="1" applyProtection="1">
      <alignment horizontal="center"/>
      <protection/>
    </xf>
    <xf numFmtId="0" fontId="0" fillId="0" borderId="15" xfId="0" applyNumberFormat="1" applyFont="1" applyBorder="1" applyAlignment="1" applyProtection="1">
      <alignment/>
      <protection/>
    </xf>
    <xf numFmtId="0" fontId="0" fillId="0" borderId="12" xfId="0" applyNumberFormat="1" applyFont="1" applyBorder="1" applyAlignment="1" applyProtection="1">
      <alignment/>
      <protection/>
    </xf>
    <xf numFmtId="37" fontId="0" fillId="0" borderId="60" xfId="0" applyFont="1" applyBorder="1" applyAlignment="1" applyProtection="1">
      <alignment/>
      <protection/>
    </xf>
    <xf numFmtId="37" fontId="0" fillId="0" borderId="61" xfId="0" applyFont="1" applyBorder="1" applyAlignment="1" applyProtection="1">
      <alignment/>
      <protection/>
    </xf>
    <xf numFmtId="37" fontId="0" fillId="0" borderId="62" xfId="0" applyFont="1" applyBorder="1" applyAlignment="1" applyProtection="1">
      <alignment/>
      <protection/>
    </xf>
    <xf numFmtId="37" fontId="0" fillId="0" borderId="63" xfId="0" applyFont="1" applyBorder="1" applyAlignment="1" applyProtection="1">
      <alignment/>
      <protection/>
    </xf>
    <xf numFmtId="37" fontId="0" fillId="0" borderId="64" xfId="0" applyFont="1" applyBorder="1" applyAlignment="1" applyProtection="1">
      <alignment/>
      <protection/>
    </xf>
    <xf numFmtId="37" fontId="0" fillId="0" borderId="0" xfId="0" applyBorder="1" applyAlignment="1">
      <alignment/>
    </xf>
    <xf numFmtId="0" fontId="0" fillId="0" borderId="65" xfId="0" applyNumberFormat="1" applyFont="1" applyBorder="1" applyAlignment="1" applyProtection="1" quotePrefix="1">
      <alignment horizontal="left"/>
      <protection/>
    </xf>
    <xf numFmtId="0" fontId="0" fillId="0" borderId="66" xfId="0" applyNumberFormat="1" applyFont="1" applyBorder="1" applyAlignment="1" applyProtection="1">
      <alignment/>
      <protection/>
    </xf>
    <xf numFmtId="0" fontId="0" fillId="0" borderId="40" xfId="0" applyNumberFormat="1" applyFont="1" applyBorder="1" applyAlignment="1" applyProtection="1">
      <alignment horizontal="center"/>
      <protection/>
    </xf>
    <xf numFmtId="0" fontId="0" fillId="0" borderId="49" xfId="0" applyNumberFormat="1" applyFont="1" applyBorder="1" applyAlignment="1" applyProtection="1">
      <alignment/>
      <protection/>
    </xf>
    <xf numFmtId="37" fontId="0" fillId="0" borderId="56" xfId="0" applyFont="1" applyBorder="1" applyAlignment="1" applyProtection="1">
      <alignment/>
      <protection/>
    </xf>
    <xf numFmtId="37" fontId="0" fillId="0" borderId="55" xfId="0" applyFont="1" applyBorder="1" applyAlignment="1" applyProtection="1">
      <alignment/>
      <protection/>
    </xf>
    <xf numFmtId="37" fontId="0" fillId="0" borderId="57" xfId="0" applyFont="1" applyBorder="1" applyAlignment="1" applyProtection="1">
      <alignment/>
      <protection/>
    </xf>
    <xf numFmtId="37" fontId="0" fillId="0" borderId="58" xfId="0" applyFont="1" applyBorder="1" applyAlignment="1" applyProtection="1">
      <alignment/>
      <protection/>
    </xf>
    <xf numFmtId="37" fontId="0" fillId="0" borderId="49" xfId="0" applyFont="1" applyBorder="1" applyAlignment="1" applyProtection="1">
      <alignment/>
      <protection/>
    </xf>
    <xf numFmtId="0" fontId="0" fillId="0" borderId="67" xfId="0" applyNumberFormat="1" applyFont="1" applyBorder="1" applyAlignment="1" applyProtection="1">
      <alignment horizontal="center" vertical="center"/>
      <protection/>
    </xf>
    <xf numFmtId="0" fontId="0" fillId="0" borderId="26" xfId="0" applyNumberFormat="1" applyFont="1" applyBorder="1" applyAlignment="1" applyProtection="1">
      <alignment horizontal="center" vertical="center"/>
      <protection/>
    </xf>
    <xf numFmtId="0" fontId="0" fillId="0" borderId="68" xfId="0" applyNumberFormat="1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9"/>
  <sheetViews>
    <sheetView showGridLines="0" tabSelected="1" view="pageBreakPreview" zoomScale="60" zoomScaleNormal="65" zoomScalePageLayoutView="0" workbookViewId="0" topLeftCell="A1">
      <pane xSplit="1" ySplit="7" topLeftCell="B8" activePane="bottomRight" state="frozen"/>
      <selection pane="topLeft" activeCell="D10" sqref="D10"/>
      <selection pane="topRight" activeCell="D10" sqref="D10"/>
      <selection pane="bottomLeft" activeCell="D10" sqref="D10"/>
      <selection pane="bottomRight" activeCell="U35" sqref="U35"/>
    </sheetView>
  </sheetViews>
  <sheetFormatPr defaultColWidth="14.66015625" defaultRowHeight="23.25" customHeight="1"/>
  <cols>
    <col min="1" max="1" width="14.16015625" style="1" customWidth="1"/>
    <col min="2" max="2" width="13.16015625" style="1" customWidth="1"/>
    <col min="3" max="3" width="13.66015625" style="1" customWidth="1"/>
    <col min="4" max="16" width="12.66015625" style="1" customWidth="1"/>
    <col min="17" max="18" width="12.66015625" style="8" customWidth="1"/>
    <col min="19" max="19" width="0.8359375" style="0" customWidth="1"/>
    <col min="20" max="20" width="8.83203125" style="0" customWidth="1"/>
    <col min="21" max="21" width="14.66015625" style="1" customWidth="1"/>
    <col min="22" max="22" width="19.66015625" style="1" customWidth="1"/>
    <col min="23" max="23" width="15.66015625" style="1" customWidth="1"/>
    <col min="24" max="24" width="10.66015625" style="1" customWidth="1"/>
    <col min="25" max="25" width="19.66015625" style="1" customWidth="1"/>
    <col min="26" max="26" width="17.66015625" style="1" customWidth="1"/>
    <col min="27" max="27" width="12.66015625" style="1" customWidth="1"/>
    <col min="28" max="16384" width="14.66015625" style="1" customWidth="1"/>
  </cols>
  <sheetData>
    <row r="1" spans="1:18" ht="27" customHeight="1">
      <c r="A1" s="33" t="s">
        <v>0</v>
      </c>
      <c r="B1" s="33"/>
      <c r="C1" s="33"/>
      <c r="D1" s="33"/>
      <c r="E1" s="34"/>
      <c r="F1" s="33"/>
      <c r="G1" s="33"/>
      <c r="H1" s="33"/>
      <c r="I1" s="33"/>
      <c r="J1" s="33"/>
      <c r="K1" s="33"/>
      <c r="L1" s="33"/>
      <c r="M1" s="33"/>
      <c r="N1" s="33"/>
      <c r="O1" s="33"/>
      <c r="P1" s="34"/>
      <c r="Q1" s="35"/>
      <c r="R1" s="158" t="s">
        <v>97</v>
      </c>
    </row>
    <row r="2" spans="1:18" ht="27" customHeight="1" thickBot="1">
      <c r="A2" s="36"/>
      <c r="B2" s="36"/>
      <c r="C2" s="36"/>
      <c r="D2" s="36"/>
      <c r="E2" s="37"/>
      <c r="F2" s="36"/>
      <c r="G2" s="38"/>
      <c r="H2" s="38"/>
      <c r="I2" s="36"/>
      <c r="J2" s="36"/>
      <c r="K2" s="36"/>
      <c r="L2" s="36"/>
      <c r="M2" s="36"/>
      <c r="N2" s="36"/>
      <c r="O2" s="38"/>
      <c r="P2" s="37"/>
      <c r="Q2" s="38"/>
      <c r="R2" s="38" t="s">
        <v>1</v>
      </c>
    </row>
    <row r="3" spans="1:19" ht="27" customHeight="1">
      <c r="A3" s="40"/>
      <c r="B3" s="40"/>
      <c r="C3" s="54"/>
      <c r="D3" s="55"/>
      <c r="E3" s="56"/>
      <c r="F3" s="44"/>
      <c r="G3" s="57"/>
      <c r="H3" s="57"/>
      <c r="I3" s="55"/>
      <c r="J3" s="55"/>
      <c r="K3" s="55"/>
      <c r="L3" s="55"/>
      <c r="M3" s="55"/>
      <c r="N3" s="57"/>
      <c r="O3" s="55"/>
      <c r="P3" s="58"/>
      <c r="Q3" s="71"/>
      <c r="R3" s="173"/>
      <c r="S3" s="172"/>
    </row>
    <row r="4" spans="1:19" ht="27" customHeight="1">
      <c r="A4" s="40"/>
      <c r="B4" s="40"/>
      <c r="C4" s="45" t="s">
        <v>99</v>
      </c>
      <c r="D4" s="41"/>
      <c r="E4" s="46"/>
      <c r="F4" s="47"/>
      <c r="G4" s="85"/>
      <c r="H4" s="41"/>
      <c r="I4" s="41"/>
      <c r="J4" s="41"/>
      <c r="K4" s="162"/>
      <c r="L4" s="134"/>
      <c r="M4" s="41"/>
      <c r="N4" s="41"/>
      <c r="O4" s="41"/>
      <c r="P4" s="46"/>
      <c r="Q4" s="77"/>
      <c r="R4" s="174"/>
      <c r="S4" s="172"/>
    </row>
    <row r="5" spans="1:19" ht="27" customHeight="1">
      <c r="A5" s="48" t="s">
        <v>64</v>
      </c>
      <c r="B5" s="159" t="s">
        <v>98</v>
      </c>
      <c r="C5" s="49" t="s">
        <v>2</v>
      </c>
      <c r="D5" s="49" t="s">
        <v>91</v>
      </c>
      <c r="E5" s="49" t="s">
        <v>4</v>
      </c>
      <c r="F5" s="49" t="s">
        <v>6</v>
      </c>
      <c r="G5" s="161" t="s">
        <v>95</v>
      </c>
      <c r="H5" s="160" t="s">
        <v>93</v>
      </c>
      <c r="I5" s="63" t="s">
        <v>67</v>
      </c>
      <c r="J5" s="49" t="s">
        <v>3</v>
      </c>
      <c r="K5" s="135" t="s">
        <v>83</v>
      </c>
      <c r="L5" s="135" t="s">
        <v>83</v>
      </c>
      <c r="M5" s="49" t="s">
        <v>62</v>
      </c>
      <c r="N5" s="49" t="s">
        <v>63</v>
      </c>
      <c r="O5" s="49" t="s">
        <v>5</v>
      </c>
      <c r="P5" s="49" t="s">
        <v>56</v>
      </c>
      <c r="Q5" s="78" t="s">
        <v>7</v>
      </c>
      <c r="R5" s="175" t="s">
        <v>60</v>
      </c>
      <c r="S5" s="172"/>
    </row>
    <row r="6" spans="1:19" ht="27" customHeight="1">
      <c r="A6" s="40"/>
      <c r="B6" s="40"/>
      <c r="C6" s="41"/>
      <c r="D6" s="157" t="s">
        <v>92</v>
      </c>
      <c r="E6" s="49" t="s">
        <v>66</v>
      </c>
      <c r="F6" s="49" t="s">
        <v>65</v>
      </c>
      <c r="G6" s="164" t="s">
        <v>94</v>
      </c>
      <c r="H6" s="49" t="s">
        <v>65</v>
      </c>
      <c r="I6" s="49" t="s">
        <v>55</v>
      </c>
      <c r="J6" s="49" t="s">
        <v>65</v>
      </c>
      <c r="K6" s="136" t="s">
        <v>84</v>
      </c>
      <c r="L6" s="161" t="s">
        <v>96</v>
      </c>
      <c r="M6" s="49" t="s">
        <v>68</v>
      </c>
      <c r="N6" s="49" t="s">
        <v>68</v>
      </c>
      <c r="O6" s="49" t="s">
        <v>9</v>
      </c>
      <c r="P6" s="49" t="s">
        <v>69</v>
      </c>
      <c r="Q6" s="78" t="s">
        <v>8</v>
      </c>
      <c r="R6" s="175"/>
      <c r="S6" s="172"/>
    </row>
    <row r="7" spans="1:19" ht="27" customHeight="1" thickBot="1">
      <c r="A7" s="50"/>
      <c r="B7" s="50"/>
      <c r="C7" s="141" t="s">
        <v>10</v>
      </c>
      <c r="D7" s="52"/>
      <c r="E7" s="53"/>
      <c r="F7" s="52"/>
      <c r="G7" s="86"/>
      <c r="H7" s="52"/>
      <c r="I7" s="52"/>
      <c r="J7" s="52"/>
      <c r="K7" s="131" t="s">
        <v>85</v>
      </c>
      <c r="L7" s="163" t="s">
        <v>94</v>
      </c>
      <c r="M7" s="52"/>
      <c r="N7" s="52"/>
      <c r="O7" s="52"/>
      <c r="P7" s="53"/>
      <c r="Q7" s="79"/>
      <c r="R7" s="176"/>
      <c r="S7" s="172"/>
    </row>
    <row r="8" spans="1:25" ht="27" customHeight="1">
      <c r="A8" s="64" t="s">
        <v>11</v>
      </c>
      <c r="B8" s="65">
        <v>12660400</v>
      </c>
      <c r="C8" s="66">
        <v>94580758</v>
      </c>
      <c r="D8" s="66">
        <v>5929105</v>
      </c>
      <c r="E8" s="66">
        <v>908315</v>
      </c>
      <c r="F8" s="66">
        <v>431698</v>
      </c>
      <c r="G8" s="88">
        <v>138038</v>
      </c>
      <c r="H8" s="66">
        <v>0</v>
      </c>
      <c r="I8" s="66">
        <v>5783525</v>
      </c>
      <c r="J8" s="66">
        <v>26171175</v>
      </c>
      <c r="K8" s="66">
        <v>13939240</v>
      </c>
      <c r="L8" s="66">
        <v>19400</v>
      </c>
      <c r="M8" s="66">
        <v>68860</v>
      </c>
      <c r="N8" s="66">
        <v>2516009</v>
      </c>
      <c r="O8" s="66">
        <v>0</v>
      </c>
      <c r="P8" s="66">
        <v>0</v>
      </c>
      <c r="Q8" s="82">
        <v>733842</v>
      </c>
      <c r="R8" s="177">
        <v>0</v>
      </c>
      <c r="S8" s="172"/>
      <c r="Y8" s="4"/>
    </row>
    <row r="9" spans="1:19" ht="27" customHeight="1">
      <c r="A9" s="67" t="s">
        <v>12</v>
      </c>
      <c r="B9" s="19">
        <v>5376200</v>
      </c>
      <c r="C9" s="20">
        <v>78602844</v>
      </c>
      <c r="D9" s="20">
        <v>4591238</v>
      </c>
      <c r="E9" s="20">
        <v>1146088</v>
      </c>
      <c r="F9" s="20">
        <v>75843</v>
      </c>
      <c r="G9" s="87">
        <v>28900</v>
      </c>
      <c r="H9" s="20">
        <v>0</v>
      </c>
      <c r="I9" s="20">
        <v>4341088</v>
      </c>
      <c r="J9" s="20">
        <v>28833461</v>
      </c>
      <c r="K9" s="20">
        <v>11899043</v>
      </c>
      <c r="L9" s="20">
        <v>0</v>
      </c>
      <c r="M9" s="20">
        <v>0</v>
      </c>
      <c r="N9" s="20">
        <v>0</v>
      </c>
      <c r="O9" s="20">
        <v>1354100</v>
      </c>
      <c r="P9" s="20">
        <v>0</v>
      </c>
      <c r="Q9" s="80">
        <v>78023</v>
      </c>
      <c r="R9" s="178">
        <v>1928625</v>
      </c>
      <c r="S9" s="172"/>
    </row>
    <row r="10" spans="1:19" ht="27" customHeight="1">
      <c r="A10" s="67" t="s">
        <v>13</v>
      </c>
      <c r="B10" s="19">
        <v>6280500</v>
      </c>
      <c r="C10" s="20">
        <v>49697601</v>
      </c>
      <c r="D10" s="20">
        <v>3163730</v>
      </c>
      <c r="E10" s="20">
        <v>675233</v>
      </c>
      <c r="F10" s="20">
        <v>52038</v>
      </c>
      <c r="G10" s="87">
        <v>359000</v>
      </c>
      <c r="H10" s="20">
        <v>4000</v>
      </c>
      <c r="I10" s="20">
        <v>1933403</v>
      </c>
      <c r="J10" s="20">
        <v>19266969</v>
      </c>
      <c r="K10" s="20">
        <v>12648197</v>
      </c>
      <c r="L10" s="20">
        <v>0</v>
      </c>
      <c r="M10" s="20">
        <v>91831</v>
      </c>
      <c r="N10" s="20">
        <v>0</v>
      </c>
      <c r="O10" s="20">
        <v>0</v>
      </c>
      <c r="P10" s="20">
        <v>0</v>
      </c>
      <c r="Q10" s="80">
        <v>67339</v>
      </c>
      <c r="R10" s="178">
        <v>0</v>
      </c>
      <c r="S10" s="172"/>
    </row>
    <row r="11" spans="1:19" ht="27" customHeight="1">
      <c r="A11" s="67" t="s">
        <v>14</v>
      </c>
      <c r="B11" s="19">
        <v>2669400</v>
      </c>
      <c r="C11" s="20">
        <v>47834606</v>
      </c>
      <c r="D11" s="20">
        <v>2933681</v>
      </c>
      <c r="E11" s="20">
        <v>610329</v>
      </c>
      <c r="F11" s="20">
        <v>243354</v>
      </c>
      <c r="G11" s="87">
        <v>262400</v>
      </c>
      <c r="H11" s="20">
        <v>0</v>
      </c>
      <c r="I11" s="20">
        <v>1890285</v>
      </c>
      <c r="J11" s="20">
        <v>18285768</v>
      </c>
      <c r="K11" s="20">
        <v>12407743</v>
      </c>
      <c r="L11" s="20">
        <v>0</v>
      </c>
      <c r="M11" s="20">
        <v>15777</v>
      </c>
      <c r="N11" s="20">
        <v>1216285</v>
      </c>
      <c r="O11" s="20">
        <v>0</v>
      </c>
      <c r="P11" s="20">
        <v>0</v>
      </c>
      <c r="Q11" s="80">
        <v>0</v>
      </c>
      <c r="R11" s="178">
        <v>0</v>
      </c>
      <c r="S11" s="172"/>
    </row>
    <row r="12" spans="1:19" ht="27" customHeight="1">
      <c r="A12" s="67" t="s">
        <v>15</v>
      </c>
      <c r="B12" s="19">
        <v>4986400</v>
      </c>
      <c r="C12" s="20">
        <v>53435542</v>
      </c>
      <c r="D12" s="20">
        <v>3524309</v>
      </c>
      <c r="E12" s="20">
        <v>448236</v>
      </c>
      <c r="F12" s="20">
        <v>10395</v>
      </c>
      <c r="G12" s="87">
        <v>11100</v>
      </c>
      <c r="H12" s="20">
        <v>0</v>
      </c>
      <c r="I12" s="20">
        <v>4333553</v>
      </c>
      <c r="J12" s="20">
        <v>17457786</v>
      </c>
      <c r="K12" s="20">
        <v>10991564</v>
      </c>
      <c r="L12" s="20">
        <v>2400</v>
      </c>
      <c r="M12" s="20">
        <v>0</v>
      </c>
      <c r="N12" s="20">
        <v>0</v>
      </c>
      <c r="O12" s="20">
        <v>0</v>
      </c>
      <c r="P12" s="20">
        <v>127429</v>
      </c>
      <c r="Q12" s="80">
        <v>135599</v>
      </c>
      <c r="R12" s="178">
        <v>325417</v>
      </c>
      <c r="S12" s="172"/>
    </row>
    <row r="13" spans="1:19" ht="27" customHeight="1">
      <c r="A13" s="67" t="s">
        <v>16</v>
      </c>
      <c r="B13" s="19">
        <v>4817100</v>
      </c>
      <c r="C13" s="20">
        <v>46718770</v>
      </c>
      <c r="D13" s="20">
        <v>4314536</v>
      </c>
      <c r="E13" s="20">
        <v>1520842</v>
      </c>
      <c r="F13" s="20">
        <v>109324</v>
      </c>
      <c r="G13" s="87">
        <v>824800</v>
      </c>
      <c r="H13" s="20">
        <v>19700</v>
      </c>
      <c r="I13" s="20">
        <v>6299332</v>
      </c>
      <c r="J13" s="20">
        <v>4535161</v>
      </c>
      <c r="K13" s="20">
        <v>0</v>
      </c>
      <c r="L13" s="20">
        <v>40100</v>
      </c>
      <c r="M13" s="20">
        <v>0</v>
      </c>
      <c r="N13" s="20">
        <v>0</v>
      </c>
      <c r="O13" s="20">
        <v>0</v>
      </c>
      <c r="P13" s="20">
        <v>0</v>
      </c>
      <c r="Q13" s="80">
        <v>90819</v>
      </c>
      <c r="R13" s="178">
        <v>0</v>
      </c>
      <c r="S13" s="172"/>
    </row>
    <row r="14" spans="1:19" ht="27" customHeight="1">
      <c r="A14" s="67" t="s">
        <v>17</v>
      </c>
      <c r="B14" s="19">
        <v>2998900</v>
      </c>
      <c r="C14" s="20">
        <v>31690921</v>
      </c>
      <c r="D14" s="20">
        <v>826131</v>
      </c>
      <c r="E14" s="20">
        <v>232552</v>
      </c>
      <c r="F14" s="20">
        <v>137683</v>
      </c>
      <c r="G14" s="87">
        <v>687400</v>
      </c>
      <c r="H14" s="20">
        <v>0</v>
      </c>
      <c r="I14" s="20">
        <v>1554049</v>
      </c>
      <c r="J14" s="20">
        <v>8711204</v>
      </c>
      <c r="K14" s="20">
        <v>0</v>
      </c>
      <c r="L14" s="20">
        <v>12900</v>
      </c>
      <c r="M14" s="20">
        <v>61750</v>
      </c>
      <c r="N14" s="20">
        <v>0</v>
      </c>
      <c r="O14" s="20">
        <v>0</v>
      </c>
      <c r="P14" s="20">
        <v>869031</v>
      </c>
      <c r="Q14" s="80">
        <v>29077</v>
      </c>
      <c r="R14" s="178">
        <v>2552379</v>
      </c>
      <c r="S14" s="172"/>
    </row>
    <row r="15" spans="1:19" ht="27" customHeight="1">
      <c r="A15" s="67" t="s">
        <v>18</v>
      </c>
      <c r="B15" s="19">
        <v>1048700</v>
      </c>
      <c r="C15" s="20">
        <v>10600386</v>
      </c>
      <c r="D15" s="20">
        <v>634954</v>
      </c>
      <c r="E15" s="20">
        <v>36208</v>
      </c>
      <c r="F15" s="20">
        <v>39772</v>
      </c>
      <c r="G15" s="87">
        <v>101200</v>
      </c>
      <c r="H15" s="20">
        <v>26900</v>
      </c>
      <c r="I15" s="20">
        <v>1527639</v>
      </c>
      <c r="J15" s="20">
        <v>1434284</v>
      </c>
      <c r="K15" s="20">
        <v>0</v>
      </c>
      <c r="L15" s="20">
        <v>0</v>
      </c>
      <c r="M15" s="20">
        <v>1238</v>
      </c>
      <c r="N15" s="20">
        <v>1557500</v>
      </c>
      <c r="O15" s="20">
        <v>0</v>
      </c>
      <c r="P15" s="20">
        <v>99501</v>
      </c>
      <c r="Q15" s="80">
        <v>66311</v>
      </c>
      <c r="R15" s="178">
        <v>620187</v>
      </c>
      <c r="S15" s="172"/>
    </row>
    <row r="16" spans="1:19" ht="27" customHeight="1">
      <c r="A16" s="67" t="s">
        <v>19</v>
      </c>
      <c r="B16" s="19">
        <v>2005900</v>
      </c>
      <c r="C16" s="20">
        <v>17629384</v>
      </c>
      <c r="D16" s="20">
        <v>494631</v>
      </c>
      <c r="E16" s="20">
        <v>53210</v>
      </c>
      <c r="F16" s="20">
        <v>50130</v>
      </c>
      <c r="G16" s="87">
        <v>21100</v>
      </c>
      <c r="H16" s="20">
        <v>0</v>
      </c>
      <c r="I16" s="20">
        <v>2109952</v>
      </c>
      <c r="J16" s="20">
        <v>6751425</v>
      </c>
      <c r="K16" s="20">
        <v>5084931</v>
      </c>
      <c r="L16" s="20">
        <v>239800</v>
      </c>
      <c r="M16" s="20">
        <v>0</v>
      </c>
      <c r="N16" s="20">
        <v>0</v>
      </c>
      <c r="O16" s="20">
        <v>0</v>
      </c>
      <c r="P16" s="20">
        <v>0</v>
      </c>
      <c r="Q16" s="80">
        <v>0</v>
      </c>
      <c r="R16" s="178">
        <v>0</v>
      </c>
      <c r="S16" s="172"/>
    </row>
    <row r="17" spans="1:19" ht="27" customHeight="1">
      <c r="A17" s="67" t="s">
        <v>20</v>
      </c>
      <c r="B17" s="19">
        <v>1156100</v>
      </c>
      <c r="C17" s="20">
        <v>12668792</v>
      </c>
      <c r="D17" s="20">
        <v>2131780</v>
      </c>
      <c r="E17" s="20">
        <v>468598</v>
      </c>
      <c r="F17" s="20">
        <v>20368</v>
      </c>
      <c r="G17" s="87">
        <v>9700</v>
      </c>
      <c r="H17" s="20">
        <v>0</v>
      </c>
      <c r="I17" s="20">
        <v>1778851</v>
      </c>
      <c r="J17" s="20">
        <v>898118</v>
      </c>
      <c r="K17" s="20">
        <v>0</v>
      </c>
      <c r="L17" s="20">
        <v>22900</v>
      </c>
      <c r="M17" s="20">
        <v>306844</v>
      </c>
      <c r="N17" s="20">
        <v>2362361</v>
      </c>
      <c r="O17" s="20">
        <v>0</v>
      </c>
      <c r="P17" s="20">
        <v>0</v>
      </c>
      <c r="Q17" s="80">
        <v>0</v>
      </c>
      <c r="R17" s="178">
        <v>324107</v>
      </c>
      <c r="S17" s="172"/>
    </row>
    <row r="18" spans="1:19" ht="27" customHeight="1">
      <c r="A18" s="67" t="s">
        <v>21</v>
      </c>
      <c r="B18" s="19">
        <v>1629200</v>
      </c>
      <c r="C18" s="20">
        <v>13488481</v>
      </c>
      <c r="D18" s="20">
        <v>332643</v>
      </c>
      <c r="E18" s="20">
        <v>31002</v>
      </c>
      <c r="F18" s="20">
        <v>971674</v>
      </c>
      <c r="G18" s="87">
        <v>307500</v>
      </c>
      <c r="H18" s="20">
        <v>0</v>
      </c>
      <c r="I18" s="20">
        <v>663872</v>
      </c>
      <c r="J18" s="20">
        <v>3237404</v>
      </c>
      <c r="K18" s="20">
        <v>2894015</v>
      </c>
      <c r="L18" s="20">
        <v>4900</v>
      </c>
      <c r="M18" s="20">
        <v>0</v>
      </c>
      <c r="N18" s="20">
        <v>4742146</v>
      </c>
      <c r="O18" s="20">
        <v>0</v>
      </c>
      <c r="P18" s="20">
        <v>0</v>
      </c>
      <c r="Q18" s="80">
        <v>1827</v>
      </c>
      <c r="R18" s="178">
        <v>0</v>
      </c>
      <c r="S18" s="172"/>
    </row>
    <row r="19" spans="1:19" ht="27" customHeight="1">
      <c r="A19" s="67" t="s">
        <v>46</v>
      </c>
      <c r="B19" s="19">
        <v>3874094</v>
      </c>
      <c r="C19" s="20">
        <v>20907792</v>
      </c>
      <c r="D19" s="20">
        <v>142015</v>
      </c>
      <c r="E19" s="20">
        <v>6153</v>
      </c>
      <c r="F19" s="20">
        <v>92016</v>
      </c>
      <c r="G19" s="87">
        <v>267350</v>
      </c>
      <c r="H19" s="20">
        <v>80300</v>
      </c>
      <c r="I19" s="20">
        <v>1198938</v>
      </c>
      <c r="J19" s="20">
        <v>7463457</v>
      </c>
      <c r="K19" s="20">
        <v>7053984</v>
      </c>
      <c r="L19" s="20">
        <v>93900</v>
      </c>
      <c r="M19" s="20">
        <v>77100</v>
      </c>
      <c r="N19" s="20">
        <v>0</v>
      </c>
      <c r="O19" s="20">
        <v>0</v>
      </c>
      <c r="P19" s="20">
        <v>0</v>
      </c>
      <c r="Q19" s="80">
        <v>62096</v>
      </c>
      <c r="R19" s="178">
        <v>0</v>
      </c>
      <c r="S19" s="172"/>
    </row>
    <row r="20" spans="1:19" ht="27" customHeight="1">
      <c r="A20" s="59" t="s">
        <v>48</v>
      </c>
      <c r="B20" s="19">
        <v>6502600</v>
      </c>
      <c r="C20" s="20">
        <v>34449743</v>
      </c>
      <c r="D20" s="20">
        <v>647118</v>
      </c>
      <c r="E20" s="20">
        <v>184014</v>
      </c>
      <c r="F20" s="20">
        <v>1652</v>
      </c>
      <c r="G20" s="87">
        <v>525500</v>
      </c>
      <c r="H20" s="20">
        <v>0</v>
      </c>
      <c r="I20" s="20">
        <v>1108900</v>
      </c>
      <c r="J20" s="20">
        <v>19875429</v>
      </c>
      <c r="K20" s="20">
        <v>18215824</v>
      </c>
      <c r="L20" s="20">
        <v>0</v>
      </c>
      <c r="M20" s="20">
        <v>5365</v>
      </c>
      <c r="N20" s="20">
        <v>0</v>
      </c>
      <c r="O20" s="20">
        <v>0</v>
      </c>
      <c r="P20" s="20">
        <v>0</v>
      </c>
      <c r="Q20" s="80">
        <v>41346</v>
      </c>
      <c r="R20" s="178">
        <v>0</v>
      </c>
      <c r="S20" s="172"/>
    </row>
    <row r="21" spans="1:19" ht="27" customHeight="1" thickBot="1">
      <c r="A21" s="130" t="s">
        <v>49</v>
      </c>
      <c r="B21" s="69">
        <v>5309500</v>
      </c>
      <c r="C21" s="70">
        <v>57028670</v>
      </c>
      <c r="D21" s="70">
        <v>1376880</v>
      </c>
      <c r="E21" s="70">
        <v>349737</v>
      </c>
      <c r="F21" s="70">
        <v>777279</v>
      </c>
      <c r="G21" s="89">
        <v>148000</v>
      </c>
      <c r="H21" s="70">
        <v>0</v>
      </c>
      <c r="I21" s="70">
        <v>4333352</v>
      </c>
      <c r="J21" s="70">
        <v>25466510</v>
      </c>
      <c r="K21" s="70">
        <v>20589628</v>
      </c>
      <c r="L21" s="70">
        <v>13400</v>
      </c>
      <c r="M21" s="70">
        <v>757620</v>
      </c>
      <c r="N21" s="70">
        <v>0</v>
      </c>
      <c r="O21" s="70">
        <v>0</v>
      </c>
      <c r="P21" s="70">
        <v>0</v>
      </c>
      <c r="Q21" s="83">
        <v>139336</v>
      </c>
      <c r="R21" s="179">
        <v>943907</v>
      </c>
      <c r="S21" s="172"/>
    </row>
    <row r="22" spans="1:19" ht="27" customHeight="1">
      <c r="A22" s="64" t="s">
        <v>22</v>
      </c>
      <c r="B22" s="65">
        <v>186200</v>
      </c>
      <c r="C22" s="66">
        <v>1557880</v>
      </c>
      <c r="D22" s="66">
        <v>76600</v>
      </c>
      <c r="E22" s="66">
        <v>0</v>
      </c>
      <c r="F22" s="66">
        <v>0</v>
      </c>
      <c r="G22" s="88">
        <v>0</v>
      </c>
      <c r="H22" s="66">
        <v>0</v>
      </c>
      <c r="I22" s="66">
        <v>8584</v>
      </c>
      <c r="J22" s="66">
        <v>86612</v>
      </c>
      <c r="K22" s="66">
        <v>0</v>
      </c>
      <c r="L22" s="66">
        <v>16400</v>
      </c>
      <c r="M22" s="66">
        <v>0</v>
      </c>
      <c r="N22" s="66">
        <v>0</v>
      </c>
      <c r="O22" s="66">
        <v>0</v>
      </c>
      <c r="P22" s="66">
        <v>0</v>
      </c>
      <c r="Q22" s="82">
        <v>0</v>
      </c>
      <c r="R22" s="177">
        <v>0</v>
      </c>
      <c r="S22" s="172"/>
    </row>
    <row r="23" spans="1:19" ht="27" customHeight="1">
      <c r="A23" s="67" t="s">
        <v>23</v>
      </c>
      <c r="B23" s="19">
        <v>592800</v>
      </c>
      <c r="C23" s="20">
        <v>5549064</v>
      </c>
      <c r="D23" s="20">
        <v>145695</v>
      </c>
      <c r="E23" s="20">
        <v>27726</v>
      </c>
      <c r="F23" s="20">
        <v>4708</v>
      </c>
      <c r="G23" s="87">
        <v>0</v>
      </c>
      <c r="H23" s="20">
        <v>0</v>
      </c>
      <c r="I23" s="20">
        <v>217745</v>
      </c>
      <c r="J23" s="20">
        <v>803071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80">
        <v>0</v>
      </c>
      <c r="R23" s="178">
        <v>0</v>
      </c>
      <c r="S23" s="172"/>
    </row>
    <row r="24" spans="1:19" ht="27" customHeight="1">
      <c r="A24" s="67" t="s">
        <v>24</v>
      </c>
      <c r="B24" s="19">
        <v>802400</v>
      </c>
      <c r="C24" s="20">
        <v>6460298</v>
      </c>
      <c r="D24" s="20">
        <v>194269</v>
      </c>
      <c r="E24" s="20">
        <v>17416</v>
      </c>
      <c r="F24" s="20">
        <v>47780</v>
      </c>
      <c r="G24" s="87">
        <v>10300</v>
      </c>
      <c r="H24" s="20">
        <v>0</v>
      </c>
      <c r="I24" s="20">
        <v>851799</v>
      </c>
      <c r="J24" s="20">
        <v>506986</v>
      </c>
      <c r="K24" s="20">
        <v>0</v>
      </c>
      <c r="L24" s="20">
        <v>205000</v>
      </c>
      <c r="M24" s="20">
        <v>0</v>
      </c>
      <c r="N24" s="20">
        <v>0</v>
      </c>
      <c r="O24" s="20">
        <v>0</v>
      </c>
      <c r="P24" s="20">
        <v>0</v>
      </c>
      <c r="Q24" s="80">
        <v>0</v>
      </c>
      <c r="R24" s="178">
        <v>0</v>
      </c>
      <c r="S24" s="172"/>
    </row>
    <row r="25" spans="1:19" ht="27" customHeight="1">
      <c r="A25" s="67" t="s">
        <v>25</v>
      </c>
      <c r="B25" s="19">
        <v>316700</v>
      </c>
      <c r="C25" s="20">
        <v>3411723</v>
      </c>
      <c r="D25" s="20">
        <v>45591</v>
      </c>
      <c r="E25" s="20">
        <v>28712</v>
      </c>
      <c r="F25" s="20">
        <v>0</v>
      </c>
      <c r="G25" s="87">
        <v>30800</v>
      </c>
      <c r="H25" s="20">
        <v>0</v>
      </c>
      <c r="I25" s="20">
        <v>695727</v>
      </c>
      <c r="J25" s="20">
        <v>202437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80">
        <v>0</v>
      </c>
      <c r="R25" s="178">
        <v>0</v>
      </c>
      <c r="S25" s="172"/>
    </row>
    <row r="26" spans="1:19" ht="27" customHeight="1">
      <c r="A26" s="67" t="s">
        <v>26</v>
      </c>
      <c r="B26" s="19">
        <v>0</v>
      </c>
      <c r="C26" s="20">
        <v>272448</v>
      </c>
      <c r="D26" s="20">
        <v>0</v>
      </c>
      <c r="E26" s="20">
        <v>0</v>
      </c>
      <c r="F26" s="20">
        <v>0</v>
      </c>
      <c r="G26" s="87">
        <v>0</v>
      </c>
      <c r="H26" s="20">
        <v>0</v>
      </c>
      <c r="I26" s="20">
        <v>140928</v>
      </c>
      <c r="J26" s="20">
        <v>37885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80">
        <v>9254</v>
      </c>
      <c r="R26" s="178">
        <v>0</v>
      </c>
      <c r="S26" s="172"/>
    </row>
    <row r="27" spans="1:19" ht="27" customHeight="1">
      <c r="A27" s="67" t="s">
        <v>27</v>
      </c>
      <c r="B27" s="19">
        <v>891284</v>
      </c>
      <c r="C27" s="20">
        <v>7340995</v>
      </c>
      <c r="D27" s="20">
        <v>178343</v>
      </c>
      <c r="E27" s="20">
        <v>15723</v>
      </c>
      <c r="F27" s="20">
        <v>929</v>
      </c>
      <c r="G27" s="87">
        <v>22800</v>
      </c>
      <c r="H27" s="20">
        <v>0</v>
      </c>
      <c r="I27" s="20">
        <v>382156</v>
      </c>
      <c r="J27" s="20">
        <v>1628004</v>
      </c>
      <c r="K27" s="20">
        <v>758084</v>
      </c>
      <c r="L27" s="20">
        <v>0</v>
      </c>
      <c r="M27" s="20">
        <v>3159</v>
      </c>
      <c r="N27" s="20">
        <v>0</v>
      </c>
      <c r="O27" s="20">
        <v>0</v>
      </c>
      <c r="P27" s="20">
        <v>0</v>
      </c>
      <c r="Q27" s="80">
        <v>0</v>
      </c>
      <c r="R27" s="178">
        <v>0</v>
      </c>
      <c r="S27" s="172"/>
    </row>
    <row r="28" spans="1:19" ht="27" customHeight="1">
      <c r="A28" s="67" t="s">
        <v>28</v>
      </c>
      <c r="B28" s="19">
        <v>1111000</v>
      </c>
      <c r="C28" s="20">
        <v>8488428</v>
      </c>
      <c r="D28" s="20">
        <v>1454293</v>
      </c>
      <c r="E28" s="20">
        <v>499415</v>
      </c>
      <c r="F28" s="20">
        <v>0</v>
      </c>
      <c r="G28" s="87">
        <v>10300</v>
      </c>
      <c r="H28" s="20">
        <v>0</v>
      </c>
      <c r="I28" s="20">
        <v>516038</v>
      </c>
      <c r="J28" s="20">
        <v>1529797</v>
      </c>
      <c r="K28" s="20">
        <v>0</v>
      </c>
      <c r="L28" s="20">
        <v>3600</v>
      </c>
      <c r="M28" s="20">
        <v>0</v>
      </c>
      <c r="N28" s="20">
        <v>0</v>
      </c>
      <c r="O28" s="20">
        <v>252000</v>
      </c>
      <c r="P28" s="20">
        <v>0</v>
      </c>
      <c r="Q28" s="80">
        <v>31937</v>
      </c>
      <c r="R28" s="178">
        <v>0</v>
      </c>
      <c r="S28" s="172"/>
    </row>
    <row r="29" spans="1:19" ht="27" customHeight="1">
      <c r="A29" s="67" t="s">
        <v>29</v>
      </c>
      <c r="B29" s="19">
        <v>908500</v>
      </c>
      <c r="C29" s="20">
        <v>9000233</v>
      </c>
      <c r="D29" s="20">
        <v>63624</v>
      </c>
      <c r="E29" s="20">
        <v>5142</v>
      </c>
      <c r="F29" s="20">
        <v>175185</v>
      </c>
      <c r="G29" s="87">
        <v>262500</v>
      </c>
      <c r="H29" s="20">
        <v>0</v>
      </c>
      <c r="I29" s="20">
        <v>151248</v>
      </c>
      <c r="J29" s="20">
        <v>3325937</v>
      </c>
      <c r="K29" s="20">
        <v>2728887</v>
      </c>
      <c r="L29" s="20">
        <v>0</v>
      </c>
      <c r="M29" s="20">
        <v>28472</v>
      </c>
      <c r="N29" s="20">
        <v>1707337</v>
      </c>
      <c r="O29" s="20">
        <v>0</v>
      </c>
      <c r="P29" s="20">
        <v>0</v>
      </c>
      <c r="Q29" s="80">
        <v>14947</v>
      </c>
      <c r="R29" s="178">
        <v>0</v>
      </c>
      <c r="S29" s="172"/>
    </row>
    <row r="30" spans="1:19" ht="27" customHeight="1">
      <c r="A30" s="67" t="s">
        <v>30</v>
      </c>
      <c r="B30" s="19">
        <v>1367000</v>
      </c>
      <c r="C30" s="20">
        <v>4863247</v>
      </c>
      <c r="D30" s="20">
        <v>1164143</v>
      </c>
      <c r="E30" s="20">
        <v>60446</v>
      </c>
      <c r="F30" s="20">
        <v>17897</v>
      </c>
      <c r="G30" s="87">
        <v>172200</v>
      </c>
      <c r="H30" s="20">
        <v>0</v>
      </c>
      <c r="I30" s="20">
        <v>356543</v>
      </c>
      <c r="J30" s="20">
        <v>370749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80">
        <v>21044</v>
      </c>
      <c r="R30" s="178">
        <v>0</v>
      </c>
      <c r="S30" s="172"/>
    </row>
    <row r="31" spans="1:19" ht="27" customHeight="1">
      <c r="A31" s="67" t="s">
        <v>31</v>
      </c>
      <c r="B31" s="19">
        <v>253000</v>
      </c>
      <c r="C31" s="20">
        <v>3470593</v>
      </c>
      <c r="D31" s="20">
        <v>73010</v>
      </c>
      <c r="E31" s="20">
        <v>2662</v>
      </c>
      <c r="F31" s="20">
        <v>20161</v>
      </c>
      <c r="G31" s="87">
        <v>191600</v>
      </c>
      <c r="H31" s="20">
        <v>0</v>
      </c>
      <c r="I31" s="20">
        <v>122272</v>
      </c>
      <c r="J31" s="20">
        <v>681270</v>
      </c>
      <c r="K31" s="20">
        <v>0</v>
      </c>
      <c r="L31" s="20">
        <v>18500</v>
      </c>
      <c r="M31" s="20">
        <v>98992</v>
      </c>
      <c r="N31" s="20">
        <v>0</v>
      </c>
      <c r="O31" s="20">
        <v>0</v>
      </c>
      <c r="P31" s="20">
        <v>0</v>
      </c>
      <c r="Q31" s="80">
        <v>25096</v>
      </c>
      <c r="R31" s="178">
        <v>0</v>
      </c>
      <c r="S31" s="172"/>
    </row>
    <row r="32" spans="1:19" ht="27" customHeight="1">
      <c r="A32" s="67" t="s">
        <v>51</v>
      </c>
      <c r="B32" s="19">
        <v>853600</v>
      </c>
      <c r="C32" s="20">
        <v>9498286</v>
      </c>
      <c r="D32" s="20">
        <v>69804</v>
      </c>
      <c r="E32" s="20">
        <v>140861</v>
      </c>
      <c r="F32" s="20">
        <v>112716</v>
      </c>
      <c r="G32" s="87">
        <v>99000</v>
      </c>
      <c r="H32" s="20">
        <v>0</v>
      </c>
      <c r="I32" s="20">
        <v>94049</v>
      </c>
      <c r="J32" s="20">
        <v>3601769</v>
      </c>
      <c r="K32" s="20">
        <v>3271867</v>
      </c>
      <c r="L32" s="20">
        <v>0</v>
      </c>
      <c r="M32" s="20">
        <v>0</v>
      </c>
      <c r="N32" s="20">
        <v>1875144</v>
      </c>
      <c r="O32" s="20">
        <v>0</v>
      </c>
      <c r="P32" s="20">
        <v>0</v>
      </c>
      <c r="Q32" s="80">
        <v>0</v>
      </c>
      <c r="R32" s="178">
        <v>0</v>
      </c>
      <c r="S32" s="172"/>
    </row>
    <row r="33" spans="1:19" ht="27" customHeight="1">
      <c r="A33" s="67" t="s">
        <v>52</v>
      </c>
      <c r="B33" s="19">
        <v>1231754</v>
      </c>
      <c r="C33" s="20">
        <v>11239847</v>
      </c>
      <c r="D33" s="20">
        <v>1072889</v>
      </c>
      <c r="E33" s="20">
        <v>217515</v>
      </c>
      <c r="F33" s="20">
        <v>102915</v>
      </c>
      <c r="G33" s="87">
        <v>39000</v>
      </c>
      <c r="H33" s="20">
        <v>0</v>
      </c>
      <c r="I33" s="20">
        <v>463489</v>
      </c>
      <c r="J33" s="20">
        <v>3736832</v>
      </c>
      <c r="K33" s="20">
        <v>2876412</v>
      </c>
      <c r="L33" s="20">
        <v>128200</v>
      </c>
      <c r="M33" s="20">
        <v>0</v>
      </c>
      <c r="N33" s="20">
        <v>1499447</v>
      </c>
      <c r="O33" s="20">
        <v>0</v>
      </c>
      <c r="P33" s="20">
        <v>0</v>
      </c>
      <c r="Q33" s="80">
        <v>0</v>
      </c>
      <c r="R33" s="178">
        <v>0</v>
      </c>
      <c r="S33" s="172"/>
    </row>
    <row r="34" spans="1:19" ht="27" customHeight="1">
      <c r="A34" s="67" t="s">
        <v>53</v>
      </c>
      <c r="B34" s="19">
        <v>987400</v>
      </c>
      <c r="C34" s="20">
        <v>12102604</v>
      </c>
      <c r="D34" s="20">
        <v>389612</v>
      </c>
      <c r="E34" s="20">
        <v>147884</v>
      </c>
      <c r="F34" s="20">
        <v>140948</v>
      </c>
      <c r="G34" s="87">
        <v>171800</v>
      </c>
      <c r="H34" s="20">
        <v>0</v>
      </c>
      <c r="I34" s="20">
        <v>777148</v>
      </c>
      <c r="J34" s="20">
        <v>3235842</v>
      </c>
      <c r="K34" s="20">
        <v>2949229</v>
      </c>
      <c r="L34" s="20">
        <v>9400</v>
      </c>
      <c r="M34" s="20">
        <v>18823</v>
      </c>
      <c r="N34" s="20">
        <v>2257340</v>
      </c>
      <c r="O34" s="20">
        <v>0</v>
      </c>
      <c r="P34" s="20">
        <v>0</v>
      </c>
      <c r="Q34" s="80">
        <v>41953</v>
      </c>
      <c r="R34" s="178">
        <v>0</v>
      </c>
      <c r="S34" s="172"/>
    </row>
    <row r="35" spans="1:19" ht="27" customHeight="1">
      <c r="A35" s="67" t="s">
        <v>32</v>
      </c>
      <c r="B35" s="19">
        <v>361000</v>
      </c>
      <c r="C35" s="20">
        <v>4109211</v>
      </c>
      <c r="D35" s="20">
        <v>123556</v>
      </c>
      <c r="E35" s="20">
        <v>0</v>
      </c>
      <c r="F35" s="20">
        <v>161263</v>
      </c>
      <c r="G35" s="87">
        <v>377200</v>
      </c>
      <c r="H35" s="20">
        <v>0</v>
      </c>
      <c r="I35" s="20">
        <v>447655</v>
      </c>
      <c r="J35" s="20">
        <v>635881</v>
      </c>
      <c r="K35" s="20">
        <v>0</v>
      </c>
      <c r="L35" s="20">
        <v>0</v>
      </c>
      <c r="M35" s="20">
        <v>131674</v>
      </c>
      <c r="N35" s="20">
        <v>215218</v>
      </c>
      <c r="O35" s="20">
        <v>0</v>
      </c>
      <c r="P35" s="20">
        <v>0</v>
      </c>
      <c r="Q35" s="80">
        <v>2602</v>
      </c>
      <c r="R35" s="178">
        <v>0</v>
      </c>
      <c r="S35" s="172"/>
    </row>
    <row r="36" spans="1:19" ht="27" customHeight="1" thickBot="1">
      <c r="A36" s="68" t="s">
        <v>33</v>
      </c>
      <c r="B36" s="69">
        <v>758407</v>
      </c>
      <c r="C36" s="70">
        <v>8158572</v>
      </c>
      <c r="D36" s="70">
        <v>550718</v>
      </c>
      <c r="E36" s="70">
        <v>0</v>
      </c>
      <c r="F36" s="70">
        <v>288063</v>
      </c>
      <c r="G36" s="89">
        <v>132200</v>
      </c>
      <c r="H36" s="70">
        <v>0</v>
      </c>
      <c r="I36" s="70">
        <v>217253</v>
      </c>
      <c r="J36" s="70">
        <v>3587225</v>
      </c>
      <c r="K36" s="70">
        <v>2570368</v>
      </c>
      <c r="L36" s="70">
        <v>4900</v>
      </c>
      <c r="M36" s="70">
        <v>76853</v>
      </c>
      <c r="N36" s="70">
        <v>0</v>
      </c>
      <c r="O36" s="70">
        <v>0</v>
      </c>
      <c r="P36" s="70">
        <v>0</v>
      </c>
      <c r="Q36" s="83">
        <v>3336</v>
      </c>
      <c r="R36" s="179">
        <v>0</v>
      </c>
      <c r="S36" s="172"/>
    </row>
    <row r="37" spans="1:19" ht="27" customHeight="1" thickBot="1">
      <c r="A37" s="61" t="s">
        <v>34</v>
      </c>
      <c r="B37" s="27">
        <f>SUM(B8:B21)</f>
        <v>61314994</v>
      </c>
      <c r="C37" s="28">
        <f>SUM(C8:C21)</f>
        <v>569334290</v>
      </c>
      <c r="D37" s="28">
        <f aca="true" t="shared" si="0" ref="D37:Q37">SUM(D8:D21)</f>
        <v>31042751</v>
      </c>
      <c r="E37" s="28">
        <f t="shared" si="0"/>
        <v>6670517</v>
      </c>
      <c r="F37" s="28">
        <f t="shared" si="0"/>
        <v>3013226</v>
      </c>
      <c r="G37" s="29">
        <f t="shared" si="0"/>
        <v>3691988</v>
      </c>
      <c r="H37" s="29">
        <f>SUM(H8:H21)</f>
        <v>130900</v>
      </c>
      <c r="I37" s="28">
        <f t="shared" si="0"/>
        <v>38856739</v>
      </c>
      <c r="J37" s="28">
        <f t="shared" si="0"/>
        <v>188388151</v>
      </c>
      <c r="K37" s="28">
        <f t="shared" si="0"/>
        <v>115724169</v>
      </c>
      <c r="L37" s="28">
        <f>SUM(L8:L21)</f>
        <v>449700</v>
      </c>
      <c r="M37" s="28">
        <f t="shared" si="0"/>
        <v>1386385</v>
      </c>
      <c r="N37" s="28">
        <f t="shared" si="0"/>
        <v>12394301</v>
      </c>
      <c r="O37" s="28">
        <f t="shared" si="0"/>
        <v>1354100</v>
      </c>
      <c r="P37" s="28">
        <f t="shared" si="0"/>
        <v>1095961</v>
      </c>
      <c r="Q37" s="84">
        <f t="shared" si="0"/>
        <v>1445615</v>
      </c>
      <c r="R37" s="180">
        <f>SUM(R8:R21)</f>
        <v>6694622</v>
      </c>
      <c r="S37" s="172"/>
    </row>
    <row r="38" spans="1:19" ht="27" customHeight="1" thickBot="1">
      <c r="A38" s="62" t="s">
        <v>54</v>
      </c>
      <c r="B38" s="5">
        <f>SUM(B22:B36)</f>
        <v>10621045</v>
      </c>
      <c r="C38" s="2">
        <f aca="true" t="shared" si="1" ref="C38:J38">SUM(C22:C36)</f>
        <v>95523429</v>
      </c>
      <c r="D38" s="2">
        <f t="shared" si="1"/>
        <v>5602147</v>
      </c>
      <c r="E38" s="2">
        <f t="shared" si="1"/>
        <v>1163502</v>
      </c>
      <c r="F38" s="2">
        <f t="shared" si="1"/>
        <v>1072565</v>
      </c>
      <c r="G38" s="6">
        <f>SUM(G22:G36)</f>
        <v>1519700</v>
      </c>
      <c r="H38" s="6">
        <f>SUM(H22:H36)</f>
        <v>0</v>
      </c>
      <c r="I38" s="2">
        <f t="shared" si="1"/>
        <v>5442634</v>
      </c>
      <c r="J38" s="2">
        <f t="shared" si="1"/>
        <v>23970297</v>
      </c>
      <c r="K38" s="2">
        <f>SUM(K22:K36)</f>
        <v>15154847</v>
      </c>
      <c r="L38" s="2">
        <f>SUM(L22:L36)</f>
        <v>386000</v>
      </c>
      <c r="M38" s="2">
        <f aca="true" t="shared" si="2" ref="M38:R38">SUM(M22:M36)</f>
        <v>357973</v>
      </c>
      <c r="N38" s="2">
        <f t="shared" si="2"/>
        <v>7554486</v>
      </c>
      <c r="O38" s="2">
        <f t="shared" si="2"/>
        <v>252000</v>
      </c>
      <c r="P38" s="2">
        <f t="shared" si="2"/>
        <v>0</v>
      </c>
      <c r="Q38" s="81">
        <f t="shared" si="2"/>
        <v>150169</v>
      </c>
      <c r="R38" s="181">
        <f t="shared" si="2"/>
        <v>0</v>
      </c>
      <c r="S38" s="172"/>
    </row>
    <row r="39" spans="1:19" ht="27" customHeight="1" thickBot="1">
      <c r="A39" s="62" t="s">
        <v>35</v>
      </c>
      <c r="B39" s="5">
        <f>B37+B38</f>
        <v>71936039</v>
      </c>
      <c r="C39" s="2">
        <f aca="true" t="shared" si="3" ref="C39:K39">C37+C38</f>
        <v>664857719</v>
      </c>
      <c r="D39" s="2">
        <f t="shared" si="3"/>
        <v>36644898</v>
      </c>
      <c r="E39" s="2">
        <f t="shared" si="3"/>
        <v>7834019</v>
      </c>
      <c r="F39" s="2">
        <f t="shared" si="3"/>
        <v>4085791</v>
      </c>
      <c r="G39" s="6">
        <f>G37+G38</f>
        <v>5211688</v>
      </c>
      <c r="H39" s="6">
        <f>H37+H38</f>
        <v>130900</v>
      </c>
      <c r="I39" s="2">
        <f t="shared" si="3"/>
        <v>44299373</v>
      </c>
      <c r="J39" s="2">
        <f t="shared" si="3"/>
        <v>212358448</v>
      </c>
      <c r="K39" s="2">
        <f t="shared" si="3"/>
        <v>130879016</v>
      </c>
      <c r="L39" s="2">
        <f>L37+L38</f>
        <v>835700</v>
      </c>
      <c r="M39" s="2">
        <f aca="true" t="shared" si="4" ref="M39:R39">M37+M38</f>
        <v>1744358</v>
      </c>
      <c r="N39" s="2">
        <f t="shared" si="4"/>
        <v>19948787</v>
      </c>
      <c r="O39" s="2">
        <f t="shared" si="4"/>
        <v>1606100</v>
      </c>
      <c r="P39" s="2">
        <f t="shared" si="4"/>
        <v>1095961</v>
      </c>
      <c r="Q39" s="81">
        <f t="shared" si="4"/>
        <v>1595784</v>
      </c>
      <c r="R39" s="181">
        <f t="shared" si="4"/>
        <v>6694622</v>
      </c>
      <c r="S39" s="172"/>
    </row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44" r:id="rId1"/>
  <headerFooter alignWithMargins="0">
    <oddHeader>&amp;L&amp;24８　地方債の状況（１）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showGridLines="0" zoomScale="65" zoomScaleNormal="65" zoomScalePageLayoutView="0" workbookViewId="0" topLeftCell="A1">
      <pane xSplit="1" ySplit="7" topLeftCell="F32" activePane="bottomRight" state="frozen"/>
      <selection pane="topLeft" activeCell="D10" sqref="D10"/>
      <selection pane="topRight" activeCell="D10" sqref="D10"/>
      <selection pane="bottomLeft" activeCell="D10" sqref="D10"/>
      <selection pane="bottomRight" activeCell="R8" sqref="R8:R36"/>
    </sheetView>
  </sheetViews>
  <sheetFormatPr defaultColWidth="14.66015625" defaultRowHeight="23.25" customHeight="1"/>
  <cols>
    <col min="1" max="1" width="14.16015625" style="8" customWidth="1"/>
    <col min="2" max="2" width="12.83203125" style="8" customWidth="1"/>
    <col min="3" max="9" width="12.66015625" style="8" customWidth="1"/>
    <col min="10" max="10" width="13.66015625" style="8" customWidth="1"/>
    <col min="11" max="11" width="13.16015625" style="8" customWidth="1"/>
    <col min="12" max="15" width="12.66015625" style="8" customWidth="1"/>
    <col min="16" max="16" width="13.66015625" style="8" customWidth="1"/>
    <col min="17" max="17" width="2.16015625" style="8" customWidth="1"/>
    <col min="18" max="18" width="13.16015625" style="8" customWidth="1"/>
    <col min="19" max="19" width="1.66015625" style="8" customWidth="1"/>
    <col min="20" max="20" width="10.66015625" style="8" customWidth="1"/>
    <col min="21" max="16384" width="14.66015625" style="8" customWidth="1"/>
  </cols>
  <sheetData>
    <row r="1" spans="1:18" ht="27" customHeight="1">
      <c r="A1" s="35" t="s">
        <v>36</v>
      </c>
      <c r="B1" s="35"/>
      <c r="C1" s="35"/>
      <c r="D1" s="35"/>
      <c r="E1" s="35"/>
      <c r="F1" s="35"/>
      <c r="G1" s="35"/>
      <c r="H1" s="35"/>
      <c r="I1" s="35"/>
      <c r="J1" s="35"/>
      <c r="K1" s="33"/>
      <c r="L1" s="33"/>
      <c r="M1" s="33"/>
      <c r="N1" s="34"/>
      <c r="O1" s="33"/>
      <c r="P1" s="33"/>
      <c r="R1" s="158" t="s">
        <v>97</v>
      </c>
    </row>
    <row r="2" spans="1:18" ht="27" customHeight="1" thickBot="1">
      <c r="A2" s="39"/>
      <c r="B2" s="39"/>
      <c r="C2" s="38"/>
      <c r="D2" s="39"/>
      <c r="E2" s="39"/>
      <c r="F2" s="39"/>
      <c r="G2" s="39"/>
      <c r="H2" s="39"/>
      <c r="I2" s="39"/>
      <c r="J2" s="91"/>
      <c r="K2" s="36"/>
      <c r="L2" s="36"/>
      <c r="M2" s="36"/>
      <c r="N2" s="37"/>
      <c r="O2" s="38"/>
      <c r="P2" s="91"/>
      <c r="R2" s="91" t="s">
        <v>1</v>
      </c>
    </row>
    <row r="3" spans="1:18" ht="27" customHeight="1">
      <c r="A3" s="106"/>
      <c r="B3" s="182" t="s">
        <v>100</v>
      </c>
      <c r="C3" s="183"/>
      <c r="D3" s="183"/>
      <c r="E3" s="183"/>
      <c r="F3" s="183"/>
      <c r="G3" s="183"/>
      <c r="H3" s="183"/>
      <c r="I3" s="184"/>
      <c r="J3" s="92"/>
      <c r="K3" s="40"/>
      <c r="L3" s="42"/>
      <c r="M3" s="42"/>
      <c r="N3" s="43"/>
      <c r="O3" s="42"/>
      <c r="P3" s="93"/>
      <c r="Q3" s="16"/>
      <c r="R3" s="105"/>
    </row>
    <row r="4" spans="1:18" ht="27" customHeight="1">
      <c r="A4" s="107"/>
      <c r="B4" s="165"/>
      <c r="C4" s="77"/>
      <c r="D4" s="137"/>
      <c r="E4" s="137"/>
      <c r="F4" s="72"/>
      <c r="G4" s="72"/>
      <c r="H4" s="72"/>
      <c r="I4" s="72"/>
      <c r="J4" s="123" t="s">
        <v>57</v>
      </c>
      <c r="K4" s="40"/>
      <c r="L4" s="41"/>
      <c r="M4" s="41"/>
      <c r="N4" s="43"/>
      <c r="O4" s="42"/>
      <c r="P4" s="126" t="s">
        <v>59</v>
      </c>
      <c r="Q4" s="16"/>
      <c r="R4" s="97"/>
    </row>
    <row r="5" spans="1:18" ht="27" customHeight="1">
      <c r="A5" s="108" t="s">
        <v>70</v>
      </c>
      <c r="B5" s="73" t="s">
        <v>76</v>
      </c>
      <c r="C5" s="90" t="s">
        <v>71</v>
      </c>
      <c r="D5" s="90" t="s">
        <v>71</v>
      </c>
      <c r="E5" s="90" t="s">
        <v>75</v>
      </c>
      <c r="F5" s="73" t="s">
        <v>38</v>
      </c>
      <c r="G5" s="73" t="s">
        <v>47</v>
      </c>
      <c r="H5" s="73" t="s">
        <v>37</v>
      </c>
      <c r="I5" s="73" t="s">
        <v>39</v>
      </c>
      <c r="J5" s="132" t="s">
        <v>81</v>
      </c>
      <c r="K5" s="48" t="s">
        <v>41</v>
      </c>
      <c r="L5" s="49" t="s">
        <v>73</v>
      </c>
      <c r="M5" s="49" t="s">
        <v>42</v>
      </c>
      <c r="N5" s="41"/>
      <c r="O5" s="41"/>
      <c r="P5" s="133" t="s">
        <v>79</v>
      </c>
      <c r="Q5" s="16"/>
      <c r="R5" s="122" t="s">
        <v>78</v>
      </c>
    </row>
    <row r="6" spans="1:18" ht="27" customHeight="1">
      <c r="A6" s="107"/>
      <c r="B6" s="165"/>
      <c r="C6" s="90"/>
      <c r="D6" s="90" t="s">
        <v>61</v>
      </c>
      <c r="E6" s="137"/>
      <c r="F6" s="73" t="s">
        <v>74</v>
      </c>
      <c r="G6" s="73" t="s">
        <v>72</v>
      </c>
      <c r="H6" s="72"/>
      <c r="I6" s="72"/>
      <c r="J6" s="124" t="s">
        <v>86</v>
      </c>
      <c r="K6" s="40"/>
      <c r="L6" s="49" t="s">
        <v>77</v>
      </c>
      <c r="M6" s="41"/>
      <c r="N6" s="49" t="s">
        <v>43</v>
      </c>
      <c r="O6" s="49" t="s">
        <v>44</v>
      </c>
      <c r="P6" s="127" t="s">
        <v>82</v>
      </c>
      <c r="Q6" s="16"/>
      <c r="R6" s="96"/>
    </row>
    <row r="7" spans="1:18" ht="27" customHeight="1" thickBot="1">
      <c r="A7" s="109"/>
      <c r="B7" s="166"/>
      <c r="C7" s="79"/>
      <c r="D7" s="79"/>
      <c r="E7" s="79"/>
      <c r="F7" s="74"/>
      <c r="G7" s="74"/>
      <c r="H7" s="74"/>
      <c r="I7" s="74"/>
      <c r="J7" s="125" t="s">
        <v>80</v>
      </c>
      <c r="K7" s="140" t="s">
        <v>58</v>
      </c>
      <c r="L7" s="51"/>
      <c r="M7" s="52"/>
      <c r="N7" s="53"/>
      <c r="O7" s="52"/>
      <c r="P7" s="128" t="s">
        <v>80</v>
      </c>
      <c r="Q7" s="16"/>
      <c r="R7" s="60"/>
    </row>
    <row r="8" spans="1:18" ht="27" customHeight="1">
      <c r="A8" s="110" t="s">
        <v>11</v>
      </c>
      <c r="B8" s="75">
        <v>1297597</v>
      </c>
      <c r="C8" s="167">
        <v>0</v>
      </c>
      <c r="D8" s="138">
        <v>0</v>
      </c>
      <c r="E8" s="138">
        <v>3352086</v>
      </c>
      <c r="F8" s="18">
        <v>435919</v>
      </c>
      <c r="G8" s="18">
        <v>45488142</v>
      </c>
      <c r="H8" s="18">
        <v>83672</v>
      </c>
      <c r="I8" s="10">
        <v>1242775</v>
      </c>
      <c r="J8" s="142">
        <f>ROUND('8(1)'!C8/R8*100,1)</f>
        <v>141.2</v>
      </c>
      <c r="K8" s="7">
        <v>11357075</v>
      </c>
      <c r="L8" s="3">
        <v>0</v>
      </c>
      <c r="M8" s="3">
        <v>11357075</v>
      </c>
      <c r="N8" s="3">
        <v>10163070</v>
      </c>
      <c r="O8" s="3">
        <v>1194005</v>
      </c>
      <c r="P8" s="149">
        <f>ROUND(K8/R8*100,1)</f>
        <v>16.9</v>
      </c>
      <c r="Q8" s="16"/>
      <c r="R8" s="98">
        <v>67006267</v>
      </c>
    </row>
    <row r="9" spans="1:18" ht="27" customHeight="1">
      <c r="A9" s="110" t="s">
        <v>12</v>
      </c>
      <c r="B9" s="23">
        <v>1665472</v>
      </c>
      <c r="C9" s="168">
        <v>122942</v>
      </c>
      <c r="D9" s="138">
        <v>1509549</v>
      </c>
      <c r="E9" s="138">
        <v>3871183</v>
      </c>
      <c r="F9" s="18">
        <v>571476</v>
      </c>
      <c r="G9" s="18">
        <v>27803704</v>
      </c>
      <c r="H9" s="18">
        <v>143156</v>
      </c>
      <c r="I9" s="10">
        <v>537996</v>
      </c>
      <c r="J9" s="142">
        <f>ROUND('8(1)'!C9/R9*100,1)</f>
        <v>112.6</v>
      </c>
      <c r="K9" s="9">
        <v>12837801</v>
      </c>
      <c r="L9" s="10">
        <v>8577</v>
      </c>
      <c r="M9" s="10">
        <v>12829224</v>
      </c>
      <c r="N9" s="10">
        <v>11587231</v>
      </c>
      <c r="O9" s="10">
        <v>1241993</v>
      </c>
      <c r="P9" s="150">
        <f aca="true" t="shared" si="0" ref="P9:P36">ROUND(K9/R9*100,1)</f>
        <v>18.4</v>
      </c>
      <c r="Q9" s="16"/>
      <c r="R9" s="99">
        <v>69836086</v>
      </c>
    </row>
    <row r="10" spans="1:18" ht="27" customHeight="1">
      <c r="A10" s="110" t="s">
        <v>13</v>
      </c>
      <c r="B10" s="23">
        <v>740713</v>
      </c>
      <c r="C10" s="168">
        <v>0</v>
      </c>
      <c r="D10" s="138">
        <v>0</v>
      </c>
      <c r="E10" s="138">
        <v>1358254</v>
      </c>
      <c r="F10" s="18">
        <v>244741</v>
      </c>
      <c r="G10" s="18">
        <v>20530317</v>
      </c>
      <c r="H10" s="18">
        <v>111712</v>
      </c>
      <c r="I10" s="10">
        <v>1098321</v>
      </c>
      <c r="J10" s="142">
        <f>ROUND('8(1)'!C10/R10*100,1)</f>
        <v>166.1</v>
      </c>
      <c r="K10" s="9">
        <v>5463214</v>
      </c>
      <c r="L10" s="10">
        <v>166</v>
      </c>
      <c r="M10" s="10">
        <v>5463048</v>
      </c>
      <c r="N10" s="10">
        <v>4841578</v>
      </c>
      <c r="O10" s="10">
        <v>621470</v>
      </c>
      <c r="P10" s="150">
        <f t="shared" si="0"/>
        <v>18.3</v>
      </c>
      <c r="Q10" s="16"/>
      <c r="R10" s="99">
        <v>29923381</v>
      </c>
    </row>
    <row r="11" spans="1:18" ht="27" customHeight="1">
      <c r="A11" s="110" t="s">
        <v>14</v>
      </c>
      <c r="B11" s="23">
        <v>405555</v>
      </c>
      <c r="C11" s="168">
        <v>0</v>
      </c>
      <c r="D11" s="138">
        <v>0</v>
      </c>
      <c r="E11" s="138">
        <v>2672854</v>
      </c>
      <c r="F11" s="18">
        <v>289655</v>
      </c>
      <c r="G11" s="18">
        <v>18157347</v>
      </c>
      <c r="H11" s="18">
        <v>1000</v>
      </c>
      <c r="I11" s="10">
        <v>850316</v>
      </c>
      <c r="J11" s="142">
        <f>ROUND('8(1)'!C11/R11*100,1)</f>
        <v>118.4</v>
      </c>
      <c r="K11" s="9">
        <v>5734126</v>
      </c>
      <c r="L11" s="10">
        <v>0</v>
      </c>
      <c r="M11" s="10">
        <v>5734126</v>
      </c>
      <c r="N11" s="10">
        <v>5069050</v>
      </c>
      <c r="O11" s="10">
        <v>665076</v>
      </c>
      <c r="P11" s="150">
        <f t="shared" si="0"/>
        <v>14.2</v>
      </c>
      <c r="Q11" s="16"/>
      <c r="R11" s="99">
        <v>40405275</v>
      </c>
    </row>
    <row r="12" spans="1:18" ht="27" customHeight="1">
      <c r="A12" s="110" t="s">
        <v>15</v>
      </c>
      <c r="B12" s="23">
        <v>541920</v>
      </c>
      <c r="C12" s="168">
        <v>0</v>
      </c>
      <c r="D12" s="138">
        <v>0</v>
      </c>
      <c r="E12" s="138">
        <v>2499282</v>
      </c>
      <c r="F12" s="18">
        <v>156041</v>
      </c>
      <c r="G12" s="18">
        <v>21725253</v>
      </c>
      <c r="H12" s="18">
        <v>190144</v>
      </c>
      <c r="I12" s="10">
        <v>1949078</v>
      </c>
      <c r="J12" s="142">
        <f>ROUND('8(1)'!C12/R12*100,1)</f>
        <v>178.8</v>
      </c>
      <c r="K12" s="9">
        <v>5377597</v>
      </c>
      <c r="L12" s="10">
        <v>74</v>
      </c>
      <c r="M12" s="10">
        <v>5377523</v>
      </c>
      <c r="N12" s="10">
        <v>4681582</v>
      </c>
      <c r="O12" s="10">
        <v>695941</v>
      </c>
      <c r="P12" s="150">
        <f t="shared" si="0"/>
        <v>18</v>
      </c>
      <c r="Q12" s="16"/>
      <c r="R12" s="99">
        <v>29886072</v>
      </c>
    </row>
    <row r="13" spans="1:18" ht="27" customHeight="1">
      <c r="A13" s="110" t="s">
        <v>16</v>
      </c>
      <c r="B13" s="23">
        <v>1178840</v>
      </c>
      <c r="C13" s="168">
        <v>0</v>
      </c>
      <c r="D13" s="138">
        <v>0</v>
      </c>
      <c r="E13" s="138">
        <v>2195927</v>
      </c>
      <c r="F13" s="18">
        <v>285301</v>
      </c>
      <c r="G13" s="18">
        <v>25049983</v>
      </c>
      <c r="H13" s="18">
        <v>0</v>
      </c>
      <c r="I13" s="10">
        <v>294205</v>
      </c>
      <c r="J13" s="142">
        <f>ROUND('8(1)'!C13/R13*100,1)</f>
        <v>126.5</v>
      </c>
      <c r="K13" s="9">
        <v>5370836</v>
      </c>
      <c r="L13" s="10">
        <v>685</v>
      </c>
      <c r="M13" s="10">
        <v>5370151</v>
      </c>
      <c r="N13" s="10">
        <v>4757665</v>
      </c>
      <c r="O13" s="10">
        <v>612486</v>
      </c>
      <c r="P13" s="150">
        <f t="shared" si="0"/>
        <v>14.5</v>
      </c>
      <c r="Q13" s="16"/>
      <c r="R13" s="99">
        <v>36945522</v>
      </c>
    </row>
    <row r="14" spans="1:18" ht="27" customHeight="1">
      <c r="A14" s="110" t="s">
        <v>17</v>
      </c>
      <c r="B14" s="23">
        <v>325007</v>
      </c>
      <c r="C14" s="168">
        <v>139292</v>
      </c>
      <c r="D14" s="138">
        <v>1052867</v>
      </c>
      <c r="E14" s="138">
        <v>1793046</v>
      </c>
      <c r="F14" s="18">
        <v>104439</v>
      </c>
      <c r="G14" s="18">
        <v>11230430</v>
      </c>
      <c r="H14" s="18">
        <v>550338</v>
      </c>
      <c r="I14" s="10">
        <v>834246</v>
      </c>
      <c r="J14" s="142">
        <f>ROUND('8(1)'!C14/R14*100,1)</f>
        <v>202.2</v>
      </c>
      <c r="K14" s="9">
        <v>2999892</v>
      </c>
      <c r="L14" s="10">
        <v>336</v>
      </c>
      <c r="M14" s="10">
        <v>2999556</v>
      </c>
      <c r="N14" s="10">
        <v>2604701</v>
      </c>
      <c r="O14" s="10">
        <v>394855</v>
      </c>
      <c r="P14" s="150">
        <f t="shared" si="0"/>
        <v>19.1</v>
      </c>
      <c r="Q14" s="16"/>
      <c r="R14" s="99">
        <v>15671222</v>
      </c>
    </row>
    <row r="15" spans="1:18" ht="27" customHeight="1">
      <c r="A15" s="110" t="s">
        <v>18</v>
      </c>
      <c r="B15" s="23">
        <v>237975</v>
      </c>
      <c r="C15" s="168">
        <v>0</v>
      </c>
      <c r="D15" s="138">
        <v>0</v>
      </c>
      <c r="E15" s="138">
        <v>230200</v>
      </c>
      <c r="F15" s="18">
        <v>46518</v>
      </c>
      <c r="G15" s="18">
        <v>3626562</v>
      </c>
      <c r="H15" s="18">
        <v>92070</v>
      </c>
      <c r="I15" s="10">
        <v>221367</v>
      </c>
      <c r="J15" s="142">
        <f>ROUND('8(1)'!C15/R15*100,1)</f>
        <v>181.2</v>
      </c>
      <c r="K15" s="9">
        <v>1147352</v>
      </c>
      <c r="L15" s="10">
        <v>0</v>
      </c>
      <c r="M15" s="10">
        <v>1147352</v>
      </c>
      <c r="N15" s="10">
        <v>1008774</v>
      </c>
      <c r="O15" s="10">
        <v>138578</v>
      </c>
      <c r="P15" s="150">
        <f t="shared" si="0"/>
        <v>19.6</v>
      </c>
      <c r="Q15" s="16"/>
      <c r="R15" s="99">
        <v>5851344</v>
      </c>
    </row>
    <row r="16" spans="1:18" ht="27" customHeight="1">
      <c r="A16" s="110" t="s">
        <v>19</v>
      </c>
      <c r="B16" s="23">
        <v>434114</v>
      </c>
      <c r="C16" s="168">
        <v>0</v>
      </c>
      <c r="D16" s="138">
        <v>0</v>
      </c>
      <c r="E16" s="138">
        <v>1015593</v>
      </c>
      <c r="F16" s="18">
        <v>69312</v>
      </c>
      <c r="G16" s="18">
        <v>6504733</v>
      </c>
      <c r="H16" s="18">
        <v>0</v>
      </c>
      <c r="I16" s="10">
        <v>125184</v>
      </c>
      <c r="J16" s="142">
        <f>ROUND('8(1)'!C16/R16*100,1)</f>
        <v>132.8</v>
      </c>
      <c r="K16" s="9">
        <v>2737589</v>
      </c>
      <c r="L16" s="10">
        <v>0</v>
      </c>
      <c r="M16" s="10">
        <v>2737589</v>
      </c>
      <c r="N16" s="10">
        <v>2504997</v>
      </c>
      <c r="O16" s="10">
        <v>232592</v>
      </c>
      <c r="P16" s="150">
        <f t="shared" si="0"/>
        <v>20.6</v>
      </c>
      <c r="Q16" s="16"/>
      <c r="R16" s="99">
        <v>13274787</v>
      </c>
    </row>
    <row r="17" spans="1:18" ht="27" customHeight="1">
      <c r="A17" s="110" t="s">
        <v>20</v>
      </c>
      <c r="B17" s="23">
        <v>140093</v>
      </c>
      <c r="C17" s="168">
        <v>0</v>
      </c>
      <c r="D17" s="138">
        <v>0</v>
      </c>
      <c r="E17" s="138">
        <v>212964</v>
      </c>
      <c r="F17" s="18">
        <v>51637</v>
      </c>
      <c r="G17" s="18">
        <v>3821577</v>
      </c>
      <c r="H17" s="18">
        <v>92823</v>
      </c>
      <c r="I17" s="10">
        <v>48971</v>
      </c>
      <c r="J17" s="142">
        <f>ROUND('8(1)'!C17/R17*100,1)</f>
        <v>203.6</v>
      </c>
      <c r="K17" s="9">
        <v>1288072</v>
      </c>
      <c r="L17" s="10">
        <v>0</v>
      </c>
      <c r="M17" s="10">
        <v>1288072</v>
      </c>
      <c r="N17" s="10">
        <v>1128183</v>
      </c>
      <c r="O17" s="10">
        <v>159889</v>
      </c>
      <c r="P17" s="150">
        <f t="shared" si="0"/>
        <v>20.7</v>
      </c>
      <c r="Q17" s="16"/>
      <c r="R17" s="99">
        <v>6222278</v>
      </c>
    </row>
    <row r="18" spans="1:18" ht="27" customHeight="1">
      <c r="A18" s="110" t="s">
        <v>21</v>
      </c>
      <c r="B18" s="23">
        <v>116679</v>
      </c>
      <c r="C18" s="168">
        <v>0</v>
      </c>
      <c r="D18" s="138">
        <v>0</v>
      </c>
      <c r="E18" s="138">
        <v>127456</v>
      </c>
      <c r="F18" s="18">
        <v>40228</v>
      </c>
      <c r="G18" s="18">
        <v>2552911</v>
      </c>
      <c r="H18" s="18">
        <v>22460</v>
      </c>
      <c r="I18" s="10">
        <v>340679</v>
      </c>
      <c r="J18" s="142">
        <f>ROUND('8(1)'!C18/R18*100,1)</f>
        <v>193.5</v>
      </c>
      <c r="K18" s="9">
        <v>1574191</v>
      </c>
      <c r="L18" s="10">
        <v>0</v>
      </c>
      <c r="M18" s="10">
        <v>1574191</v>
      </c>
      <c r="N18" s="10">
        <v>1422317</v>
      </c>
      <c r="O18" s="10">
        <v>151874</v>
      </c>
      <c r="P18" s="150">
        <f t="shared" si="0"/>
        <v>22.6</v>
      </c>
      <c r="Q18" s="16"/>
      <c r="R18" s="99">
        <v>6971436</v>
      </c>
    </row>
    <row r="19" spans="1:18" ht="27" customHeight="1">
      <c r="A19" s="111" t="s">
        <v>46</v>
      </c>
      <c r="B19" s="23">
        <v>234764</v>
      </c>
      <c r="C19" s="168">
        <v>0</v>
      </c>
      <c r="D19" s="139">
        <v>0</v>
      </c>
      <c r="E19" s="139">
        <v>564817</v>
      </c>
      <c r="F19" s="21">
        <v>59240</v>
      </c>
      <c r="G19" s="21">
        <v>10628091</v>
      </c>
      <c r="H19" s="21">
        <v>0</v>
      </c>
      <c r="I19" s="22">
        <v>31455</v>
      </c>
      <c r="J19" s="143">
        <f>ROUND('8(1)'!C19/R19*100,1)</f>
        <v>143.8</v>
      </c>
      <c r="K19" s="25">
        <v>2991814</v>
      </c>
      <c r="L19" s="22">
        <v>0</v>
      </c>
      <c r="M19" s="22">
        <v>2991814</v>
      </c>
      <c r="N19" s="22">
        <v>2771186</v>
      </c>
      <c r="O19" s="22">
        <v>220628</v>
      </c>
      <c r="P19" s="151">
        <f t="shared" si="0"/>
        <v>20.6</v>
      </c>
      <c r="Q19" s="16"/>
      <c r="R19" s="100">
        <v>14538940</v>
      </c>
    </row>
    <row r="20" spans="1:18" ht="27" customHeight="1">
      <c r="A20" s="94" t="s">
        <v>50</v>
      </c>
      <c r="B20" s="23">
        <v>327898</v>
      </c>
      <c r="C20" s="168">
        <v>0</v>
      </c>
      <c r="D20" s="80">
        <v>0</v>
      </c>
      <c r="E20" s="80">
        <v>478601</v>
      </c>
      <c r="F20" s="23">
        <v>68823</v>
      </c>
      <c r="G20" s="23">
        <v>10105234</v>
      </c>
      <c r="H20" s="23">
        <v>84969</v>
      </c>
      <c r="I20" s="24">
        <v>994894</v>
      </c>
      <c r="J20" s="144">
        <f>ROUND('8(1)'!C20/R20*100,1)</f>
        <v>207.1</v>
      </c>
      <c r="K20" s="26">
        <v>3370187</v>
      </c>
      <c r="L20" s="24">
        <v>133</v>
      </c>
      <c r="M20" s="24">
        <v>3370054</v>
      </c>
      <c r="N20" s="24">
        <v>2968431</v>
      </c>
      <c r="O20" s="24">
        <v>401623</v>
      </c>
      <c r="P20" s="152">
        <f t="shared" si="0"/>
        <v>20.3</v>
      </c>
      <c r="Q20" s="16"/>
      <c r="R20" s="101">
        <v>16631984</v>
      </c>
    </row>
    <row r="21" spans="1:18" ht="27" customHeight="1" thickBot="1">
      <c r="A21" s="95" t="s">
        <v>49</v>
      </c>
      <c r="B21" s="76">
        <v>927530</v>
      </c>
      <c r="C21" s="169">
        <v>40342</v>
      </c>
      <c r="D21" s="81">
        <v>66182</v>
      </c>
      <c r="E21" s="81">
        <v>1123486</v>
      </c>
      <c r="F21" s="17">
        <v>173200</v>
      </c>
      <c r="G21" s="17">
        <v>18696487</v>
      </c>
      <c r="H21" s="17">
        <v>91360</v>
      </c>
      <c r="I21" s="12">
        <v>1617462</v>
      </c>
      <c r="J21" s="145">
        <f>ROUND('8(1)'!C21/R21*100,1)</f>
        <v>200.3</v>
      </c>
      <c r="K21" s="11">
        <v>6767401</v>
      </c>
      <c r="L21" s="12">
        <v>0</v>
      </c>
      <c r="M21" s="12">
        <v>6767401</v>
      </c>
      <c r="N21" s="12">
        <v>5990411</v>
      </c>
      <c r="O21" s="12">
        <v>776990</v>
      </c>
      <c r="P21" s="153">
        <f t="shared" si="0"/>
        <v>23.8</v>
      </c>
      <c r="Q21" s="16"/>
      <c r="R21" s="102">
        <v>28474839</v>
      </c>
    </row>
    <row r="22" spans="1:18" ht="27" customHeight="1">
      <c r="A22" s="114" t="s">
        <v>22</v>
      </c>
      <c r="B22" s="75">
        <v>5782</v>
      </c>
      <c r="C22" s="167">
        <v>0</v>
      </c>
      <c r="D22" s="82">
        <v>0</v>
      </c>
      <c r="E22" s="82">
        <v>28644</v>
      </c>
      <c r="F22" s="75">
        <v>0</v>
      </c>
      <c r="G22" s="75">
        <v>1333864</v>
      </c>
      <c r="H22" s="75">
        <v>0</v>
      </c>
      <c r="I22" s="115">
        <v>17794</v>
      </c>
      <c r="J22" s="146">
        <f>ROUND('8(1)'!C22/R22*100,1)</f>
        <v>75.8</v>
      </c>
      <c r="K22" s="116">
        <v>192339</v>
      </c>
      <c r="L22" s="115">
        <v>0</v>
      </c>
      <c r="M22" s="115">
        <v>192339</v>
      </c>
      <c r="N22" s="115">
        <v>174334</v>
      </c>
      <c r="O22" s="115">
        <v>18005</v>
      </c>
      <c r="P22" s="146">
        <f t="shared" si="0"/>
        <v>9.4</v>
      </c>
      <c r="Q22" s="16"/>
      <c r="R22" s="120">
        <v>2055557</v>
      </c>
    </row>
    <row r="23" spans="1:18" ht="27" customHeight="1">
      <c r="A23" s="94" t="s">
        <v>23</v>
      </c>
      <c r="B23" s="23">
        <v>113082</v>
      </c>
      <c r="C23" s="168">
        <v>0</v>
      </c>
      <c r="D23" s="80">
        <v>0</v>
      </c>
      <c r="E23" s="80">
        <v>327931</v>
      </c>
      <c r="F23" s="23">
        <v>24045</v>
      </c>
      <c r="G23" s="23">
        <v>3882497</v>
      </c>
      <c r="H23" s="23">
        <v>0</v>
      </c>
      <c r="I23" s="24">
        <v>2564</v>
      </c>
      <c r="J23" s="144">
        <f>ROUND('8(1)'!C23/R23*100,1)</f>
        <v>102.8</v>
      </c>
      <c r="K23" s="26">
        <v>574646</v>
      </c>
      <c r="L23" s="24">
        <v>0</v>
      </c>
      <c r="M23" s="24">
        <v>574646</v>
      </c>
      <c r="N23" s="24">
        <v>506084</v>
      </c>
      <c r="O23" s="24">
        <v>68562</v>
      </c>
      <c r="P23" s="144">
        <f t="shared" si="0"/>
        <v>10.6</v>
      </c>
      <c r="Q23" s="16"/>
      <c r="R23" s="101">
        <v>5399022</v>
      </c>
    </row>
    <row r="24" spans="1:18" ht="27" customHeight="1">
      <c r="A24" s="94" t="s">
        <v>24</v>
      </c>
      <c r="B24" s="23">
        <v>153951</v>
      </c>
      <c r="C24" s="168">
        <v>0</v>
      </c>
      <c r="D24" s="80">
        <v>0</v>
      </c>
      <c r="E24" s="80">
        <v>457505</v>
      </c>
      <c r="F24" s="23">
        <v>46583</v>
      </c>
      <c r="G24" s="23">
        <v>3906032</v>
      </c>
      <c r="H24" s="23">
        <v>0</v>
      </c>
      <c r="I24" s="24">
        <v>267677</v>
      </c>
      <c r="J24" s="144">
        <f>ROUND('8(1)'!C24/R24*100,1)</f>
        <v>80.7</v>
      </c>
      <c r="K24" s="26">
        <v>717605</v>
      </c>
      <c r="L24" s="24">
        <v>0</v>
      </c>
      <c r="M24" s="24">
        <v>717605</v>
      </c>
      <c r="N24" s="24">
        <v>625663</v>
      </c>
      <c r="O24" s="24">
        <v>91942</v>
      </c>
      <c r="P24" s="144">
        <f t="shared" si="0"/>
        <v>9</v>
      </c>
      <c r="Q24" s="16"/>
      <c r="R24" s="101">
        <v>8006755</v>
      </c>
    </row>
    <row r="25" spans="1:18" ht="27" customHeight="1">
      <c r="A25" s="94" t="s">
        <v>25</v>
      </c>
      <c r="B25" s="23">
        <v>47748</v>
      </c>
      <c r="C25" s="168">
        <v>0</v>
      </c>
      <c r="D25" s="80">
        <v>0</v>
      </c>
      <c r="E25" s="80">
        <v>169032</v>
      </c>
      <c r="F25" s="23">
        <v>17808</v>
      </c>
      <c r="G25" s="23">
        <v>2171804</v>
      </c>
      <c r="H25" s="23">
        <v>2064</v>
      </c>
      <c r="I25" s="24">
        <v>0</v>
      </c>
      <c r="J25" s="144">
        <f>ROUND('8(1)'!C25/R25*100,1)</f>
        <v>123.1</v>
      </c>
      <c r="K25" s="26">
        <v>278482</v>
      </c>
      <c r="L25" s="24">
        <v>0</v>
      </c>
      <c r="M25" s="24">
        <v>278482</v>
      </c>
      <c r="N25" s="24">
        <v>234930</v>
      </c>
      <c r="O25" s="24">
        <v>43552</v>
      </c>
      <c r="P25" s="144">
        <f t="shared" si="0"/>
        <v>10</v>
      </c>
      <c r="Q25" s="16"/>
      <c r="R25" s="101">
        <v>2771475</v>
      </c>
    </row>
    <row r="26" spans="1:18" ht="27" customHeight="1">
      <c r="A26" s="94" t="s">
        <v>26</v>
      </c>
      <c r="B26" s="23">
        <v>84381</v>
      </c>
      <c r="C26" s="168">
        <v>0</v>
      </c>
      <c r="D26" s="80">
        <v>0</v>
      </c>
      <c r="E26" s="80">
        <v>0</v>
      </c>
      <c r="F26" s="23">
        <v>0</v>
      </c>
      <c r="G26" s="23">
        <v>0</v>
      </c>
      <c r="H26" s="23">
        <v>0</v>
      </c>
      <c r="I26" s="24">
        <v>0</v>
      </c>
      <c r="J26" s="144">
        <f>ROUND('8(1)'!C26/R26*100,1)</f>
        <v>6.4</v>
      </c>
      <c r="K26" s="26">
        <v>79969</v>
      </c>
      <c r="L26" s="24">
        <v>0</v>
      </c>
      <c r="M26" s="24">
        <v>79969</v>
      </c>
      <c r="N26" s="24">
        <v>72591</v>
      </c>
      <c r="O26" s="24">
        <v>7378</v>
      </c>
      <c r="P26" s="144">
        <f t="shared" si="0"/>
        <v>1.9</v>
      </c>
      <c r="Q26" s="16"/>
      <c r="R26" s="101">
        <v>4273063</v>
      </c>
    </row>
    <row r="27" spans="1:18" ht="27" customHeight="1">
      <c r="A27" s="94" t="s">
        <v>27</v>
      </c>
      <c r="B27" s="23">
        <v>312874</v>
      </c>
      <c r="C27" s="168">
        <v>0</v>
      </c>
      <c r="D27" s="80">
        <v>0</v>
      </c>
      <c r="E27" s="80">
        <v>205623</v>
      </c>
      <c r="F27" s="23">
        <v>14899</v>
      </c>
      <c r="G27" s="23">
        <v>4404185</v>
      </c>
      <c r="H27" s="23">
        <v>0</v>
      </c>
      <c r="I27" s="24">
        <v>172300</v>
      </c>
      <c r="J27" s="144">
        <f>ROUND('8(1)'!C27/R27*100,1)</f>
        <v>136.5</v>
      </c>
      <c r="K27" s="26">
        <v>751036</v>
      </c>
      <c r="L27" s="24">
        <v>0</v>
      </c>
      <c r="M27" s="24">
        <v>751036</v>
      </c>
      <c r="N27" s="24">
        <v>655265</v>
      </c>
      <c r="O27" s="24">
        <v>95771</v>
      </c>
      <c r="P27" s="144">
        <f t="shared" si="0"/>
        <v>14</v>
      </c>
      <c r="Q27" s="16"/>
      <c r="R27" s="101">
        <v>5377831</v>
      </c>
    </row>
    <row r="28" spans="1:18" ht="27" customHeight="1">
      <c r="A28" s="94" t="s">
        <v>28</v>
      </c>
      <c r="B28" s="23">
        <v>225522</v>
      </c>
      <c r="C28" s="168">
        <v>0</v>
      </c>
      <c r="D28" s="80">
        <v>0</v>
      </c>
      <c r="E28" s="80">
        <v>205048</v>
      </c>
      <c r="F28" s="23">
        <v>30817</v>
      </c>
      <c r="G28" s="23">
        <v>3540345</v>
      </c>
      <c r="H28" s="23">
        <v>0</v>
      </c>
      <c r="I28" s="24">
        <v>192916</v>
      </c>
      <c r="J28" s="144">
        <f>ROUND('8(1)'!C28/R28*100,1)</f>
        <v>165.8</v>
      </c>
      <c r="K28" s="26">
        <v>797201</v>
      </c>
      <c r="L28" s="24">
        <v>0</v>
      </c>
      <c r="M28" s="24">
        <v>797201</v>
      </c>
      <c r="N28" s="24">
        <v>678579</v>
      </c>
      <c r="O28" s="24">
        <v>118622</v>
      </c>
      <c r="P28" s="144">
        <f t="shared" si="0"/>
        <v>15.6</v>
      </c>
      <c r="Q28" s="16"/>
      <c r="R28" s="101">
        <v>5119730</v>
      </c>
    </row>
    <row r="29" spans="1:18" ht="27" customHeight="1">
      <c r="A29" s="94" t="s">
        <v>29</v>
      </c>
      <c r="B29" s="23">
        <v>69958</v>
      </c>
      <c r="C29" s="168">
        <v>0</v>
      </c>
      <c r="D29" s="80">
        <v>0</v>
      </c>
      <c r="E29" s="80">
        <v>83798</v>
      </c>
      <c r="F29" s="23">
        <v>18190</v>
      </c>
      <c r="G29" s="23">
        <v>3065759</v>
      </c>
      <c r="H29" s="23">
        <v>15890</v>
      </c>
      <c r="I29" s="24">
        <v>12246</v>
      </c>
      <c r="J29" s="144">
        <f>ROUND('8(1)'!C29/R29*100,1)</f>
        <v>189.1</v>
      </c>
      <c r="K29" s="26">
        <v>853531</v>
      </c>
      <c r="L29" s="24">
        <v>14</v>
      </c>
      <c r="M29" s="24">
        <v>853517</v>
      </c>
      <c r="N29" s="24">
        <v>743551</v>
      </c>
      <c r="O29" s="24">
        <v>109966</v>
      </c>
      <c r="P29" s="144">
        <f t="shared" si="0"/>
        <v>17.9</v>
      </c>
      <c r="Q29" s="16"/>
      <c r="R29" s="101">
        <v>4760435</v>
      </c>
    </row>
    <row r="30" spans="1:18" ht="27" customHeight="1">
      <c r="A30" s="94" t="s">
        <v>30</v>
      </c>
      <c r="B30" s="23">
        <v>81973</v>
      </c>
      <c r="C30" s="168">
        <v>0</v>
      </c>
      <c r="D30" s="80">
        <v>0</v>
      </c>
      <c r="E30" s="80">
        <v>162969</v>
      </c>
      <c r="F30" s="23">
        <v>22455</v>
      </c>
      <c r="G30" s="23">
        <v>2432828</v>
      </c>
      <c r="H30" s="23">
        <v>0</v>
      </c>
      <c r="I30" s="24">
        <v>0</v>
      </c>
      <c r="J30" s="144">
        <f>ROUND('8(1)'!C30/R30*100,1)</f>
        <v>127.2</v>
      </c>
      <c r="K30" s="26">
        <v>452566</v>
      </c>
      <c r="L30" s="24">
        <v>3</v>
      </c>
      <c r="M30" s="24">
        <v>452563</v>
      </c>
      <c r="N30" s="24">
        <v>397253</v>
      </c>
      <c r="O30" s="24">
        <v>55310</v>
      </c>
      <c r="P30" s="144">
        <f t="shared" si="0"/>
        <v>11.8</v>
      </c>
      <c r="Q30" s="16"/>
      <c r="R30" s="101">
        <v>3822504</v>
      </c>
    </row>
    <row r="31" spans="1:18" ht="27" customHeight="1">
      <c r="A31" s="94" t="s">
        <v>31</v>
      </c>
      <c r="B31" s="23">
        <v>133487</v>
      </c>
      <c r="C31" s="168">
        <v>0</v>
      </c>
      <c r="D31" s="80">
        <v>0</v>
      </c>
      <c r="E31" s="80">
        <v>69534</v>
      </c>
      <c r="F31" s="23">
        <v>11498</v>
      </c>
      <c r="G31" s="23">
        <v>2038302</v>
      </c>
      <c r="H31" s="23">
        <v>0</v>
      </c>
      <c r="I31" s="24">
        <v>2709</v>
      </c>
      <c r="J31" s="144">
        <f>ROUND('8(1)'!C31/R31*100,1)</f>
        <v>138.8</v>
      </c>
      <c r="K31" s="26">
        <v>267737</v>
      </c>
      <c r="L31" s="24">
        <v>0</v>
      </c>
      <c r="M31" s="24">
        <v>267737</v>
      </c>
      <c r="N31" s="24">
        <v>224340</v>
      </c>
      <c r="O31" s="24">
        <v>43397</v>
      </c>
      <c r="P31" s="144">
        <f t="shared" si="0"/>
        <v>10.7</v>
      </c>
      <c r="Q31" s="16"/>
      <c r="R31" s="101">
        <v>2500943</v>
      </c>
    </row>
    <row r="32" spans="1:18" ht="27" customHeight="1">
      <c r="A32" s="94" t="s">
        <v>51</v>
      </c>
      <c r="B32" s="23">
        <v>56100</v>
      </c>
      <c r="C32" s="168">
        <v>0</v>
      </c>
      <c r="D32" s="80">
        <v>0</v>
      </c>
      <c r="E32" s="80">
        <v>77058</v>
      </c>
      <c r="F32" s="23">
        <v>19168</v>
      </c>
      <c r="G32" s="23">
        <v>3314626</v>
      </c>
      <c r="H32" s="23">
        <v>24712</v>
      </c>
      <c r="I32" s="24">
        <v>13279</v>
      </c>
      <c r="J32" s="144">
        <f>ROUND('8(1)'!C32/R32*100,1)</f>
        <v>189.9</v>
      </c>
      <c r="K32" s="26">
        <v>1153104</v>
      </c>
      <c r="L32" s="24">
        <v>0</v>
      </c>
      <c r="M32" s="24">
        <v>1153104</v>
      </c>
      <c r="N32" s="24">
        <v>1029676</v>
      </c>
      <c r="O32" s="24">
        <v>123428</v>
      </c>
      <c r="P32" s="144">
        <f t="shared" si="0"/>
        <v>23.1</v>
      </c>
      <c r="Q32" s="16"/>
      <c r="R32" s="101">
        <v>5002196</v>
      </c>
    </row>
    <row r="33" spans="1:18" ht="27" customHeight="1">
      <c r="A33" s="94" t="s">
        <v>52</v>
      </c>
      <c r="B33" s="23">
        <v>21215</v>
      </c>
      <c r="C33" s="168">
        <v>0</v>
      </c>
      <c r="D33" s="80">
        <v>0</v>
      </c>
      <c r="E33" s="80">
        <v>124839</v>
      </c>
      <c r="F33" s="23">
        <v>29067</v>
      </c>
      <c r="G33" s="23">
        <v>3926475</v>
      </c>
      <c r="H33" s="23">
        <v>0</v>
      </c>
      <c r="I33" s="24">
        <v>6164</v>
      </c>
      <c r="J33" s="144">
        <f>ROUND('8(1)'!C33/R33*100,1)</f>
        <v>186.6</v>
      </c>
      <c r="K33" s="26">
        <v>1164529</v>
      </c>
      <c r="L33" s="24">
        <v>0</v>
      </c>
      <c r="M33" s="24">
        <v>1164529</v>
      </c>
      <c r="N33" s="24">
        <v>1015152</v>
      </c>
      <c r="O33" s="24">
        <v>149377</v>
      </c>
      <c r="P33" s="144">
        <f t="shared" si="0"/>
        <v>19.3</v>
      </c>
      <c r="Q33" s="16"/>
      <c r="R33" s="101">
        <v>6022038</v>
      </c>
    </row>
    <row r="34" spans="1:18" ht="27" customHeight="1">
      <c r="A34" s="94" t="s">
        <v>53</v>
      </c>
      <c r="B34" s="23">
        <v>176143</v>
      </c>
      <c r="C34" s="168">
        <v>0</v>
      </c>
      <c r="D34" s="80">
        <v>0</v>
      </c>
      <c r="E34" s="80">
        <v>163140</v>
      </c>
      <c r="F34" s="23">
        <v>35776</v>
      </c>
      <c r="G34" s="23">
        <v>4125481</v>
      </c>
      <c r="H34" s="23">
        <v>97061</v>
      </c>
      <c r="I34" s="24">
        <v>323653</v>
      </c>
      <c r="J34" s="144">
        <f>ROUND('8(1)'!C34/R34*100,1)</f>
        <v>196.4</v>
      </c>
      <c r="K34" s="26">
        <v>1450434</v>
      </c>
      <c r="L34" s="24">
        <v>0</v>
      </c>
      <c r="M34" s="24">
        <v>1450434</v>
      </c>
      <c r="N34" s="24">
        <v>1311285</v>
      </c>
      <c r="O34" s="24">
        <v>139149</v>
      </c>
      <c r="P34" s="144">
        <f t="shared" si="0"/>
        <v>23.5</v>
      </c>
      <c r="Q34" s="16"/>
      <c r="R34" s="101">
        <v>6163585</v>
      </c>
    </row>
    <row r="35" spans="1:18" ht="27" customHeight="1">
      <c r="A35" s="94" t="s">
        <v>32</v>
      </c>
      <c r="B35" s="23">
        <v>58928</v>
      </c>
      <c r="C35" s="168">
        <v>0</v>
      </c>
      <c r="D35" s="80">
        <v>0</v>
      </c>
      <c r="E35" s="80">
        <v>68518</v>
      </c>
      <c r="F35" s="23">
        <v>14422</v>
      </c>
      <c r="G35" s="23">
        <v>1779169</v>
      </c>
      <c r="H35" s="23">
        <v>85325</v>
      </c>
      <c r="I35" s="24">
        <v>7800</v>
      </c>
      <c r="J35" s="144">
        <f>ROUND('8(1)'!C35/R35*100,1)</f>
        <v>130.2</v>
      </c>
      <c r="K35" s="26">
        <v>488305</v>
      </c>
      <c r="L35" s="24">
        <v>138</v>
      </c>
      <c r="M35" s="24">
        <v>488167</v>
      </c>
      <c r="N35" s="24">
        <v>438372</v>
      </c>
      <c r="O35" s="24">
        <v>49795</v>
      </c>
      <c r="P35" s="144">
        <f t="shared" si="0"/>
        <v>15.5</v>
      </c>
      <c r="Q35" s="16"/>
      <c r="R35" s="101">
        <v>3155345</v>
      </c>
    </row>
    <row r="36" spans="1:18" ht="27" customHeight="1" thickBot="1">
      <c r="A36" s="117" t="s">
        <v>33</v>
      </c>
      <c r="B36" s="76">
        <v>34381</v>
      </c>
      <c r="C36" s="169">
        <v>0</v>
      </c>
      <c r="D36" s="83">
        <v>0</v>
      </c>
      <c r="E36" s="83">
        <v>80488</v>
      </c>
      <c r="F36" s="76">
        <v>17808</v>
      </c>
      <c r="G36" s="76">
        <v>3077738</v>
      </c>
      <c r="H36" s="76">
        <v>91740</v>
      </c>
      <c r="I36" s="118">
        <v>769</v>
      </c>
      <c r="J36" s="147">
        <f>ROUND('8(1)'!C36/R36*100,1)</f>
        <v>204.4</v>
      </c>
      <c r="K36" s="119">
        <v>657319</v>
      </c>
      <c r="L36" s="118">
        <v>0</v>
      </c>
      <c r="M36" s="118">
        <v>657319</v>
      </c>
      <c r="N36" s="118">
        <v>562589</v>
      </c>
      <c r="O36" s="118">
        <v>94730</v>
      </c>
      <c r="P36" s="147">
        <f t="shared" si="0"/>
        <v>16.5</v>
      </c>
      <c r="Q36" s="16"/>
      <c r="R36" s="121">
        <v>3991944</v>
      </c>
    </row>
    <row r="37" spans="1:18" ht="27" customHeight="1" thickBot="1">
      <c r="A37" s="112" t="s">
        <v>88</v>
      </c>
      <c r="B37" s="30">
        <f>SUM(B8:B21)</f>
        <v>8574157</v>
      </c>
      <c r="C37" s="170">
        <f aca="true" t="shared" si="1" ref="C37:I37">SUM(C8:C21)</f>
        <v>302576</v>
      </c>
      <c r="D37" s="84">
        <f t="shared" si="1"/>
        <v>2628598</v>
      </c>
      <c r="E37" s="84">
        <f t="shared" si="1"/>
        <v>21495749</v>
      </c>
      <c r="F37" s="30">
        <f t="shared" si="1"/>
        <v>2596530</v>
      </c>
      <c r="G37" s="30">
        <f t="shared" si="1"/>
        <v>225920771</v>
      </c>
      <c r="H37" s="30">
        <f t="shared" si="1"/>
        <v>1463704</v>
      </c>
      <c r="I37" s="30">
        <f t="shared" si="1"/>
        <v>10186949</v>
      </c>
      <c r="J37" s="148">
        <f>AVERAGEA(J8:J21)</f>
        <v>164.8642857142857</v>
      </c>
      <c r="K37" s="31">
        <f>SUM(K8:K21)</f>
        <v>69017147</v>
      </c>
      <c r="L37" s="32">
        <f>SUM(L8:L21)</f>
        <v>9971</v>
      </c>
      <c r="M37" s="32">
        <f>SUM(M8:M21)</f>
        <v>69007176</v>
      </c>
      <c r="N37" s="32">
        <f>SUM(N8:N21)</f>
        <v>61499176</v>
      </c>
      <c r="O37" s="32">
        <f>SUM(O8:O21)</f>
        <v>7508000</v>
      </c>
      <c r="P37" s="154">
        <f>AVERAGEA(P8:P21)</f>
        <v>19.11428571428571</v>
      </c>
      <c r="Q37" s="16"/>
      <c r="R37" s="103">
        <f>SUM(R8:R21)</f>
        <v>381639433</v>
      </c>
    </row>
    <row r="38" spans="1:18" ht="27" customHeight="1" thickBot="1">
      <c r="A38" s="113" t="s">
        <v>89</v>
      </c>
      <c r="B38" s="17">
        <f>SUM(B22:B36)</f>
        <v>1575525</v>
      </c>
      <c r="C38" s="171">
        <f aca="true" t="shared" si="2" ref="C38:I38">SUM(C22:C36)</f>
        <v>0</v>
      </c>
      <c r="D38" s="81">
        <f t="shared" si="2"/>
        <v>0</v>
      </c>
      <c r="E38" s="81">
        <f t="shared" si="2"/>
        <v>2224127</v>
      </c>
      <c r="F38" s="17">
        <f t="shared" si="2"/>
        <v>302536</v>
      </c>
      <c r="G38" s="17">
        <f t="shared" si="2"/>
        <v>42999105</v>
      </c>
      <c r="H38" s="17">
        <f t="shared" si="2"/>
        <v>316792</v>
      </c>
      <c r="I38" s="17">
        <f t="shared" si="2"/>
        <v>1019871</v>
      </c>
      <c r="J38" s="145">
        <f>AVERAGEA(J22:J36)</f>
        <v>136.91333333333336</v>
      </c>
      <c r="K38" s="13">
        <f>SUM(K22:K36)</f>
        <v>9878803</v>
      </c>
      <c r="L38" s="14">
        <f>SUM(L22:L36)</f>
        <v>155</v>
      </c>
      <c r="M38" s="14">
        <f>SUM(M22:M36)</f>
        <v>9878648</v>
      </c>
      <c r="N38" s="14">
        <f>SUM(N22:N36)</f>
        <v>8669664</v>
      </c>
      <c r="O38" s="14">
        <f>SUM(O22:O36)</f>
        <v>1208984</v>
      </c>
      <c r="P38" s="155">
        <f>AVERAGEA(P22:P36)</f>
        <v>13.92</v>
      </c>
      <c r="Q38" s="16"/>
      <c r="R38" s="104">
        <f>SUM(R22:R36)</f>
        <v>68422423</v>
      </c>
    </row>
    <row r="39" spans="1:18" ht="27" customHeight="1" thickBot="1">
      <c r="A39" s="95" t="s">
        <v>90</v>
      </c>
      <c r="B39" s="17">
        <f>B37+B38</f>
        <v>10149682</v>
      </c>
      <c r="C39" s="171">
        <f aca="true" t="shared" si="3" ref="C39:I39">C37+C38</f>
        <v>302576</v>
      </c>
      <c r="D39" s="81">
        <f t="shared" si="3"/>
        <v>2628598</v>
      </c>
      <c r="E39" s="81">
        <f t="shared" si="3"/>
        <v>23719876</v>
      </c>
      <c r="F39" s="17">
        <f t="shared" si="3"/>
        <v>2899066</v>
      </c>
      <c r="G39" s="17">
        <f t="shared" si="3"/>
        <v>268919876</v>
      </c>
      <c r="H39" s="17">
        <f t="shared" si="3"/>
        <v>1780496</v>
      </c>
      <c r="I39" s="17">
        <f t="shared" si="3"/>
        <v>11206820</v>
      </c>
      <c r="J39" s="145">
        <f>AVERAGEA(J8:J36)</f>
        <v>150.40689655172415</v>
      </c>
      <c r="K39" s="13">
        <f>K37+K38</f>
        <v>78895950</v>
      </c>
      <c r="L39" s="14">
        <f>L37+L38</f>
        <v>10126</v>
      </c>
      <c r="M39" s="14">
        <f>M37+M38</f>
        <v>78885824</v>
      </c>
      <c r="N39" s="14">
        <f>N37+N38</f>
        <v>70168840</v>
      </c>
      <c r="O39" s="14">
        <f>O37+O38</f>
        <v>8716984</v>
      </c>
      <c r="P39" s="155">
        <f>AVERAGEA(P8:P36)</f>
        <v>16.42758620689655</v>
      </c>
      <c r="Q39" s="16"/>
      <c r="R39" s="104">
        <f>R37+R38</f>
        <v>450061856</v>
      </c>
    </row>
    <row r="40" spans="9:18" ht="27" customHeight="1">
      <c r="I40" s="8" t="s">
        <v>40</v>
      </c>
      <c r="J40" s="156" t="s">
        <v>45</v>
      </c>
      <c r="N40" s="15"/>
      <c r="P40" s="129"/>
      <c r="R40" s="156" t="s">
        <v>87</v>
      </c>
    </row>
    <row r="41" ht="23.25" customHeight="1">
      <c r="N41" s="15"/>
    </row>
  </sheetData>
  <sheetProtection/>
  <mergeCells count="1">
    <mergeCell ref="B3:I3"/>
  </mergeCells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48" r:id="rId1"/>
  <headerFooter alignWithMargins="0">
    <oddHeader>&amp;L&amp;24８　地方債の状況（２）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2014-11-12T00:18:09Z</cp:lastPrinted>
  <dcterms:created xsi:type="dcterms:W3CDTF">2001-02-26T02:06:08Z</dcterms:created>
  <dcterms:modified xsi:type="dcterms:W3CDTF">2014-12-12T08:21:58Z</dcterms:modified>
  <cp:category/>
  <cp:version/>
  <cp:contentType/>
  <cp:contentStatus/>
</cp:coreProperties>
</file>