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<sst xmlns="http://schemas.openxmlformats.org/spreadsheetml/2006/main" count="306" uniqueCount="73">
  <si>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</si>
  <si>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</si>
  <si>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</si>
  <si>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</si>
  <si>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</si>
  <si>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</si>
  <si>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</si>
  <si>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</si>
  <si>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</si>
  <si>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</si>
  <si>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</si>
  <si>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</si>
  <si>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</si>
  <si>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</si>
  <si>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</si>
  <si>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</si>
  <si>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</si>
  <si>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</si>
  <si>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</si>
  <si>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</si>
  <si>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</si>
  <si>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</si>
  <si>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</si>
  <si>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</si>
  <si>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</si>
  <si>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</si>
  <si>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</si>
  <si>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</si>
  <si>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</si>
  <si>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</si>
  <si>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</si>
  <si>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</si>
  <si>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</si>
  <si>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</si>
  <si>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</si>
  <si>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</si>
  <si>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</si>
  <si>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</si>
  <si>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</si>
  <si>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</si>
  <si>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</si>
  <si>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</si>
  <si>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</si>
  <si>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</si>
  <si>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</si>
  <si>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</si>
  <si>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</si>
  <si>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</si>
  <si>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</si>
  <si>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</si>
  <si>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</si>
  <si>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</si>
  <si>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</si>
  <si>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</si>
  <si>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</si>
  <si>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</si>
  <si>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</si>
  <si>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</si>
  <si>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</si>
  <si>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</si>
  <si>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</si>
  <si>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</si>
  <si>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</si>
  <si>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</si>
  <si>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</si>
  <si>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</si>
  <si>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</si>
  <si>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</si>
  <si>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</si>
  <si>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</si>
  <si>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繰出金の状況・法適用（前年度）</t>
  </si>
  <si>
    <t>繰出金の状況・法適用（増減額）</t>
  </si>
  <si>
    <t>繰出金の状況・法適用（増減率）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</si>
</sst>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16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149907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77657</v>
      </c>
      <c r="T6" s="31">
        <v>227564</v>
      </c>
      <c r="U6" s="28"/>
      <c r="V6" s="36">
        <v>67151544</v>
      </c>
      <c r="W6" s="37">
        <v>5342893</v>
      </c>
      <c r="X6" s="43">
        <f>ROUND(T6/V6*100,1)</f>
        <v>0.3</v>
      </c>
    </row>
    <row r="7" spans="2:24" ht="21" customHeight="1">
      <c r="B7" s="22" t="s">
        <v>25</v>
      </c>
      <c r="C7" s="32">
        <v>22367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965217</v>
      </c>
      <c r="J7" s="32">
        <v>0</v>
      </c>
      <c r="K7" s="32">
        <v>0</v>
      </c>
      <c r="L7" s="32">
        <v>0</v>
      </c>
      <c r="M7" s="32">
        <v>0</v>
      </c>
      <c r="N7" s="32">
        <v>6594318</v>
      </c>
      <c r="O7" s="32">
        <v>0</v>
      </c>
      <c r="P7" s="32">
        <v>0</v>
      </c>
      <c r="Q7" s="32">
        <v>0</v>
      </c>
      <c r="R7" s="32">
        <v>0</v>
      </c>
      <c r="S7" s="32">
        <v>47500</v>
      </c>
      <c r="T7" s="32">
        <v>7629402</v>
      </c>
      <c r="U7" s="28"/>
      <c r="V7" s="38">
        <v>69301444</v>
      </c>
      <c r="W7" s="38">
        <v>2712936</v>
      </c>
      <c r="X7" s="43">
        <f aca="true" t="shared" si="0" ref="X7:X37">ROUND(T7/V7*100,1)</f>
        <v>11</v>
      </c>
    </row>
    <row r="8" spans="2:24" ht="21" customHeight="1">
      <c r="B8" s="22" t="s">
        <v>26</v>
      </c>
      <c r="C8" s="32">
        <v>128180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1033138</v>
      </c>
      <c r="J8" s="32">
        <v>0</v>
      </c>
      <c r="K8" s="32">
        <v>0</v>
      </c>
      <c r="L8" s="32">
        <v>0</v>
      </c>
      <c r="M8" s="32">
        <v>0</v>
      </c>
      <c r="N8" s="32">
        <v>2000000</v>
      </c>
      <c r="O8" s="32">
        <v>0</v>
      </c>
      <c r="P8" s="32">
        <v>0</v>
      </c>
      <c r="Q8" s="32">
        <v>4113</v>
      </c>
      <c r="R8" s="32">
        <v>0</v>
      </c>
      <c r="S8" s="32">
        <v>36803</v>
      </c>
      <c r="T8" s="32">
        <v>3202234</v>
      </c>
      <c r="U8" s="28"/>
      <c r="V8" s="38">
        <v>30010075</v>
      </c>
      <c r="W8" s="38">
        <v>2408657</v>
      </c>
      <c r="X8" s="43">
        <f t="shared" si="0"/>
        <v>10.7</v>
      </c>
    </row>
    <row r="9" spans="2:24" ht="21" customHeight="1">
      <c r="B9" s="22" t="s">
        <v>27</v>
      </c>
      <c r="C9" s="32">
        <v>76811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918269</v>
      </c>
      <c r="J9" s="32">
        <v>0</v>
      </c>
      <c r="K9" s="32">
        <v>0</v>
      </c>
      <c r="L9" s="32">
        <v>0</v>
      </c>
      <c r="M9" s="32">
        <v>0</v>
      </c>
      <c r="N9" s="32">
        <v>2618979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3685735</v>
      </c>
      <c r="U9" s="28"/>
      <c r="V9" s="38">
        <v>40045241</v>
      </c>
      <c r="W9" s="38">
        <v>3270901</v>
      </c>
      <c r="X9" s="43">
        <f t="shared" si="0"/>
        <v>9.2</v>
      </c>
    </row>
    <row r="10" spans="2:24" ht="21" customHeight="1">
      <c r="B10" s="22" t="s">
        <v>28</v>
      </c>
      <c r="C10" s="32">
        <v>48360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2022812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2071172</v>
      </c>
      <c r="U10" s="28"/>
      <c r="V10" s="38">
        <v>29871712</v>
      </c>
      <c r="W10" s="38">
        <v>3007154</v>
      </c>
      <c r="X10" s="43">
        <f t="shared" si="0"/>
        <v>6.9</v>
      </c>
    </row>
    <row r="11" spans="2:24" ht="21" customHeight="1">
      <c r="B11" s="22" t="s">
        <v>29</v>
      </c>
      <c r="C11" s="32">
        <v>24352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3220496</v>
      </c>
      <c r="O11" s="32">
        <v>0</v>
      </c>
      <c r="P11" s="32">
        <v>0</v>
      </c>
      <c r="Q11" s="32">
        <v>0</v>
      </c>
      <c r="R11" s="32">
        <v>0</v>
      </c>
      <c r="S11" s="32">
        <v>63108</v>
      </c>
      <c r="T11" s="32">
        <v>3307956</v>
      </c>
      <c r="U11" s="28"/>
      <c r="V11" s="38">
        <v>37065421</v>
      </c>
      <c r="W11" s="38">
        <v>3238903</v>
      </c>
      <c r="X11" s="43">
        <f t="shared" si="0"/>
        <v>8.9</v>
      </c>
    </row>
    <row r="12" spans="2:24" ht="21" customHeight="1">
      <c r="B12" s="22" t="s">
        <v>30</v>
      </c>
      <c r="C12" s="32">
        <v>138821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1366281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21115</v>
      </c>
      <c r="T12" s="32">
        <v>1526217</v>
      </c>
      <c r="U12" s="28"/>
      <c r="V12" s="38">
        <v>15525034</v>
      </c>
      <c r="W12" s="38">
        <v>1490873</v>
      </c>
      <c r="X12" s="43">
        <f t="shared" si="0"/>
        <v>9.8</v>
      </c>
    </row>
    <row r="13" spans="2:24" ht="21" customHeight="1">
      <c r="B13" s="22" t="s">
        <v>31</v>
      </c>
      <c r="C13" s="32">
        <v>20552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320000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4372</v>
      </c>
      <c r="T13" s="32">
        <v>344924</v>
      </c>
      <c r="U13" s="28"/>
      <c r="V13" s="38">
        <v>5793776</v>
      </c>
      <c r="W13" s="38">
        <v>371561</v>
      </c>
      <c r="X13" s="43">
        <f t="shared" si="0"/>
        <v>6</v>
      </c>
    </row>
    <row r="14" spans="2:24" ht="21" customHeight="1">
      <c r="B14" s="22" t="s">
        <v>32</v>
      </c>
      <c r="C14" s="32">
        <v>10652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319019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23020</v>
      </c>
      <c r="T14" s="32">
        <v>352691</v>
      </c>
      <c r="U14" s="28"/>
      <c r="V14" s="38">
        <v>12916274</v>
      </c>
      <c r="W14" s="38">
        <v>758659</v>
      </c>
      <c r="X14" s="43">
        <f t="shared" si="0"/>
        <v>2.7</v>
      </c>
    </row>
    <row r="15" spans="2:24" ht="21" customHeight="1">
      <c r="B15" s="22" t="s">
        <v>33</v>
      </c>
      <c r="C15" s="32">
        <v>40478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7675</v>
      </c>
      <c r="T15" s="32">
        <v>48153</v>
      </c>
      <c r="U15" s="28"/>
      <c r="V15" s="38">
        <v>6174966</v>
      </c>
      <c r="W15" s="38">
        <v>449547</v>
      </c>
      <c r="X15" s="43">
        <f t="shared" si="0"/>
        <v>0.8</v>
      </c>
    </row>
    <row r="16" spans="2:24" ht="21" customHeight="1">
      <c r="B16" s="22" t="s">
        <v>34</v>
      </c>
      <c r="C16" s="32">
        <v>93556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174326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21865</v>
      </c>
      <c r="T16" s="32">
        <v>289747</v>
      </c>
      <c r="U16" s="28"/>
      <c r="V16" s="38">
        <v>6891535</v>
      </c>
      <c r="W16" s="38">
        <v>390299</v>
      </c>
      <c r="X16" s="43">
        <f t="shared" si="0"/>
        <v>4.2</v>
      </c>
    </row>
    <row r="17" spans="2:24" ht="21" customHeight="1">
      <c r="B17" s="23" t="s">
        <v>55</v>
      </c>
      <c r="C17" s="33">
        <v>103631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103631</v>
      </c>
      <c r="U17" s="28"/>
      <c r="V17" s="39">
        <v>15081848</v>
      </c>
      <c r="W17" s="39">
        <v>1322178</v>
      </c>
      <c r="X17" s="43">
        <f t="shared" si="0"/>
        <v>0.7</v>
      </c>
    </row>
    <row r="18" spans="2:24" ht="21" customHeight="1">
      <c r="B18" s="22" t="s">
        <v>56</v>
      </c>
      <c r="C18" s="32">
        <v>1780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499646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13996</v>
      </c>
      <c r="T18" s="32">
        <v>515422</v>
      </c>
      <c r="U18" s="29"/>
      <c r="V18" s="38">
        <v>16768360</v>
      </c>
      <c r="W18" s="38">
        <v>1121266</v>
      </c>
      <c r="X18" s="43">
        <f t="shared" si="0"/>
        <v>3.1</v>
      </c>
    </row>
    <row r="19" spans="2:24" ht="21" customHeight="1">
      <c r="B19" s="24" t="s">
        <v>57</v>
      </c>
      <c r="C19" s="34">
        <v>433553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1243834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98885</v>
      </c>
      <c r="T19" s="34">
        <v>1776272</v>
      </c>
      <c r="U19" s="28"/>
      <c r="V19" s="40">
        <v>28626833</v>
      </c>
      <c r="W19" s="40">
        <v>2328563</v>
      </c>
      <c r="X19" s="44">
        <f t="shared" si="0"/>
        <v>6.2</v>
      </c>
    </row>
    <row r="20" spans="2:24" ht="21" customHeight="1">
      <c r="B20" s="22" t="s">
        <v>35</v>
      </c>
      <c r="C20" s="32">
        <v>1534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1534</v>
      </c>
      <c r="U20" s="28"/>
      <c r="V20" s="38">
        <v>2031307</v>
      </c>
      <c r="W20" s="37">
        <v>152099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5584841</v>
      </c>
      <c r="W21" s="38">
        <v>377369</v>
      </c>
      <c r="X21" s="43">
        <f t="shared" si="0"/>
        <v>0</v>
      </c>
    </row>
    <row r="22" spans="2:24" ht="21" customHeight="1">
      <c r="B22" s="22" t="s">
        <v>37</v>
      </c>
      <c r="C22" s="32">
        <v>85016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29678</v>
      </c>
      <c r="T22" s="32">
        <v>114694</v>
      </c>
      <c r="U22" s="28"/>
      <c r="V22" s="38">
        <v>7984861</v>
      </c>
      <c r="W22" s="38">
        <v>662775</v>
      </c>
      <c r="X22" s="43">
        <f t="shared" si="0"/>
        <v>1.4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4378</v>
      </c>
      <c r="T23" s="32">
        <v>5378</v>
      </c>
      <c r="U23" s="28"/>
      <c r="V23" s="38">
        <v>2767477</v>
      </c>
      <c r="W23" s="38">
        <v>303973</v>
      </c>
      <c r="X23" s="43">
        <f t="shared" si="0"/>
        <v>0.2</v>
      </c>
    </row>
    <row r="24" spans="2:24" ht="21" customHeight="1">
      <c r="B24" s="22" t="s">
        <v>39</v>
      </c>
      <c r="C24" s="32">
        <v>42000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4316</v>
      </c>
      <c r="T24" s="32">
        <v>46316</v>
      </c>
      <c r="U24" s="28"/>
      <c r="V24" s="38">
        <v>4935916</v>
      </c>
      <c r="W24" s="38">
        <v>0</v>
      </c>
      <c r="X24" s="43">
        <f t="shared" si="0"/>
        <v>0.9</v>
      </c>
    </row>
    <row r="25" spans="2:24" ht="21" customHeight="1">
      <c r="B25" s="22" t="s">
        <v>40</v>
      </c>
      <c r="C25" s="32">
        <v>34535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286685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337266</v>
      </c>
      <c r="U25" s="28"/>
      <c r="V25" s="38">
        <v>5330964</v>
      </c>
      <c r="W25" s="38">
        <v>460519</v>
      </c>
      <c r="X25" s="43">
        <f t="shared" si="0"/>
        <v>6.3</v>
      </c>
    </row>
    <row r="26" spans="2:24" ht="21" customHeight="1">
      <c r="B26" s="22" t="s">
        <v>41</v>
      </c>
      <c r="C26" s="32">
        <v>57822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75631</v>
      </c>
      <c r="U26" s="28"/>
      <c r="V26" s="38">
        <v>5119664</v>
      </c>
      <c r="W26" s="38">
        <v>387773</v>
      </c>
      <c r="X26" s="43">
        <f t="shared" si="0"/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129092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136561</v>
      </c>
      <c r="U27" s="28"/>
      <c r="V27" s="38">
        <v>4692231</v>
      </c>
      <c r="W27" s="38">
        <v>259496</v>
      </c>
      <c r="X27" s="43">
        <f t="shared" si="0"/>
        <v>2.9</v>
      </c>
    </row>
    <row r="28" spans="2:24" ht="21" customHeight="1">
      <c r="B28" s="22" t="s">
        <v>43</v>
      </c>
      <c r="C28" s="32">
        <v>620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124083</v>
      </c>
      <c r="J28" s="32">
        <v>0</v>
      </c>
      <c r="K28" s="32">
        <v>0</v>
      </c>
      <c r="L28" s="32">
        <v>0</v>
      </c>
      <c r="M28" s="32">
        <v>0</v>
      </c>
      <c r="N28" s="32">
        <v>358859</v>
      </c>
      <c r="O28" s="32">
        <v>0</v>
      </c>
      <c r="P28" s="32">
        <v>18245</v>
      </c>
      <c r="Q28" s="32">
        <v>0</v>
      </c>
      <c r="R28" s="32">
        <v>0</v>
      </c>
      <c r="S28" s="32">
        <v>18636</v>
      </c>
      <c r="T28" s="32">
        <v>520443</v>
      </c>
      <c r="U28" s="28"/>
      <c r="V28" s="38">
        <v>3823661</v>
      </c>
      <c r="W28" s="38">
        <v>312017</v>
      </c>
      <c r="X28" s="43">
        <f t="shared" si="0"/>
        <v>13.6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7986</v>
      </c>
      <c r="T29" s="32">
        <v>7986</v>
      </c>
      <c r="U29" s="28"/>
      <c r="V29" s="38">
        <v>2474188</v>
      </c>
      <c r="W29" s="38">
        <v>143822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11232</v>
      </c>
      <c r="T30" s="32">
        <v>11232</v>
      </c>
      <c r="U30" s="28"/>
      <c r="V30" s="38">
        <v>4870394</v>
      </c>
      <c r="W30" s="38">
        <v>247983</v>
      </c>
      <c r="X30" s="43">
        <f t="shared" si="0"/>
        <v>0.2</v>
      </c>
    </row>
    <row r="31" spans="2:24" ht="21" customHeight="1">
      <c r="B31" s="22" t="s">
        <v>59</v>
      </c>
      <c r="C31" s="32">
        <v>3178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7111</v>
      </c>
      <c r="T31" s="32">
        <v>240289</v>
      </c>
      <c r="U31" s="28"/>
      <c r="V31" s="38">
        <v>5995822</v>
      </c>
      <c r="W31" s="38">
        <v>320657</v>
      </c>
      <c r="X31" s="43">
        <f t="shared" si="0"/>
        <v>4</v>
      </c>
    </row>
    <row r="32" spans="2:24" ht="21" customHeight="1">
      <c r="B32" s="22" t="s">
        <v>60</v>
      </c>
      <c r="C32" s="32">
        <v>52117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10455</v>
      </c>
      <c r="T32" s="32">
        <v>62572</v>
      </c>
      <c r="U32" s="28"/>
      <c r="V32" s="38">
        <v>6088903</v>
      </c>
      <c r="W32" s="38">
        <v>344982</v>
      </c>
      <c r="X32" s="43">
        <f t="shared" si="0"/>
        <v>1</v>
      </c>
    </row>
    <row r="33" spans="2:24" ht="21" customHeight="1">
      <c r="B33" s="22" t="s">
        <v>45</v>
      </c>
      <c r="C33" s="32">
        <v>53128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136117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27958</v>
      </c>
      <c r="T33" s="32">
        <v>217203</v>
      </c>
      <c r="U33" s="28"/>
      <c r="V33" s="38">
        <v>3146292</v>
      </c>
      <c r="W33" s="38">
        <v>173101</v>
      </c>
      <c r="X33" s="43">
        <f t="shared" si="0"/>
        <v>6.9</v>
      </c>
    </row>
    <row r="34" spans="2:24" ht="21" customHeight="1">
      <c r="B34" s="22" t="s">
        <v>46</v>
      </c>
      <c r="C34" s="32">
        <v>287313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86908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16806</v>
      </c>
      <c r="T34" s="32">
        <v>391027</v>
      </c>
      <c r="U34" s="28"/>
      <c r="V34" s="38">
        <v>3965592</v>
      </c>
      <c r="W34" s="38">
        <v>237928</v>
      </c>
      <c r="X34" s="46">
        <f t="shared" si="0"/>
        <v>9.9</v>
      </c>
    </row>
    <row r="35" spans="2:24" ht="21" customHeight="1">
      <c r="B35" s="25" t="s">
        <v>47</v>
      </c>
      <c r="C35" s="35">
        <f>SUM(C6:C19)</f>
        <v>1293000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6839730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16456605</v>
      </c>
      <c r="O35" s="35">
        <f t="shared" si="1"/>
        <v>0</v>
      </c>
      <c r="P35" s="35">
        <f>SUM(P6:P19)</f>
        <v>0</v>
      </c>
      <c r="Q35" s="35">
        <f t="shared" si="1"/>
        <v>4113</v>
      </c>
      <c r="R35" s="35">
        <f t="shared" si="1"/>
        <v>0</v>
      </c>
      <c r="S35" s="35">
        <f t="shared" si="1"/>
        <v>487672</v>
      </c>
      <c r="T35" s="35">
        <f t="shared" si="1"/>
        <v>25081120</v>
      </c>
      <c r="U35" s="28"/>
      <c r="V35" s="35">
        <f>SUM(V6:V19)</f>
        <v>381224063</v>
      </c>
      <c r="W35" s="35">
        <f>SUM(W6:W19)</f>
        <v>28214390</v>
      </c>
      <c r="X35" s="42">
        <f t="shared" si="0"/>
        <v>6.6</v>
      </c>
    </row>
    <row r="36" spans="2:24" ht="21" customHeight="1">
      <c r="B36" s="25" t="s">
        <v>68</v>
      </c>
      <c r="C36" s="35">
        <f aca="true" t="shared" si="2" ref="C36:T36">SUM(C20:C34)</f>
        <v>618963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706200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645544</v>
      </c>
      <c r="O36" s="35">
        <f t="shared" si="2"/>
        <v>0</v>
      </c>
      <c r="P36" s="35">
        <f t="shared" si="2"/>
        <v>18245</v>
      </c>
      <c r="Q36" s="35">
        <f t="shared" si="2"/>
        <v>0</v>
      </c>
      <c r="R36" s="35">
        <f t="shared" si="2"/>
        <v>0</v>
      </c>
      <c r="S36" s="35">
        <f t="shared" si="2"/>
        <v>179880</v>
      </c>
      <c r="T36" s="35">
        <f t="shared" si="2"/>
        <v>2168832</v>
      </c>
      <c r="U36" s="30"/>
      <c r="V36" s="35">
        <f>SUM(V20:V34)</f>
        <v>68812113</v>
      </c>
      <c r="W36" s="35">
        <f>SUM(W20:W34)</f>
        <v>4384494</v>
      </c>
      <c r="X36" s="42">
        <f t="shared" si="0"/>
        <v>3.2</v>
      </c>
    </row>
    <row r="37" spans="2:24" ht="21" customHeight="1">
      <c r="B37" s="25" t="s">
        <v>49</v>
      </c>
      <c r="C37" s="35">
        <f aca="true" t="shared" si="3" ref="C37:T37">SUM(C6:C34)</f>
        <v>1911963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7545930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17102149</v>
      </c>
      <c r="O37" s="35">
        <f t="shared" si="3"/>
        <v>0</v>
      </c>
      <c r="P37" s="35">
        <f t="shared" si="3"/>
        <v>18245</v>
      </c>
      <c r="Q37" s="35">
        <f t="shared" si="3"/>
        <v>4113</v>
      </c>
      <c r="R37" s="35">
        <f t="shared" si="3"/>
        <v>0</v>
      </c>
      <c r="S37" s="35">
        <f t="shared" si="3"/>
        <v>667552</v>
      </c>
      <c r="T37" s="35">
        <f t="shared" si="3"/>
        <v>27249952</v>
      </c>
      <c r="U37" s="28"/>
      <c r="V37" s="35">
        <f>SUM(V6:V34)</f>
        <v>450036176</v>
      </c>
      <c r="W37" s="35">
        <f>SUM(W6:W34)</f>
        <v>32598884</v>
      </c>
      <c r="X37" s="42">
        <f t="shared" si="0"/>
        <v>6.1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5.8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4.5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繰出金の状況・法適用事業等（２６年度決算額）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170343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263000</v>
      </c>
      <c r="P6" s="31">
        <v>0</v>
      </c>
      <c r="Q6" s="31">
        <v>0</v>
      </c>
      <c r="R6" s="31">
        <v>0</v>
      </c>
      <c r="S6" s="31">
        <v>73488</v>
      </c>
      <c r="T6" s="31">
        <v>506831</v>
      </c>
      <c r="U6" s="28"/>
      <c r="V6" s="36">
        <v>67006267</v>
      </c>
      <c r="W6" s="37">
        <v>5422251</v>
      </c>
      <c r="X6" s="43">
        <f>ROUND(T6/V6*100,1)</f>
        <v>0.8</v>
      </c>
    </row>
    <row r="7" spans="2:24" ht="21" customHeight="1">
      <c r="B7" s="22" t="s">
        <v>25</v>
      </c>
      <c r="C7" s="32">
        <v>17370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1115208</v>
      </c>
      <c r="J7" s="32">
        <v>0</v>
      </c>
      <c r="K7" s="32">
        <v>0</v>
      </c>
      <c r="L7" s="32">
        <v>0</v>
      </c>
      <c r="M7" s="32">
        <v>0</v>
      </c>
      <c r="N7" s="32">
        <v>6710005</v>
      </c>
      <c r="O7" s="32">
        <v>0</v>
      </c>
      <c r="P7" s="32">
        <v>0</v>
      </c>
      <c r="Q7" s="32">
        <v>0</v>
      </c>
      <c r="R7" s="32">
        <v>0</v>
      </c>
      <c r="S7" s="32">
        <v>50992</v>
      </c>
      <c r="T7" s="32">
        <v>7893575</v>
      </c>
      <c r="U7" s="28"/>
      <c r="V7" s="38">
        <v>69836086</v>
      </c>
      <c r="W7" s="38">
        <v>3182600</v>
      </c>
      <c r="X7" s="43">
        <f aca="true" t="shared" si="0" ref="X7:X37">ROUND(T7/V7*100,1)</f>
        <v>11.3</v>
      </c>
    </row>
    <row r="8" spans="2:24" ht="21" customHeight="1">
      <c r="B8" s="22" t="s">
        <v>26</v>
      </c>
      <c r="C8" s="32">
        <v>196885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811604</v>
      </c>
      <c r="J8" s="32">
        <v>0</v>
      </c>
      <c r="K8" s="32">
        <v>0</v>
      </c>
      <c r="L8" s="32">
        <v>0</v>
      </c>
      <c r="M8" s="32">
        <v>0</v>
      </c>
      <c r="N8" s="32">
        <v>2000000</v>
      </c>
      <c r="O8" s="32">
        <v>0</v>
      </c>
      <c r="P8" s="32">
        <v>0</v>
      </c>
      <c r="Q8" s="32">
        <v>0</v>
      </c>
      <c r="R8" s="32">
        <v>0</v>
      </c>
      <c r="S8" s="32">
        <v>33803</v>
      </c>
      <c r="T8" s="32">
        <v>3042292</v>
      </c>
      <c r="U8" s="28"/>
      <c r="V8" s="38">
        <v>29923381</v>
      </c>
      <c r="W8" s="38">
        <v>2544023</v>
      </c>
      <c r="X8" s="43">
        <f t="shared" si="0"/>
        <v>10.2</v>
      </c>
    </row>
    <row r="9" spans="2:24" ht="21" customHeight="1">
      <c r="B9" s="22" t="s">
        <v>27</v>
      </c>
      <c r="C9" s="32">
        <v>68742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957430</v>
      </c>
      <c r="J9" s="32">
        <v>0</v>
      </c>
      <c r="K9" s="32">
        <v>0</v>
      </c>
      <c r="L9" s="32">
        <v>0</v>
      </c>
      <c r="M9" s="32">
        <v>0</v>
      </c>
      <c r="N9" s="32">
        <v>2470248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3568096</v>
      </c>
      <c r="U9" s="28"/>
      <c r="V9" s="38">
        <v>40405275</v>
      </c>
      <c r="W9" s="38">
        <v>3550796</v>
      </c>
      <c r="X9" s="43">
        <f t="shared" si="0"/>
        <v>8.8</v>
      </c>
    </row>
    <row r="10" spans="2:24" ht="21" customHeight="1">
      <c r="B10" s="22" t="s">
        <v>28</v>
      </c>
      <c r="C10" s="32">
        <v>33007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2010829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2043836</v>
      </c>
      <c r="U10" s="28"/>
      <c r="V10" s="38">
        <v>29886072</v>
      </c>
      <c r="W10" s="38">
        <v>3118651</v>
      </c>
      <c r="X10" s="43">
        <f t="shared" si="0"/>
        <v>6.8</v>
      </c>
    </row>
    <row r="11" spans="2:24" ht="21" customHeight="1">
      <c r="B11" s="22" t="s">
        <v>29</v>
      </c>
      <c r="C11" s="32">
        <v>20972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3045161</v>
      </c>
      <c r="O11" s="32">
        <v>0</v>
      </c>
      <c r="P11" s="32">
        <v>0</v>
      </c>
      <c r="Q11" s="32">
        <v>0</v>
      </c>
      <c r="R11" s="32">
        <v>0</v>
      </c>
      <c r="S11" s="32">
        <v>61515</v>
      </c>
      <c r="T11" s="32">
        <v>3127648</v>
      </c>
      <c r="U11" s="28"/>
      <c r="V11" s="38">
        <v>36945522</v>
      </c>
      <c r="W11" s="38">
        <v>4707637</v>
      </c>
      <c r="X11" s="43">
        <f t="shared" si="0"/>
        <v>8.5</v>
      </c>
    </row>
    <row r="12" spans="2:24" ht="21" customHeight="1">
      <c r="B12" s="22" t="s">
        <v>30</v>
      </c>
      <c r="C12" s="32">
        <v>124844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1439365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19719</v>
      </c>
      <c r="T12" s="32">
        <v>1583928</v>
      </c>
      <c r="U12" s="28"/>
      <c r="V12" s="38">
        <v>15671222</v>
      </c>
      <c r="W12" s="38">
        <v>1580344</v>
      </c>
      <c r="X12" s="43">
        <f t="shared" si="0"/>
        <v>10.1</v>
      </c>
    </row>
    <row r="13" spans="2:24" ht="21" customHeight="1">
      <c r="B13" s="22" t="s">
        <v>31</v>
      </c>
      <c r="C13" s="32">
        <v>33726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4307</v>
      </c>
      <c r="T13" s="32">
        <v>388033</v>
      </c>
      <c r="U13" s="28"/>
      <c r="V13" s="38">
        <v>5851344</v>
      </c>
      <c r="W13" s="38">
        <v>387644</v>
      </c>
      <c r="X13" s="43">
        <f t="shared" si="0"/>
        <v>6.6</v>
      </c>
    </row>
    <row r="14" spans="2:24" ht="21" customHeight="1">
      <c r="B14" s="22" t="s">
        <v>32</v>
      </c>
      <c r="C14" s="32">
        <v>10923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306770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23587</v>
      </c>
      <c r="T14" s="32">
        <v>341280</v>
      </c>
      <c r="U14" s="28"/>
      <c r="V14" s="38">
        <v>13274787</v>
      </c>
      <c r="W14" s="38">
        <v>957740</v>
      </c>
      <c r="X14" s="43">
        <f t="shared" si="0"/>
        <v>2.6</v>
      </c>
    </row>
    <row r="15" spans="2:24" ht="21" customHeight="1">
      <c r="B15" s="22" t="s">
        <v>33</v>
      </c>
      <c r="C15" s="32">
        <v>45840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7236</v>
      </c>
      <c r="T15" s="32">
        <v>53076</v>
      </c>
      <c r="U15" s="28"/>
      <c r="V15" s="38">
        <v>6222278</v>
      </c>
      <c r="W15" s="38">
        <v>479392</v>
      </c>
      <c r="X15" s="43">
        <f t="shared" si="0"/>
        <v>0.9</v>
      </c>
    </row>
    <row r="16" spans="2:24" ht="21" customHeight="1">
      <c r="B16" s="22" t="s">
        <v>34</v>
      </c>
      <c r="C16" s="32">
        <v>43917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165116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21557</v>
      </c>
      <c r="T16" s="32">
        <v>230590</v>
      </c>
      <c r="U16" s="28"/>
      <c r="V16" s="38">
        <v>6971436</v>
      </c>
      <c r="W16" s="38">
        <v>408156</v>
      </c>
      <c r="X16" s="43">
        <f t="shared" si="0"/>
        <v>3.3</v>
      </c>
    </row>
    <row r="17" spans="2:24" ht="21" customHeight="1">
      <c r="B17" s="23" t="s">
        <v>55</v>
      </c>
      <c r="C17" s="33">
        <v>102488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102488</v>
      </c>
      <c r="U17" s="28"/>
      <c r="V17" s="39">
        <v>14538940</v>
      </c>
      <c r="W17" s="39">
        <v>1295794</v>
      </c>
      <c r="X17" s="43">
        <f t="shared" si="0"/>
        <v>0.7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500000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12995</v>
      </c>
      <c r="T18" s="32">
        <v>514745</v>
      </c>
      <c r="U18" s="29"/>
      <c r="V18" s="38">
        <v>16631984</v>
      </c>
      <c r="W18" s="38">
        <v>1182040</v>
      </c>
      <c r="X18" s="43">
        <f t="shared" si="0"/>
        <v>3.1</v>
      </c>
    </row>
    <row r="19" spans="2:24" ht="21" customHeight="1">
      <c r="B19" s="24" t="s">
        <v>57</v>
      </c>
      <c r="C19" s="34">
        <v>540903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946847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92281</v>
      </c>
      <c r="T19" s="34">
        <v>1580031</v>
      </c>
      <c r="U19" s="28"/>
      <c r="V19" s="40">
        <v>28474839</v>
      </c>
      <c r="W19" s="40">
        <v>2416509</v>
      </c>
      <c r="X19" s="44">
        <f t="shared" si="0"/>
        <v>5.5</v>
      </c>
    </row>
    <row r="20" spans="2:24" ht="21" customHeight="1">
      <c r="B20" s="22" t="s">
        <v>35</v>
      </c>
      <c r="C20" s="32">
        <v>2013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2013</v>
      </c>
      <c r="U20" s="28"/>
      <c r="V20" s="38">
        <v>2055557</v>
      </c>
      <c r="W20" s="37">
        <v>163644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5399022</v>
      </c>
      <c r="W21" s="38">
        <v>546320</v>
      </c>
      <c r="X21" s="43">
        <f t="shared" si="0"/>
        <v>0</v>
      </c>
    </row>
    <row r="22" spans="2:24" ht="21" customHeight="1">
      <c r="B22" s="22" t="s">
        <v>37</v>
      </c>
      <c r="C22" s="32">
        <v>32123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28896</v>
      </c>
      <c r="T22" s="32">
        <v>61019</v>
      </c>
      <c r="U22" s="28"/>
      <c r="V22" s="38">
        <v>8006755</v>
      </c>
      <c r="W22" s="38">
        <v>761337</v>
      </c>
      <c r="X22" s="43">
        <f t="shared" si="0"/>
        <v>0.8</v>
      </c>
    </row>
    <row r="23" spans="2:24" ht="21" customHeight="1">
      <c r="B23" s="22" t="s">
        <v>38</v>
      </c>
      <c r="C23" s="32">
        <v>81928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4450</v>
      </c>
      <c r="T23" s="32">
        <v>86378</v>
      </c>
      <c r="U23" s="28"/>
      <c r="V23" s="38">
        <v>2771475</v>
      </c>
      <c r="W23" s="38">
        <v>252438</v>
      </c>
      <c r="X23" s="43">
        <f t="shared" si="0"/>
        <v>3.1</v>
      </c>
    </row>
    <row r="24" spans="2:24" ht="21" customHeight="1">
      <c r="B24" s="22" t="s">
        <v>39</v>
      </c>
      <c r="C24" s="32">
        <v>42000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4560</v>
      </c>
      <c r="T24" s="32">
        <v>46560</v>
      </c>
      <c r="U24" s="28"/>
      <c r="V24" s="38">
        <v>4273063</v>
      </c>
      <c r="W24" s="38">
        <v>0</v>
      </c>
      <c r="X24" s="43">
        <f t="shared" si="0"/>
        <v>1.1</v>
      </c>
    </row>
    <row r="25" spans="2:24" ht="21" customHeight="1">
      <c r="B25" s="22" t="s">
        <v>40</v>
      </c>
      <c r="C25" s="32">
        <v>30407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273000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319453</v>
      </c>
      <c r="U25" s="28"/>
      <c r="V25" s="38">
        <v>5377831</v>
      </c>
      <c r="W25" s="38">
        <v>499484</v>
      </c>
      <c r="X25" s="43">
        <f t="shared" si="0"/>
        <v>5.9</v>
      </c>
    </row>
    <row r="26" spans="2:24" ht="21" customHeight="1">
      <c r="B26" s="22" t="s">
        <v>41</v>
      </c>
      <c r="C26" s="32">
        <v>40226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58035</v>
      </c>
      <c r="U26" s="28"/>
      <c r="V26" s="38">
        <v>5119730</v>
      </c>
      <c r="W26" s="38">
        <v>404065</v>
      </c>
      <c r="X26" s="43">
        <f t="shared" si="0"/>
        <v>1.1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178151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185620</v>
      </c>
      <c r="U27" s="28"/>
      <c r="V27" s="38">
        <v>4760435</v>
      </c>
      <c r="W27" s="38">
        <v>273959</v>
      </c>
      <c r="X27" s="43">
        <f t="shared" si="0"/>
        <v>3.9</v>
      </c>
    </row>
    <row r="28" spans="2:24" ht="21" customHeight="1">
      <c r="B28" s="22" t="s">
        <v>43</v>
      </c>
      <c r="C28" s="32">
        <v>1526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84837</v>
      </c>
      <c r="J28" s="32">
        <v>0</v>
      </c>
      <c r="K28" s="32">
        <v>0</v>
      </c>
      <c r="L28" s="32">
        <v>0</v>
      </c>
      <c r="M28" s="32">
        <v>0</v>
      </c>
      <c r="N28" s="32">
        <v>232992</v>
      </c>
      <c r="O28" s="32">
        <v>0</v>
      </c>
      <c r="P28" s="32">
        <v>19065</v>
      </c>
      <c r="Q28" s="32">
        <v>0</v>
      </c>
      <c r="R28" s="32">
        <v>0</v>
      </c>
      <c r="S28" s="32">
        <v>17766</v>
      </c>
      <c r="T28" s="32">
        <v>356186</v>
      </c>
      <c r="U28" s="28"/>
      <c r="V28" s="38">
        <v>3822504</v>
      </c>
      <c r="W28" s="38">
        <v>360237</v>
      </c>
      <c r="X28" s="43">
        <f t="shared" si="0"/>
        <v>9.3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7348</v>
      </c>
      <c r="T29" s="32">
        <v>7348</v>
      </c>
      <c r="U29" s="28"/>
      <c r="V29" s="38">
        <v>2500943</v>
      </c>
      <c r="W29" s="38">
        <v>149392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11110</v>
      </c>
      <c r="T30" s="32">
        <v>11110</v>
      </c>
      <c r="U30" s="28"/>
      <c r="V30" s="38">
        <v>5002196</v>
      </c>
      <c r="W30" s="38">
        <v>259795</v>
      </c>
      <c r="X30" s="43">
        <f t="shared" si="0"/>
        <v>0.2</v>
      </c>
    </row>
    <row r="31" spans="2:24" ht="21" customHeight="1">
      <c r="B31" s="22" t="s">
        <v>59</v>
      </c>
      <c r="C31" s="32">
        <v>2264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233983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7526</v>
      </c>
      <c r="T31" s="32">
        <v>243773</v>
      </c>
      <c r="U31" s="28"/>
      <c r="V31" s="38">
        <v>6022038</v>
      </c>
      <c r="W31" s="38">
        <v>333654</v>
      </c>
      <c r="X31" s="43">
        <f t="shared" si="0"/>
        <v>4</v>
      </c>
    </row>
    <row r="32" spans="2:24" ht="21" customHeight="1">
      <c r="B32" s="22" t="s">
        <v>60</v>
      </c>
      <c r="C32" s="32">
        <v>53118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10298</v>
      </c>
      <c r="T32" s="32">
        <v>63416</v>
      </c>
      <c r="U32" s="28"/>
      <c r="V32" s="38">
        <v>6163585</v>
      </c>
      <c r="W32" s="38">
        <v>360279</v>
      </c>
      <c r="X32" s="43">
        <f t="shared" si="0"/>
        <v>1</v>
      </c>
    </row>
    <row r="33" spans="2:24" ht="21" customHeight="1">
      <c r="B33" s="22" t="s">
        <v>45</v>
      </c>
      <c r="C33" s="32">
        <v>49561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137336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27517</v>
      </c>
      <c r="T33" s="32">
        <v>214414</v>
      </c>
      <c r="U33" s="28"/>
      <c r="V33" s="38">
        <v>3155345</v>
      </c>
      <c r="W33" s="38">
        <v>181619</v>
      </c>
      <c r="X33" s="43">
        <f t="shared" si="0"/>
        <v>6.8</v>
      </c>
    </row>
    <row r="34" spans="2:24" ht="21" customHeight="1">
      <c r="B34" s="22" t="s">
        <v>46</v>
      </c>
      <c r="C34" s="32">
        <v>117436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84988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16556</v>
      </c>
      <c r="T34" s="32">
        <v>218980</v>
      </c>
      <c r="U34" s="28"/>
      <c r="V34" s="38">
        <v>3991944</v>
      </c>
      <c r="W34" s="38">
        <v>243007</v>
      </c>
      <c r="X34" s="46">
        <f t="shared" si="0"/>
        <v>5.5</v>
      </c>
    </row>
    <row r="35" spans="2:24" ht="21" customHeight="1">
      <c r="B35" s="25" t="s">
        <v>47</v>
      </c>
      <c r="C35" s="35">
        <f>SUM(C6:C19)</f>
        <v>1411710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6592340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16236243</v>
      </c>
      <c r="O35" s="35">
        <f t="shared" si="1"/>
        <v>263000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473156</v>
      </c>
      <c r="T35" s="35">
        <f t="shared" si="1"/>
        <v>24976449</v>
      </c>
      <c r="U35" s="30"/>
      <c r="V35" s="35">
        <f>SUM(V6:V19)</f>
        <v>381639433</v>
      </c>
      <c r="W35" s="35">
        <f>SUM(W6:W19)</f>
        <v>31233577</v>
      </c>
      <c r="X35" s="42">
        <f t="shared" si="0"/>
        <v>6.5</v>
      </c>
    </row>
    <row r="36" spans="2:24" ht="21" customHeight="1">
      <c r="B36" s="25" t="s">
        <v>68</v>
      </c>
      <c r="C36" s="35">
        <f aca="true" t="shared" si="2" ref="C36:T36">SUM(C20:C34)</f>
        <v>453302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719295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505992</v>
      </c>
      <c r="O36" s="35">
        <f t="shared" si="2"/>
        <v>0</v>
      </c>
      <c r="P36" s="35">
        <f t="shared" si="2"/>
        <v>19065</v>
      </c>
      <c r="Q36" s="35">
        <f t="shared" si="2"/>
        <v>0</v>
      </c>
      <c r="R36" s="35">
        <f t="shared" si="2"/>
        <v>0</v>
      </c>
      <c r="S36" s="35">
        <f t="shared" si="2"/>
        <v>177351</v>
      </c>
      <c r="T36" s="35">
        <f t="shared" si="2"/>
        <v>1875005</v>
      </c>
      <c r="U36" s="30"/>
      <c r="V36" s="35">
        <f>SUM(V20:V34)</f>
        <v>68422423</v>
      </c>
      <c r="W36" s="35">
        <f>SUM(W20:W34)</f>
        <v>4789230</v>
      </c>
      <c r="X36" s="42">
        <f t="shared" si="0"/>
        <v>2.7</v>
      </c>
    </row>
    <row r="37" spans="2:24" ht="21" customHeight="1">
      <c r="B37" s="25" t="s">
        <v>49</v>
      </c>
      <c r="C37" s="35">
        <f aca="true" t="shared" si="3" ref="C37:T37">SUM(C6:C34)</f>
        <v>1865012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7311635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16742235</v>
      </c>
      <c r="O37" s="35">
        <f t="shared" si="3"/>
        <v>263000</v>
      </c>
      <c r="P37" s="35">
        <f t="shared" si="3"/>
        <v>19065</v>
      </c>
      <c r="Q37" s="35">
        <f t="shared" si="3"/>
        <v>0</v>
      </c>
      <c r="R37" s="35">
        <f t="shared" si="3"/>
        <v>0</v>
      </c>
      <c r="S37" s="35">
        <f t="shared" si="3"/>
        <v>650507</v>
      </c>
      <c r="T37" s="35">
        <f t="shared" si="3"/>
        <v>26851454</v>
      </c>
      <c r="U37" s="30"/>
      <c r="V37" s="35">
        <f>SUM(V6:V34)</f>
        <v>450061856</v>
      </c>
      <c r="W37" s="35">
        <f>SUM(W6:W34)</f>
        <v>36022807</v>
      </c>
      <c r="X37" s="42">
        <f t="shared" si="0"/>
        <v>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5.7</v>
      </c>
    </row>
    <row r="41" spans="23:24" ht="21" customHeight="1">
      <c r="W41" s="13" t="s">
        <v>48</v>
      </c>
      <c r="X41" s="42">
        <f>ROUND(AVERAGE(X20:X34),1)</f>
        <v>2.9</v>
      </c>
    </row>
    <row r="42" spans="23:24" ht="21" customHeight="1">
      <c r="W42" s="13" t="s">
        <v>49</v>
      </c>
      <c r="X42" s="42">
        <f>ROUND(AVERAGE(X6:X34),1)</f>
        <v>4.2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繰出金の状況・法適用事業等（２５年度決算額）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-20436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0</v>
      </c>
      <c r="O6" s="33">
        <f>+'当年度'!O6-'前年度'!O6</f>
        <v>-263000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4169</v>
      </c>
      <c r="T6" s="33">
        <f>+'当年度'!T6-'前年度'!T6</f>
        <v>-279267</v>
      </c>
      <c r="U6" s="28"/>
      <c r="V6" s="39">
        <f>+'当年度'!V6-'前年度'!V6</f>
        <v>145277</v>
      </c>
      <c r="W6" s="39">
        <f>+'当年度'!W6-'前年度'!W6</f>
        <v>-79358</v>
      </c>
      <c r="X6" s="46">
        <f>+'当年度'!X6-'前年度'!X6</f>
        <v>-0.5</v>
      </c>
    </row>
    <row r="7" spans="2:24" ht="21" customHeight="1">
      <c r="B7" s="22" t="s">
        <v>25</v>
      </c>
      <c r="C7" s="33">
        <f>+'当年度'!C7-'前年度'!C7</f>
        <v>4997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-149991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-115687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-3492</v>
      </c>
      <c r="T7" s="33">
        <f>+'当年度'!T7-'前年度'!T7</f>
        <v>-264173</v>
      </c>
      <c r="U7" s="28"/>
      <c r="V7" s="39">
        <f>+'当年度'!V7-'前年度'!V7</f>
        <v>-534642</v>
      </c>
      <c r="W7" s="39">
        <f>+'当年度'!W7-'前年度'!W7</f>
        <v>-469664</v>
      </c>
      <c r="X7" s="46">
        <f>+'当年度'!X7-'前年度'!X7</f>
        <v>-0.3000000000000007</v>
      </c>
    </row>
    <row r="8" spans="2:24" ht="21" customHeight="1">
      <c r="B8" s="22" t="s">
        <v>26</v>
      </c>
      <c r="C8" s="33">
        <f>+'当年度'!C8-'前年度'!C8</f>
        <v>-68705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221534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4113</v>
      </c>
      <c r="R8" s="33">
        <f>+'当年度'!R8-'前年度'!R8</f>
        <v>0</v>
      </c>
      <c r="S8" s="33">
        <f>+'当年度'!S8-'前年度'!S8</f>
        <v>3000</v>
      </c>
      <c r="T8" s="33">
        <f>+'当年度'!T8-'前年度'!T8</f>
        <v>159942</v>
      </c>
      <c r="U8" s="28"/>
      <c r="V8" s="39">
        <f>+'当年度'!V8-'前年度'!V8</f>
        <v>86694</v>
      </c>
      <c r="W8" s="39">
        <f>+'当年度'!W8-'前年度'!W8</f>
        <v>-135366</v>
      </c>
      <c r="X8" s="46">
        <f>+'当年度'!X8-'前年度'!X8</f>
        <v>0.5</v>
      </c>
    </row>
    <row r="9" spans="2:24" ht="21" customHeight="1">
      <c r="B9" s="22" t="s">
        <v>27</v>
      </c>
      <c r="C9" s="33">
        <f>+'当年度'!C9-'前年度'!C9</f>
        <v>8069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-39161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148731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0</v>
      </c>
      <c r="T9" s="33">
        <f>+'当年度'!T9-'前年度'!T9</f>
        <v>117639</v>
      </c>
      <c r="U9" s="28"/>
      <c r="V9" s="39">
        <f>+'当年度'!V9-'前年度'!V9</f>
        <v>-360034</v>
      </c>
      <c r="W9" s="39">
        <f>+'当年度'!W9-'前年度'!W9</f>
        <v>-279895</v>
      </c>
      <c r="X9" s="46">
        <f>+'当年度'!X9-'前年度'!X9</f>
        <v>0.3999999999999986</v>
      </c>
    </row>
    <row r="10" spans="2:24" ht="21" customHeight="1">
      <c r="B10" s="22" t="s">
        <v>28</v>
      </c>
      <c r="C10" s="33">
        <f>+'当年度'!C10-'前年度'!C10</f>
        <v>15353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11983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27336</v>
      </c>
      <c r="U10" s="28"/>
      <c r="V10" s="39">
        <f>+'当年度'!V10-'前年度'!V10</f>
        <v>-14360</v>
      </c>
      <c r="W10" s="39">
        <f>+'当年度'!W10-'前年度'!W10</f>
        <v>-111497</v>
      </c>
      <c r="X10" s="46">
        <f>+'当年度'!X10-'前年度'!X10</f>
        <v>0.10000000000000053</v>
      </c>
    </row>
    <row r="11" spans="2:24" ht="21" customHeight="1">
      <c r="B11" s="22" t="s">
        <v>29</v>
      </c>
      <c r="C11" s="33">
        <f>+'当年度'!C11-'前年度'!C11</f>
        <v>3380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175335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1593</v>
      </c>
      <c r="T11" s="33">
        <f>+'当年度'!T11-'前年度'!T11</f>
        <v>180308</v>
      </c>
      <c r="U11" s="28"/>
      <c r="V11" s="39">
        <f>+'当年度'!V11-'前年度'!V11</f>
        <v>119899</v>
      </c>
      <c r="W11" s="39">
        <f>+'当年度'!W11-'前年度'!W11</f>
        <v>-1468734</v>
      </c>
      <c r="X11" s="46">
        <f>+'当年度'!X11-'前年度'!X11</f>
        <v>0.40000000000000036</v>
      </c>
    </row>
    <row r="12" spans="2:24" ht="21" customHeight="1">
      <c r="B12" s="22" t="s">
        <v>30</v>
      </c>
      <c r="C12" s="33">
        <f>+'当年度'!C12-'前年度'!C12</f>
        <v>13977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-73084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1396</v>
      </c>
      <c r="T12" s="33">
        <f>+'当年度'!T12-'前年度'!T12</f>
        <v>-57711</v>
      </c>
      <c r="U12" s="28"/>
      <c r="V12" s="39">
        <f>+'当年度'!V12-'前年度'!V12</f>
        <v>-146188</v>
      </c>
      <c r="W12" s="39">
        <f>+'当年度'!W12-'前年度'!W12</f>
        <v>-89471</v>
      </c>
      <c r="X12" s="46">
        <f>+'当年度'!X12-'前年度'!X12</f>
        <v>-0.29999999999999893</v>
      </c>
    </row>
    <row r="13" spans="2:24" ht="21" customHeight="1">
      <c r="B13" s="22" t="s">
        <v>31</v>
      </c>
      <c r="C13" s="33">
        <f>+'当年度'!C13-'前年度'!C13</f>
        <v>-13174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-30000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65</v>
      </c>
      <c r="T13" s="33">
        <f>+'当年度'!T13-'前年度'!T13</f>
        <v>-43109</v>
      </c>
      <c r="U13" s="28"/>
      <c r="V13" s="39">
        <f>+'当年度'!V13-'前年度'!V13</f>
        <v>-57568</v>
      </c>
      <c r="W13" s="39">
        <f>+'当年度'!W13-'前年度'!W13</f>
        <v>-16083</v>
      </c>
      <c r="X13" s="46">
        <f>+'当年度'!X13-'前年度'!X13</f>
        <v>-0.5999999999999996</v>
      </c>
    </row>
    <row r="14" spans="2:24" ht="21" customHeight="1">
      <c r="B14" s="22" t="s">
        <v>32</v>
      </c>
      <c r="C14" s="33">
        <f>+'当年度'!C14-'前年度'!C14</f>
        <v>-271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12249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-567</v>
      </c>
      <c r="T14" s="33">
        <f>+'当年度'!T14-'前年度'!T14</f>
        <v>11411</v>
      </c>
      <c r="U14" s="28"/>
      <c r="V14" s="39">
        <f>+'当年度'!V14-'前年度'!V14</f>
        <v>-358513</v>
      </c>
      <c r="W14" s="39">
        <f>+'当年度'!W14-'前年度'!W14</f>
        <v>-199081</v>
      </c>
      <c r="X14" s="46">
        <f>+'当年度'!X14-'前年度'!X14</f>
        <v>0.10000000000000009</v>
      </c>
    </row>
    <row r="15" spans="2:24" ht="21" customHeight="1">
      <c r="B15" s="22" t="s">
        <v>33</v>
      </c>
      <c r="C15" s="33">
        <f>+'当年度'!C15-'前年度'!C15</f>
        <v>-5362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439</v>
      </c>
      <c r="T15" s="33">
        <f>+'当年度'!T15-'前年度'!T15</f>
        <v>-4923</v>
      </c>
      <c r="U15" s="28"/>
      <c r="V15" s="39">
        <f>+'当年度'!V15-'前年度'!V15</f>
        <v>-47312</v>
      </c>
      <c r="W15" s="39">
        <f>+'当年度'!W15-'前年度'!W15</f>
        <v>-29845</v>
      </c>
      <c r="X15" s="46">
        <f>+'当年度'!X15-'前年度'!X15</f>
        <v>-0.09999999999999998</v>
      </c>
    </row>
    <row r="16" spans="2:24" ht="21" customHeight="1">
      <c r="B16" s="22" t="s">
        <v>34</v>
      </c>
      <c r="C16" s="33">
        <f>+'当年度'!C16-'前年度'!C16</f>
        <v>49639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9210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308</v>
      </c>
      <c r="T16" s="33">
        <f>+'当年度'!T16-'前年度'!T16</f>
        <v>59157</v>
      </c>
      <c r="U16" s="28"/>
      <c r="V16" s="39">
        <f>+'当年度'!V16-'前年度'!V16</f>
        <v>-79901</v>
      </c>
      <c r="W16" s="39">
        <f>+'当年度'!W16-'前年度'!W16</f>
        <v>-17857</v>
      </c>
      <c r="X16" s="46">
        <f>+'当年度'!X16-'前年度'!X16</f>
        <v>0.9000000000000004</v>
      </c>
    </row>
    <row r="17" spans="2:24" ht="21" customHeight="1">
      <c r="B17" s="23" t="s">
        <v>55</v>
      </c>
      <c r="C17" s="33">
        <f>+'当年度'!C17-'前年度'!C17</f>
        <v>1143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1143</v>
      </c>
      <c r="U17" s="28"/>
      <c r="V17" s="39">
        <f>+'当年度'!V17-'前年度'!V17</f>
        <v>542908</v>
      </c>
      <c r="W17" s="39">
        <f>+'当年度'!W17-'前年度'!W17</f>
        <v>26384</v>
      </c>
      <c r="X17" s="46">
        <f>+'当年度'!X17-'前年度'!X17</f>
        <v>0</v>
      </c>
    </row>
    <row r="18" spans="2:24" ht="21" customHeight="1">
      <c r="B18" s="22" t="s">
        <v>56</v>
      </c>
      <c r="C18" s="32">
        <f>+'当年度'!C18-'前年度'!C18</f>
        <v>30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-354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1001</v>
      </c>
      <c r="T18" s="32">
        <f>+'当年度'!T18-'前年度'!T18</f>
        <v>677</v>
      </c>
      <c r="U18" s="29"/>
      <c r="V18" s="38">
        <f>+'当年度'!V18-'前年度'!V18</f>
        <v>136376</v>
      </c>
      <c r="W18" s="38">
        <f>+'当年度'!W18-'前年度'!W18</f>
        <v>-60774</v>
      </c>
      <c r="X18" s="43">
        <f>+'当年度'!X18-'前年度'!X18</f>
        <v>0</v>
      </c>
    </row>
    <row r="19" spans="2:24" ht="21" customHeight="1">
      <c r="B19" s="24" t="s">
        <v>57</v>
      </c>
      <c r="C19" s="34">
        <f>+'当年度'!C19-'前年度'!C19</f>
        <v>-107350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296987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6604</v>
      </c>
      <c r="T19" s="34">
        <f>+'当年度'!T19-'前年度'!T19</f>
        <v>196241</v>
      </c>
      <c r="U19" s="28"/>
      <c r="V19" s="40">
        <f>+'当年度'!V19-'前年度'!V19</f>
        <v>151994</v>
      </c>
      <c r="W19" s="40">
        <f>+'当年度'!W19-'前年度'!W19</f>
        <v>-87946</v>
      </c>
      <c r="X19" s="47">
        <f>+'当年度'!X19-'前年度'!X19</f>
        <v>0.7000000000000002</v>
      </c>
    </row>
    <row r="20" spans="2:24" ht="21" customHeight="1">
      <c r="B20" s="22" t="s">
        <v>35</v>
      </c>
      <c r="C20" s="32">
        <f>+'当年度'!C20-'前年度'!C20</f>
        <v>-479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-479</v>
      </c>
      <c r="U20" s="28"/>
      <c r="V20" s="38">
        <f>+'当年度'!V20-'前年度'!V20</f>
        <v>-24250</v>
      </c>
      <c r="W20" s="38">
        <f>+'当年度'!W20-'前年度'!W20</f>
        <v>-11545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185819</v>
      </c>
      <c r="W21" s="38">
        <f>+'当年度'!W21-'前年度'!W21</f>
        <v>-168951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52893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782</v>
      </c>
      <c r="T22" s="32">
        <f>+'当年度'!T22-'前年度'!T22</f>
        <v>53675</v>
      </c>
      <c r="U22" s="28"/>
      <c r="V22" s="38">
        <f>+'当年度'!V22-'前年度'!V22</f>
        <v>-21894</v>
      </c>
      <c r="W22" s="38">
        <f>+'当年度'!W22-'前年度'!W22</f>
        <v>-98562</v>
      </c>
      <c r="X22" s="43">
        <f>+'当年度'!X22-'前年度'!X22</f>
        <v>0.5999999999999999</v>
      </c>
    </row>
    <row r="23" spans="2:24" ht="21" customHeight="1">
      <c r="B23" s="22" t="s">
        <v>38</v>
      </c>
      <c r="C23" s="32">
        <f>+'当年度'!C23-'前年度'!C23</f>
        <v>-80928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-72</v>
      </c>
      <c r="T23" s="32">
        <f>+'当年度'!T23-'前年度'!T23</f>
        <v>-81000</v>
      </c>
      <c r="U23" s="28"/>
      <c r="V23" s="38">
        <f>+'当年度'!V23-'前年度'!V23</f>
        <v>-3998</v>
      </c>
      <c r="W23" s="38">
        <f>+'当年度'!W23-'前年度'!W23</f>
        <v>51535</v>
      </c>
      <c r="X23" s="43">
        <f>+'当年度'!X23-'前年度'!X23</f>
        <v>-2.9</v>
      </c>
    </row>
    <row r="24" spans="2:24" ht="21" customHeight="1">
      <c r="B24" s="22" t="s">
        <v>39</v>
      </c>
      <c r="C24" s="32">
        <f>+'当年度'!C24-'前年度'!C24</f>
        <v>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-244</v>
      </c>
      <c r="T24" s="32">
        <f>+'当年度'!T24-'前年度'!T24</f>
        <v>-244</v>
      </c>
      <c r="U24" s="28"/>
      <c r="V24" s="38">
        <f>+'当年度'!V24-'前年度'!V24</f>
        <v>662853</v>
      </c>
      <c r="W24" s="38">
        <f>+'当年度'!W24-'前年度'!W24</f>
        <v>0</v>
      </c>
      <c r="X24" s="43">
        <f>+'当年度'!X24-'前年度'!X24</f>
        <v>-0.20000000000000007</v>
      </c>
    </row>
    <row r="25" spans="2:24" ht="21" customHeight="1">
      <c r="B25" s="22" t="s">
        <v>40</v>
      </c>
      <c r="C25" s="32">
        <f>+'当年度'!C25-'前年度'!C25</f>
        <v>4128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13685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17813</v>
      </c>
      <c r="U25" s="28"/>
      <c r="V25" s="38">
        <f>+'当年度'!V25-'前年度'!V25</f>
        <v>-46867</v>
      </c>
      <c r="W25" s="38">
        <f>+'当年度'!W25-'前年度'!W25</f>
        <v>-38965</v>
      </c>
      <c r="X25" s="43">
        <f>+'当年度'!X25-'前年度'!X25</f>
        <v>0.39999999999999947</v>
      </c>
    </row>
    <row r="26" spans="2:24" ht="21" customHeight="1">
      <c r="B26" s="22" t="s">
        <v>41</v>
      </c>
      <c r="C26" s="32">
        <f>+'当年度'!C26-'前年度'!C26</f>
        <v>17596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17596</v>
      </c>
      <c r="U26" s="28"/>
      <c r="V26" s="38">
        <f>+'当年度'!V26-'前年度'!V26</f>
        <v>-66</v>
      </c>
      <c r="W26" s="38">
        <f>+'当年度'!W26-'前年度'!W26</f>
        <v>-16292</v>
      </c>
      <c r="X26" s="43">
        <f>+'当年度'!X26-'前年度'!X26</f>
        <v>0.3999999999999999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-49059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-49059</v>
      </c>
      <c r="U27" s="28"/>
      <c r="V27" s="38">
        <f>+'当年度'!V27-'前年度'!V27</f>
        <v>-68204</v>
      </c>
      <c r="W27" s="38">
        <f>+'当年度'!W27-'前年度'!W27</f>
        <v>-14463</v>
      </c>
      <c r="X27" s="43">
        <f>+'当年度'!X27-'前年度'!X27</f>
        <v>-1</v>
      </c>
    </row>
    <row r="28" spans="2:24" ht="21" customHeight="1">
      <c r="B28" s="22" t="s">
        <v>43</v>
      </c>
      <c r="C28" s="32">
        <f>+'当年度'!C28-'前年度'!C28</f>
        <v>-906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39246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125867</v>
      </c>
      <c r="O28" s="32">
        <f>+'当年度'!O28-'前年度'!O28</f>
        <v>0</v>
      </c>
      <c r="P28" s="32">
        <f>+'当年度'!P28-'前年度'!P28</f>
        <v>-820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870</v>
      </c>
      <c r="T28" s="32">
        <f>+'当年度'!T28-'前年度'!T28</f>
        <v>164257</v>
      </c>
      <c r="U28" s="28"/>
      <c r="V28" s="38">
        <f>+'当年度'!V28-'前年度'!V28</f>
        <v>1157</v>
      </c>
      <c r="W28" s="38">
        <f>+'当年度'!W28-'前年度'!W28</f>
        <v>-48220</v>
      </c>
      <c r="X28" s="43">
        <f>+'当年度'!X28-'前年度'!X28</f>
        <v>4.299999999999999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638</v>
      </c>
      <c r="T29" s="32">
        <f>+'当年度'!T29-'前年度'!T29</f>
        <v>638</v>
      </c>
      <c r="U29" s="28"/>
      <c r="V29" s="38">
        <f>+'当年度'!V29-'前年度'!V29</f>
        <v>-26755</v>
      </c>
      <c r="W29" s="38">
        <f>+'当年度'!W29-'前年度'!W29</f>
        <v>-5570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122</v>
      </c>
      <c r="T30" s="32">
        <f>+'当年度'!T30-'前年度'!T30</f>
        <v>122</v>
      </c>
      <c r="U30" s="28"/>
      <c r="V30" s="38">
        <f>+'当年度'!V30-'前年度'!V30</f>
        <v>-131802</v>
      </c>
      <c r="W30" s="38">
        <f>+'当年度'!W30-'前年度'!W30</f>
        <v>-11812</v>
      </c>
      <c r="X30" s="43">
        <f>+'当年度'!X30-'前年度'!X30</f>
        <v>0</v>
      </c>
    </row>
    <row r="31" spans="2:24" ht="21" customHeight="1">
      <c r="B31" s="22" t="s">
        <v>59</v>
      </c>
      <c r="C31" s="32">
        <f>+'当年度'!C31-'前年度'!C31</f>
        <v>914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-3983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-415</v>
      </c>
      <c r="T31" s="32">
        <f>+'当年度'!T31-'前年度'!T31</f>
        <v>-3484</v>
      </c>
      <c r="U31" s="28"/>
      <c r="V31" s="38">
        <f>+'当年度'!V31-'前年度'!V31</f>
        <v>-26216</v>
      </c>
      <c r="W31" s="38">
        <f>+'当年度'!W31-'前年度'!W31</f>
        <v>-12997</v>
      </c>
      <c r="X31" s="43">
        <f>+'当年度'!X31-'前年度'!X31</f>
        <v>0</v>
      </c>
    </row>
    <row r="32" spans="2:24" ht="21" customHeight="1">
      <c r="B32" s="22" t="s">
        <v>60</v>
      </c>
      <c r="C32" s="32">
        <f>+'当年度'!C32-'前年度'!C32</f>
        <v>-1001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157</v>
      </c>
      <c r="T32" s="32">
        <f>+'当年度'!T32-'前年度'!T32</f>
        <v>-844</v>
      </c>
      <c r="U32" s="28"/>
      <c r="V32" s="38">
        <f>+'当年度'!V32-'前年度'!V32</f>
        <v>-74682</v>
      </c>
      <c r="W32" s="38">
        <f>+'当年度'!W32-'前年度'!W32</f>
        <v>-15297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3567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-1219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441</v>
      </c>
      <c r="T33" s="32">
        <f>+'当年度'!T33-'前年度'!T33</f>
        <v>2789</v>
      </c>
      <c r="U33" s="28"/>
      <c r="V33" s="38">
        <f>+'当年度'!V33-'前年度'!V33</f>
        <v>-9053</v>
      </c>
      <c r="W33" s="38">
        <f>+'当年度'!W33-'前年度'!W33</f>
        <v>-8518</v>
      </c>
      <c r="X33" s="43">
        <f>+'当年度'!X33-'前年度'!X33</f>
        <v>0.10000000000000053</v>
      </c>
    </row>
    <row r="34" spans="2:24" ht="21" customHeight="1">
      <c r="B34" s="22" t="s">
        <v>46</v>
      </c>
      <c r="C34" s="32">
        <f>+'当年度'!C34-'前年度'!C34</f>
        <v>169877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1920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250</v>
      </c>
      <c r="T34" s="32">
        <f>+'当年度'!T34-'前年度'!T34</f>
        <v>172047</v>
      </c>
      <c r="U34" s="28"/>
      <c r="V34" s="38">
        <f>+'当年度'!V34-'前年度'!V34</f>
        <v>-26352</v>
      </c>
      <c r="W34" s="38">
        <f>+'当年度'!W34-'前年度'!W34</f>
        <v>-5079</v>
      </c>
      <c r="X34" s="43">
        <f>+'当年度'!X34-'前年度'!X34</f>
        <v>4.4</v>
      </c>
    </row>
    <row r="35" spans="2:24" ht="21" customHeight="1">
      <c r="B35" s="25" t="s">
        <v>47</v>
      </c>
      <c r="C35" s="35">
        <f>+'当年度'!C35-'前年度'!C35</f>
        <v>-118710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247390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220362</v>
      </c>
      <c r="O35" s="35">
        <f>+'当年度'!O35-'前年度'!O35</f>
        <v>-263000</v>
      </c>
      <c r="P35" s="35">
        <f>+'当年度'!P35-'前年度'!P35</f>
        <v>0</v>
      </c>
      <c r="Q35" s="35">
        <f>+'当年度'!Q35-'前年度'!Q35</f>
        <v>4113</v>
      </c>
      <c r="R35" s="35">
        <f>+'当年度'!R35-'前年度'!R35</f>
        <v>0</v>
      </c>
      <c r="S35" s="35">
        <f>+'当年度'!S35-'前年度'!S35</f>
        <v>14516</v>
      </c>
      <c r="T35" s="35">
        <f>+'当年度'!T35-'前年度'!T35</f>
        <v>104671</v>
      </c>
      <c r="U35" s="28"/>
      <c r="V35" s="35">
        <f>+'当年度'!V35-'前年度'!V35</f>
        <v>-415370</v>
      </c>
      <c r="W35" s="35">
        <f>+'当年度'!W35-'前年度'!W35</f>
        <v>-3019187</v>
      </c>
      <c r="X35" s="42">
        <f>+'当年度'!X35-'前年度'!X35</f>
        <v>0.09999999999999964</v>
      </c>
    </row>
    <row r="36" spans="2:24" ht="21" customHeight="1">
      <c r="B36" s="25" t="s">
        <v>68</v>
      </c>
      <c r="C36" s="35">
        <f>+'当年度'!C36-'前年度'!C36</f>
        <v>165661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-13095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139552</v>
      </c>
      <c r="O36" s="35">
        <f>+'当年度'!O36-'前年度'!O36</f>
        <v>0</v>
      </c>
      <c r="P36" s="35">
        <f>+'当年度'!P36-'前年度'!P36</f>
        <v>-820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2529</v>
      </c>
      <c r="T36" s="35">
        <f>+'当年度'!T36-'前年度'!T36</f>
        <v>293827</v>
      </c>
      <c r="U36" s="30"/>
      <c r="V36" s="35">
        <f>+'当年度'!V36-'前年度'!V36</f>
        <v>389690</v>
      </c>
      <c r="W36" s="35">
        <f>+'当年度'!W36-'前年度'!W36</f>
        <v>-404736</v>
      </c>
      <c r="X36" s="42">
        <f>+'当年度'!X36-'前年度'!X36</f>
        <v>0.5</v>
      </c>
    </row>
    <row r="37" spans="2:24" ht="21" customHeight="1">
      <c r="B37" s="25" t="s">
        <v>49</v>
      </c>
      <c r="C37" s="35">
        <f>+'当年度'!C37-'前年度'!C37</f>
        <v>46951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234295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359914</v>
      </c>
      <c r="O37" s="35">
        <f>+'当年度'!O37-'前年度'!O37</f>
        <v>-263000</v>
      </c>
      <c r="P37" s="35">
        <f>+'当年度'!P37-'前年度'!P37</f>
        <v>-820</v>
      </c>
      <c r="Q37" s="35">
        <f>+'当年度'!Q37-'前年度'!Q37</f>
        <v>4113</v>
      </c>
      <c r="R37" s="35">
        <f>+'当年度'!R37-'前年度'!R37</f>
        <v>0</v>
      </c>
      <c r="S37" s="35">
        <f>+'当年度'!S37-'前年度'!S37</f>
        <v>17045</v>
      </c>
      <c r="T37" s="35">
        <f>+'当年度'!T37-'前年度'!T37</f>
        <v>398498</v>
      </c>
      <c r="U37" s="28"/>
      <c r="V37" s="35">
        <f>+'当年度'!V37-'前年度'!V37</f>
        <v>-25680</v>
      </c>
      <c r="W37" s="35">
        <f>+'当年度'!W37-'前年度'!W37</f>
        <v>-3423923</v>
      </c>
      <c r="X37" s="42">
        <f>+'当年度'!X37-'前年度'!X37</f>
        <v>0.09999999999999964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0.09999999999999964</v>
      </c>
    </row>
    <row r="41" spans="23:24" ht="21" customHeight="1">
      <c r="W41" s="13" t="s">
        <v>48</v>
      </c>
      <c r="X41" s="42">
        <f>+'当年度'!X41-'前年度'!X41</f>
        <v>0.3999999999999999</v>
      </c>
    </row>
    <row r="42" spans="23:24" ht="21" customHeight="1">
      <c r="W42" s="13" t="s">
        <v>49</v>
      </c>
      <c r="X42" s="42">
        <f>+'当年度'!X42-'前年度'!X42</f>
        <v>0.2999999999999998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H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72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-12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</c>
      <c r="O6" s="48" t="str">
        <f>IF(AND('当年度'!O6=0,'前年度'!O6=0),"",IF('前年度'!O6=0,"皆増 ",IF('当年度'!O6=0,"皆減 ",ROUND('増減額'!O6/'前年度'!O6*100,1))))</f>
        <v>皆減 </v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5.7</v>
      </c>
      <c r="T6" s="48">
        <f>IF(AND('当年度'!T6=0,'前年度'!T6=0),"",IF('前年度'!T6=0,"皆増 ",IF('当年度'!T6=0,"皆減 ",ROUND('増減額'!T6/'前年度'!T6*100,1))))</f>
        <v>-55.1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28.8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-13.4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-1.7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-6.8</v>
      </c>
      <c r="T7" s="48">
        <f>IF(AND('当年度'!T7=0,'前年度'!T7=0),"",IF('前年度'!T7=0,"皆増 ",IF('当年度'!T7=0,"皆減 ",ROUND('増減額'!T7/'前年度'!T7*100,1))))</f>
        <v>-3.3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-34.9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27.3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 t="str">
        <f>IF(AND('当年度'!Q8=0,'前年度'!Q8=0),"",IF('前年度'!Q8=0,"皆増 ",IF('当年度'!Q8=0,"皆減 ",ROUND('増減額'!Q8/'前年度'!Q8*100,1))))</f>
        <v>皆増 </v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8.9</v>
      </c>
      <c r="T8" s="48">
        <f>IF(AND('当年度'!T8=0,'前年度'!T8=0),"",IF('前年度'!T8=0,"皆増 ",IF('当年度'!T8=0,"皆減 ",ROUND('増減額'!T8/'前年度'!T8*100,1))))</f>
        <v>5.3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11.7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-4.1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6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0</v>
      </c>
      <c r="T9" s="48">
        <f>IF(AND('当年度'!T9=0,'前年度'!T9=0),"",IF('前年度'!T9=0,"皆増 ",IF('当年度'!T9=0,"皆減 ",ROUND('増減額'!T9/'前年度'!T9*100,1))))</f>
        <v>3.3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46.5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0.6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1.3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16.1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5.8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2.6</v>
      </c>
      <c r="T11" s="48">
        <f>IF(AND('当年度'!T11=0,'前年度'!T11=0),"",IF('前年度'!T11=0,"皆増 ",IF('当年度'!T11=0,"皆減 ",ROUND('増減額'!T11/'前年度'!T11*100,1))))</f>
        <v>5.8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11.2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-5.1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7.1</v>
      </c>
      <c r="T12" s="48">
        <f>IF(AND('当年度'!T12=0,'前年度'!T12=0),"",IF('前年度'!T12=0,"皆増 ",IF('当年度'!T12=0,"皆減 ",ROUND('増減額'!T12/'前年度'!T12*100,1))))</f>
        <v>-3.6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-39.1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-8.6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1.5</v>
      </c>
      <c r="T13" s="48">
        <f>IF(AND('当年度'!T13=0,'前年度'!T13=0),"",IF('前年度'!T13=0,"皆増 ",IF('当年度'!T13=0,"皆減 ",ROUND('増減額'!T13/'前年度'!T13*100,1))))</f>
        <v>-11.1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-2.5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4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-2.4</v>
      </c>
      <c r="T14" s="48">
        <f>IF(AND('当年度'!T14=0,'前年度'!T14=0),"",IF('前年度'!T14=0,"皆増 ",IF('当年度'!T14=0,"皆減 ",ROUND('増減額'!T14/'前年度'!T14*100,1))))</f>
        <v>3.3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-11.7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6.1</v>
      </c>
      <c r="T15" s="48">
        <f>IF(AND('当年度'!T15=0,'前年度'!T15=0),"",IF('前年度'!T15=0,"皆増 ",IF('当年度'!T15=0,"皆減 ",ROUND('増減額'!T15/'前年度'!T15*100,1))))</f>
        <v>-9.3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113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5.6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1.4</v>
      </c>
      <c r="T16" s="48">
        <f>IF(AND('当年度'!T16=0,'前年度'!T16=0),"",IF('前年度'!T16=0,"皆増 ",IF('当年度'!T16=0,"皆減 ",ROUND('増減額'!T16/'前年度'!T16*100,1))))</f>
        <v>25.7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1.1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1.1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1.7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-0.1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7.7</v>
      </c>
      <c r="T18" s="48">
        <f>IF(AND('当年度'!T18=0,'前年度'!T18=0),"",IF('前年度'!T18=0,"皆増 ",IF('当年度'!T18=0,"皆減 ",ROUND('増減額'!T18/'前年度'!T18*100,1))))</f>
        <v>0.1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-19.8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31.4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7.2</v>
      </c>
      <c r="T19" s="50">
        <f>IF(AND('当年度'!T19=0,'前年度'!T19=0),"",IF('前年度'!T19=0,"皆増 ",IF('当年度'!T19=0,"皆減 ",ROUND('増減額'!T19/'前年度'!T19*100,1))))</f>
        <v>12.4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-23.8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-23.8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164.7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2.7</v>
      </c>
      <c r="T22" s="48">
        <f>IF(AND('当年度'!T22=0,'前年度'!T22=0),"",IF('前年度'!T22=0,"皆増 ",IF('当年度'!T22=0,"皆減 ",ROUND('増減額'!T22/'前年度'!T22*100,1))))</f>
        <v>88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-98.8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-1.6</v>
      </c>
      <c r="T23" s="48">
        <f>IF(AND('当年度'!T23=0,'前年度'!T23=0),"",IF('前年度'!T23=0,"皆増 ",IF('当年度'!T23=0,"皆減 ",ROUND('増減額'!T23/'前年度'!T23*100,1))))</f>
        <v>-93.8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0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-5.4</v>
      </c>
      <c r="T24" s="48">
        <f>IF(AND('当年度'!T24=0,'前年度'!T24=0),"",IF('前年度'!T24=0,"皆増 ",IF('当年度'!T24=0,"皆減 ",ROUND('増減額'!T24/'前年度'!T24*100,1))))</f>
        <v>-0.5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13.6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5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0</v>
      </c>
      <c r="T25" s="48">
        <f>IF(AND('当年度'!T25=0,'前年度'!T25=0),"",IF('前年度'!T25=0,"皆増 ",IF('当年度'!T25=0,"皆減 ",ROUND('増減額'!T25/'前年度'!T25*100,1))))</f>
        <v>5.6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43.7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0</v>
      </c>
      <c r="T26" s="48">
        <f>IF(AND('当年度'!T26=0,'前年度'!T26=0),"",IF('前年度'!T26=0,"皆増 ",IF('当年度'!T26=0,"皆減 ",ROUND('増減額'!T26/'前年度'!T26*100,1))))</f>
        <v>30.3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-27.5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0</v>
      </c>
      <c r="T27" s="48">
        <f>IF(AND('当年度'!T27=0,'前年度'!T27=0),"",IF('前年度'!T27=0,"皆増 ",IF('当年度'!T27=0,"皆減 ",ROUND('増減額'!T27/'前年度'!T27*100,1))))</f>
        <v>-26.4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-59.4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46.3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54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-4.3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4.9</v>
      </c>
      <c r="T28" s="48">
        <f>IF(AND('当年度'!T28=0,'前年度'!T28=0),"",IF('前年度'!T28=0,"皆増 ",IF('当年度'!T28=0,"皆減 ",ROUND('増減額'!T28/'前年度'!T28*100,1))))</f>
        <v>46.1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8.7</v>
      </c>
      <c r="T29" s="48">
        <f>IF(AND('当年度'!T29=0,'前年度'!T29=0),"",IF('前年度'!T29=0,"皆増 ",IF('当年度'!T29=0,"皆減 ",ROUND('増減額'!T29/'前年度'!T29*100,1))))</f>
        <v>8.7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1.1</v>
      </c>
      <c r="T30" s="48">
        <f>IF(AND('当年度'!T30=0,'前年度'!T30=0),"",IF('前年度'!T30=0,"皆増 ",IF('当年度'!T30=0,"皆減 ",ROUND('増減額'!T30/'前年度'!T30*100,1))))</f>
        <v>1.1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40.4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-1.7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-5.5</v>
      </c>
      <c r="T31" s="48">
        <f>IF(AND('当年度'!T31=0,'前年度'!T31=0),"",IF('前年度'!T31=0,"皆増 ",IF('当年度'!T31=0,"皆減 ",ROUND('増減額'!T31/'前年度'!T31*100,1))))</f>
        <v>-1.4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-1.9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1.5</v>
      </c>
      <c r="T32" s="48">
        <f>IF(AND('当年度'!T32=0,'前年度'!T32=0),"",IF('前年度'!T32=0,"皆増 ",IF('当年度'!T32=0,"皆減 ",ROUND('増減額'!T32/'前年度'!T32*100,1))))</f>
        <v>-1.3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7.2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-0.9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1.6</v>
      </c>
      <c r="T33" s="48">
        <f>IF(AND('当年度'!T33=0,'前年度'!T33=0),"",IF('前年度'!T33=0,"皆増 ",IF('当年度'!T33=0,"皆減 ",ROUND('増減額'!T33/'前年度'!T33*100,1))))</f>
        <v>1.3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144.7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2.3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1.5</v>
      </c>
      <c r="T34" s="48">
        <f>IF(AND('当年度'!T34=0,'前年度'!T34=0),"",IF('前年度'!T34=0,"皆増 ",IF('当年度'!T34=0,"皆減 ",ROUND('増減額'!T34/'前年度'!T34*100,1))))</f>
        <v>78.6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-8.4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3.8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1.4</v>
      </c>
      <c r="O35" s="51" t="str">
        <f>IF(AND('当年度'!O35=0,'前年度'!O35=0),"",IF('前年度'!O35=0,"皆増 ",IF('当年度'!O35=0,"皆減 ",ROUND('増減額'!O35/'前年度'!O35*100,1))))</f>
        <v>皆減 </v>
      </c>
      <c r="P35" s="51">
        <f>IF(AND('当年度'!P35=0,'前年度'!P35=0),"",IF('前年度'!P35=0,"皆増 ",IF('当年度'!P35=0,"皆減 ",ROUND('増減額'!P35/'前年度'!P35*100,1))))</f>
      </c>
      <c r="Q35" s="51" t="str">
        <f>IF(AND('当年度'!Q35=0,'前年度'!Q35=0),"",IF('前年度'!Q35=0,"皆増 ",IF('当年度'!Q35=0,"皆減 ",ROUND('増減額'!Q35/'前年度'!Q35*100,1))))</f>
        <v>皆増 </v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3.1</v>
      </c>
      <c r="T35" s="51">
        <f>IF(AND('当年度'!T35=0,'前年度'!T35=0),"",IF('前年度'!T35=0,"皆増 ",IF('当年度'!T35=0,"皆減 ",ROUND('増減額'!T35/'前年度'!T35*100,1))))</f>
        <v>0.4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36.5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-1.8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27.6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-4.3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1.4</v>
      </c>
      <c r="T36" s="51">
        <f>IF(AND('当年度'!T36=0,'前年度'!T36=0),"",IF('前年度'!T36=0,"皆増 ",IF('当年度'!T36=0,"皆減 ",ROUND('増減額'!T36/'前年度'!T36*100,1))))</f>
        <v>15.7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2.5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3.2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2.1</v>
      </c>
      <c r="O37" s="51" t="str">
        <f>IF(AND('当年度'!O37=0,'前年度'!O37=0),"",IF('前年度'!O37=0,"皆増 ",IF('当年度'!O37=0,"皆減 ",ROUND('増減額'!O37/'前年度'!O37*100,1))))</f>
        <v>皆減 </v>
      </c>
      <c r="P37" s="51">
        <f>IF(AND('当年度'!P37=0,'前年度'!P37=0),"",IF('前年度'!P37=0,"皆増 ",IF('当年度'!P37=0,"皆減 ",ROUND('増減額'!P37/'前年度'!P37*100,1))))</f>
        <v>-4.3</v>
      </c>
      <c r="Q37" s="51" t="str">
        <f>IF(AND('当年度'!Q37=0,'前年度'!Q37=0),"",IF('前年度'!Q37=0,"皆増 ",IF('当年度'!Q37=0,"皆減 ",ROUND('増減額'!Q37/'前年度'!Q37*100,1))))</f>
        <v>皆増 </v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2.6</v>
      </c>
      <c r="T37" s="51">
        <f>IF(AND('当年度'!T37=0,'前年度'!T37=0),"",IF('前年度'!T37=0,"皆増 ",IF('当年度'!T37=0,"皆減 ",ROUND('増減額'!T37/'前年度'!T37*100,1))))</f>
        <v>1.5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2015-08-18T07:04:29Z</cp:lastPrinted>
  <dcterms:created xsi:type="dcterms:W3CDTF">1999-09-10T06:54:36Z</dcterms:created>
  <dcterms:modified xsi:type="dcterms:W3CDTF">2015-08-18T07:04:33Z</dcterms:modified>
  <cp:category/>
  <cp:version/>
  <cp:contentType/>
  <cp:contentStatus/>
</cp:coreProperties>
</file>