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00" windowHeight="4800" tabRatio="238" activeTab="1"/>
  </bookViews>
  <sheets>
    <sheet name="業務概要" sheetId="1" r:id="rId1"/>
    <sheet name="歳入歳出決算" sheetId="2" r:id="rId2"/>
  </sheets>
  <definedNames>
    <definedName name="_xlnm.Print_Area" localSheetId="0">'業務概要'!$B$1:$AP$52</definedName>
    <definedName name="_xlnm.Print_Area" localSheetId="1">'歳入歳出決算'!$B$1:$AI$63</definedName>
    <definedName name="_xlnm.Print_Titles" localSheetId="0">'業務概要'!$A:$E,'業務概要'!$2:$11</definedName>
    <definedName name="_xlnm.Print_Titles" localSheetId="1">'歳入歳出決算'!$B:$G</definedName>
    <definedName name="Print_Titles_MI" localSheetId="0">'業務概要'!$A:$E</definedName>
  </definedNames>
  <calcPr fullCalcOnLoad="1"/>
</workbook>
</file>

<file path=xl/sharedStrings.xml><?xml version="1.0" encoding="utf-8"?>
<sst xmlns="http://schemas.openxmlformats.org/spreadsheetml/2006/main" count="329" uniqueCount="199">
  <si>
    <t>施設及び業務概況</t>
  </si>
  <si>
    <t xml:space="preserve">            団      体      名</t>
  </si>
  <si>
    <t>合  計</t>
  </si>
  <si>
    <t xml:space="preserve">    項          目</t>
  </si>
  <si>
    <t>計</t>
  </si>
  <si>
    <t xml:space="preserve"> １ 事 業 開 始 年 月 日</t>
  </si>
  <si>
    <t xml:space="preserve"> (１) 損益勘定所属職員     (人)</t>
  </si>
  <si>
    <t xml:space="preserve"> (２) 資本勘定所属職員     (人)</t>
  </si>
  <si>
    <t>　　　　計</t>
  </si>
  <si>
    <t>歳入歳出決算に関する調</t>
  </si>
  <si>
    <t>団     体     名</t>
  </si>
  <si>
    <t>項        目</t>
  </si>
  <si>
    <t xml:space="preserve"> (１) 総  収  益  Ｂ＋Ｃ</t>
  </si>
  <si>
    <t>Ａ</t>
  </si>
  <si>
    <t>Ｂ</t>
  </si>
  <si>
    <t xml:space="preserve"> (ア) 料 金 収 入</t>
  </si>
  <si>
    <t xml:space="preserve"> (ウ) そ  の  他</t>
  </si>
  <si>
    <t>Ｃ</t>
  </si>
  <si>
    <t>収</t>
  </si>
  <si>
    <t xml:space="preserve"> (ア) 国 庫 補 助 金</t>
  </si>
  <si>
    <t xml:space="preserve"> (イ) 県 補 助 金</t>
  </si>
  <si>
    <t xml:space="preserve"> (ウ) 他会計繰入金</t>
  </si>
  <si>
    <t>益</t>
  </si>
  <si>
    <t xml:space="preserve"> (エ) そ  の  他</t>
  </si>
  <si>
    <t xml:space="preserve"> (２) 総  費  用  Ｅ＋Ｆ</t>
  </si>
  <si>
    <t>Ｄ</t>
  </si>
  <si>
    <t>Ｅ</t>
  </si>
  <si>
    <t>的</t>
  </si>
  <si>
    <t xml:space="preserve"> (ア) 職 員 給 与 費</t>
  </si>
  <si>
    <t>Ｆ</t>
  </si>
  <si>
    <t xml:space="preserve"> (ア) 支  払  利  息</t>
  </si>
  <si>
    <t>　　1 地 方 債 利 息</t>
  </si>
  <si>
    <t>支</t>
  </si>
  <si>
    <t>　　2 一時借入金利息</t>
  </si>
  <si>
    <t xml:space="preserve"> (イ) そ  の  他</t>
  </si>
  <si>
    <t xml:space="preserve"> (３) 収 支 差 引  Ａ－Ｄ</t>
  </si>
  <si>
    <t>Ｇ</t>
  </si>
  <si>
    <t xml:space="preserve"> (１) 資 本 的 収 入</t>
  </si>
  <si>
    <t>Ｈ</t>
  </si>
  <si>
    <t xml:space="preserve"> ア 地    方    債</t>
  </si>
  <si>
    <t>２</t>
  </si>
  <si>
    <t xml:space="preserve"> イ 他 会 計 出 資 金</t>
  </si>
  <si>
    <t xml:space="preserve"> ウ 他 会 計 補 助 金</t>
  </si>
  <si>
    <t xml:space="preserve"> エ 他 会 計 借 入 金</t>
  </si>
  <si>
    <t>資</t>
  </si>
  <si>
    <t xml:space="preserve"> オ 固定資産売却代金</t>
  </si>
  <si>
    <t xml:space="preserve"> カ 国 庫 補 助 金</t>
  </si>
  <si>
    <t xml:space="preserve"> キ 県  補  助  金</t>
  </si>
  <si>
    <t>本</t>
  </si>
  <si>
    <t xml:space="preserve"> ク 工 事 負 担 金</t>
  </si>
  <si>
    <t xml:space="preserve"> ケ そ    の    他</t>
  </si>
  <si>
    <t xml:space="preserve"> (２) 資 本 的 支 出</t>
  </si>
  <si>
    <t>Ｉ</t>
  </si>
  <si>
    <t xml:space="preserve"> ア 建 設 改 良 費</t>
  </si>
  <si>
    <t xml:space="preserve"> うち 職員給与費</t>
  </si>
  <si>
    <t xml:space="preserve"> うち 建 設 利 息</t>
  </si>
  <si>
    <t xml:space="preserve"> イ 地 方 債 償 還 金</t>
  </si>
  <si>
    <t xml:space="preserve"> ウ 他会計長期借入金返還金</t>
  </si>
  <si>
    <t xml:space="preserve"> エ 他会計への繰出金</t>
  </si>
  <si>
    <t xml:space="preserve"> オ そ    の    他</t>
  </si>
  <si>
    <t xml:space="preserve"> (３) 収 支 差 引  Ｈ－Ｉ</t>
  </si>
  <si>
    <t>Ｋ</t>
  </si>
  <si>
    <t xml:space="preserve">  収 支 再 差 引  Ｇ＋Ｋ</t>
  </si>
  <si>
    <t>Ｌ</t>
  </si>
  <si>
    <t xml:space="preserve">  積     立     金</t>
  </si>
  <si>
    <t>Ｍ</t>
  </si>
  <si>
    <t xml:space="preserve">  前年度からの繰越金</t>
  </si>
  <si>
    <t>Ｎ</t>
  </si>
  <si>
    <t xml:space="preserve"> 　　 　　うち地方債</t>
  </si>
  <si>
    <t xml:space="preserve">  前年度繰上充用金</t>
  </si>
  <si>
    <t>Ｏ</t>
  </si>
  <si>
    <t xml:space="preserve">  形式収支Ｌ-Ｍ+Ｎ-Ｏ+Ｘ+Ｙ</t>
  </si>
  <si>
    <t>Ｐ</t>
  </si>
  <si>
    <t xml:space="preserve">  未収入特定財源</t>
  </si>
  <si>
    <t xml:space="preserve">  翌年度に繰越すべき財源</t>
  </si>
  <si>
    <t>Ｑ</t>
  </si>
  <si>
    <t>　実質収支</t>
  </si>
  <si>
    <t>黒    字</t>
  </si>
  <si>
    <t xml:space="preserve">　　　　Ｐ－Ｑ　 </t>
  </si>
  <si>
    <t>　収益的収支比率    　   （％）</t>
  </si>
  <si>
    <t>　収益的支出に充てた地方債</t>
  </si>
  <si>
    <t>Ｘ</t>
  </si>
  <si>
    <t>　収益的支出充当他会計借入金</t>
  </si>
  <si>
    <t>Ｙ</t>
  </si>
  <si>
    <t>　企業債現在高</t>
  </si>
  <si>
    <t>計</t>
  </si>
  <si>
    <t>定</t>
  </si>
  <si>
    <t>員</t>
  </si>
  <si>
    <t>ア　指定介護老人福祉施設　　　　</t>
  </si>
  <si>
    <t>イ　介護老人保健施設</t>
  </si>
  <si>
    <t>ウ　通所介護</t>
  </si>
  <si>
    <t>エ　通所リハビリステーション</t>
  </si>
  <si>
    <t>オ　短期入所生活介護</t>
  </si>
  <si>
    <t/>
  </si>
  <si>
    <t>ア　施設サービス日数　</t>
  </si>
  <si>
    <t>イ　年間施設サービス利用者数</t>
  </si>
  <si>
    <t>ア　居宅サービス日数</t>
  </si>
  <si>
    <t>イ　年延利用者数</t>
  </si>
  <si>
    <t xml:space="preserve">H12. 4. 1 </t>
  </si>
  <si>
    <t xml:space="preserve"> (イ) そ  の  他</t>
  </si>
  <si>
    <t>宮川福祉施設組合</t>
  </si>
  <si>
    <t>老人短期入所施設</t>
  </si>
  <si>
    <t>（単位：千円）</t>
  </si>
  <si>
    <t>三重県三重郡老人福祉施設組合</t>
  </si>
  <si>
    <t>志摩広域行政組合</t>
  </si>
  <si>
    <t>紀南特別養護老人ホーム組合</t>
  </si>
  <si>
    <t>指定介護老人
福祉施設</t>
  </si>
  <si>
    <t>老人短期
入所施設</t>
  </si>
  <si>
    <t>志摩市</t>
  </si>
  <si>
    <t xml:space="preserve">H17.10.11 </t>
  </si>
  <si>
    <t>H17.10.11</t>
  </si>
  <si>
    <t>紀北町</t>
  </si>
  <si>
    <t>H12. 4. 1</t>
  </si>
  <si>
    <t>－</t>
  </si>
  <si>
    <t>わたらい老人福祉施設組合</t>
  </si>
  <si>
    <t>赤羽寮</t>
  </si>
  <si>
    <t>みずほ寮</t>
  </si>
  <si>
    <t>やまびこ荘</t>
  </si>
  <si>
    <t>宝寿園</t>
  </si>
  <si>
    <t>志摩市</t>
  </si>
  <si>
    <t>老人デイサービス
センター</t>
  </si>
  <si>
    <t>赤羽寮</t>
  </si>
  <si>
    <t>みずほ寮</t>
  </si>
  <si>
    <t>やまびこ荘</t>
  </si>
  <si>
    <t>宝寿園</t>
  </si>
  <si>
    <t>紀北町</t>
  </si>
  <si>
    <t>志摩福祉センター</t>
  </si>
  <si>
    <t>志摩福祉センター</t>
  </si>
  <si>
    <t>介護サービス施設整備事業　　法非適</t>
  </si>
  <si>
    <t>介護サービス施設整備事業　　法非適</t>
  </si>
  <si>
    <t>志摩の里</t>
  </si>
  <si>
    <t>介護老人
福祉施設</t>
  </si>
  <si>
    <t>施設サービス</t>
  </si>
  <si>
    <t xml:space="preserve"> ２ 指定管理者制度</t>
  </si>
  <si>
    <t xml:space="preserve"> ３ 施　設</t>
  </si>
  <si>
    <t xml:space="preserve"> ４ 業　務</t>
  </si>
  <si>
    <t>利用料金制</t>
  </si>
  <si>
    <t>高砂寮</t>
  </si>
  <si>
    <t>真砂寮</t>
  </si>
  <si>
    <t>わたらい緑清苑</t>
  </si>
  <si>
    <t>才庭寮</t>
  </si>
  <si>
    <t>ともやま苑</t>
  </si>
  <si>
    <t>老人デイサービスセンター</t>
  </si>
  <si>
    <t>H20. 4. 1</t>
  </si>
  <si>
    <t xml:space="preserve">H19. 4. 1 </t>
  </si>
  <si>
    <t>－</t>
  </si>
  <si>
    <t>　　　　　居　宅　サ　ー　ビ　ス</t>
  </si>
  <si>
    <t>訪問介護</t>
  </si>
  <si>
    <t>訪問入浴介護</t>
  </si>
  <si>
    <t>訪問看護</t>
  </si>
  <si>
    <t>訪問リハビリ</t>
  </si>
  <si>
    <t>通所介護</t>
  </si>
  <si>
    <t>通所リハビリ</t>
  </si>
  <si>
    <t>短期入所（生活）</t>
  </si>
  <si>
    <t>短期入所（療養）</t>
  </si>
  <si>
    <t>居宅介護支援</t>
  </si>
  <si>
    <t>年延居宅介護支援利用者数</t>
  </si>
  <si>
    <t>その他</t>
  </si>
  <si>
    <t>ア　介護サービス日数</t>
  </si>
  <si>
    <t>　　職種別職員数</t>
  </si>
  <si>
    <t>ア</t>
  </si>
  <si>
    <t>医　　　　　師</t>
  </si>
  <si>
    <t>５</t>
  </si>
  <si>
    <t>イ</t>
  </si>
  <si>
    <t>看　護　職　員</t>
  </si>
  <si>
    <t>ウ</t>
  </si>
  <si>
    <t>介　護　職　員</t>
  </si>
  <si>
    <t>職</t>
  </si>
  <si>
    <t>エ</t>
  </si>
  <si>
    <t>介護支援専門員</t>
  </si>
  <si>
    <t>オ</t>
  </si>
  <si>
    <t>理学療法士又は作業療法士</t>
  </si>
  <si>
    <t>カ</t>
  </si>
  <si>
    <t>事　務　職　員</t>
  </si>
  <si>
    <t>キ</t>
  </si>
  <si>
    <t>そ の 他 職 員</t>
  </si>
  <si>
    <t>ク</t>
  </si>
  <si>
    <t>計</t>
  </si>
  <si>
    <t>数</t>
  </si>
  <si>
    <t>業務の内容等</t>
  </si>
  <si>
    <t xml:space="preserve"> ア 介護サービス収益</t>
  </si>
  <si>
    <t xml:space="preserve"> イ 介護サービス外収益</t>
  </si>
  <si>
    <t xml:space="preserve"> ア 介護サービス費用</t>
  </si>
  <si>
    <t xml:space="preserve"> (イ) 材 料 費</t>
  </si>
  <si>
    <t xml:space="preserve"> イ 介護サービス外費用</t>
  </si>
  <si>
    <t>Ｊ</t>
  </si>
  <si>
    <t>赤　  字 （△）</t>
  </si>
  <si>
    <t>亀楽苑</t>
  </si>
  <si>
    <t>亀楽苑</t>
  </si>
  <si>
    <r>
      <t>H</t>
    </r>
    <r>
      <rPr>
        <sz val="14"/>
        <rFont val="ＭＳ 明朝"/>
        <family val="1"/>
      </rPr>
      <t>23</t>
    </r>
    <r>
      <rPr>
        <sz val="14"/>
        <rFont val="ＭＳ 明朝"/>
        <family val="1"/>
      </rPr>
      <t xml:space="preserve">. </t>
    </r>
    <r>
      <rPr>
        <sz val="14"/>
        <rFont val="ＭＳ 明朝"/>
        <family val="1"/>
      </rPr>
      <t>7</t>
    </r>
    <r>
      <rPr>
        <sz val="14"/>
        <rFont val="ＭＳ 明朝"/>
        <family val="1"/>
      </rPr>
      <t xml:space="preserve">. 1 </t>
    </r>
  </si>
  <si>
    <t>大台町</t>
  </si>
  <si>
    <t>建設中</t>
  </si>
  <si>
    <t>通所リハビリ
ステーション</t>
  </si>
  <si>
    <t>南伊勢町</t>
  </si>
  <si>
    <t>水脈の郷</t>
  </si>
  <si>
    <t>建設中</t>
  </si>
  <si>
    <t>南伊勢町</t>
  </si>
  <si>
    <r>
      <t>H2</t>
    </r>
    <r>
      <rPr>
        <sz val="14"/>
        <rFont val="ＭＳ 明朝"/>
        <family val="1"/>
      </rPr>
      <t>4</t>
    </r>
    <r>
      <rPr>
        <sz val="14"/>
        <rFont val="ＭＳ 明朝"/>
        <family val="1"/>
      </rPr>
      <t xml:space="preserve">. </t>
    </r>
    <r>
      <rPr>
        <sz val="14"/>
        <rFont val="ＭＳ 明朝"/>
        <family val="1"/>
      </rPr>
      <t>3</t>
    </r>
    <r>
      <rPr>
        <sz val="14"/>
        <rFont val="ＭＳ 明朝"/>
        <family val="1"/>
      </rPr>
      <t>. 1</t>
    </r>
  </si>
  <si>
    <t>18　　その他事業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</si>
</sst>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\ ;&quot;△&quot;#,##0\ ;"/>
    <numFmt numFmtId="179" formatCode="#,##0.0\ ;&quot;△&quot;#,##0.0\ ;"/>
  </numFmts>
  <fonts count="47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16"/>
      <name val="ＭＳ 明朝"/>
      <family val="1"/>
    </font>
    <font>
      <sz val="12"/>
      <name val="ＭＳ 明朝"/>
      <family val="1"/>
    </font>
    <font>
      <sz val="13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4"/>
      <name val="ＭＳ ゴシック"/>
      <family val="3"/>
    </font>
    <font>
      <b/>
      <sz val="16"/>
      <name val="ＭＳ ゴシック"/>
      <family val="3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2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391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3" fillId="0" borderId="0" xfId="0" applyFont="1" applyAlignment="1">
      <alignment/>
    </xf>
    <xf numFmtId="177" fontId="0" fillId="0" borderId="10" xfId="0" applyNumberFormat="1" applyBorder="1" applyAlignment="1" applyProtection="1">
      <alignment/>
      <protection/>
    </xf>
    <xf numFmtId="0" fontId="0" fillId="0" borderId="0" xfId="0" applyNumberFormat="1" applyAlignment="1">
      <alignment/>
    </xf>
    <xf numFmtId="0" fontId="8" fillId="0" borderId="0" xfId="0" applyNumberFormat="1" applyFont="1" applyAlignment="1" quotePrefix="1">
      <alignment horizontal="left"/>
    </xf>
    <xf numFmtId="0" fontId="0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0" fillId="0" borderId="14" xfId="0" applyNumberFormat="1" applyFont="1" applyBorder="1" applyAlignment="1">
      <alignment vertical="center"/>
    </xf>
    <xf numFmtId="0" fontId="0" fillId="0" borderId="15" xfId="0" applyNumberFormat="1" applyFont="1" applyBorder="1" applyAlignment="1">
      <alignment vertical="center"/>
    </xf>
    <xf numFmtId="0" fontId="0" fillId="0" borderId="16" xfId="0" applyNumberFormat="1" applyFont="1" applyBorder="1" applyAlignment="1">
      <alignment vertical="center"/>
    </xf>
    <xf numFmtId="0" fontId="1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16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0" fillId="0" borderId="17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17" xfId="0" applyNumberFormat="1" applyFont="1" applyBorder="1" applyAlignment="1" applyProtection="1">
      <alignment horizontal="center" vertical="center" wrapText="1"/>
      <protection/>
    </xf>
    <xf numFmtId="0" fontId="0" fillId="0" borderId="18" xfId="0" applyNumberFormat="1" applyFont="1" applyBorder="1" applyAlignment="1">
      <alignment horizontal="center" vertical="center" shrinkToFit="1"/>
    </xf>
    <xf numFmtId="0" fontId="0" fillId="0" borderId="11" xfId="0" applyNumberFormat="1" applyFont="1" applyBorder="1" applyAlignment="1">
      <alignment horizontal="center"/>
    </xf>
    <xf numFmtId="0" fontId="6" fillId="0" borderId="19" xfId="0" applyNumberFormat="1" applyFont="1" applyBorder="1" applyAlignment="1" applyProtection="1">
      <alignment horizontal="center" vertical="center" wrapText="1"/>
      <protection/>
    </xf>
    <xf numFmtId="0" fontId="6" fillId="0" borderId="20" xfId="0" applyNumberFormat="1" applyFont="1" applyBorder="1" applyAlignment="1" applyProtection="1">
      <alignment horizontal="center" vertical="center" wrapText="1"/>
      <protection/>
    </xf>
    <xf numFmtId="0" fontId="6" fillId="0" borderId="21" xfId="0" applyNumberFormat="1" applyFont="1" applyBorder="1" applyAlignment="1" applyProtection="1">
      <alignment horizontal="center" vertical="center" wrapText="1"/>
      <protection/>
    </xf>
    <xf numFmtId="0" fontId="6" fillId="0" borderId="22" xfId="0" applyNumberFormat="1" applyFont="1" applyBorder="1" applyAlignment="1" applyProtection="1">
      <alignment horizontal="center" vertical="center" wrapText="1"/>
      <protection/>
    </xf>
    <xf numFmtId="0" fontId="6" fillId="0" borderId="23" xfId="0" applyNumberFormat="1" applyFont="1" applyBorder="1" applyAlignment="1" applyProtection="1">
      <alignment horizontal="center" vertical="center" wrapText="1"/>
      <protection/>
    </xf>
    <xf numFmtId="0" fontId="6" fillId="0" borderId="23" xfId="0" applyNumberFormat="1" applyFont="1" applyBorder="1" applyAlignment="1" applyProtection="1" quotePrefix="1">
      <alignment horizontal="center" vertical="center" wrapText="1"/>
      <protection/>
    </xf>
    <xf numFmtId="0" fontId="0" fillId="0" borderId="11" xfId="0" applyNumberFormat="1" applyFont="1" applyBorder="1" applyAlignment="1">
      <alignment/>
    </xf>
    <xf numFmtId="0" fontId="0" fillId="0" borderId="24" xfId="0" applyNumberFormat="1" applyFont="1" applyBorder="1" applyAlignment="1">
      <alignment vertical="center"/>
    </xf>
    <xf numFmtId="0" fontId="0" fillId="0" borderId="25" xfId="0" applyNumberFormat="1" applyFont="1" applyBorder="1" applyAlignment="1">
      <alignment vertical="center"/>
    </xf>
    <xf numFmtId="0" fontId="0" fillId="0" borderId="26" xfId="0" applyNumberFormat="1" applyFont="1" applyBorder="1" applyAlignment="1">
      <alignment vertical="center"/>
    </xf>
    <xf numFmtId="0" fontId="0" fillId="0" borderId="27" xfId="0" applyNumberFormat="1" applyFont="1" applyBorder="1" applyAlignment="1" applyProtection="1" quotePrefix="1">
      <alignment horizontal="center" vertical="center"/>
      <protection/>
    </xf>
    <xf numFmtId="0" fontId="0" fillId="0" borderId="24" xfId="0" applyNumberFormat="1" applyFont="1" applyBorder="1" applyAlignment="1" applyProtection="1" quotePrefix="1">
      <alignment horizontal="center" vertical="center"/>
      <protection/>
    </xf>
    <xf numFmtId="0" fontId="0" fillId="0" borderId="28" xfId="0" applyNumberFormat="1" applyFont="1" applyBorder="1" applyAlignment="1" applyProtection="1" quotePrefix="1">
      <alignment horizontal="center" vertical="center"/>
      <protection/>
    </xf>
    <xf numFmtId="0" fontId="0" fillId="0" borderId="29" xfId="0" applyNumberFormat="1" applyFont="1" applyBorder="1" applyAlignment="1" applyProtection="1">
      <alignment horizontal="center" vertical="center"/>
      <protection/>
    </xf>
    <xf numFmtId="0" fontId="0" fillId="0" borderId="30" xfId="0" applyNumberFormat="1" applyFont="1" applyBorder="1" applyAlignment="1" applyProtection="1">
      <alignment horizontal="center" vertical="center"/>
      <protection/>
    </xf>
    <xf numFmtId="0" fontId="0" fillId="0" borderId="25" xfId="0" applyNumberFormat="1" applyFont="1" applyBorder="1" applyAlignment="1" applyProtection="1">
      <alignment horizontal="center" vertical="center"/>
      <protection/>
    </xf>
    <xf numFmtId="0" fontId="0" fillId="0" borderId="28" xfId="0" applyNumberFormat="1" applyFont="1" applyBorder="1" applyAlignment="1" applyProtection="1">
      <alignment horizontal="center" vertical="center"/>
      <protection/>
    </xf>
    <xf numFmtId="0" fontId="0" fillId="0" borderId="24" xfId="0" applyNumberFormat="1" applyFont="1" applyBorder="1" applyAlignment="1" applyProtection="1">
      <alignment horizontal="center" vertical="center"/>
      <protection/>
    </xf>
    <xf numFmtId="0" fontId="0" fillId="0" borderId="25" xfId="0" applyNumberFormat="1" applyFont="1" applyBorder="1" applyAlignment="1" applyProtection="1" quotePrefix="1">
      <alignment horizontal="center" vertical="center"/>
      <protection/>
    </xf>
    <xf numFmtId="0" fontId="0" fillId="0" borderId="31" xfId="0" applyNumberFormat="1" applyFont="1" applyBorder="1" applyAlignment="1" applyProtection="1" quotePrefix="1">
      <alignment horizontal="center" vertical="center"/>
      <protection/>
    </xf>
    <xf numFmtId="0" fontId="0" fillId="0" borderId="27" xfId="0" applyNumberFormat="1" applyFont="1" applyBorder="1" applyAlignment="1" applyProtection="1">
      <alignment vertical="center"/>
      <protection/>
    </xf>
    <xf numFmtId="0" fontId="0" fillId="0" borderId="32" xfId="0" applyNumberFormat="1" applyFont="1" applyBorder="1" applyAlignment="1">
      <alignment vertical="center"/>
    </xf>
    <xf numFmtId="0" fontId="0" fillId="0" borderId="33" xfId="0" applyNumberFormat="1" applyFont="1" applyBorder="1" applyAlignment="1">
      <alignment vertical="center"/>
    </xf>
    <xf numFmtId="0" fontId="0" fillId="0" borderId="34" xfId="0" applyNumberFormat="1" applyFont="1" applyBorder="1" applyAlignment="1">
      <alignment vertical="center"/>
    </xf>
    <xf numFmtId="0" fontId="0" fillId="0" borderId="35" xfId="0" applyNumberFormat="1" applyFont="1" applyBorder="1" applyAlignment="1" applyProtection="1">
      <alignment horizontal="center" vertical="center"/>
      <protection/>
    </xf>
    <xf numFmtId="0" fontId="0" fillId="0" borderId="32" xfId="0" applyNumberFormat="1" applyFont="1" applyBorder="1" applyAlignment="1" applyProtection="1">
      <alignment horizontal="center" vertical="center"/>
      <protection/>
    </xf>
    <xf numFmtId="0" fontId="0" fillId="0" borderId="36" xfId="0" applyNumberFormat="1" applyFont="1" applyBorder="1" applyAlignment="1" applyProtection="1">
      <alignment horizontal="center" vertical="center"/>
      <protection/>
    </xf>
    <xf numFmtId="0" fontId="0" fillId="0" borderId="37" xfId="0" applyNumberFormat="1" applyFont="1" applyBorder="1" applyAlignment="1" applyProtection="1">
      <alignment horizontal="center" vertical="center"/>
      <protection/>
    </xf>
    <xf numFmtId="0" fontId="0" fillId="0" borderId="38" xfId="0" applyNumberFormat="1" applyFont="1" applyBorder="1" applyAlignment="1" applyProtection="1">
      <alignment horizontal="center" vertical="center"/>
      <protection/>
    </xf>
    <xf numFmtId="0" fontId="0" fillId="0" borderId="33" xfId="0" applyNumberFormat="1" applyFont="1" applyBorder="1" applyAlignment="1" applyProtection="1">
      <alignment horizontal="center" vertical="center"/>
      <protection/>
    </xf>
    <xf numFmtId="0" fontId="0" fillId="0" borderId="36" xfId="0" applyNumberFormat="1" applyFont="1" applyBorder="1" applyAlignment="1" applyProtection="1" quotePrefix="1">
      <alignment horizontal="center" vertical="center"/>
      <protection/>
    </xf>
    <xf numFmtId="0" fontId="0" fillId="0" borderId="33" xfId="0" applyNumberFormat="1" applyFont="1" applyBorder="1" applyAlignment="1" applyProtection="1" quotePrefix="1">
      <alignment horizontal="center" vertical="center"/>
      <protection/>
    </xf>
    <xf numFmtId="0" fontId="0" fillId="0" borderId="39" xfId="0" applyNumberFormat="1" applyFont="1" applyBorder="1" applyAlignment="1" applyProtection="1" quotePrefix="1">
      <alignment horizontal="center" vertical="center"/>
      <protection/>
    </xf>
    <xf numFmtId="0" fontId="0" fillId="0" borderId="35" xfId="0" applyNumberFormat="1" applyFont="1" applyBorder="1" applyAlignment="1" applyProtection="1">
      <alignment vertical="center"/>
      <protection/>
    </xf>
    <xf numFmtId="0" fontId="0" fillId="0" borderId="10" xfId="0" applyNumberFormat="1" applyFont="1" applyBorder="1" applyAlignment="1">
      <alignment vertical="center"/>
    </xf>
    <xf numFmtId="0" fontId="0" fillId="0" borderId="40" xfId="0" applyNumberFormat="1" applyFont="1" applyBorder="1" applyAlignment="1">
      <alignment vertical="center"/>
    </xf>
    <xf numFmtId="0" fontId="0" fillId="0" borderId="41" xfId="0" applyNumberFormat="1" applyFont="1" applyBorder="1" applyAlignment="1">
      <alignment vertical="center"/>
    </xf>
    <xf numFmtId="178" fontId="0" fillId="0" borderId="42" xfId="0" applyNumberFormat="1" applyFont="1" applyBorder="1" applyAlignment="1">
      <alignment vertical="center"/>
    </xf>
    <xf numFmtId="178" fontId="0" fillId="0" borderId="43" xfId="0" applyNumberFormat="1" applyFont="1" applyBorder="1" applyAlignment="1">
      <alignment vertical="center"/>
    </xf>
    <xf numFmtId="178" fontId="0" fillId="0" borderId="44" xfId="0" applyNumberFormat="1" applyFont="1" applyBorder="1" applyAlignment="1">
      <alignment vertical="center"/>
    </xf>
    <xf numFmtId="178" fontId="0" fillId="0" borderId="45" xfId="0" applyNumberFormat="1" applyFont="1" applyBorder="1" applyAlignment="1">
      <alignment vertical="center"/>
    </xf>
    <xf numFmtId="178" fontId="0" fillId="0" borderId="46" xfId="0" applyNumberFormat="1" applyFont="1" applyBorder="1" applyAlignment="1" applyProtection="1">
      <alignment vertical="center"/>
      <protection/>
    </xf>
    <xf numFmtId="178" fontId="0" fillId="0" borderId="40" xfId="0" applyNumberFormat="1" applyFont="1" applyBorder="1" applyAlignment="1" applyProtection="1">
      <alignment vertical="center"/>
      <protection/>
    </xf>
    <xf numFmtId="178" fontId="0" fillId="0" borderId="44" xfId="0" applyNumberFormat="1" applyFont="1" applyBorder="1" applyAlignment="1" applyProtection="1">
      <alignment vertical="center"/>
      <protection/>
    </xf>
    <xf numFmtId="178" fontId="0" fillId="0" borderId="47" xfId="0" applyNumberFormat="1" applyFont="1" applyBorder="1" applyAlignment="1" applyProtection="1">
      <alignment vertical="center"/>
      <protection/>
    </xf>
    <xf numFmtId="178" fontId="0" fillId="0" borderId="41" xfId="0" applyNumberFormat="1" applyFont="1" applyBorder="1" applyAlignment="1">
      <alignment vertical="center"/>
    </xf>
    <xf numFmtId="178" fontId="0" fillId="0" borderId="43" xfId="0" applyNumberFormat="1" applyFont="1" applyBorder="1" applyAlignment="1" applyProtection="1">
      <alignment vertical="center"/>
      <protection/>
    </xf>
    <xf numFmtId="178" fontId="0" fillId="0" borderId="40" xfId="0" applyNumberFormat="1" applyFont="1" applyBorder="1" applyAlignment="1">
      <alignment vertical="center"/>
    </xf>
    <xf numFmtId="178" fontId="0" fillId="0" borderId="47" xfId="0" applyNumberFormat="1" applyFont="1" applyBorder="1" applyAlignment="1">
      <alignment vertical="center"/>
    </xf>
    <xf numFmtId="0" fontId="0" fillId="0" borderId="48" xfId="0" applyNumberFormat="1" applyFont="1" applyBorder="1" applyAlignment="1" quotePrefix="1">
      <alignment vertical="center"/>
    </xf>
    <xf numFmtId="0" fontId="0" fillId="0" borderId="49" xfId="0" applyNumberFormat="1" applyFont="1" applyBorder="1" applyAlignment="1">
      <alignment vertical="center"/>
    </xf>
    <xf numFmtId="0" fontId="0" fillId="0" borderId="50" xfId="0" applyNumberFormat="1" applyFont="1" applyBorder="1" applyAlignment="1">
      <alignment vertical="center"/>
    </xf>
    <xf numFmtId="178" fontId="0" fillId="0" borderId="51" xfId="0" applyNumberFormat="1" applyFont="1" applyBorder="1" applyAlignment="1">
      <alignment vertical="center"/>
    </xf>
    <xf numFmtId="178" fontId="0" fillId="0" borderId="52" xfId="0" applyNumberFormat="1" applyFont="1" applyBorder="1" applyAlignment="1">
      <alignment vertical="center"/>
    </xf>
    <xf numFmtId="178" fontId="0" fillId="0" borderId="49" xfId="0" applyNumberFormat="1" applyFont="1" applyBorder="1" applyAlignment="1">
      <alignment vertical="center"/>
    </xf>
    <xf numFmtId="178" fontId="0" fillId="0" borderId="50" xfId="0" applyNumberFormat="1" applyFont="1" applyBorder="1" applyAlignment="1">
      <alignment vertical="center"/>
    </xf>
    <xf numFmtId="178" fontId="0" fillId="0" borderId="53" xfId="0" applyNumberFormat="1" applyFont="1" applyBorder="1" applyAlignment="1" applyProtection="1">
      <alignment vertical="center"/>
      <protection/>
    </xf>
    <xf numFmtId="178" fontId="0" fillId="0" borderId="54" xfId="0" applyNumberFormat="1" applyFont="1" applyBorder="1" applyAlignment="1">
      <alignment vertical="center"/>
    </xf>
    <xf numFmtId="178" fontId="0" fillId="0" borderId="49" xfId="0" applyNumberFormat="1" applyFont="1" applyBorder="1" applyAlignment="1" applyProtection="1">
      <alignment vertical="center"/>
      <protection/>
    </xf>
    <xf numFmtId="178" fontId="0" fillId="0" borderId="55" xfId="0" applyNumberFormat="1" applyFont="1" applyBorder="1" applyAlignment="1" applyProtection="1">
      <alignment vertical="center"/>
      <protection/>
    </xf>
    <xf numFmtId="178" fontId="0" fillId="0" borderId="56" xfId="0" applyNumberFormat="1" applyFont="1" applyBorder="1" applyAlignment="1">
      <alignment vertical="center"/>
    </xf>
    <xf numFmtId="178" fontId="0" fillId="0" borderId="54" xfId="0" applyNumberFormat="1" applyFont="1" applyBorder="1" applyAlignment="1" quotePrefix="1">
      <alignment vertical="center"/>
    </xf>
    <xf numFmtId="178" fontId="0" fillId="0" borderId="55" xfId="0" applyNumberFormat="1" applyFont="1" applyBorder="1" applyAlignment="1" quotePrefix="1">
      <alignment vertical="center"/>
    </xf>
    <xf numFmtId="178" fontId="0" fillId="0" borderId="55" xfId="0" applyNumberFormat="1" applyFont="1" applyBorder="1" applyAlignment="1">
      <alignment vertical="center"/>
    </xf>
    <xf numFmtId="0" fontId="0" fillId="0" borderId="57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vertical="center"/>
    </xf>
    <xf numFmtId="0" fontId="0" fillId="0" borderId="58" xfId="0" applyNumberFormat="1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8" fontId="0" fillId="0" borderId="10" xfId="0" applyNumberFormat="1" applyFont="1" applyBorder="1" applyAlignment="1">
      <alignment vertical="center"/>
    </xf>
    <xf numFmtId="178" fontId="0" fillId="0" borderId="21" xfId="0" applyNumberFormat="1" applyFont="1" applyBorder="1" applyAlignment="1">
      <alignment vertical="center"/>
    </xf>
    <xf numFmtId="178" fontId="0" fillId="0" borderId="58" xfId="0" applyNumberFormat="1" applyFont="1" applyBorder="1" applyAlignment="1">
      <alignment vertical="center"/>
    </xf>
    <xf numFmtId="178" fontId="0" fillId="0" borderId="48" xfId="0" applyNumberFormat="1" applyFont="1" applyBorder="1" applyAlignment="1" applyProtection="1">
      <alignment vertical="center"/>
      <protection/>
    </xf>
    <xf numFmtId="178" fontId="0" fillId="0" borderId="0" xfId="0" applyNumberFormat="1" applyFont="1" applyBorder="1" applyAlignment="1">
      <alignment vertical="center"/>
    </xf>
    <xf numFmtId="178" fontId="0" fillId="0" borderId="21" xfId="0" applyNumberFormat="1" applyFont="1" applyBorder="1" applyAlignment="1" applyProtection="1">
      <alignment vertical="center"/>
      <protection/>
    </xf>
    <xf numFmtId="178" fontId="0" fillId="0" borderId="57" xfId="0" applyNumberFormat="1" applyFont="1" applyBorder="1" applyAlignment="1" applyProtection="1">
      <alignment vertical="center"/>
      <protection/>
    </xf>
    <xf numFmtId="178" fontId="0" fillId="0" borderId="14" xfId="0" applyNumberFormat="1" applyFont="1" applyBorder="1" applyAlignment="1">
      <alignment vertical="center"/>
    </xf>
    <xf numFmtId="178" fontId="0" fillId="0" borderId="0" xfId="0" applyNumberFormat="1" applyFont="1" applyBorder="1" applyAlignment="1" quotePrefix="1">
      <alignment vertical="center"/>
    </xf>
    <xf numFmtId="178" fontId="0" fillId="0" borderId="57" xfId="0" applyNumberFormat="1" applyFont="1" applyBorder="1" applyAlignment="1" quotePrefix="1">
      <alignment vertical="center"/>
    </xf>
    <xf numFmtId="178" fontId="0" fillId="0" borderId="57" xfId="0" applyNumberFormat="1" applyFont="1" applyBorder="1" applyAlignment="1">
      <alignment vertical="center"/>
    </xf>
    <xf numFmtId="0" fontId="0" fillId="0" borderId="59" xfId="0" applyNumberFormat="1" applyFont="1" applyBorder="1" applyAlignment="1">
      <alignment vertical="center"/>
    </xf>
    <xf numFmtId="0" fontId="0" fillId="0" borderId="60" xfId="0" applyNumberFormat="1" applyFont="1" applyBorder="1" applyAlignment="1">
      <alignment vertical="center"/>
    </xf>
    <xf numFmtId="178" fontId="0" fillId="0" borderId="61" xfId="0" applyNumberFormat="1" applyFont="1" applyBorder="1" applyAlignment="1">
      <alignment vertical="center"/>
    </xf>
    <xf numFmtId="178" fontId="0" fillId="0" borderId="62" xfId="0" applyNumberFormat="1" applyFont="1" applyBorder="1" applyAlignment="1">
      <alignment vertical="center"/>
    </xf>
    <xf numFmtId="178" fontId="0" fillId="0" borderId="59" xfId="0" applyNumberFormat="1" applyFont="1" applyBorder="1" applyAlignment="1">
      <alignment vertical="center"/>
    </xf>
    <xf numFmtId="178" fontId="0" fillId="0" borderId="60" xfId="0" applyNumberFormat="1" applyFont="1" applyBorder="1" applyAlignment="1">
      <alignment vertical="center"/>
    </xf>
    <xf numFmtId="178" fontId="0" fillId="0" borderId="63" xfId="0" applyNumberFormat="1" applyFont="1" applyBorder="1" applyAlignment="1" applyProtection="1">
      <alignment vertical="center"/>
      <protection/>
    </xf>
    <xf numFmtId="178" fontId="0" fillId="0" borderId="64" xfId="0" applyNumberFormat="1" applyFont="1" applyBorder="1" applyAlignment="1">
      <alignment vertical="center"/>
    </xf>
    <xf numFmtId="178" fontId="0" fillId="0" borderId="59" xfId="0" applyNumberFormat="1" applyFont="1" applyBorder="1" applyAlignment="1" applyProtection="1">
      <alignment vertical="center"/>
      <protection/>
    </xf>
    <xf numFmtId="178" fontId="0" fillId="0" borderId="65" xfId="0" applyNumberFormat="1" applyFont="1" applyBorder="1" applyAlignment="1" applyProtection="1">
      <alignment vertical="center"/>
      <protection/>
    </xf>
    <xf numFmtId="178" fontId="0" fillId="0" borderId="66" xfId="0" applyNumberFormat="1" applyFont="1" applyBorder="1" applyAlignment="1">
      <alignment vertical="center"/>
    </xf>
    <xf numFmtId="178" fontId="0" fillId="0" borderId="64" xfId="0" applyNumberFormat="1" applyFont="1" applyBorder="1" applyAlignment="1" quotePrefix="1">
      <alignment vertical="center"/>
    </xf>
    <xf numFmtId="178" fontId="0" fillId="0" borderId="65" xfId="0" applyNumberFormat="1" applyFont="1" applyBorder="1" applyAlignment="1" quotePrefix="1">
      <alignment vertical="center"/>
    </xf>
    <xf numFmtId="178" fontId="0" fillId="0" borderId="65" xfId="0" applyNumberFormat="1" applyFont="1" applyBorder="1" applyAlignment="1">
      <alignment vertical="center"/>
    </xf>
    <xf numFmtId="0" fontId="0" fillId="0" borderId="44" xfId="0" applyNumberFormat="1" applyFont="1" applyBorder="1" applyAlignment="1">
      <alignment vertical="center"/>
    </xf>
    <xf numFmtId="0" fontId="0" fillId="0" borderId="45" xfId="0" applyNumberFormat="1" applyFont="1" applyBorder="1" applyAlignment="1">
      <alignment vertical="center"/>
    </xf>
    <xf numFmtId="0" fontId="0" fillId="0" borderId="22" xfId="0" applyNumberFormat="1" applyFont="1" applyBorder="1" applyAlignment="1">
      <alignment vertical="center"/>
    </xf>
    <xf numFmtId="0" fontId="0" fillId="0" borderId="67" xfId="0" applyNumberFormat="1" applyFont="1" applyBorder="1" applyAlignment="1">
      <alignment vertical="center"/>
    </xf>
    <xf numFmtId="0" fontId="0" fillId="0" borderId="68" xfId="0" applyNumberFormat="1" applyFont="1" applyBorder="1" applyAlignment="1">
      <alignment vertical="center"/>
    </xf>
    <xf numFmtId="178" fontId="0" fillId="0" borderId="54" xfId="0" applyNumberFormat="1" applyFont="1" applyBorder="1" applyAlignment="1" applyProtection="1">
      <alignment vertical="center"/>
      <protection/>
    </xf>
    <xf numFmtId="178" fontId="0" fillId="0" borderId="52" xfId="0" applyNumberFormat="1" applyFont="1" applyBorder="1" applyAlignment="1" applyProtection="1">
      <alignment vertical="center"/>
      <protection/>
    </xf>
    <xf numFmtId="178" fontId="0" fillId="0" borderId="49" xfId="49" applyNumberFormat="1" applyFont="1" applyBorder="1" applyAlignment="1">
      <alignment vertical="center"/>
    </xf>
    <xf numFmtId="0" fontId="0" fillId="0" borderId="69" xfId="0" applyNumberFormat="1" applyFont="1" applyBorder="1" applyAlignment="1">
      <alignment vertical="center"/>
    </xf>
    <xf numFmtId="0" fontId="0" fillId="0" borderId="70" xfId="0" applyNumberFormat="1" applyFont="1" applyBorder="1" applyAlignment="1" quotePrefix="1">
      <alignment horizontal="left" vertical="center"/>
    </xf>
    <xf numFmtId="0" fontId="0" fillId="0" borderId="68" xfId="0" applyNumberFormat="1" applyFont="1" applyBorder="1" applyAlignment="1" quotePrefix="1">
      <alignment horizontal="left" vertical="center"/>
    </xf>
    <xf numFmtId="178" fontId="0" fillId="0" borderId="0" xfId="0" applyNumberFormat="1" applyFont="1" applyBorder="1" applyAlignment="1" applyProtection="1">
      <alignment vertical="center"/>
      <protection/>
    </xf>
    <xf numFmtId="178" fontId="0" fillId="0" borderId="10" xfId="0" applyNumberFormat="1" applyFont="1" applyBorder="1" applyAlignment="1" applyProtection="1">
      <alignment vertical="center"/>
      <protection/>
    </xf>
    <xf numFmtId="178" fontId="0" fillId="0" borderId="21" xfId="49" applyNumberFormat="1" applyFont="1" applyBorder="1" applyAlignment="1">
      <alignment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71" xfId="0" applyNumberFormat="1" applyFont="1" applyBorder="1" applyAlignment="1" quotePrefix="1">
      <alignment horizontal="left" vertical="center"/>
    </xf>
    <xf numFmtId="178" fontId="0" fillId="0" borderId="72" xfId="0" applyNumberFormat="1" applyFont="1" applyBorder="1" applyAlignment="1">
      <alignment vertical="center"/>
    </xf>
    <xf numFmtId="178" fontId="0" fillId="0" borderId="73" xfId="0" applyNumberFormat="1" applyFont="1" applyBorder="1" applyAlignment="1">
      <alignment vertical="center"/>
    </xf>
    <xf numFmtId="178" fontId="0" fillId="0" borderId="74" xfId="0" applyNumberFormat="1" applyFont="1" applyBorder="1" applyAlignment="1">
      <alignment vertical="center"/>
    </xf>
    <xf numFmtId="178" fontId="0" fillId="0" borderId="75" xfId="0" applyNumberFormat="1" applyFont="1" applyBorder="1" applyAlignment="1">
      <alignment vertical="center"/>
    </xf>
    <xf numFmtId="178" fontId="0" fillId="0" borderId="76" xfId="0" applyNumberFormat="1" applyFont="1" applyBorder="1" applyAlignment="1" applyProtection="1">
      <alignment vertical="center"/>
      <protection/>
    </xf>
    <xf numFmtId="178" fontId="0" fillId="0" borderId="77" xfId="0" applyNumberFormat="1" applyFont="1" applyBorder="1" applyAlignment="1">
      <alignment vertical="center"/>
    </xf>
    <xf numFmtId="178" fontId="0" fillId="0" borderId="74" xfId="0" applyNumberFormat="1" applyFont="1" applyBorder="1" applyAlignment="1" applyProtection="1">
      <alignment vertical="center"/>
      <protection/>
    </xf>
    <xf numFmtId="178" fontId="0" fillId="0" borderId="78" xfId="0" applyNumberFormat="1" applyFont="1" applyBorder="1" applyAlignment="1" applyProtection="1">
      <alignment vertical="center"/>
      <protection/>
    </xf>
    <xf numFmtId="178" fontId="0" fillId="0" borderId="71" xfId="0" applyNumberFormat="1" applyFont="1" applyBorder="1" applyAlignment="1">
      <alignment vertical="center"/>
    </xf>
    <xf numFmtId="178" fontId="0" fillId="0" borderId="78" xfId="0" applyNumberFormat="1" applyFont="1" applyBorder="1" applyAlignment="1">
      <alignment vertical="center"/>
    </xf>
    <xf numFmtId="178" fontId="0" fillId="0" borderId="74" xfId="49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59" xfId="0" applyNumberFormat="1" applyFont="1" applyBorder="1" applyAlignment="1">
      <alignment horizontal="center" vertical="center"/>
    </xf>
    <xf numFmtId="0" fontId="0" fillId="0" borderId="56" xfId="0" applyNumberFormat="1" applyFont="1" applyBorder="1" applyAlignment="1" quotePrefix="1">
      <alignment horizontal="left" vertical="center"/>
    </xf>
    <xf numFmtId="0" fontId="0" fillId="0" borderId="14" xfId="0" applyNumberFormat="1" applyFont="1" applyBorder="1" applyAlignment="1" quotePrefix="1">
      <alignment horizontal="left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59" xfId="0" applyNumberFormat="1" applyFont="1" applyBorder="1" applyAlignment="1" quotePrefix="1">
      <alignment horizontal="center" vertical="center"/>
    </xf>
    <xf numFmtId="0" fontId="0" fillId="0" borderId="66" xfId="0" applyNumberFormat="1" applyFont="1" applyBorder="1" applyAlignment="1">
      <alignment vertical="center"/>
    </xf>
    <xf numFmtId="178" fontId="0" fillId="0" borderId="59" xfId="49" applyNumberFormat="1" applyFont="1" applyBorder="1" applyAlignment="1">
      <alignment vertical="center"/>
    </xf>
    <xf numFmtId="0" fontId="0" fillId="0" borderId="56" xfId="0" applyNumberFormat="1" applyFont="1" applyBorder="1" applyAlignment="1">
      <alignment vertical="center"/>
    </xf>
    <xf numFmtId="0" fontId="0" fillId="0" borderId="79" xfId="0" applyNumberFormat="1" applyFont="1" applyBorder="1" applyAlignment="1">
      <alignment horizontal="center" vertical="center"/>
    </xf>
    <xf numFmtId="0" fontId="0" fillId="0" borderId="36" xfId="0" applyNumberFormat="1" applyFont="1" applyBorder="1" applyAlignment="1">
      <alignment horizontal="center" vertical="center"/>
    </xf>
    <xf numFmtId="0" fontId="0" fillId="0" borderId="34" xfId="0" applyNumberFormat="1" applyFont="1" applyBorder="1" applyAlignment="1">
      <alignment horizontal="center" vertical="center"/>
    </xf>
    <xf numFmtId="178" fontId="0" fillId="0" borderId="35" xfId="0" applyNumberFormat="1" applyFont="1" applyBorder="1" applyAlignment="1">
      <alignment vertical="center"/>
    </xf>
    <xf numFmtId="178" fontId="0" fillId="0" borderId="32" xfId="0" applyNumberFormat="1" applyFont="1" applyBorder="1" applyAlignment="1">
      <alignment vertical="center"/>
    </xf>
    <xf numFmtId="178" fontId="0" fillId="0" borderId="36" xfId="0" applyNumberFormat="1" applyFont="1" applyBorder="1" applyAlignment="1">
      <alignment vertical="center"/>
    </xf>
    <xf numFmtId="178" fontId="0" fillId="0" borderId="37" xfId="0" applyNumberFormat="1" applyFont="1" applyBorder="1" applyAlignment="1">
      <alignment vertical="center"/>
    </xf>
    <xf numFmtId="178" fontId="0" fillId="0" borderId="38" xfId="0" applyNumberFormat="1" applyFont="1" applyBorder="1" applyAlignment="1" applyProtection="1">
      <alignment vertical="center"/>
      <protection/>
    </xf>
    <xf numFmtId="178" fontId="0" fillId="0" borderId="33" xfId="0" applyNumberFormat="1" applyFont="1" applyBorder="1" applyAlignment="1">
      <alignment vertical="center"/>
    </xf>
    <xf numFmtId="178" fontId="0" fillId="0" borderId="36" xfId="0" applyNumberFormat="1" applyFont="1" applyBorder="1" applyAlignment="1" applyProtection="1">
      <alignment vertical="center"/>
      <protection/>
    </xf>
    <xf numFmtId="178" fontId="0" fillId="0" borderId="39" xfId="0" applyNumberFormat="1" applyFont="1" applyBorder="1" applyAlignment="1" applyProtection="1">
      <alignment vertical="center"/>
      <protection/>
    </xf>
    <xf numFmtId="178" fontId="0" fillId="0" borderId="34" xfId="0" applyNumberFormat="1" applyFont="1" applyBorder="1" applyAlignment="1">
      <alignment vertical="center"/>
    </xf>
    <xf numFmtId="178" fontId="0" fillId="0" borderId="39" xfId="0" applyNumberFormat="1" applyFont="1" applyBorder="1" applyAlignment="1">
      <alignment vertical="center"/>
    </xf>
    <xf numFmtId="178" fontId="0" fillId="0" borderId="36" xfId="49" applyNumberFormat="1" applyFont="1" applyBorder="1" applyAlignment="1">
      <alignment vertical="center"/>
    </xf>
    <xf numFmtId="0" fontId="0" fillId="0" borderId="48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vertical="center"/>
    </xf>
    <xf numFmtId="178" fontId="0" fillId="0" borderId="44" xfId="49" applyNumberFormat="1" applyFont="1" applyBorder="1" applyAlignment="1">
      <alignment vertical="center"/>
    </xf>
    <xf numFmtId="0" fontId="0" fillId="0" borderId="39" xfId="0" applyNumberFormat="1" applyFont="1" applyBorder="1" applyAlignment="1">
      <alignment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80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vertical="center"/>
    </xf>
    <xf numFmtId="0" fontId="0" fillId="0" borderId="81" xfId="0" applyNumberFormat="1" applyFont="1" applyBorder="1" applyAlignment="1">
      <alignment vertical="center"/>
    </xf>
    <xf numFmtId="178" fontId="0" fillId="0" borderId="82" xfId="0" applyNumberFormat="1" applyFont="1" applyBorder="1" applyAlignment="1">
      <alignment vertical="center"/>
    </xf>
    <xf numFmtId="178" fontId="0" fillId="0" borderId="15" xfId="0" applyNumberFormat="1" applyFont="1" applyBorder="1" applyAlignment="1">
      <alignment vertical="center"/>
    </xf>
    <xf numFmtId="178" fontId="0" fillId="0" borderId="83" xfId="0" applyNumberFormat="1" applyFont="1" applyBorder="1" applyAlignment="1">
      <alignment vertical="center"/>
    </xf>
    <xf numFmtId="178" fontId="0" fillId="0" borderId="84" xfId="0" applyNumberFormat="1" applyFont="1" applyBorder="1" applyAlignment="1">
      <alignment vertical="center"/>
    </xf>
    <xf numFmtId="178" fontId="0" fillId="0" borderId="85" xfId="0" applyNumberFormat="1" applyFont="1" applyBorder="1" applyAlignment="1" applyProtection="1">
      <alignment vertical="center"/>
      <protection/>
    </xf>
    <xf numFmtId="178" fontId="0" fillId="0" borderId="16" xfId="0" applyNumberFormat="1" applyFont="1" applyBorder="1" applyAlignment="1" applyProtection="1">
      <alignment vertical="center"/>
      <protection/>
    </xf>
    <xf numFmtId="178" fontId="0" fillId="0" borderId="83" xfId="0" applyNumberFormat="1" applyFont="1" applyBorder="1" applyAlignment="1" applyProtection="1">
      <alignment vertical="center"/>
      <protection/>
    </xf>
    <xf numFmtId="178" fontId="0" fillId="0" borderId="80" xfId="0" applyNumberFormat="1" applyFont="1" applyBorder="1" applyAlignment="1" applyProtection="1">
      <alignment vertical="center"/>
      <protection/>
    </xf>
    <xf numFmtId="178" fontId="0" fillId="0" borderId="81" xfId="0" applyNumberFormat="1" applyFont="1" applyBorder="1" applyAlignment="1">
      <alignment vertical="center"/>
    </xf>
    <xf numFmtId="178" fontId="0" fillId="0" borderId="15" xfId="0" applyNumberFormat="1" applyFont="1" applyBorder="1" applyAlignment="1" applyProtection="1">
      <alignment vertical="center"/>
      <protection/>
    </xf>
    <xf numFmtId="178" fontId="0" fillId="0" borderId="16" xfId="0" applyNumberFormat="1" applyFont="1" applyBorder="1" applyAlignment="1">
      <alignment vertical="center"/>
    </xf>
    <xf numFmtId="178" fontId="0" fillId="0" borderId="80" xfId="0" applyNumberFormat="1" applyFont="1" applyBorder="1" applyAlignment="1">
      <alignment vertical="center"/>
    </xf>
    <xf numFmtId="178" fontId="0" fillId="0" borderId="83" xfId="49" applyNumberFormat="1" applyFont="1" applyBorder="1" applyAlignment="1">
      <alignment vertical="center"/>
    </xf>
    <xf numFmtId="0" fontId="0" fillId="0" borderId="17" xfId="0" applyNumberFormat="1" applyFont="1" applyBorder="1" applyAlignment="1" applyProtection="1">
      <alignment horizontal="center" vertical="center" wrapText="1"/>
      <protection/>
    </xf>
    <xf numFmtId="0" fontId="0" fillId="0" borderId="26" xfId="0" applyNumberFormat="1" applyFont="1" applyBorder="1" applyAlignment="1" applyProtection="1">
      <alignment horizontal="center" vertical="center" shrinkToFit="1"/>
      <protection/>
    </xf>
    <xf numFmtId="0" fontId="6" fillId="0" borderId="36" xfId="0" applyNumberFormat="1" applyFont="1" applyBorder="1" applyAlignment="1" applyProtection="1">
      <alignment horizontal="center" vertical="center" wrapText="1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 wrapText="1"/>
      <protection/>
    </xf>
    <xf numFmtId="0" fontId="0" fillId="0" borderId="16" xfId="0" applyNumberFormat="1" applyFont="1" applyBorder="1" applyAlignment="1">
      <alignment horizontal="right"/>
    </xf>
    <xf numFmtId="0" fontId="3" fillId="0" borderId="17" xfId="0" applyNumberFormat="1" applyFont="1" applyBorder="1" applyAlignment="1">
      <alignment horizontal="center" vertical="center"/>
    </xf>
    <xf numFmtId="0" fontId="3" fillId="0" borderId="42" xfId="0" applyNumberFormat="1" applyFont="1" applyBorder="1" applyAlignment="1">
      <alignment horizontal="center" vertical="center"/>
    </xf>
    <xf numFmtId="0" fontId="9" fillId="0" borderId="0" xfId="0" applyNumberFormat="1" applyFont="1" applyAlignment="1" quotePrefix="1">
      <alignment horizontal="left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16" xfId="0" applyNumberFormat="1" applyFont="1" applyBorder="1" applyAlignment="1">
      <alignment vertical="center"/>
    </xf>
    <xf numFmtId="0" fontId="6" fillId="0" borderId="37" xfId="0" applyNumberFormat="1" applyFont="1" applyBorder="1" applyAlignment="1" applyProtection="1" quotePrefix="1">
      <alignment horizontal="center" vertical="center" wrapText="1"/>
      <protection/>
    </xf>
    <xf numFmtId="0" fontId="5" fillId="0" borderId="10" xfId="0" applyNumberFormat="1" applyFont="1" applyBorder="1" applyAlignment="1">
      <alignment vertical="center"/>
    </xf>
    <xf numFmtId="0" fontId="5" fillId="0" borderId="21" xfId="0" applyNumberFormat="1" applyFont="1" applyBorder="1" applyAlignment="1">
      <alignment vertical="center"/>
    </xf>
    <xf numFmtId="0" fontId="5" fillId="0" borderId="54" xfId="0" applyNumberFormat="1" applyFont="1" applyBorder="1" applyAlignment="1">
      <alignment vertical="center"/>
    </xf>
    <xf numFmtId="0" fontId="5" fillId="0" borderId="56" xfId="0" applyNumberFormat="1" applyFont="1" applyBorder="1" applyAlignment="1">
      <alignment horizontal="center" vertical="center"/>
    </xf>
    <xf numFmtId="178" fontId="5" fillId="0" borderId="51" xfId="0" applyNumberFormat="1" applyFont="1" applyBorder="1" applyAlignment="1" applyProtection="1">
      <alignment vertical="center"/>
      <protection/>
    </xf>
    <xf numFmtId="178" fontId="5" fillId="0" borderId="52" xfId="0" applyNumberFormat="1" applyFont="1" applyBorder="1" applyAlignment="1" applyProtection="1">
      <alignment vertical="center"/>
      <protection/>
    </xf>
    <xf numFmtId="178" fontId="5" fillId="0" borderId="50" xfId="0" applyNumberFormat="1" applyFont="1" applyBorder="1" applyAlignment="1" applyProtection="1">
      <alignment vertical="center"/>
      <protection/>
    </xf>
    <xf numFmtId="178" fontId="5" fillId="0" borderId="49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quotePrefix="1">
      <alignment horizontal="left" vertical="center"/>
    </xf>
    <xf numFmtId="0" fontId="5" fillId="0" borderId="0" xfId="0" applyNumberFormat="1" applyFont="1" applyBorder="1" applyAlignment="1">
      <alignment vertical="center"/>
    </xf>
    <xf numFmtId="0" fontId="5" fillId="0" borderId="56" xfId="0" applyNumberFormat="1" applyFont="1" applyBorder="1" applyAlignment="1">
      <alignment vertical="center"/>
    </xf>
    <xf numFmtId="0" fontId="5" fillId="0" borderId="54" xfId="0" applyNumberFormat="1" applyFont="1" applyBorder="1" applyAlignment="1" quotePrefix="1">
      <alignment horizontal="left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44" xfId="0" applyNumberFormat="1" applyFont="1" applyBorder="1" applyAlignment="1">
      <alignment vertical="center"/>
    </xf>
    <xf numFmtId="0" fontId="5" fillId="0" borderId="40" xfId="0" applyNumberFormat="1" applyFont="1" applyBorder="1" applyAlignment="1">
      <alignment vertical="center"/>
    </xf>
    <xf numFmtId="0" fontId="5" fillId="0" borderId="41" xfId="0" applyNumberFormat="1" applyFont="1" applyBorder="1" applyAlignment="1">
      <alignment vertical="center"/>
    </xf>
    <xf numFmtId="178" fontId="5" fillId="0" borderId="42" xfId="0" applyNumberFormat="1" applyFont="1" applyBorder="1" applyAlignment="1" applyProtection="1">
      <alignment vertical="center"/>
      <protection/>
    </xf>
    <xf numFmtId="178" fontId="5" fillId="0" borderId="43" xfId="0" applyNumberFormat="1" applyFont="1" applyBorder="1" applyAlignment="1" applyProtection="1">
      <alignment vertical="center"/>
      <protection/>
    </xf>
    <xf numFmtId="178" fontId="5" fillId="0" borderId="45" xfId="0" applyNumberFormat="1" applyFont="1" applyBorder="1" applyAlignment="1" applyProtection="1">
      <alignment vertical="center"/>
      <protection/>
    </xf>
    <xf numFmtId="178" fontId="5" fillId="0" borderId="44" xfId="0" applyNumberFormat="1" applyFont="1" applyBorder="1" applyAlignment="1" applyProtection="1">
      <alignment vertical="center"/>
      <protection/>
    </xf>
    <xf numFmtId="0" fontId="5" fillId="0" borderId="64" xfId="0" applyNumberFormat="1" applyFont="1" applyBorder="1" applyAlignment="1">
      <alignment vertical="center"/>
    </xf>
    <xf numFmtId="0" fontId="5" fillId="0" borderId="43" xfId="0" applyNumberFormat="1" applyFont="1" applyBorder="1" applyAlignment="1">
      <alignment vertical="center"/>
    </xf>
    <xf numFmtId="0" fontId="5" fillId="0" borderId="41" xfId="0" applyNumberFormat="1" applyFont="1" applyBorder="1" applyAlignment="1">
      <alignment horizontal="center" vertical="center"/>
    </xf>
    <xf numFmtId="178" fontId="5" fillId="0" borderId="42" xfId="0" applyNumberFormat="1" applyFont="1" applyBorder="1" applyAlignment="1">
      <alignment vertical="center"/>
    </xf>
    <xf numFmtId="0" fontId="5" fillId="0" borderId="46" xfId="0" applyNumberFormat="1" applyFont="1" applyBorder="1" applyAlignment="1">
      <alignment vertical="center"/>
    </xf>
    <xf numFmtId="178" fontId="5" fillId="0" borderId="51" xfId="0" applyNumberFormat="1" applyFont="1" applyBorder="1" applyAlignment="1">
      <alignment vertical="center"/>
    </xf>
    <xf numFmtId="0" fontId="5" fillId="0" borderId="40" xfId="0" applyNumberFormat="1" applyFont="1" applyBorder="1" applyAlignment="1" quotePrefix="1">
      <alignment vertical="center"/>
    </xf>
    <xf numFmtId="179" fontId="5" fillId="0" borderId="42" xfId="0" applyNumberFormat="1" applyFont="1" applyBorder="1" applyAlignment="1" applyProtection="1">
      <alignment vertical="center"/>
      <protection/>
    </xf>
    <xf numFmtId="179" fontId="5" fillId="0" borderId="43" xfId="0" applyNumberFormat="1" applyFont="1" applyBorder="1" applyAlignment="1" applyProtection="1">
      <alignment vertical="center"/>
      <protection/>
    </xf>
    <xf numFmtId="179" fontId="5" fillId="0" borderId="45" xfId="0" applyNumberFormat="1" applyFont="1" applyBorder="1" applyAlignment="1" applyProtection="1">
      <alignment vertical="center"/>
      <protection/>
    </xf>
    <xf numFmtId="179" fontId="5" fillId="0" borderId="44" xfId="0" applyNumberFormat="1" applyFont="1" applyBorder="1" applyAlignment="1" applyProtection="1">
      <alignment vertical="center"/>
      <protection/>
    </xf>
    <xf numFmtId="0" fontId="5" fillId="0" borderId="15" xfId="0" applyNumberFormat="1" applyFont="1" applyBorder="1" applyAlignment="1">
      <alignment vertical="center"/>
    </xf>
    <xf numFmtId="0" fontId="5" fillId="0" borderId="16" xfId="0" applyNumberFormat="1" applyFont="1" applyBorder="1" applyAlignment="1">
      <alignment vertical="center"/>
    </xf>
    <xf numFmtId="0" fontId="5" fillId="0" borderId="81" xfId="0" applyNumberFormat="1" applyFont="1" applyBorder="1" applyAlignment="1">
      <alignment vertical="center"/>
    </xf>
    <xf numFmtId="178" fontId="5" fillId="0" borderId="19" xfId="0" applyNumberFormat="1" applyFont="1" applyBorder="1" applyAlignment="1" applyProtection="1">
      <alignment vertical="center"/>
      <protection/>
    </xf>
    <xf numFmtId="178" fontId="5" fillId="0" borderId="86" xfId="0" applyNumberFormat="1" applyFont="1" applyBorder="1" applyAlignment="1" applyProtection="1">
      <alignment vertical="center"/>
      <protection/>
    </xf>
    <xf numFmtId="178" fontId="5" fillId="0" borderId="82" xfId="0" applyNumberFormat="1" applyFont="1" applyBorder="1" applyAlignment="1">
      <alignment vertical="center"/>
    </xf>
    <xf numFmtId="0" fontId="0" fillId="0" borderId="16" xfId="0" applyNumberFormat="1" applyFont="1" applyBorder="1" applyAlignment="1">
      <alignment/>
    </xf>
    <xf numFmtId="37" fontId="0" fillId="0" borderId="0" xfId="0" applyAlignment="1">
      <alignment horizontal="right"/>
    </xf>
    <xf numFmtId="0" fontId="0" fillId="0" borderId="16" xfId="0" applyNumberFormat="1" applyFont="1" applyFill="1" applyBorder="1" applyAlignment="1">
      <alignment/>
    </xf>
    <xf numFmtId="0" fontId="6" fillId="0" borderId="36" xfId="0" applyNumberFormat="1" applyFont="1" applyFill="1" applyBorder="1" applyAlignment="1" applyProtection="1">
      <alignment horizontal="center" vertical="center" wrapText="1"/>
      <protection/>
    </xf>
    <xf numFmtId="0" fontId="6" fillId="0" borderId="36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36" xfId="0" applyNumberFormat="1" applyFont="1" applyFill="1" applyBorder="1" applyAlignment="1" applyProtection="1" quotePrefix="1">
      <alignment horizontal="center" vertical="center" wrapText="1"/>
      <protection/>
    </xf>
    <xf numFmtId="0" fontId="6" fillId="0" borderId="37" xfId="0" applyNumberFormat="1" applyFont="1" applyFill="1" applyBorder="1" applyAlignment="1" applyProtection="1">
      <alignment horizontal="center" vertical="center"/>
      <protection/>
    </xf>
    <xf numFmtId="0" fontId="6" fillId="0" borderId="37" xfId="0" applyNumberFormat="1" applyFont="1" applyFill="1" applyBorder="1" applyAlignment="1" applyProtection="1">
      <alignment horizontal="center" vertical="center" wrapText="1"/>
      <protection/>
    </xf>
    <xf numFmtId="0" fontId="6" fillId="0" borderId="33" xfId="0" applyNumberFormat="1" applyFont="1" applyFill="1" applyBorder="1" applyAlignment="1" applyProtection="1">
      <alignment horizontal="center" vertical="center" wrapText="1"/>
      <protection/>
    </xf>
    <xf numFmtId="0" fontId="6" fillId="0" borderId="87" xfId="0" applyNumberFormat="1" applyFont="1" applyBorder="1" applyAlignment="1" applyProtection="1">
      <alignment horizontal="center" vertical="center" wrapText="1"/>
      <protection/>
    </xf>
    <xf numFmtId="0" fontId="6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39" xfId="0" applyNumberFormat="1" applyFont="1" applyBorder="1" applyAlignment="1" applyProtection="1">
      <alignment horizontal="center" vertical="center"/>
      <protection/>
    </xf>
    <xf numFmtId="0" fontId="0" fillId="0" borderId="17" xfId="0" applyNumberFormat="1" applyFont="1" applyBorder="1" applyAlignment="1" applyProtection="1">
      <alignment horizontal="center" vertical="center" wrapText="1"/>
      <protection/>
    </xf>
    <xf numFmtId="0" fontId="0" fillId="0" borderId="27" xfId="0" applyNumberFormat="1" applyFont="1" applyBorder="1" applyAlignment="1" applyProtection="1" quotePrefix="1">
      <alignment horizontal="center" vertical="center"/>
      <protection/>
    </xf>
    <xf numFmtId="0" fontId="0" fillId="0" borderId="31" xfId="0" applyNumberFormat="1" applyFont="1" applyBorder="1" applyAlignment="1" applyProtection="1">
      <alignment horizontal="center" vertical="center"/>
      <protection/>
    </xf>
    <xf numFmtId="0" fontId="7" fillId="0" borderId="88" xfId="0" applyNumberFormat="1" applyFont="1" applyBorder="1" applyAlignment="1" quotePrefix="1">
      <alignment vertical="center" textRotation="255" wrapText="1"/>
    </xf>
    <xf numFmtId="0" fontId="7" fillId="0" borderId="89" xfId="0" applyNumberFormat="1" applyFont="1" applyBorder="1" applyAlignment="1">
      <alignment vertical="center" textRotation="255" wrapText="1"/>
    </xf>
    <xf numFmtId="0" fontId="7" fillId="0" borderId="88" xfId="0" applyNumberFormat="1" applyFont="1" applyBorder="1" applyAlignment="1" quotePrefix="1">
      <alignment horizontal="left" vertical="center" textRotation="255" wrapText="1"/>
    </xf>
    <xf numFmtId="0" fontId="0" fillId="0" borderId="59" xfId="0" applyNumberFormat="1" applyFont="1" applyBorder="1" applyAlignment="1">
      <alignment vertical="center" wrapText="1"/>
    </xf>
    <xf numFmtId="0" fontId="0" fillId="0" borderId="90" xfId="0" applyNumberFormat="1" applyFont="1" applyBorder="1" applyAlignment="1">
      <alignment vertical="center" wrapText="1"/>
    </xf>
    <xf numFmtId="0" fontId="0" fillId="0" borderId="79" xfId="0" applyNumberFormat="1" applyFont="1" applyBorder="1" applyAlignment="1" quotePrefix="1">
      <alignment horizontal="left" vertical="center" wrapText="1"/>
    </xf>
    <xf numFmtId="0" fontId="0" fillId="0" borderId="91" xfId="0" applyNumberFormat="1" applyFont="1" applyBorder="1" applyAlignment="1">
      <alignment vertical="center" wrapText="1"/>
    </xf>
    <xf numFmtId="0" fontId="0" fillId="0" borderId="21" xfId="0" applyNumberFormat="1" applyFont="1" applyBorder="1" applyAlignment="1">
      <alignment vertical="center"/>
    </xf>
    <xf numFmtId="0" fontId="0" fillId="0" borderId="92" xfId="0" applyNumberFormat="1" applyFont="1" applyBorder="1" applyAlignment="1">
      <alignment vertical="center"/>
    </xf>
    <xf numFmtId="0" fontId="0" fillId="0" borderId="28" xfId="0" applyNumberFormat="1" applyFont="1" applyBorder="1" applyAlignment="1" applyProtection="1" quotePrefix="1">
      <alignment horizontal="center" vertical="center"/>
      <protection/>
    </xf>
    <xf numFmtId="0" fontId="0" fillId="0" borderId="25" xfId="0" applyNumberFormat="1" applyFont="1" applyBorder="1" applyAlignment="1">
      <alignment horizontal="center" vertical="center"/>
    </xf>
    <xf numFmtId="0" fontId="0" fillId="0" borderId="93" xfId="0" applyNumberFormat="1" applyFont="1" applyBorder="1" applyAlignment="1" applyProtection="1">
      <alignment horizontal="center" vertical="center" wrapText="1"/>
      <protection/>
    </xf>
    <xf numFmtId="0" fontId="0" fillId="0" borderId="58" xfId="0" applyNumberFormat="1" applyFont="1" applyBorder="1" applyAlignment="1">
      <alignment horizontal="center" vertical="center" wrapText="1"/>
    </xf>
    <xf numFmtId="0" fontId="4" fillId="0" borderId="88" xfId="0" applyNumberFormat="1" applyFont="1" applyBorder="1" applyAlignment="1" quotePrefix="1">
      <alignment horizontal="center" vertical="center" textRotation="255" wrapText="1"/>
    </xf>
    <xf numFmtId="0" fontId="4" fillId="0" borderId="89" xfId="0" applyNumberFormat="1" applyFont="1" applyBorder="1" applyAlignment="1">
      <alignment horizontal="center" vertical="center" textRotation="255" wrapText="1"/>
    </xf>
    <xf numFmtId="0" fontId="6" fillId="0" borderId="88" xfId="0" applyNumberFormat="1" applyFont="1" applyBorder="1" applyAlignment="1" quotePrefix="1">
      <alignment horizontal="center" vertical="center" textRotation="255" wrapText="1"/>
    </xf>
    <xf numFmtId="0" fontId="6" fillId="0" borderId="89" xfId="0" applyNumberFormat="1" applyFont="1" applyBorder="1" applyAlignment="1">
      <alignment horizontal="center" vertical="center" textRotation="255" wrapText="1"/>
    </xf>
    <xf numFmtId="0" fontId="0" fillId="0" borderId="24" xfId="0" applyNumberFormat="1" applyFont="1" applyBorder="1" applyAlignment="1" applyProtection="1" quotePrefix="1">
      <alignment horizontal="center" vertical="center"/>
      <protection/>
    </xf>
    <xf numFmtId="0" fontId="0" fillId="0" borderId="25" xfId="0" applyNumberFormat="1" applyFont="1" applyBorder="1" applyAlignment="1" applyProtection="1" quotePrefix="1">
      <alignment horizontal="center" vertical="center"/>
      <protection/>
    </xf>
    <xf numFmtId="0" fontId="0" fillId="0" borderId="18" xfId="0" applyNumberFormat="1" applyFont="1" applyBorder="1" applyAlignment="1" applyProtection="1">
      <alignment horizontal="center" vertical="center"/>
      <protection/>
    </xf>
    <xf numFmtId="0" fontId="0" fillId="0" borderId="24" xfId="0" applyNumberFormat="1" applyFont="1" applyBorder="1" applyAlignment="1" applyProtection="1">
      <alignment horizontal="center" vertical="center" wrapText="1"/>
      <protection/>
    </xf>
    <xf numFmtId="0" fontId="0" fillId="0" borderId="18" xfId="0" applyNumberFormat="1" applyFont="1" applyBorder="1" applyAlignment="1" applyProtection="1" quotePrefix="1">
      <alignment horizontal="center" vertical="center" wrapText="1"/>
      <protection/>
    </xf>
    <xf numFmtId="0" fontId="0" fillId="0" borderId="12" xfId="0" applyNumberFormat="1" applyFont="1" applyBorder="1" applyAlignment="1" quotePrefix="1">
      <alignment horizontal="center" vertical="center" textRotation="255"/>
    </xf>
    <xf numFmtId="0" fontId="0" fillId="0" borderId="57" xfId="0" applyNumberFormat="1" applyFont="1" applyBorder="1" applyAlignment="1">
      <alignment vertical="center" textRotation="255"/>
    </xf>
    <xf numFmtId="0" fontId="0" fillId="0" borderId="47" xfId="0" applyNumberFormat="1" applyFont="1" applyBorder="1" applyAlignment="1">
      <alignment vertical="center" textRotation="255"/>
    </xf>
    <xf numFmtId="0" fontId="6" fillId="0" borderId="94" xfId="0" applyNumberFormat="1" applyFont="1" applyBorder="1" applyAlignment="1">
      <alignment vertical="center" textRotation="255" wrapText="1"/>
    </xf>
    <xf numFmtId="0" fontId="6" fillId="0" borderId="95" xfId="0" applyNumberFormat="1" applyFont="1" applyBorder="1" applyAlignment="1">
      <alignment vertical="center" textRotation="255" wrapText="1"/>
    </xf>
    <xf numFmtId="0" fontId="0" fillId="0" borderId="96" xfId="0" applyNumberFormat="1" applyFont="1" applyBorder="1" applyAlignment="1" quotePrefix="1">
      <alignment horizontal="center" vertical="center" textRotation="255"/>
    </xf>
    <xf numFmtId="0" fontId="0" fillId="0" borderId="97" xfId="0" applyNumberFormat="1" applyFont="1" applyBorder="1" applyAlignment="1">
      <alignment horizontal="center" vertical="center" textRotation="255"/>
    </xf>
    <xf numFmtId="0" fontId="4" fillId="0" borderId="88" xfId="0" applyNumberFormat="1" applyFont="1" applyBorder="1" applyAlignment="1">
      <alignment horizontal="center" vertical="center" textRotation="255" wrapText="1"/>
    </xf>
    <xf numFmtId="0" fontId="4" fillId="0" borderId="98" xfId="0" applyNumberFormat="1" applyFont="1" applyBorder="1" applyAlignment="1">
      <alignment horizontal="center" vertical="center" textRotation="255" wrapText="1"/>
    </xf>
    <xf numFmtId="0" fontId="6" fillId="0" borderId="88" xfId="0" applyNumberFormat="1" applyFont="1" applyBorder="1" applyAlignment="1">
      <alignment horizontal="center" vertical="center" textRotation="255" wrapText="1"/>
    </xf>
    <xf numFmtId="0" fontId="6" fillId="0" borderId="98" xfId="0" applyNumberFormat="1" applyFont="1" applyBorder="1" applyAlignment="1">
      <alignment horizontal="center" vertical="center" textRotation="255" wrapText="1"/>
    </xf>
    <xf numFmtId="0" fontId="0" fillId="0" borderId="25" xfId="0" applyNumberFormat="1" applyFont="1" applyBorder="1" applyAlignment="1" applyProtection="1" quotePrefix="1">
      <alignment horizontal="center" vertical="center" wrapText="1"/>
      <protection/>
    </xf>
    <xf numFmtId="0" fontId="0" fillId="0" borderId="17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82" xfId="0" applyNumberFormat="1" applyFont="1" applyBorder="1" applyAlignment="1">
      <alignment horizontal="center" vertical="center"/>
    </xf>
    <xf numFmtId="0" fontId="0" fillId="0" borderId="28" xfId="0" applyNumberFormat="1" applyFont="1" applyBorder="1" applyAlignment="1" applyProtection="1">
      <alignment horizontal="center" vertical="center" wrapText="1"/>
      <protection/>
    </xf>
    <xf numFmtId="0" fontId="0" fillId="0" borderId="99" xfId="0" applyNumberFormat="1" applyFont="1" applyBorder="1" applyAlignment="1" applyProtection="1">
      <alignment horizontal="center" vertical="center"/>
      <protection/>
    </xf>
    <xf numFmtId="0" fontId="0" fillId="0" borderId="99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100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81" xfId="0" applyNumberFormat="1" applyFont="1" applyBorder="1" applyAlignment="1">
      <alignment horizontal="center" vertical="center"/>
    </xf>
    <xf numFmtId="0" fontId="0" fillId="0" borderId="99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14" xfId="0" applyNumberFormat="1" applyFont="1" applyBorder="1" applyAlignment="1">
      <alignment vertical="center"/>
    </xf>
    <xf numFmtId="0" fontId="0" fillId="0" borderId="15" xfId="0" applyNumberFormat="1" applyFont="1" applyBorder="1" applyAlignment="1">
      <alignment vertical="center"/>
    </xf>
    <xf numFmtId="0" fontId="0" fillId="0" borderId="16" xfId="0" applyNumberFormat="1" applyFont="1" applyBorder="1" applyAlignment="1">
      <alignment vertical="center"/>
    </xf>
    <xf numFmtId="0" fontId="0" fillId="0" borderId="81" xfId="0" applyNumberFormat="1" applyFont="1" applyBorder="1" applyAlignment="1">
      <alignment vertical="center"/>
    </xf>
    <xf numFmtId="0" fontId="0" fillId="0" borderId="100" xfId="0" applyNumberFormat="1" applyFont="1" applyBorder="1" applyAlignment="1" quotePrefix="1">
      <alignment horizontal="center" vertical="center"/>
    </xf>
    <xf numFmtId="0" fontId="0" fillId="0" borderId="99" xfId="0" applyNumberFormat="1" applyFont="1" applyBorder="1" applyAlignment="1" quotePrefix="1">
      <alignment horizontal="center" vertical="center"/>
    </xf>
    <xf numFmtId="0" fontId="0" fillId="0" borderId="101" xfId="0" applyNumberFormat="1" applyFont="1" applyBorder="1" applyAlignment="1" applyProtection="1">
      <alignment horizontal="center" vertical="center" wrapText="1"/>
      <protection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/>
    </xf>
    <xf numFmtId="0" fontId="0" fillId="0" borderId="84" xfId="0" applyNumberFormat="1" applyFont="1" applyBorder="1" applyAlignment="1">
      <alignment horizontal="center" vertical="center" wrapText="1"/>
    </xf>
    <xf numFmtId="0" fontId="0" fillId="0" borderId="100" xfId="0" applyNumberFormat="1" applyFont="1" applyBorder="1" applyAlignment="1">
      <alignment horizontal="center" vertical="center"/>
    </xf>
    <xf numFmtId="0" fontId="0" fillId="0" borderId="99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 applyProtection="1">
      <alignment horizontal="center" vertical="center" wrapText="1"/>
      <protection/>
    </xf>
    <xf numFmtId="0" fontId="0" fillId="0" borderId="25" xfId="0" applyNumberFormat="1" applyFont="1" applyBorder="1" applyAlignment="1" applyProtection="1">
      <alignment horizontal="center" vertical="center" wrapText="1"/>
      <protection/>
    </xf>
    <xf numFmtId="0" fontId="0" fillId="0" borderId="17" xfId="0" applyNumberFormat="1" applyFont="1" applyBorder="1" applyAlignment="1">
      <alignment horizontal="center" vertical="center"/>
    </xf>
    <xf numFmtId="178" fontId="5" fillId="0" borderId="102" xfId="0" applyNumberFormat="1" applyFont="1" applyBorder="1" applyAlignment="1" applyProtection="1">
      <alignment horizontal="center" vertical="center"/>
      <protection/>
    </xf>
    <xf numFmtId="178" fontId="5" fillId="0" borderId="103" xfId="0" applyNumberFormat="1" applyFont="1" applyBorder="1" applyAlignment="1" applyProtection="1">
      <alignment horizontal="center" vertical="center"/>
      <protection/>
    </xf>
    <xf numFmtId="178" fontId="5" fillId="0" borderId="87" xfId="0" applyNumberFormat="1" applyFont="1" applyBorder="1" applyAlignment="1" applyProtection="1">
      <alignment horizontal="center" vertical="center"/>
      <protection/>
    </xf>
    <xf numFmtId="178" fontId="5" fillId="0" borderId="86" xfId="0" applyNumberFormat="1" applyFont="1" applyBorder="1" applyAlignment="1" applyProtection="1">
      <alignment horizontal="center" vertical="center"/>
      <protection/>
    </xf>
    <xf numFmtId="0" fontId="0" fillId="0" borderId="24" xfId="0" applyNumberFormat="1" applyFont="1" applyBorder="1" applyAlignment="1" applyProtection="1">
      <alignment horizontal="center" vertical="center" wrapText="1"/>
      <protection/>
    </xf>
    <xf numFmtId="0" fontId="0" fillId="0" borderId="26" xfId="0" applyNumberFormat="1" applyFont="1" applyBorder="1" applyAlignment="1" applyProtection="1" quotePrefix="1">
      <alignment horizontal="center" vertical="center" wrapText="1"/>
      <protection/>
    </xf>
    <xf numFmtId="0" fontId="4" fillId="0" borderId="100" xfId="0" applyNumberFormat="1" applyFont="1" applyBorder="1" applyAlignment="1">
      <alignment horizontal="center" vertical="center"/>
    </xf>
    <xf numFmtId="0" fontId="4" fillId="0" borderId="99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81" xfId="0" applyNumberFormat="1" applyFont="1" applyBorder="1" applyAlignment="1">
      <alignment horizontal="center" vertical="center"/>
    </xf>
    <xf numFmtId="0" fontId="0" fillId="0" borderId="100" xfId="0" applyNumberFormat="1" applyFont="1" applyBorder="1" applyAlignment="1">
      <alignment horizontal="center" vertical="center"/>
    </xf>
    <xf numFmtId="0" fontId="0" fillId="0" borderId="99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81" xfId="0" applyNumberFormat="1" applyFont="1" applyBorder="1" applyAlignment="1">
      <alignment horizontal="center" vertical="center"/>
    </xf>
    <xf numFmtId="0" fontId="0" fillId="0" borderId="99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14" xfId="0" applyNumberFormat="1" applyFont="1" applyBorder="1" applyAlignment="1">
      <alignment vertical="center"/>
    </xf>
    <xf numFmtId="0" fontId="0" fillId="0" borderId="15" xfId="0" applyNumberFormat="1" applyFont="1" applyBorder="1" applyAlignment="1">
      <alignment vertical="center"/>
    </xf>
    <xf numFmtId="0" fontId="0" fillId="0" borderId="16" xfId="0" applyNumberFormat="1" applyFont="1" applyBorder="1" applyAlignment="1">
      <alignment vertical="center"/>
    </xf>
    <xf numFmtId="0" fontId="0" fillId="0" borderId="81" xfId="0" applyNumberFormat="1" applyFont="1" applyBorder="1" applyAlignment="1">
      <alignment vertical="center"/>
    </xf>
    <xf numFmtId="0" fontId="0" fillId="0" borderId="100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81" xfId="0" applyNumberFormat="1" applyFont="1" applyBorder="1" applyAlignment="1">
      <alignment horizontal="center" vertical="center"/>
    </xf>
    <xf numFmtId="0" fontId="0" fillId="0" borderId="28" xfId="0" applyNumberFormat="1" applyFont="1" applyBorder="1" applyAlignment="1" applyProtection="1" quotePrefix="1">
      <alignment horizontal="center" vertical="center"/>
      <protection/>
    </xf>
    <xf numFmtId="0" fontId="0" fillId="0" borderId="26" xfId="0" applyNumberFormat="1" applyFont="1" applyBorder="1" applyAlignment="1" applyProtection="1">
      <alignment horizontal="center" vertical="center"/>
      <protection/>
    </xf>
    <xf numFmtId="0" fontId="0" fillId="0" borderId="100" xfId="0" applyNumberFormat="1" applyFont="1" applyBorder="1" applyAlignment="1" applyProtection="1">
      <alignment horizontal="center" vertical="center"/>
      <protection/>
    </xf>
    <xf numFmtId="0" fontId="0" fillId="0" borderId="24" xfId="0" applyNumberFormat="1" applyFont="1" applyBorder="1" applyAlignment="1" applyProtection="1" quotePrefix="1">
      <alignment horizontal="center" vertical="center"/>
      <protection/>
    </xf>
    <xf numFmtId="0" fontId="0" fillId="0" borderId="18" xfId="0" applyNumberFormat="1" applyFont="1" applyBorder="1" applyAlignment="1" applyProtection="1">
      <alignment horizontal="center" vertical="center"/>
      <protection/>
    </xf>
    <xf numFmtId="0" fontId="5" fillId="0" borderId="43" xfId="0" applyNumberFormat="1" applyFont="1" applyBorder="1" applyAlignment="1">
      <alignment horizontal="right" vertical="center"/>
    </xf>
    <xf numFmtId="0" fontId="5" fillId="0" borderId="40" xfId="0" applyNumberFormat="1" applyFont="1" applyBorder="1" applyAlignment="1">
      <alignment vertical="center"/>
    </xf>
    <xf numFmtId="0" fontId="0" fillId="0" borderId="25" xfId="0" applyNumberFormat="1" applyFont="1" applyBorder="1" applyAlignment="1" applyProtection="1" quotePrefix="1">
      <alignment horizontal="center" vertical="center"/>
      <protection/>
    </xf>
    <xf numFmtId="0" fontId="0" fillId="0" borderId="43" xfId="0" applyNumberFormat="1" applyFont="1" applyBorder="1" applyAlignment="1">
      <alignment horizontal="center" vertical="center"/>
    </xf>
    <xf numFmtId="0" fontId="0" fillId="0" borderId="40" xfId="0" applyNumberFormat="1" applyFont="1" applyBorder="1" applyAlignment="1">
      <alignment horizontal="center" vertical="center"/>
    </xf>
    <xf numFmtId="0" fontId="0" fillId="0" borderId="41" xfId="0" applyNumberFormat="1" applyFont="1" applyBorder="1" applyAlignment="1">
      <alignment horizontal="center" vertical="center"/>
    </xf>
    <xf numFmtId="178" fontId="5" fillId="0" borderId="87" xfId="0" applyNumberFormat="1" applyFont="1" applyBorder="1" applyAlignment="1" applyProtection="1">
      <alignment vertical="center"/>
      <protection/>
    </xf>
    <xf numFmtId="178" fontId="5" fillId="0" borderId="104" xfId="0" applyNumberFormat="1" applyFont="1" applyBorder="1" applyAlignment="1" applyProtection="1">
      <alignment vertical="center"/>
      <protection/>
    </xf>
    <xf numFmtId="178" fontId="5" fillId="0" borderId="103" xfId="0" applyNumberFormat="1" applyFont="1" applyBorder="1" applyAlignment="1" applyProtection="1">
      <alignment vertical="center"/>
      <protection/>
    </xf>
    <xf numFmtId="178" fontId="5" fillId="0" borderId="86" xfId="0" applyNumberFormat="1" applyFont="1" applyBorder="1" applyAlignment="1">
      <alignment vertical="center"/>
    </xf>
    <xf numFmtId="0" fontId="0" fillId="0" borderId="105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82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 applyProtection="1" quotePrefix="1">
      <alignment horizontal="center" vertical="center"/>
      <protection/>
    </xf>
    <xf numFmtId="178" fontId="5" fillId="0" borderId="104" xfId="0" applyNumberFormat="1" applyFont="1" applyBorder="1" applyAlignment="1" applyProtection="1">
      <alignment horizontal="center" vertical="center"/>
      <protection/>
    </xf>
    <xf numFmtId="0" fontId="0" fillId="0" borderId="25" xfId="0" applyNumberFormat="1" applyFont="1" applyBorder="1" applyAlignment="1" applyProtection="1" quotePrefix="1">
      <alignment horizontal="center" vertical="center" wrapText="1"/>
      <protection/>
    </xf>
    <xf numFmtId="0" fontId="0" fillId="0" borderId="25" xfId="0" applyNumberFormat="1" applyFont="1" applyBorder="1" applyAlignment="1" applyProtection="1">
      <alignment horizontal="center" vertical="center"/>
      <protection/>
    </xf>
    <xf numFmtId="0" fontId="4" fillId="0" borderId="100" xfId="0" applyNumberFormat="1" applyFont="1" applyBorder="1" applyAlignment="1" quotePrefix="1">
      <alignment horizontal="center" vertical="center"/>
    </xf>
    <xf numFmtId="0" fontId="4" fillId="0" borderId="13" xfId="0" applyNumberFormat="1" applyFont="1" applyBorder="1" applyAlignment="1" quotePrefix="1">
      <alignment horizontal="center" vertical="center"/>
    </xf>
    <xf numFmtId="0" fontId="4" fillId="0" borderId="10" xfId="0" applyNumberFormat="1" applyFont="1" applyBorder="1" applyAlignment="1" quotePrefix="1">
      <alignment horizontal="center" vertical="center"/>
    </xf>
    <xf numFmtId="0" fontId="4" fillId="0" borderId="14" xfId="0" applyNumberFormat="1" applyFont="1" applyBorder="1" applyAlignment="1" quotePrefix="1">
      <alignment horizontal="center" vertical="center"/>
    </xf>
    <xf numFmtId="0" fontId="4" fillId="0" borderId="15" xfId="0" applyNumberFormat="1" applyFont="1" applyBorder="1" applyAlignment="1" quotePrefix="1">
      <alignment horizontal="center" vertical="center"/>
    </xf>
    <xf numFmtId="0" fontId="4" fillId="0" borderId="81" xfId="0" applyNumberFormat="1" applyFont="1" applyBorder="1" applyAlignment="1" quotePrefix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P52"/>
  <sheetViews>
    <sheetView showGridLines="0" showZeros="0" view="pageBreakPreview" zoomScale="65" zoomScaleNormal="75" zoomScaleSheetLayoutView="65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F2" sqref="F2"/>
    </sheetView>
  </sheetViews>
  <sheetFormatPr defaultColWidth="10.66015625" defaultRowHeight="18"/>
  <cols>
    <col min="1" max="1" width="1.66015625" style="0" customWidth="1"/>
    <col min="2" max="4" width="4.66015625" style="0" customWidth="1"/>
    <col min="5" max="5" width="28.66015625" style="0" customWidth="1"/>
    <col min="6" max="40" width="10.66015625" style="0" customWidth="1"/>
    <col min="41" max="41" width="11.66015625" style="0" customWidth="1"/>
    <col min="42" max="42" width="1.66015625" style="0" customWidth="1"/>
  </cols>
  <sheetData>
    <row r="1" spans="2:41" ht="54.75" customHeight="1">
      <c r="B1" s="13" t="s">
        <v>198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2:41" ht="24.75" customHeight="1">
      <c r="B2" s="5" t="s">
        <v>128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2:41" ht="24.75" customHeigh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</row>
    <row r="4" spans="2:41" ht="24.75" customHeight="1" thickBot="1">
      <c r="B4" s="15" t="s">
        <v>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241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</row>
    <row r="5" spans="2:42" ht="19.5" customHeight="1">
      <c r="B5" s="9"/>
      <c r="C5" s="16"/>
      <c r="D5" s="16"/>
      <c r="E5" s="8"/>
      <c r="F5" s="289" t="s">
        <v>108</v>
      </c>
      <c r="G5" s="318" t="s">
        <v>190</v>
      </c>
      <c r="H5" s="319"/>
      <c r="I5" s="294"/>
      <c r="J5" s="299"/>
      <c r="K5" s="322" t="s">
        <v>193</v>
      </c>
      <c r="L5" s="298" t="s">
        <v>111</v>
      </c>
      <c r="M5" s="294"/>
      <c r="N5" s="299"/>
      <c r="O5" s="298" t="s">
        <v>114</v>
      </c>
      <c r="P5" s="294"/>
      <c r="Q5" s="294"/>
      <c r="R5" s="294"/>
      <c r="S5" s="294"/>
      <c r="T5" s="294"/>
      <c r="U5" s="294"/>
      <c r="V5" s="299"/>
      <c r="W5" s="298" t="s">
        <v>100</v>
      </c>
      <c r="X5" s="304"/>
      <c r="Y5" s="304"/>
      <c r="Z5" s="305"/>
      <c r="AA5" s="312" t="s">
        <v>103</v>
      </c>
      <c r="AB5" s="313"/>
      <c r="AC5" s="299"/>
      <c r="AD5" s="298" t="s">
        <v>105</v>
      </c>
      <c r="AE5" s="294"/>
      <c r="AF5" s="294"/>
      <c r="AG5" s="294"/>
      <c r="AH5" s="299"/>
      <c r="AI5" s="293" t="s">
        <v>104</v>
      </c>
      <c r="AJ5" s="294"/>
      <c r="AK5" s="294"/>
      <c r="AL5" s="294"/>
      <c r="AM5" s="294"/>
      <c r="AN5" s="294"/>
      <c r="AO5" s="17"/>
      <c r="AP5" s="1"/>
    </row>
    <row r="6" spans="2:42" ht="19.5" customHeight="1">
      <c r="B6" s="9"/>
      <c r="C6" s="16" t="s">
        <v>1</v>
      </c>
      <c r="D6" s="16"/>
      <c r="E6" s="10"/>
      <c r="F6" s="290"/>
      <c r="G6" s="300"/>
      <c r="H6" s="295"/>
      <c r="I6" s="295"/>
      <c r="J6" s="301"/>
      <c r="K6" s="290"/>
      <c r="L6" s="300"/>
      <c r="M6" s="295"/>
      <c r="N6" s="301"/>
      <c r="O6" s="300"/>
      <c r="P6" s="295"/>
      <c r="Q6" s="295"/>
      <c r="R6" s="295"/>
      <c r="S6" s="295"/>
      <c r="T6" s="295"/>
      <c r="U6" s="295"/>
      <c r="V6" s="301"/>
      <c r="W6" s="306"/>
      <c r="X6" s="307"/>
      <c r="Y6" s="307"/>
      <c r="Z6" s="308"/>
      <c r="AA6" s="300"/>
      <c r="AB6" s="295"/>
      <c r="AC6" s="301"/>
      <c r="AD6" s="300"/>
      <c r="AE6" s="295"/>
      <c r="AF6" s="295"/>
      <c r="AG6" s="295"/>
      <c r="AH6" s="301"/>
      <c r="AI6" s="295"/>
      <c r="AJ6" s="295"/>
      <c r="AK6" s="296"/>
      <c r="AL6" s="296"/>
      <c r="AM6" s="296"/>
      <c r="AN6" s="295"/>
      <c r="AO6" s="18"/>
      <c r="AP6" s="1"/>
    </row>
    <row r="7" spans="2:42" ht="19.5" customHeight="1">
      <c r="B7" s="9"/>
      <c r="C7" s="16"/>
      <c r="D7" s="16"/>
      <c r="E7" s="10"/>
      <c r="F7" s="290"/>
      <c r="G7" s="300"/>
      <c r="H7" s="295"/>
      <c r="I7" s="295"/>
      <c r="J7" s="301"/>
      <c r="K7" s="290"/>
      <c r="L7" s="300"/>
      <c r="M7" s="295"/>
      <c r="N7" s="301"/>
      <c r="O7" s="300"/>
      <c r="P7" s="295"/>
      <c r="Q7" s="295"/>
      <c r="R7" s="295"/>
      <c r="S7" s="295"/>
      <c r="T7" s="295"/>
      <c r="U7" s="295"/>
      <c r="V7" s="301"/>
      <c r="W7" s="306"/>
      <c r="X7" s="307"/>
      <c r="Y7" s="307"/>
      <c r="Z7" s="308"/>
      <c r="AA7" s="300"/>
      <c r="AB7" s="295"/>
      <c r="AC7" s="301"/>
      <c r="AD7" s="300"/>
      <c r="AE7" s="295"/>
      <c r="AF7" s="295"/>
      <c r="AG7" s="295"/>
      <c r="AH7" s="301"/>
      <c r="AI7" s="295"/>
      <c r="AJ7" s="295"/>
      <c r="AK7" s="296"/>
      <c r="AL7" s="296"/>
      <c r="AM7" s="296"/>
      <c r="AN7" s="295"/>
      <c r="AO7" s="6"/>
      <c r="AP7" s="1"/>
    </row>
    <row r="8" spans="2:42" ht="19.5" customHeight="1">
      <c r="B8" s="9"/>
      <c r="C8" s="16"/>
      <c r="D8" s="16"/>
      <c r="E8" s="10"/>
      <c r="F8" s="290"/>
      <c r="G8" s="300"/>
      <c r="H8" s="295"/>
      <c r="I8" s="295"/>
      <c r="J8" s="301"/>
      <c r="K8" s="290"/>
      <c r="L8" s="300"/>
      <c r="M8" s="295"/>
      <c r="N8" s="301"/>
      <c r="O8" s="300"/>
      <c r="P8" s="295"/>
      <c r="Q8" s="295"/>
      <c r="R8" s="295"/>
      <c r="S8" s="295"/>
      <c r="T8" s="295"/>
      <c r="U8" s="295"/>
      <c r="V8" s="301"/>
      <c r="W8" s="306"/>
      <c r="X8" s="307"/>
      <c r="Y8" s="307"/>
      <c r="Z8" s="308"/>
      <c r="AA8" s="300"/>
      <c r="AB8" s="295"/>
      <c r="AC8" s="301"/>
      <c r="AD8" s="300"/>
      <c r="AE8" s="295"/>
      <c r="AF8" s="295"/>
      <c r="AG8" s="295"/>
      <c r="AH8" s="301"/>
      <c r="AI8" s="295"/>
      <c r="AJ8" s="295"/>
      <c r="AK8" s="296"/>
      <c r="AL8" s="296"/>
      <c r="AM8" s="296"/>
      <c r="AN8" s="295"/>
      <c r="AO8" s="6" t="s">
        <v>2</v>
      </c>
      <c r="AP8" s="1"/>
    </row>
    <row r="9" spans="2:42" ht="19.5" customHeight="1" thickBot="1">
      <c r="B9" s="9"/>
      <c r="C9" s="16"/>
      <c r="D9" s="16"/>
      <c r="E9" s="10"/>
      <c r="F9" s="291"/>
      <c r="G9" s="302"/>
      <c r="H9" s="297"/>
      <c r="I9" s="297"/>
      <c r="J9" s="303"/>
      <c r="K9" s="291"/>
      <c r="L9" s="302"/>
      <c r="M9" s="297"/>
      <c r="N9" s="303"/>
      <c r="O9" s="302"/>
      <c r="P9" s="297"/>
      <c r="Q9" s="297"/>
      <c r="R9" s="297"/>
      <c r="S9" s="297"/>
      <c r="T9" s="297"/>
      <c r="U9" s="297"/>
      <c r="V9" s="303"/>
      <c r="W9" s="309"/>
      <c r="X9" s="310"/>
      <c r="Y9" s="310"/>
      <c r="Z9" s="311"/>
      <c r="AA9" s="302"/>
      <c r="AB9" s="297"/>
      <c r="AC9" s="303"/>
      <c r="AD9" s="302"/>
      <c r="AE9" s="297"/>
      <c r="AF9" s="297"/>
      <c r="AG9" s="297"/>
      <c r="AH9" s="303"/>
      <c r="AI9" s="297"/>
      <c r="AJ9" s="297"/>
      <c r="AK9" s="297"/>
      <c r="AL9" s="297"/>
      <c r="AM9" s="297"/>
      <c r="AN9" s="297"/>
      <c r="AO9" s="6"/>
      <c r="AP9" s="1"/>
    </row>
    <row r="10" spans="2:42" ht="29.25" customHeight="1">
      <c r="B10" s="19"/>
      <c r="C10" s="14"/>
      <c r="D10" s="14"/>
      <c r="E10" s="20"/>
      <c r="F10" s="21" t="s">
        <v>130</v>
      </c>
      <c r="G10" s="320" t="s">
        <v>191</v>
      </c>
      <c r="H10" s="321"/>
      <c r="I10" s="276"/>
      <c r="J10" s="266" t="s">
        <v>85</v>
      </c>
      <c r="K10" s="252" t="s">
        <v>194</v>
      </c>
      <c r="L10" s="275" t="s">
        <v>115</v>
      </c>
      <c r="M10" s="276"/>
      <c r="N10" s="266" t="s">
        <v>85</v>
      </c>
      <c r="O10" s="272" t="s">
        <v>137</v>
      </c>
      <c r="P10" s="273"/>
      <c r="Q10" s="274"/>
      <c r="R10" s="264" t="s">
        <v>138</v>
      </c>
      <c r="S10" s="274"/>
      <c r="T10" s="264" t="s">
        <v>139</v>
      </c>
      <c r="U10" s="265"/>
      <c r="V10" s="266" t="s">
        <v>85</v>
      </c>
      <c r="W10" s="275" t="s">
        <v>117</v>
      </c>
      <c r="X10" s="288"/>
      <c r="Y10" s="276"/>
      <c r="Z10" s="266" t="s">
        <v>85</v>
      </c>
      <c r="AA10" s="275" t="s">
        <v>116</v>
      </c>
      <c r="AB10" s="276"/>
      <c r="AC10" s="266" t="s">
        <v>85</v>
      </c>
      <c r="AD10" s="275" t="s">
        <v>118</v>
      </c>
      <c r="AE10" s="288"/>
      <c r="AF10" s="292" t="s">
        <v>188</v>
      </c>
      <c r="AG10" s="276"/>
      <c r="AH10" s="266" t="s">
        <v>85</v>
      </c>
      <c r="AI10" s="264" t="s">
        <v>140</v>
      </c>
      <c r="AJ10" s="274"/>
      <c r="AK10" s="264" t="s">
        <v>141</v>
      </c>
      <c r="AL10" s="316"/>
      <c r="AM10" s="22" t="s">
        <v>126</v>
      </c>
      <c r="AN10" s="314" t="s">
        <v>85</v>
      </c>
      <c r="AO10" s="23"/>
      <c r="AP10" s="1"/>
    </row>
    <row r="11" spans="2:42" ht="29.25" customHeight="1" thickBot="1">
      <c r="B11" s="19" t="s">
        <v>3</v>
      </c>
      <c r="C11" s="14"/>
      <c r="D11" s="14"/>
      <c r="E11" s="20"/>
      <c r="F11" s="24" t="s">
        <v>131</v>
      </c>
      <c r="G11" s="249" t="s">
        <v>131</v>
      </c>
      <c r="H11" s="26" t="s">
        <v>107</v>
      </c>
      <c r="I11" s="26" t="s">
        <v>192</v>
      </c>
      <c r="J11" s="267"/>
      <c r="K11" s="24" t="s">
        <v>131</v>
      </c>
      <c r="L11" s="25" t="s">
        <v>106</v>
      </c>
      <c r="M11" s="26" t="s">
        <v>107</v>
      </c>
      <c r="N11" s="267"/>
      <c r="O11" s="27" t="s">
        <v>106</v>
      </c>
      <c r="P11" s="28" t="s">
        <v>107</v>
      </c>
      <c r="Q11" s="29" t="s">
        <v>142</v>
      </c>
      <c r="R11" s="28" t="s">
        <v>106</v>
      </c>
      <c r="S11" s="28" t="s">
        <v>107</v>
      </c>
      <c r="T11" s="28" t="s">
        <v>106</v>
      </c>
      <c r="U11" s="28" t="s">
        <v>107</v>
      </c>
      <c r="V11" s="267"/>
      <c r="W11" s="26" t="s">
        <v>106</v>
      </c>
      <c r="X11" s="26" t="s">
        <v>107</v>
      </c>
      <c r="Y11" s="26" t="s">
        <v>142</v>
      </c>
      <c r="Z11" s="317"/>
      <c r="AA11" s="26" t="s">
        <v>106</v>
      </c>
      <c r="AB11" s="26" t="s">
        <v>107</v>
      </c>
      <c r="AC11" s="267"/>
      <c r="AD11" s="28" t="s">
        <v>106</v>
      </c>
      <c r="AE11" s="28" t="s">
        <v>107</v>
      </c>
      <c r="AF11" s="28" t="s">
        <v>106</v>
      </c>
      <c r="AG11" s="250" t="s">
        <v>107</v>
      </c>
      <c r="AH11" s="267"/>
      <c r="AI11" s="28" t="s">
        <v>106</v>
      </c>
      <c r="AJ11" s="28" t="s">
        <v>107</v>
      </c>
      <c r="AK11" s="28" t="s">
        <v>106</v>
      </c>
      <c r="AL11" s="28" t="s">
        <v>107</v>
      </c>
      <c r="AM11" s="26" t="s">
        <v>142</v>
      </c>
      <c r="AN11" s="315"/>
      <c r="AO11" s="30"/>
      <c r="AP11" s="1"/>
    </row>
    <row r="12" spans="2:42" ht="22.5" customHeight="1">
      <c r="B12" s="31" t="s">
        <v>5</v>
      </c>
      <c r="C12" s="32"/>
      <c r="D12" s="32"/>
      <c r="E12" s="33"/>
      <c r="F12" s="34" t="s">
        <v>143</v>
      </c>
      <c r="G12" s="35"/>
      <c r="H12" s="43"/>
      <c r="I12" s="36"/>
      <c r="J12" s="37"/>
      <c r="K12" s="253" t="s">
        <v>197</v>
      </c>
      <c r="L12" s="35" t="s">
        <v>109</v>
      </c>
      <c r="M12" s="36" t="s">
        <v>110</v>
      </c>
      <c r="N12" s="37"/>
      <c r="O12" s="38" t="s">
        <v>98</v>
      </c>
      <c r="P12" s="39" t="s">
        <v>98</v>
      </c>
      <c r="Q12" s="40" t="s">
        <v>98</v>
      </c>
      <c r="R12" s="40" t="s">
        <v>98</v>
      </c>
      <c r="S12" s="40" t="s">
        <v>98</v>
      </c>
      <c r="T12" s="40" t="s">
        <v>98</v>
      </c>
      <c r="U12" s="36" t="s">
        <v>112</v>
      </c>
      <c r="V12" s="37"/>
      <c r="W12" s="41" t="s">
        <v>98</v>
      </c>
      <c r="X12" s="40" t="s">
        <v>98</v>
      </c>
      <c r="Y12" s="36" t="s">
        <v>112</v>
      </c>
      <c r="Z12" s="37"/>
      <c r="AA12" s="42" t="s">
        <v>98</v>
      </c>
      <c r="AB12" s="43" t="s">
        <v>112</v>
      </c>
      <c r="AC12" s="37"/>
      <c r="AD12" s="41" t="s">
        <v>98</v>
      </c>
      <c r="AE12" s="36" t="s">
        <v>112</v>
      </c>
      <c r="AF12" s="40" t="s">
        <v>189</v>
      </c>
      <c r="AG12" s="254" t="s">
        <v>189</v>
      </c>
      <c r="AH12" s="37"/>
      <c r="AI12" s="39" t="s">
        <v>98</v>
      </c>
      <c r="AJ12" s="40" t="s">
        <v>98</v>
      </c>
      <c r="AK12" s="40" t="s">
        <v>98</v>
      </c>
      <c r="AL12" s="43" t="s">
        <v>112</v>
      </c>
      <c r="AM12" s="40" t="s">
        <v>144</v>
      </c>
      <c r="AN12" s="40"/>
      <c r="AO12" s="44"/>
      <c r="AP12" s="1"/>
    </row>
    <row r="13" spans="2:42" ht="22.5" customHeight="1">
      <c r="B13" s="45" t="s">
        <v>133</v>
      </c>
      <c r="C13" s="46"/>
      <c r="D13" s="46"/>
      <c r="E13" s="47"/>
      <c r="F13" s="48" t="s">
        <v>136</v>
      </c>
      <c r="G13" s="49" t="s">
        <v>145</v>
      </c>
      <c r="H13" s="251" t="s">
        <v>145</v>
      </c>
      <c r="I13" s="50" t="s">
        <v>145</v>
      </c>
      <c r="J13" s="51"/>
      <c r="K13" s="48" t="s">
        <v>136</v>
      </c>
      <c r="L13" s="49" t="s">
        <v>145</v>
      </c>
      <c r="M13" s="50" t="s">
        <v>145</v>
      </c>
      <c r="N13" s="51"/>
      <c r="O13" s="52" t="s">
        <v>145</v>
      </c>
      <c r="P13" s="53" t="s">
        <v>145</v>
      </c>
      <c r="Q13" s="50" t="s">
        <v>113</v>
      </c>
      <c r="R13" s="50" t="s">
        <v>113</v>
      </c>
      <c r="S13" s="50" t="s">
        <v>113</v>
      </c>
      <c r="T13" s="50" t="s">
        <v>113</v>
      </c>
      <c r="U13" s="54" t="s">
        <v>145</v>
      </c>
      <c r="V13" s="51"/>
      <c r="W13" s="49" t="s">
        <v>113</v>
      </c>
      <c r="X13" s="50" t="s">
        <v>113</v>
      </c>
      <c r="Y13" s="54" t="s">
        <v>113</v>
      </c>
      <c r="Z13" s="51"/>
      <c r="AA13" s="55" t="s">
        <v>113</v>
      </c>
      <c r="AB13" s="56" t="s">
        <v>113</v>
      </c>
      <c r="AC13" s="51"/>
      <c r="AD13" s="49" t="s">
        <v>113</v>
      </c>
      <c r="AE13" s="54" t="s">
        <v>113</v>
      </c>
      <c r="AF13" s="50" t="s">
        <v>113</v>
      </c>
      <c r="AG13" s="56" t="s">
        <v>113</v>
      </c>
      <c r="AH13" s="51"/>
      <c r="AI13" s="53" t="s">
        <v>113</v>
      </c>
      <c r="AJ13" s="50" t="s">
        <v>113</v>
      </c>
      <c r="AK13" s="50" t="s">
        <v>113</v>
      </c>
      <c r="AL13" s="56" t="s">
        <v>113</v>
      </c>
      <c r="AM13" s="50" t="s">
        <v>113</v>
      </c>
      <c r="AN13" s="50"/>
      <c r="AO13" s="57"/>
      <c r="AP13" s="1"/>
    </row>
    <row r="14" spans="2:42" ht="22.5" customHeight="1">
      <c r="B14" s="58" t="s">
        <v>134</v>
      </c>
      <c r="C14" s="59"/>
      <c r="D14" s="59"/>
      <c r="E14" s="60"/>
      <c r="F14" s="61">
        <v>1</v>
      </c>
      <c r="G14" s="62">
        <v>1</v>
      </c>
      <c r="H14" s="72">
        <v>1</v>
      </c>
      <c r="I14" s="63">
        <v>1</v>
      </c>
      <c r="J14" s="64">
        <v>3</v>
      </c>
      <c r="K14" s="61">
        <v>1</v>
      </c>
      <c r="L14" s="62">
        <v>1</v>
      </c>
      <c r="M14" s="63">
        <v>1</v>
      </c>
      <c r="N14" s="64">
        <v>2</v>
      </c>
      <c r="O14" s="65">
        <v>1</v>
      </c>
      <c r="P14" s="66">
        <v>1</v>
      </c>
      <c r="Q14" s="63">
        <v>1</v>
      </c>
      <c r="R14" s="63">
        <v>1</v>
      </c>
      <c r="S14" s="67">
        <v>1</v>
      </c>
      <c r="T14" s="67">
        <v>1</v>
      </c>
      <c r="U14" s="68">
        <v>1</v>
      </c>
      <c r="V14" s="69"/>
      <c r="W14" s="70">
        <v>1</v>
      </c>
      <c r="X14" s="63">
        <v>1</v>
      </c>
      <c r="Y14" s="63">
        <v>1</v>
      </c>
      <c r="Z14" s="64"/>
      <c r="AA14" s="71">
        <v>1</v>
      </c>
      <c r="AB14" s="72">
        <v>1</v>
      </c>
      <c r="AC14" s="64"/>
      <c r="AD14" s="62">
        <v>1</v>
      </c>
      <c r="AE14" s="63">
        <v>1</v>
      </c>
      <c r="AF14" s="63">
        <v>1</v>
      </c>
      <c r="AG14" s="72">
        <v>1</v>
      </c>
      <c r="AH14" s="64"/>
      <c r="AI14" s="71">
        <v>1</v>
      </c>
      <c r="AJ14" s="63">
        <v>1</v>
      </c>
      <c r="AK14" s="67">
        <v>1</v>
      </c>
      <c r="AL14" s="68">
        <v>1</v>
      </c>
      <c r="AM14" s="67">
        <v>1</v>
      </c>
      <c r="AN14" s="63"/>
      <c r="AO14" s="61"/>
      <c r="AP14" s="1"/>
    </row>
    <row r="15" spans="2:42" ht="22.5" customHeight="1">
      <c r="B15" s="73" t="s">
        <v>93</v>
      </c>
      <c r="C15" s="7"/>
      <c r="D15" s="74" t="s">
        <v>88</v>
      </c>
      <c r="E15" s="75"/>
      <c r="F15" s="76">
        <v>0</v>
      </c>
      <c r="G15" s="77">
        <v>4677</v>
      </c>
      <c r="H15" s="87"/>
      <c r="I15" s="78">
        <v>229</v>
      </c>
      <c r="J15" s="79">
        <f aca="true" t="shared" si="0" ref="J15:J20">SUM(G15:I15)</f>
        <v>4906</v>
      </c>
      <c r="K15" s="76">
        <v>0</v>
      </c>
      <c r="L15" s="77">
        <v>50</v>
      </c>
      <c r="M15" s="78">
        <v>0</v>
      </c>
      <c r="N15" s="79">
        <f aca="true" t="shared" si="1" ref="N15:N20">SUM(L15:M15)</f>
        <v>50</v>
      </c>
      <c r="O15" s="80">
        <v>80</v>
      </c>
      <c r="P15" s="81">
        <v>0</v>
      </c>
      <c r="Q15" s="78">
        <v>0</v>
      </c>
      <c r="R15" s="78">
        <v>70</v>
      </c>
      <c r="S15" s="78">
        <v>0</v>
      </c>
      <c r="T15" s="82">
        <v>50</v>
      </c>
      <c r="U15" s="83">
        <v>0</v>
      </c>
      <c r="V15" s="84">
        <f>SUM(O15:U15)</f>
        <v>200</v>
      </c>
      <c r="W15" s="77">
        <v>50</v>
      </c>
      <c r="X15" s="78">
        <v>0</v>
      </c>
      <c r="Y15" s="78">
        <v>0</v>
      </c>
      <c r="Z15" s="79">
        <f>SUM(W15:Y15)</f>
        <v>50</v>
      </c>
      <c r="AA15" s="85">
        <v>50</v>
      </c>
      <c r="AB15" s="86">
        <v>0</v>
      </c>
      <c r="AC15" s="79">
        <f>SUM(AA15:AB15)</f>
        <v>50</v>
      </c>
      <c r="AD15" s="77">
        <v>82</v>
      </c>
      <c r="AE15" s="78">
        <v>0</v>
      </c>
      <c r="AF15" s="78">
        <v>29</v>
      </c>
      <c r="AG15" s="87">
        <v>0</v>
      </c>
      <c r="AH15" s="79">
        <f>SUM(AD15:AG15)</f>
        <v>111</v>
      </c>
      <c r="AI15" s="81">
        <v>80</v>
      </c>
      <c r="AJ15" s="78">
        <v>0</v>
      </c>
      <c r="AK15" s="82">
        <v>80</v>
      </c>
      <c r="AL15" s="83">
        <v>0</v>
      </c>
      <c r="AM15" s="82">
        <v>0</v>
      </c>
      <c r="AN15" s="78">
        <f aca="true" t="shared" si="2" ref="AN15:AN20">SUM(AI15:AM15)</f>
        <v>160</v>
      </c>
      <c r="AO15" s="76">
        <f>F15+J15+K15+N15+AC15+Z15+V15+AN15+AH15</f>
        <v>5527</v>
      </c>
      <c r="AP15" s="1"/>
    </row>
    <row r="16" spans="2:42" ht="22.5" customHeight="1">
      <c r="B16" s="58"/>
      <c r="C16" s="88" t="s">
        <v>86</v>
      </c>
      <c r="D16" s="89" t="s">
        <v>89</v>
      </c>
      <c r="E16" s="90"/>
      <c r="F16" s="91">
        <v>100</v>
      </c>
      <c r="G16" s="92">
        <v>0</v>
      </c>
      <c r="H16" s="102"/>
      <c r="I16" s="93">
        <v>0</v>
      </c>
      <c r="J16" s="94">
        <f t="shared" si="0"/>
        <v>0</v>
      </c>
      <c r="K16" s="91">
        <v>29</v>
      </c>
      <c r="L16" s="92">
        <v>0</v>
      </c>
      <c r="M16" s="93">
        <v>0</v>
      </c>
      <c r="N16" s="94">
        <f t="shared" si="1"/>
        <v>0</v>
      </c>
      <c r="O16" s="95">
        <v>0</v>
      </c>
      <c r="P16" s="96">
        <v>0</v>
      </c>
      <c r="Q16" s="93">
        <v>0</v>
      </c>
      <c r="R16" s="93">
        <v>0</v>
      </c>
      <c r="S16" s="93">
        <v>0</v>
      </c>
      <c r="T16" s="97">
        <v>0</v>
      </c>
      <c r="U16" s="98">
        <v>0</v>
      </c>
      <c r="V16" s="99">
        <f aca="true" t="shared" si="3" ref="V16:V52">SUM(O16:U16)</f>
        <v>0</v>
      </c>
      <c r="W16" s="92">
        <v>0</v>
      </c>
      <c r="X16" s="93">
        <v>0</v>
      </c>
      <c r="Y16" s="93">
        <v>0</v>
      </c>
      <c r="Z16" s="94">
        <f aca="true" t="shared" si="4" ref="Z16:Z52">SUM(W16:Y16)</f>
        <v>0</v>
      </c>
      <c r="AA16" s="100">
        <v>0</v>
      </c>
      <c r="AB16" s="101">
        <v>0</v>
      </c>
      <c r="AC16" s="94">
        <f aca="true" t="shared" si="5" ref="AC16:AC52">SUM(AA16:AB16)</f>
        <v>0</v>
      </c>
      <c r="AD16" s="92">
        <v>0</v>
      </c>
      <c r="AE16" s="93">
        <v>0</v>
      </c>
      <c r="AF16" s="93">
        <v>0</v>
      </c>
      <c r="AG16" s="102">
        <v>0</v>
      </c>
      <c r="AH16" s="94">
        <f aca="true" t="shared" si="6" ref="AH16:AH52">SUM(AD16:AG16)</f>
        <v>0</v>
      </c>
      <c r="AI16" s="96">
        <v>0</v>
      </c>
      <c r="AJ16" s="93">
        <v>0</v>
      </c>
      <c r="AK16" s="97">
        <v>0</v>
      </c>
      <c r="AL16" s="98">
        <v>0</v>
      </c>
      <c r="AM16" s="97">
        <v>0</v>
      </c>
      <c r="AN16" s="93">
        <f t="shared" si="2"/>
        <v>0</v>
      </c>
      <c r="AO16" s="91">
        <f aca="true" t="shared" si="7" ref="AO16:AO52">F16+J16+K16+N16+AC16+Z16+V16+AN16+AH16</f>
        <v>129</v>
      </c>
      <c r="AP16" s="1"/>
    </row>
    <row r="17" spans="2:42" ht="22.5" customHeight="1">
      <c r="B17" s="58"/>
      <c r="C17" s="88"/>
      <c r="D17" s="103" t="s">
        <v>90</v>
      </c>
      <c r="E17" s="104"/>
      <c r="F17" s="105">
        <v>0</v>
      </c>
      <c r="G17" s="106">
        <v>0</v>
      </c>
      <c r="H17" s="116"/>
      <c r="I17" s="107">
        <v>0</v>
      </c>
      <c r="J17" s="108">
        <f t="shared" si="0"/>
        <v>0</v>
      </c>
      <c r="K17" s="105">
        <v>0</v>
      </c>
      <c r="L17" s="106">
        <v>0</v>
      </c>
      <c r="M17" s="107">
        <v>0</v>
      </c>
      <c r="N17" s="108">
        <f t="shared" si="1"/>
        <v>0</v>
      </c>
      <c r="O17" s="109">
        <v>0</v>
      </c>
      <c r="P17" s="110">
        <v>0</v>
      </c>
      <c r="Q17" s="107">
        <v>35</v>
      </c>
      <c r="R17" s="107">
        <v>0</v>
      </c>
      <c r="S17" s="107">
        <v>0</v>
      </c>
      <c r="T17" s="111">
        <v>0</v>
      </c>
      <c r="U17" s="112">
        <v>0</v>
      </c>
      <c r="V17" s="113">
        <f t="shared" si="3"/>
        <v>35</v>
      </c>
      <c r="W17" s="106">
        <v>0</v>
      </c>
      <c r="X17" s="107">
        <v>0</v>
      </c>
      <c r="Y17" s="107">
        <v>30</v>
      </c>
      <c r="Z17" s="108">
        <f t="shared" si="4"/>
        <v>30</v>
      </c>
      <c r="AA17" s="114">
        <v>0</v>
      </c>
      <c r="AB17" s="115">
        <v>0</v>
      </c>
      <c r="AC17" s="108">
        <f t="shared" si="5"/>
        <v>0</v>
      </c>
      <c r="AD17" s="106">
        <v>0</v>
      </c>
      <c r="AE17" s="107">
        <v>0</v>
      </c>
      <c r="AF17" s="107">
        <v>0</v>
      </c>
      <c r="AG17" s="116">
        <v>0</v>
      </c>
      <c r="AH17" s="108">
        <f t="shared" si="6"/>
        <v>0</v>
      </c>
      <c r="AI17" s="110">
        <v>0</v>
      </c>
      <c r="AJ17" s="107">
        <v>0</v>
      </c>
      <c r="AK17" s="111">
        <v>0</v>
      </c>
      <c r="AL17" s="112">
        <v>0</v>
      </c>
      <c r="AM17" s="111">
        <v>35</v>
      </c>
      <c r="AN17" s="107">
        <f t="shared" si="2"/>
        <v>35</v>
      </c>
      <c r="AO17" s="105">
        <f t="shared" si="7"/>
        <v>100</v>
      </c>
      <c r="AP17" s="1"/>
    </row>
    <row r="18" spans="2:42" ht="22.5" customHeight="1">
      <c r="B18" s="58"/>
      <c r="C18" s="88" t="s">
        <v>87</v>
      </c>
      <c r="D18" s="103" t="s">
        <v>91</v>
      </c>
      <c r="E18" s="104"/>
      <c r="F18" s="105">
        <v>20</v>
      </c>
      <c r="G18" s="106">
        <v>0</v>
      </c>
      <c r="H18" s="116"/>
      <c r="I18" s="107">
        <v>0</v>
      </c>
      <c r="J18" s="108">
        <f t="shared" si="0"/>
        <v>0</v>
      </c>
      <c r="K18" s="105"/>
      <c r="L18" s="106">
        <v>0</v>
      </c>
      <c r="M18" s="107">
        <v>0</v>
      </c>
      <c r="N18" s="108">
        <f t="shared" si="1"/>
        <v>0</v>
      </c>
      <c r="O18" s="109">
        <v>0</v>
      </c>
      <c r="P18" s="110">
        <v>0</v>
      </c>
      <c r="Q18" s="107">
        <v>0</v>
      </c>
      <c r="R18" s="107">
        <v>0</v>
      </c>
      <c r="S18" s="107">
        <v>0</v>
      </c>
      <c r="T18" s="111">
        <v>0</v>
      </c>
      <c r="U18" s="112">
        <v>0</v>
      </c>
      <c r="V18" s="113">
        <f t="shared" si="3"/>
        <v>0</v>
      </c>
      <c r="W18" s="106">
        <v>0</v>
      </c>
      <c r="X18" s="107">
        <v>0</v>
      </c>
      <c r="Y18" s="107">
        <v>0</v>
      </c>
      <c r="Z18" s="108">
        <f t="shared" si="4"/>
        <v>0</v>
      </c>
      <c r="AA18" s="114">
        <v>0</v>
      </c>
      <c r="AB18" s="115">
        <v>0</v>
      </c>
      <c r="AC18" s="108">
        <f t="shared" si="5"/>
        <v>0</v>
      </c>
      <c r="AD18" s="106">
        <v>0</v>
      </c>
      <c r="AE18" s="107">
        <v>0</v>
      </c>
      <c r="AF18" s="107">
        <v>0</v>
      </c>
      <c r="AG18" s="116">
        <v>0</v>
      </c>
      <c r="AH18" s="108">
        <f t="shared" si="6"/>
        <v>0</v>
      </c>
      <c r="AI18" s="110">
        <v>0</v>
      </c>
      <c r="AJ18" s="107">
        <v>0</v>
      </c>
      <c r="AK18" s="111">
        <v>0</v>
      </c>
      <c r="AL18" s="112">
        <v>0</v>
      </c>
      <c r="AM18" s="111">
        <v>0</v>
      </c>
      <c r="AN18" s="107">
        <f t="shared" si="2"/>
        <v>0</v>
      </c>
      <c r="AO18" s="105">
        <f t="shared" si="7"/>
        <v>20</v>
      </c>
      <c r="AP18" s="1"/>
    </row>
    <row r="19" spans="2:42" ht="22.5" customHeight="1">
      <c r="B19" s="58"/>
      <c r="C19" s="117"/>
      <c r="D19" s="117" t="s">
        <v>92</v>
      </c>
      <c r="E19" s="118"/>
      <c r="F19" s="61">
        <v>0</v>
      </c>
      <c r="G19" s="62">
        <v>0</v>
      </c>
      <c r="H19" s="72"/>
      <c r="I19" s="63"/>
      <c r="J19" s="64">
        <f t="shared" si="0"/>
        <v>0</v>
      </c>
      <c r="K19" s="61">
        <v>0</v>
      </c>
      <c r="L19" s="62">
        <v>0</v>
      </c>
      <c r="M19" s="63">
        <v>5</v>
      </c>
      <c r="N19" s="64">
        <f t="shared" si="1"/>
        <v>5</v>
      </c>
      <c r="O19" s="65">
        <v>0</v>
      </c>
      <c r="P19" s="71">
        <v>18</v>
      </c>
      <c r="Q19" s="63">
        <v>0</v>
      </c>
      <c r="R19" s="63">
        <v>0</v>
      </c>
      <c r="S19" s="63">
        <v>8</v>
      </c>
      <c r="T19" s="67">
        <v>0</v>
      </c>
      <c r="U19" s="68">
        <v>8</v>
      </c>
      <c r="V19" s="69">
        <f>SUM(O19:U19)</f>
        <v>34</v>
      </c>
      <c r="W19" s="62">
        <v>0</v>
      </c>
      <c r="X19" s="63">
        <v>20</v>
      </c>
      <c r="Y19" s="63">
        <v>0</v>
      </c>
      <c r="Z19" s="64">
        <f t="shared" si="4"/>
        <v>20</v>
      </c>
      <c r="AA19" s="71">
        <v>0</v>
      </c>
      <c r="AB19" s="72">
        <v>8</v>
      </c>
      <c r="AC19" s="64">
        <f t="shared" si="5"/>
        <v>8</v>
      </c>
      <c r="AD19" s="62">
        <v>0</v>
      </c>
      <c r="AE19" s="63">
        <v>18</v>
      </c>
      <c r="AF19" s="63">
        <v>0</v>
      </c>
      <c r="AG19" s="72">
        <v>10</v>
      </c>
      <c r="AH19" s="64">
        <f t="shared" si="6"/>
        <v>28</v>
      </c>
      <c r="AI19" s="71">
        <v>0</v>
      </c>
      <c r="AJ19" s="63">
        <v>20</v>
      </c>
      <c r="AK19" s="67">
        <v>0</v>
      </c>
      <c r="AL19" s="68">
        <v>20</v>
      </c>
      <c r="AM19" s="67">
        <v>0</v>
      </c>
      <c r="AN19" s="63">
        <f t="shared" si="2"/>
        <v>40</v>
      </c>
      <c r="AO19" s="61">
        <f t="shared" si="7"/>
        <v>135</v>
      </c>
      <c r="AP19" s="1"/>
    </row>
    <row r="20" spans="2:42" ht="22.5" customHeight="1">
      <c r="B20" s="119" t="s">
        <v>135</v>
      </c>
      <c r="C20" s="59"/>
      <c r="D20" s="59"/>
      <c r="E20" s="60"/>
      <c r="F20" s="61"/>
      <c r="G20" s="62"/>
      <c r="H20" s="72"/>
      <c r="I20" s="63"/>
      <c r="J20" s="64">
        <f t="shared" si="0"/>
        <v>0</v>
      </c>
      <c r="K20" s="61"/>
      <c r="L20" s="62"/>
      <c r="M20" s="63"/>
      <c r="N20" s="64">
        <f t="shared" si="1"/>
        <v>0</v>
      </c>
      <c r="O20" s="65"/>
      <c r="P20" s="66"/>
      <c r="Q20" s="63"/>
      <c r="R20" s="63"/>
      <c r="S20" s="67"/>
      <c r="T20" s="67"/>
      <c r="U20" s="68"/>
      <c r="V20" s="69">
        <f t="shared" si="3"/>
        <v>0</v>
      </c>
      <c r="W20" s="70"/>
      <c r="X20" s="63"/>
      <c r="Y20" s="63"/>
      <c r="Z20" s="64">
        <f t="shared" si="4"/>
        <v>0</v>
      </c>
      <c r="AA20" s="71"/>
      <c r="AB20" s="72"/>
      <c r="AC20" s="64">
        <f t="shared" si="5"/>
        <v>0</v>
      </c>
      <c r="AD20" s="62"/>
      <c r="AE20" s="63"/>
      <c r="AF20" s="63"/>
      <c r="AG20" s="72"/>
      <c r="AH20" s="64">
        <f t="shared" si="6"/>
        <v>0</v>
      </c>
      <c r="AI20" s="66"/>
      <c r="AJ20" s="63"/>
      <c r="AK20" s="67"/>
      <c r="AL20" s="68"/>
      <c r="AM20" s="67"/>
      <c r="AN20" s="63">
        <f t="shared" si="2"/>
        <v>0</v>
      </c>
      <c r="AO20" s="61">
        <f t="shared" si="7"/>
        <v>0</v>
      </c>
      <c r="AP20" s="1"/>
    </row>
    <row r="21" spans="2:42" ht="22.5" customHeight="1">
      <c r="B21" s="58"/>
      <c r="C21" s="280" t="s">
        <v>132</v>
      </c>
      <c r="D21" s="120" t="s">
        <v>94</v>
      </c>
      <c r="E21" s="121"/>
      <c r="F21" s="76">
        <v>365</v>
      </c>
      <c r="G21" s="77"/>
      <c r="H21" s="87"/>
      <c r="I21" s="78">
        <v>0</v>
      </c>
      <c r="J21" s="79"/>
      <c r="K21" s="76">
        <v>365</v>
      </c>
      <c r="L21" s="77">
        <v>365</v>
      </c>
      <c r="M21" s="78">
        <v>0</v>
      </c>
      <c r="N21" s="79"/>
      <c r="O21" s="80">
        <v>365</v>
      </c>
      <c r="P21" s="122"/>
      <c r="Q21" s="78">
        <v>0</v>
      </c>
      <c r="R21" s="78">
        <v>365</v>
      </c>
      <c r="S21" s="82">
        <v>0</v>
      </c>
      <c r="T21" s="82">
        <v>365</v>
      </c>
      <c r="U21" s="83">
        <v>0</v>
      </c>
      <c r="V21" s="84"/>
      <c r="W21" s="123">
        <v>365</v>
      </c>
      <c r="X21" s="78">
        <v>0</v>
      </c>
      <c r="Y21" s="78">
        <v>0</v>
      </c>
      <c r="Z21" s="79"/>
      <c r="AA21" s="81">
        <v>365</v>
      </c>
      <c r="AB21" s="87"/>
      <c r="AC21" s="79"/>
      <c r="AD21" s="77">
        <v>365</v>
      </c>
      <c r="AE21" s="78">
        <v>0</v>
      </c>
      <c r="AF21" s="78">
        <v>365</v>
      </c>
      <c r="AG21" s="87">
        <v>0</v>
      </c>
      <c r="AH21" s="79">
        <f t="shared" si="6"/>
        <v>730</v>
      </c>
      <c r="AI21" s="122">
        <v>365</v>
      </c>
      <c r="AJ21" s="78">
        <v>0</v>
      </c>
      <c r="AK21" s="82">
        <v>365</v>
      </c>
      <c r="AL21" s="83">
        <v>0</v>
      </c>
      <c r="AM21" s="82">
        <v>0</v>
      </c>
      <c r="AN21" s="124"/>
      <c r="AO21" s="76">
        <f t="shared" si="7"/>
        <v>1460</v>
      </c>
      <c r="AP21" s="1"/>
    </row>
    <row r="22" spans="2:42" ht="22.5" customHeight="1">
      <c r="B22" s="58"/>
      <c r="C22" s="281"/>
      <c r="D22" s="120" t="s">
        <v>95</v>
      </c>
      <c r="E22" s="121"/>
      <c r="F22" s="76">
        <v>27611</v>
      </c>
      <c r="G22" s="77"/>
      <c r="H22" s="87"/>
      <c r="I22" s="78">
        <v>0</v>
      </c>
      <c r="J22" s="79">
        <f>SUM(G22:I22)</f>
        <v>0</v>
      </c>
      <c r="K22" s="76">
        <v>10561</v>
      </c>
      <c r="L22" s="77">
        <v>15724</v>
      </c>
      <c r="M22" s="78">
        <v>0</v>
      </c>
      <c r="N22" s="79">
        <f>SUM(L22:M22)</f>
        <v>15724</v>
      </c>
      <c r="O22" s="80">
        <v>28605</v>
      </c>
      <c r="P22" s="122"/>
      <c r="Q22" s="78">
        <v>0</v>
      </c>
      <c r="R22" s="78">
        <v>24158</v>
      </c>
      <c r="S22" s="82">
        <v>0</v>
      </c>
      <c r="T22" s="82">
        <v>17851</v>
      </c>
      <c r="U22" s="83">
        <v>0</v>
      </c>
      <c r="V22" s="84">
        <f t="shared" si="3"/>
        <v>70614</v>
      </c>
      <c r="W22" s="123">
        <v>17501</v>
      </c>
      <c r="X22" s="78">
        <v>0</v>
      </c>
      <c r="Y22" s="78">
        <v>0</v>
      </c>
      <c r="Z22" s="79">
        <f t="shared" si="4"/>
        <v>17501</v>
      </c>
      <c r="AA22" s="81">
        <v>17342</v>
      </c>
      <c r="AB22" s="87"/>
      <c r="AC22" s="79">
        <f t="shared" si="5"/>
        <v>17342</v>
      </c>
      <c r="AD22" s="77">
        <v>27822</v>
      </c>
      <c r="AE22" s="78">
        <v>0</v>
      </c>
      <c r="AF22" s="78">
        <v>10471</v>
      </c>
      <c r="AG22" s="87">
        <v>0</v>
      </c>
      <c r="AH22" s="79">
        <f t="shared" si="6"/>
        <v>38293</v>
      </c>
      <c r="AI22" s="122">
        <v>29476</v>
      </c>
      <c r="AJ22" s="78">
        <v>0</v>
      </c>
      <c r="AK22" s="82">
        <v>29428</v>
      </c>
      <c r="AL22" s="83">
        <v>0</v>
      </c>
      <c r="AM22" s="82">
        <v>0</v>
      </c>
      <c r="AN22" s="124">
        <f>SUM(AI22:AM22)</f>
        <v>58904</v>
      </c>
      <c r="AO22" s="76">
        <f t="shared" si="7"/>
        <v>256550</v>
      </c>
      <c r="AP22" s="1"/>
    </row>
    <row r="23" spans="2:42" ht="22.5" customHeight="1">
      <c r="B23" s="58"/>
      <c r="C23" s="282" t="s">
        <v>146</v>
      </c>
      <c r="D23" s="284" t="s">
        <v>147</v>
      </c>
      <c r="E23" s="121" t="s">
        <v>96</v>
      </c>
      <c r="F23" s="76">
        <v>0</v>
      </c>
      <c r="G23" s="77">
        <v>0</v>
      </c>
      <c r="H23" s="87"/>
      <c r="I23" s="78">
        <v>0</v>
      </c>
      <c r="J23" s="79"/>
      <c r="K23" s="76">
        <v>0</v>
      </c>
      <c r="L23" s="77">
        <v>0</v>
      </c>
      <c r="M23" s="78">
        <v>0</v>
      </c>
      <c r="N23" s="79"/>
      <c r="O23" s="80">
        <v>0</v>
      </c>
      <c r="P23" s="122">
        <v>0</v>
      </c>
      <c r="Q23" s="78">
        <v>0</v>
      </c>
      <c r="R23" s="78">
        <v>0</v>
      </c>
      <c r="S23" s="82">
        <v>0</v>
      </c>
      <c r="T23" s="82">
        <v>0</v>
      </c>
      <c r="U23" s="83">
        <v>0</v>
      </c>
      <c r="V23" s="84"/>
      <c r="W23" s="123">
        <v>0</v>
      </c>
      <c r="X23" s="78">
        <v>0</v>
      </c>
      <c r="Y23" s="78">
        <v>0</v>
      </c>
      <c r="Z23" s="79"/>
      <c r="AA23" s="81">
        <v>0</v>
      </c>
      <c r="AB23" s="87">
        <v>0</v>
      </c>
      <c r="AC23" s="79"/>
      <c r="AD23" s="77">
        <v>0</v>
      </c>
      <c r="AE23" s="78">
        <v>0</v>
      </c>
      <c r="AF23" s="78">
        <v>0</v>
      </c>
      <c r="AG23" s="87">
        <v>0</v>
      </c>
      <c r="AH23" s="79">
        <f t="shared" si="6"/>
        <v>0</v>
      </c>
      <c r="AI23" s="122">
        <v>0</v>
      </c>
      <c r="AJ23" s="78">
        <v>0</v>
      </c>
      <c r="AK23" s="82">
        <v>0</v>
      </c>
      <c r="AL23" s="83">
        <v>0</v>
      </c>
      <c r="AM23" s="82">
        <v>0</v>
      </c>
      <c r="AN23" s="124"/>
      <c r="AO23" s="76">
        <f t="shared" si="7"/>
        <v>0</v>
      </c>
      <c r="AP23" s="1"/>
    </row>
    <row r="24" spans="2:42" ht="22.5" customHeight="1">
      <c r="B24" s="58"/>
      <c r="C24" s="283"/>
      <c r="D24" s="285"/>
      <c r="E24" s="121" t="s">
        <v>97</v>
      </c>
      <c r="F24" s="76">
        <v>0</v>
      </c>
      <c r="G24" s="77">
        <v>0</v>
      </c>
      <c r="H24" s="87"/>
      <c r="I24" s="78">
        <v>0</v>
      </c>
      <c r="J24" s="79">
        <f>SUM(G24:I24)</f>
        <v>0</v>
      </c>
      <c r="K24" s="76">
        <v>0</v>
      </c>
      <c r="L24" s="77">
        <v>0</v>
      </c>
      <c r="M24" s="78">
        <v>0</v>
      </c>
      <c r="N24" s="79">
        <f>SUM(L24:M24)</f>
        <v>0</v>
      </c>
      <c r="O24" s="80">
        <v>0</v>
      </c>
      <c r="P24" s="122">
        <v>0</v>
      </c>
      <c r="Q24" s="78">
        <v>0</v>
      </c>
      <c r="R24" s="78">
        <v>0</v>
      </c>
      <c r="S24" s="82">
        <v>0</v>
      </c>
      <c r="T24" s="82">
        <v>0</v>
      </c>
      <c r="U24" s="83">
        <v>0</v>
      </c>
      <c r="V24" s="84">
        <f t="shared" si="3"/>
        <v>0</v>
      </c>
      <c r="W24" s="123">
        <v>0</v>
      </c>
      <c r="X24" s="78">
        <v>0</v>
      </c>
      <c r="Y24" s="78">
        <v>0</v>
      </c>
      <c r="Z24" s="79">
        <f t="shared" si="4"/>
        <v>0</v>
      </c>
      <c r="AA24" s="81">
        <v>0</v>
      </c>
      <c r="AB24" s="87">
        <v>0</v>
      </c>
      <c r="AC24" s="79">
        <f t="shared" si="5"/>
        <v>0</v>
      </c>
      <c r="AD24" s="77">
        <v>0</v>
      </c>
      <c r="AE24" s="78">
        <v>0</v>
      </c>
      <c r="AF24" s="78">
        <v>0</v>
      </c>
      <c r="AG24" s="87">
        <v>0</v>
      </c>
      <c r="AH24" s="79">
        <f t="shared" si="6"/>
        <v>0</v>
      </c>
      <c r="AI24" s="122">
        <v>0</v>
      </c>
      <c r="AJ24" s="78">
        <v>0</v>
      </c>
      <c r="AK24" s="82">
        <v>0</v>
      </c>
      <c r="AL24" s="83">
        <v>0</v>
      </c>
      <c r="AM24" s="82">
        <v>0</v>
      </c>
      <c r="AN24" s="124">
        <f>SUM(AI24:AM24)</f>
        <v>0</v>
      </c>
      <c r="AO24" s="76">
        <f t="shared" si="7"/>
        <v>0</v>
      </c>
      <c r="AP24" s="1"/>
    </row>
    <row r="25" spans="2:42" ht="22.5" customHeight="1">
      <c r="B25" s="58"/>
      <c r="C25" s="283"/>
      <c r="D25" s="286" t="s">
        <v>148</v>
      </c>
      <c r="E25" s="121" t="s">
        <v>96</v>
      </c>
      <c r="F25" s="76">
        <v>0</v>
      </c>
      <c r="G25" s="77">
        <v>0</v>
      </c>
      <c r="H25" s="87"/>
      <c r="I25" s="78">
        <v>0</v>
      </c>
      <c r="J25" s="79"/>
      <c r="K25" s="76">
        <v>0</v>
      </c>
      <c r="L25" s="77">
        <v>0</v>
      </c>
      <c r="M25" s="78">
        <v>0</v>
      </c>
      <c r="N25" s="79"/>
      <c r="O25" s="80">
        <v>0</v>
      </c>
      <c r="P25" s="122">
        <v>0</v>
      </c>
      <c r="Q25" s="78">
        <v>0</v>
      </c>
      <c r="R25" s="78">
        <v>0</v>
      </c>
      <c r="S25" s="82">
        <v>0</v>
      </c>
      <c r="T25" s="82">
        <v>0</v>
      </c>
      <c r="U25" s="83">
        <v>0</v>
      </c>
      <c r="V25" s="84"/>
      <c r="W25" s="123">
        <v>0</v>
      </c>
      <c r="X25" s="78">
        <v>0</v>
      </c>
      <c r="Y25" s="78">
        <v>0</v>
      </c>
      <c r="Z25" s="79"/>
      <c r="AA25" s="81">
        <v>0</v>
      </c>
      <c r="AB25" s="87">
        <v>0</v>
      </c>
      <c r="AC25" s="79"/>
      <c r="AD25" s="77">
        <v>0</v>
      </c>
      <c r="AE25" s="78">
        <v>0</v>
      </c>
      <c r="AF25" s="78">
        <v>0</v>
      </c>
      <c r="AG25" s="87">
        <v>0</v>
      </c>
      <c r="AH25" s="79">
        <f t="shared" si="6"/>
        <v>0</v>
      </c>
      <c r="AI25" s="122">
        <v>0</v>
      </c>
      <c r="AJ25" s="78">
        <v>0</v>
      </c>
      <c r="AK25" s="82">
        <v>0</v>
      </c>
      <c r="AL25" s="83">
        <v>0</v>
      </c>
      <c r="AM25" s="82">
        <v>0</v>
      </c>
      <c r="AN25" s="124"/>
      <c r="AO25" s="76">
        <f t="shared" si="7"/>
        <v>0</v>
      </c>
      <c r="AP25" s="1"/>
    </row>
    <row r="26" spans="2:42" ht="22.5" customHeight="1">
      <c r="B26" s="58"/>
      <c r="C26" s="283"/>
      <c r="D26" s="287"/>
      <c r="E26" s="121" t="s">
        <v>97</v>
      </c>
      <c r="F26" s="76">
        <v>0</v>
      </c>
      <c r="G26" s="77">
        <v>0</v>
      </c>
      <c r="H26" s="87"/>
      <c r="I26" s="78">
        <v>0</v>
      </c>
      <c r="J26" s="79">
        <f>SUM(G26:I26)</f>
        <v>0</v>
      </c>
      <c r="K26" s="76">
        <v>0</v>
      </c>
      <c r="L26" s="77">
        <v>0</v>
      </c>
      <c r="M26" s="78">
        <v>0</v>
      </c>
      <c r="N26" s="79">
        <f>SUM(L26:M26)</f>
        <v>0</v>
      </c>
      <c r="O26" s="80">
        <v>0</v>
      </c>
      <c r="P26" s="122">
        <v>0</v>
      </c>
      <c r="Q26" s="78">
        <v>0</v>
      </c>
      <c r="R26" s="78">
        <v>0</v>
      </c>
      <c r="S26" s="82">
        <v>0</v>
      </c>
      <c r="T26" s="82">
        <v>0</v>
      </c>
      <c r="U26" s="83">
        <v>0</v>
      </c>
      <c r="V26" s="84">
        <f t="shared" si="3"/>
        <v>0</v>
      </c>
      <c r="W26" s="123">
        <v>0</v>
      </c>
      <c r="X26" s="78">
        <v>0</v>
      </c>
      <c r="Y26" s="78">
        <v>0</v>
      </c>
      <c r="Z26" s="79">
        <f t="shared" si="4"/>
        <v>0</v>
      </c>
      <c r="AA26" s="81">
        <v>0</v>
      </c>
      <c r="AB26" s="87">
        <v>0</v>
      </c>
      <c r="AC26" s="79">
        <f t="shared" si="5"/>
        <v>0</v>
      </c>
      <c r="AD26" s="77">
        <v>0</v>
      </c>
      <c r="AE26" s="78">
        <v>0</v>
      </c>
      <c r="AF26" s="78">
        <v>0</v>
      </c>
      <c r="AG26" s="87">
        <v>0</v>
      </c>
      <c r="AH26" s="79">
        <f t="shared" si="6"/>
        <v>0</v>
      </c>
      <c r="AI26" s="122">
        <v>0</v>
      </c>
      <c r="AJ26" s="78">
        <v>0</v>
      </c>
      <c r="AK26" s="82">
        <v>0</v>
      </c>
      <c r="AL26" s="83">
        <v>0</v>
      </c>
      <c r="AM26" s="82">
        <v>0</v>
      </c>
      <c r="AN26" s="124">
        <f>SUM(AI26:AM26)</f>
        <v>0</v>
      </c>
      <c r="AO26" s="76">
        <f t="shared" si="7"/>
        <v>0</v>
      </c>
      <c r="AP26" s="1"/>
    </row>
    <row r="27" spans="2:42" ht="22.5" customHeight="1">
      <c r="B27" s="58"/>
      <c r="C27" s="283"/>
      <c r="D27" s="284" t="s">
        <v>149</v>
      </c>
      <c r="E27" s="121" t="s">
        <v>96</v>
      </c>
      <c r="F27" s="76">
        <v>0</v>
      </c>
      <c r="G27" s="77">
        <v>0</v>
      </c>
      <c r="H27" s="87"/>
      <c r="I27" s="78">
        <v>0</v>
      </c>
      <c r="J27" s="79"/>
      <c r="K27" s="76">
        <v>245</v>
      </c>
      <c r="L27" s="77">
        <v>0</v>
      </c>
      <c r="M27" s="78">
        <v>0</v>
      </c>
      <c r="N27" s="79"/>
      <c r="O27" s="80">
        <v>0</v>
      </c>
      <c r="P27" s="122">
        <v>0</v>
      </c>
      <c r="Q27" s="78">
        <v>0</v>
      </c>
      <c r="R27" s="78">
        <v>0</v>
      </c>
      <c r="S27" s="82">
        <v>0</v>
      </c>
      <c r="T27" s="82">
        <v>0</v>
      </c>
      <c r="U27" s="83">
        <v>0</v>
      </c>
      <c r="V27" s="84"/>
      <c r="W27" s="123">
        <v>0</v>
      </c>
      <c r="X27" s="78">
        <v>0</v>
      </c>
      <c r="Y27" s="78">
        <v>0</v>
      </c>
      <c r="Z27" s="79"/>
      <c r="AA27" s="81">
        <v>0</v>
      </c>
      <c r="AB27" s="87">
        <v>0</v>
      </c>
      <c r="AC27" s="79"/>
      <c r="AD27" s="77">
        <v>0</v>
      </c>
      <c r="AE27" s="78">
        <v>0</v>
      </c>
      <c r="AF27" s="78">
        <v>0</v>
      </c>
      <c r="AG27" s="87">
        <v>0</v>
      </c>
      <c r="AH27" s="79">
        <f t="shared" si="6"/>
        <v>0</v>
      </c>
      <c r="AI27" s="122">
        <v>0</v>
      </c>
      <c r="AJ27" s="78">
        <v>0</v>
      </c>
      <c r="AK27" s="82">
        <v>0</v>
      </c>
      <c r="AL27" s="83">
        <v>0</v>
      </c>
      <c r="AM27" s="82">
        <v>0</v>
      </c>
      <c r="AN27" s="124"/>
      <c r="AO27" s="76">
        <f t="shared" si="7"/>
        <v>245</v>
      </c>
      <c r="AP27" s="1"/>
    </row>
    <row r="28" spans="2:42" ht="22.5" customHeight="1">
      <c r="B28" s="58"/>
      <c r="C28" s="283"/>
      <c r="D28" s="269"/>
      <c r="E28" s="121" t="s">
        <v>97</v>
      </c>
      <c r="F28" s="76">
        <v>0</v>
      </c>
      <c r="G28" s="77">
        <v>0</v>
      </c>
      <c r="H28" s="87"/>
      <c r="I28" s="78">
        <v>0</v>
      </c>
      <c r="J28" s="79">
        <f>SUM(G28:I28)</f>
        <v>0</v>
      </c>
      <c r="K28" s="76">
        <v>2872</v>
      </c>
      <c r="L28" s="77">
        <v>0</v>
      </c>
      <c r="M28" s="78">
        <v>0</v>
      </c>
      <c r="N28" s="79">
        <f>SUM(L28:M28)</f>
        <v>0</v>
      </c>
      <c r="O28" s="80">
        <v>0</v>
      </c>
      <c r="P28" s="122">
        <v>0</v>
      </c>
      <c r="Q28" s="78">
        <v>0</v>
      </c>
      <c r="R28" s="78">
        <v>0</v>
      </c>
      <c r="S28" s="82">
        <v>0</v>
      </c>
      <c r="T28" s="82">
        <v>0</v>
      </c>
      <c r="U28" s="83">
        <v>0</v>
      </c>
      <c r="V28" s="84">
        <f t="shared" si="3"/>
        <v>0</v>
      </c>
      <c r="W28" s="123">
        <v>0</v>
      </c>
      <c r="X28" s="78">
        <v>0</v>
      </c>
      <c r="Y28" s="78">
        <v>0</v>
      </c>
      <c r="Z28" s="79">
        <f t="shared" si="4"/>
        <v>0</v>
      </c>
      <c r="AA28" s="81">
        <v>0</v>
      </c>
      <c r="AB28" s="87">
        <v>0</v>
      </c>
      <c r="AC28" s="79">
        <f t="shared" si="5"/>
        <v>0</v>
      </c>
      <c r="AD28" s="77">
        <v>0</v>
      </c>
      <c r="AE28" s="78">
        <v>0</v>
      </c>
      <c r="AF28" s="78">
        <v>0</v>
      </c>
      <c r="AG28" s="87">
        <v>0</v>
      </c>
      <c r="AH28" s="79">
        <f t="shared" si="6"/>
        <v>0</v>
      </c>
      <c r="AI28" s="122">
        <v>0</v>
      </c>
      <c r="AJ28" s="78">
        <v>0</v>
      </c>
      <c r="AK28" s="82">
        <v>0</v>
      </c>
      <c r="AL28" s="83">
        <v>0</v>
      </c>
      <c r="AM28" s="82">
        <v>0</v>
      </c>
      <c r="AN28" s="124">
        <f>SUM(AI28:AM28)</f>
        <v>0</v>
      </c>
      <c r="AO28" s="76">
        <f t="shared" si="7"/>
        <v>2872</v>
      </c>
      <c r="AP28" s="1"/>
    </row>
    <row r="29" spans="2:42" ht="22.5" customHeight="1">
      <c r="B29" s="58"/>
      <c r="C29" s="283"/>
      <c r="D29" s="286" t="s">
        <v>150</v>
      </c>
      <c r="E29" s="121" t="s">
        <v>96</v>
      </c>
      <c r="F29" s="76">
        <v>0</v>
      </c>
      <c r="G29" s="77">
        <v>0</v>
      </c>
      <c r="H29" s="87"/>
      <c r="I29" s="78">
        <v>0</v>
      </c>
      <c r="J29" s="79"/>
      <c r="K29" s="76">
        <v>0</v>
      </c>
      <c r="L29" s="77">
        <v>0</v>
      </c>
      <c r="M29" s="78">
        <v>0</v>
      </c>
      <c r="N29" s="79"/>
      <c r="O29" s="80">
        <v>0</v>
      </c>
      <c r="P29" s="122">
        <v>0</v>
      </c>
      <c r="Q29" s="78">
        <v>0</v>
      </c>
      <c r="R29" s="78">
        <v>0</v>
      </c>
      <c r="S29" s="82">
        <v>0</v>
      </c>
      <c r="T29" s="82">
        <v>0</v>
      </c>
      <c r="U29" s="83">
        <v>0</v>
      </c>
      <c r="V29" s="84"/>
      <c r="W29" s="123">
        <v>0</v>
      </c>
      <c r="X29" s="78">
        <v>0</v>
      </c>
      <c r="Y29" s="78">
        <v>0</v>
      </c>
      <c r="Z29" s="79"/>
      <c r="AA29" s="81">
        <v>0</v>
      </c>
      <c r="AB29" s="87">
        <v>0</v>
      </c>
      <c r="AC29" s="79"/>
      <c r="AD29" s="77">
        <v>0</v>
      </c>
      <c r="AE29" s="78">
        <v>0</v>
      </c>
      <c r="AF29" s="78">
        <v>0</v>
      </c>
      <c r="AG29" s="87">
        <v>0</v>
      </c>
      <c r="AH29" s="79">
        <f t="shared" si="6"/>
        <v>0</v>
      </c>
      <c r="AI29" s="122">
        <v>0</v>
      </c>
      <c r="AJ29" s="78">
        <v>0</v>
      </c>
      <c r="AK29" s="82">
        <v>0</v>
      </c>
      <c r="AL29" s="83">
        <v>0</v>
      </c>
      <c r="AM29" s="82">
        <v>0</v>
      </c>
      <c r="AN29" s="124"/>
      <c r="AO29" s="76">
        <f t="shared" si="7"/>
        <v>0</v>
      </c>
      <c r="AP29" s="1"/>
    </row>
    <row r="30" spans="2:42" ht="22.5" customHeight="1">
      <c r="B30" s="58"/>
      <c r="C30" s="283"/>
      <c r="D30" s="271"/>
      <c r="E30" s="121" t="s">
        <v>97</v>
      </c>
      <c r="F30" s="76">
        <v>0</v>
      </c>
      <c r="G30" s="77">
        <v>0</v>
      </c>
      <c r="H30" s="87"/>
      <c r="I30" s="78">
        <v>0</v>
      </c>
      <c r="J30" s="79">
        <f>SUM(G30:I30)</f>
        <v>0</v>
      </c>
      <c r="K30" s="76">
        <v>0</v>
      </c>
      <c r="L30" s="77">
        <v>0</v>
      </c>
      <c r="M30" s="78">
        <v>0</v>
      </c>
      <c r="N30" s="79">
        <f>SUM(L30:M30)</f>
        <v>0</v>
      </c>
      <c r="O30" s="80">
        <v>0</v>
      </c>
      <c r="P30" s="122">
        <v>0</v>
      </c>
      <c r="Q30" s="78">
        <v>0</v>
      </c>
      <c r="R30" s="78">
        <v>0</v>
      </c>
      <c r="S30" s="82">
        <v>0</v>
      </c>
      <c r="T30" s="82">
        <v>0</v>
      </c>
      <c r="U30" s="83">
        <v>0</v>
      </c>
      <c r="V30" s="84">
        <f t="shared" si="3"/>
        <v>0</v>
      </c>
      <c r="W30" s="123">
        <v>0</v>
      </c>
      <c r="X30" s="78">
        <v>0</v>
      </c>
      <c r="Y30" s="78">
        <v>0</v>
      </c>
      <c r="Z30" s="79">
        <f t="shared" si="4"/>
        <v>0</v>
      </c>
      <c r="AA30" s="81">
        <v>0</v>
      </c>
      <c r="AB30" s="87">
        <v>0</v>
      </c>
      <c r="AC30" s="79">
        <f t="shared" si="5"/>
        <v>0</v>
      </c>
      <c r="AD30" s="77">
        <v>0</v>
      </c>
      <c r="AE30" s="78">
        <v>0</v>
      </c>
      <c r="AF30" s="78">
        <v>0</v>
      </c>
      <c r="AG30" s="87">
        <v>0</v>
      </c>
      <c r="AH30" s="79">
        <f t="shared" si="6"/>
        <v>0</v>
      </c>
      <c r="AI30" s="122">
        <v>0</v>
      </c>
      <c r="AJ30" s="78">
        <v>0</v>
      </c>
      <c r="AK30" s="82">
        <v>0</v>
      </c>
      <c r="AL30" s="83">
        <v>0</v>
      </c>
      <c r="AM30" s="82">
        <v>0</v>
      </c>
      <c r="AN30" s="124">
        <f>SUM(AI30:AM30)</f>
        <v>0</v>
      </c>
      <c r="AO30" s="76">
        <f t="shared" si="7"/>
        <v>0</v>
      </c>
      <c r="AP30" s="1"/>
    </row>
    <row r="31" spans="2:42" ht="22.5" customHeight="1">
      <c r="B31" s="58"/>
      <c r="C31" s="283"/>
      <c r="D31" s="268" t="s">
        <v>151</v>
      </c>
      <c r="E31" s="121" t="s">
        <v>96</v>
      </c>
      <c r="F31" s="76">
        <v>0</v>
      </c>
      <c r="G31" s="77">
        <v>0</v>
      </c>
      <c r="H31" s="87"/>
      <c r="I31" s="78">
        <v>0</v>
      </c>
      <c r="J31" s="79"/>
      <c r="K31" s="76">
        <v>0</v>
      </c>
      <c r="L31" s="77">
        <v>0</v>
      </c>
      <c r="M31" s="78">
        <v>0</v>
      </c>
      <c r="N31" s="79"/>
      <c r="O31" s="80">
        <v>0</v>
      </c>
      <c r="P31" s="122">
        <v>0</v>
      </c>
      <c r="Q31" s="78">
        <v>313</v>
      </c>
      <c r="R31" s="78">
        <v>0</v>
      </c>
      <c r="S31" s="82">
        <v>0</v>
      </c>
      <c r="T31" s="82">
        <v>0</v>
      </c>
      <c r="U31" s="83">
        <v>0</v>
      </c>
      <c r="V31" s="84"/>
      <c r="W31" s="123">
        <v>0</v>
      </c>
      <c r="X31" s="78">
        <v>0</v>
      </c>
      <c r="Y31" s="78">
        <v>256</v>
      </c>
      <c r="Z31" s="79"/>
      <c r="AA31" s="81">
        <v>0</v>
      </c>
      <c r="AB31" s="87">
        <v>0</v>
      </c>
      <c r="AC31" s="79"/>
      <c r="AD31" s="77">
        <v>0</v>
      </c>
      <c r="AE31" s="78">
        <v>0</v>
      </c>
      <c r="AF31" s="78">
        <v>0</v>
      </c>
      <c r="AG31" s="87">
        <v>0</v>
      </c>
      <c r="AH31" s="79">
        <f t="shared" si="6"/>
        <v>0</v>
      </c>
      <c r="AI31" s="122">
        <v>0</v>
      </c>
      <c r="AJ31" s="78">
        <v>0</v>
      </c>
      <c r="AK31" s="82">
        <v>0</v>
      </c>
      <c r="AL31" s="83">
        <v>0</v>
      </c>
      <c r="AM31" s="82">
        <v>244</v>
      </c>
      <c r="AN31" s="124"/>
      <c r="AO31" s="76">
        <f t="shared" si="7"/>
        <v>0</v>
      </c>
      <c r="AP31" s="1"/>
    </row>
    <row r="32" spans="2:42" ht="22.5" customHeight="1">
      <c r="B32" s="58"/>
      <c r="C32" s="283"/>
      <c r="D32" s="269"/>
      <c r="E32" s="121" t="s">
        <v>97</v>
      </c>
      <c r="F32" s="76">
        <v>0</v>
      </c>
      <c r="G32" s="77">
        <v>0</v>
      </c>
      <c r="H32" s="87"/>
      <c r="I32" s="78">
        <v>0</v>
      </c>
      <c r="J32" s="79">
        <f>SUM(G32:I32)</f>
        <v>0</v>
      </c>
      <c r="K32" s="76">
        <v>0</v>
      </c>
      <c r="L32" s="77">
        <v>0</v>
      </c>
      <c r="M32" s="78">
        <v>0</v>
      </c>
      <c r="N32" s="79">
        <f>SUM(L32:M32)</f>
        <v>0</v>
      </c>
      <c r="O32" s="80">
        <v>0</v>
      </c>
      <c r="P32" s="122">
        <v>0</v>
      </c>
      <c r="Q32" s="78">
        <v>5953</v>
      </c>
      <c r="R32" s="78">
        <v>0</v>
      </c>
      <c r="S32" s="82">
        <v>0</v>
      </c>
      <c r="T32" s="82">
        <v>0</v>
      </c>
      <c r="U32" s="83">
        <v>0</v>
      </c>
      <c r="V32" s="84">
        <f t="shared" si="3"/>
        <v>5953</v>
      </c>
      <c r="W32" s="123">
        <v>0</v>
      </c>
      <c r="X32" s="78">
        <v>0</v>
      </c>
      <c r="Y32" s="78">
        <v>6112</v>
      </c>
      <c r="Z32" s="79">
        <f t="shared" si="4"/>
        <v>6112</v>
      </c>
      <c r="AA32" s="81">
        <v>0</v>
      </c>
      <c r="AB32" s="87">
        <v>0</v>
      </c>
      <c r="AC32" s="79">
        <f t="shared" si="5"/>
        <v>0</v>
      </c>
      <c r="AD32" s="77">
        <v>0</v>
      </c>
      <c r="AE32" s="78">
        <v>0</v>
      </c>
      <c r="AF32" s="78">
        <v>0</v>
      </c>
      <c r="AG32" s="87">
        <v>0</v>
      </c>
      <c r="AH32" s="79">
        <f t="shared" si="6"/>
        <v>0</v>
      </c>
      <c r="AI32" s="122">
        <v>0</v>
      </c>
      <c r="AJ32" s="78">
        <v>0</v>
      </c>
      <c r="AK32" s="82">
        <v>0</v>
      </c>
      <c r="AL32" s="83">
        <v>0</v>
      </c>
      <c r="AM32" s="82">
        <v>4178</v>
      </c>
      <c r="AN32" s="124">
        <f>SUM(AI32:AM32)</f>
        <v>4178</v>
      </c>
      <c r="AO32" s="76">
        <f t="shared" si="7"/>
        <v>16243</v>
      </c>
      <c r="AP32" s="1"/>
    </row>
    <row r="33" spans="2:42" ht="22.5" customHeight="1">
      <c r="B33" s="58"/>
      <c r="C33" s="283"/>
      <c r="D33" s="270" t="s">
        <v>152</v>
      </c>
      <c r="E33" s="121" t="s">
        <v>96</v>
      </c>
      <c r="F33" s="76">
        <v>244</v>
      </c>
      <c r="G33" s="77">
        <v>0</v>
      </c>
      <c r="H33" s="87"/>
      <c r="I33" s="78">
        <v>0</v>
      </c>
      <c r="J33" s="79"/>
      <c r="K33" s="76"/>
      <c r="L33" s="77">
        <v>0</v>
      </c>
      <c r="M33" s="78">
        <v>0</v>
      </c>
      <c r="N33" s="79"/>
      <c r="O33" s="80">
        <v>0</v>
      </c>
      <c r="P33" s="122">
        <v>0</v>
      </c>
      <c r="Q33" s="78">
        <v>0</v>
      </c>
      <c r="R33" s="78">
        <v>0</v>
      </c>
      <c r="S33" s="82">
        <v>0</v>
      </c>
      <c r="T33" s="82">
        <v>0</v>
      </c>
      <c r="U33" s="83">
        <v>0</v>
      </c>
      <c r="V33" s="84"/>
      <c r="W33" s="123">
        <v>0</v>
      </c>
      <c r="X33" s="78">
        <v>0</v>
      </c>
      <c r="Y33" s="78">
        <v>0</v>
      </c>
      <c r="Z33" s="79"/>
      <c r="AA33" s="81">
        <v>0</v>
      </c>
      <c r="AB33" s="87">
        <v>0</v>
      </c>
      <c r="AC33" s="79"/>
      <c r="AD33" s="77">
        <v>0</v>
      </c>
      <c r="AE33" s="78">
        <v>0</v>
      </c>
      <c r="AF33" s="78">
        <v>0</v>
      </c>
      <c r="AG33" s="87">
        <v>0</v>
      </c>
      <c r="AH33" s="79">
        <f t="shared" si="6"/>
        <v>0</v>
      </c>
      <c r="AI33" s="122">
        <v>0</v>
      </c>
      <c r="AJ33" s="78">
        <v>0</v>
      </c>
      <c r="AK33" s="82">
        <v>0</v>
      </c>
      <c r="AL33" s="83">
        <v>0</v>
      </c>
      <c r="AM33" s="82">
        <v>0</v>
      </c>
      <c r="AN33" s="124"/>
      <c r="AO33" s="76">
        <f t="shared" si="7"/>
        <v>244</v>
      </c>
      <c r="AP33" s="1"/>
    </row>
    <row r="34" spans="2:42" ht="22.5" customHeight="1">
      <c r="B34" s="58"/>
      <c r="C34" s="283"/>
      <c r="D34" s="271"/>
      <c r="E34" s="121" t="s">
        <v>97</v>
      </c>
      <c r="F34" s="76">
        <v>6415</v>
      </c>
      <c r="G34" s="77">
        <v>0</v>
      </c>
      <c r="H34" s="87"/>
      <c r="I34" s="78">
        <v>0</v>
      </c>
      <c r="J34" s="79">
        <f>SUM(G34:I34)</f>
        <v>0</v>
      </c>
      <c r="K34" s="76"/>
      <c r="L34" s="77">
        <v>0</v>
      </c>
      <c r="M34" s="78">
        <v>0</v>
      </c>
      <c r="N34" s="79">
        <f>SUM(L34:M34)</f>
        <v>0</v>
      </c>
      <c r="O34" s="80">
        <v>0</v>
      </c>
      <c r="P34" s="122">
        <v>0</v>
      </c>
      <c r="Q34" s="78">
        <v>0</v>
      </c>
      <c r="R34" s="78">
        <v>0</v>
      </c>
      <c r="S34" s="82">
        <v>0</v>
      </c>
      <c r="T34" s="82">
        <v>0</v>
      </c>
      <c r="U34" s="83">
        <v>0</v>
      </c>
      <c r="V34" s="84">
        <f t="shared" si="3"/>
        <v>0</v>
      </c>
      <c r="W34" s="123">
        <v>0</v>
      </c>
      <c r="X34" s="78">
        <v>0</v>
      </c>
      <c r="Y34" s="78">
        <v>0</v>
      </c>
      <c r="Z34" s="79">
        <f t="shared" si="4"/>
        <v>0</v>
      </c>
      <c r="AA34" s="81">
        <v>0</v>
      </c>
      <c r="AB34" s="87">
        <v>0</v>
      </c>
      <c r="AC34" s="79">
        <f t="shared" si="5"/>
        <v>0</v>
      </c>
      <c r="AD34" s="77">
        <v>0</v>
      </c>
      <c r="AE34" s="78">
        <v>0</v>
      </c>
      <c r="AF34" s="78">
        <v>0</v>
      </c>
      <c r="AG34" s="87">
        <v>0</v>
      </c>
      <c r="AH34" s="79">
        <f t="shared" si="6"/>
        <v>0</v>
      </c>
      <c r="AI34" s="122">
        <v>0</v>
      </c>
      <c r="AJ34" s="78">
        <v>0</v>
      </c>
      <c r="AK34" s="82">
        <v>0</v>
      </c>
      <c r="AL34" s="83">
        <v>0</v>
      </c>
      <c r="AM34" s="82">
        <v>0</v>
      </c>
      <c r="AN34" s="124">
        <f>SUM(AI34:AM34)</f>
        <v>0</v>
      </c>
      <c r="AO34" s="76">
        <f t="shared" si="7"/>
        <v>6415</v>
      </c>
      <c r="AP34" s="1"/>
    </row>
    <row r="35" spans="2:42" ht="22.5" customHeight="1">
      <c r="B35" s="58"/>
      <c r="C35" s="283"/>
      <c r="D35" s="255" t="s">
        <v>153</v>
      </c>
      <c r="E35" s="121" t="s">
        <v>96</v>
      </c>
      <c r="F35" s="76">
        <v>0</v>
      </c>
      <c r="G35" s="77">
        <v>0</v>
      </c>
      <c r="H35" s="87"/>
      <c r="I35" s="78"/>
      <c r="J35" s="79"/>
      <c r="K35" s="76">
        <v>0</v>
      </c>
      <c r="L35" s="77">
        <v>0</v>
      </c>
      <c r="M35" s="78">
        <v>365</v>
      </c>
      <c r="N35" s="79"/>
      <c r="O35" s="80">
        <v>0</v>
      </c>
      <c r="P35" s="122">
        <v>365</v>
      </c>
      <c r="Q35" s="78">
        <v>0</v>
      </c>
      <c r="R35" s="78">
        <v>0</v>
      </c>
      <c r="S35" s="82">
        <v>365</v>
      </c>
      <c r="T35" s="82">
        <v>0</v>
      </c>
      <c r="U35" s="83">
        <v>365</v>
      </c>
      <c r="V35" s="84"/>
      <c r="W35" s="123">
        <v>0</v>
      </c>
      <c r="X35" s="78">
        <v>365</v>
      </c>
      <c r="Y35" s="78">
        <v>0</v>
      </c>
      <c r="Z35" s="79"/>
      <c r="AA35" s="81">
        <v>0</v>
      </c>
      <c r="AB35" s="87">
        <v>365</v>
      </c>
      <c r="AC35" s="79"/>
      <c r="AD35" s="77">
        <v>0</v>
      </c>
      <c r="AE35" s="78">
        <v>365</v>
      </c>
      <c r="AF35" s="78">
        <v>0</v>
      </c>
      <c r="AG35" s="87">
        <v>365</v>
      </c>
      <c r="AH35" s="79">
        <f t="shared" si="6"/>
        <v>730</v>
      </c>
      <c r="AI35" s="122">
        <v>0</v>
      </c>
      <c r="AJ35" s="78">
        <v>365</v>
      </c>
      <c r="AK35" s="82">
        <v>0</v>
      </c>
      <c r="AL35" s="83">
        <v>365</v>
      </c>
      <c r="AM35" s="82">
        <v>0</v>
      </c>
      <c r="AN35" s="124"/>
      <c r="AO35" s="76">
        <f t="shared" si="7"/>
        <v>730</v>
      </c>
      <c r="AP35" s="1"/>
    </row>
    <row r="36" spans="2:42" ht="22.5" customHeight="1">
      <c r="B36" s="58"/>
      <c r="C36" s="283"/>
      <c r="D36" s="256"/>
      <c r="E36" s="121" t="s">
        <v>97</v>
      </c>
      <c r="F36" s="76">
        <v>0</v>
      </c>
      <c r="G36" s="77">
        <v>0</v>
      </c>
      <c r="H36" s="87"/>
      <c r="I36" s="78"/>
      <c r="J36" s="79">
        <f>SUM(G36:I36)</f>
        <v>0</v>
      </c>
      <c r="K36" s="76">
        <v>0</v>
      </c>
      <c r="L36" s="77">
        <v>0</v>
      </c>
      <c r="M36" s="78">
        <v>499</v>
      </c>
      <c r="N36" s="79">
        <f>SUM(L36:M36)</f>
        <v>499</v>
      </c>
      <c r="O36" s="80">
        <v>0</v>
      </c>
      <c r="P36" s="122">
        <v>5412</v>
      </c>
      <c r="Q36" s="78">
        <v>0</v>
      </c>
      <c r="R36" s="78">
        <v>0</v>
      </c>
      <c r="S36" s="82">
        <v>1999</v>
      </c>
      <c r="T36" s="82">
        <v>0</v>
      </c>
      <c r="U36" s="83">
        <v>2650</v>
      </c>
      <c r="V36" s="84">
        <f t="shared" si="3"/>
        <v>10061</v>
      </c>
      <c r="W36" s="123">
        <v>0</v>
      </c>
      <c r="X36" s="78">
        <v>5645</v>
      </c>
      <c r="Y36" s="78">
        <v>0</v>
      </c>
      <c r="Z36" s="79">
        <f t="shared" si="4"/>
        <v>5645</v>
      </c>
      <c r="AA36" s="81">
        <v>0</v>
      </c>
      <c r="AB36" s="87">
        <v>2300</v>
      </c>
      <c r="AC36" s="79">
        <f t="shared" si="5"/>
        <v>2300</v>
      </c>
      <c r="AD36" s="77">
        <v>0</v>
      </c>
      <c r="AE36" s="78">
        <v>4893</v>
      </c>
      <c r="AF36" s="78">
        <v>0</v>
      </c>
      <c r="AG36" s="87">
        <v>3252</v>
      </c>
      <c r="AH36" s="79">
        <f t="shared" si="6"/>
        <v>8145</v>
      </c>
      <c r="AI36" s="122">
        <v>0</v>
      </c>
      <c r="AJ36" s="78">
        <v>4164</v>
      </c>
      <c r="AK36" s="82">
        <v>0</v>
      </c>
      <c r="AL36" s="83">
        <v>4142</v>
      </c>
      <c r="AM36" s="82">
        <v>0</v>
      </c>
      <c r="AN36" s="124">
        <f>SUM(AI36:AM36)</f>
        <v>8306</v>
      </c>
      <c r="AO36" s="76">
        <f t="shared" si="7"/>
        <v>34956</v>
      </c>
      <c r="AP36" s="1"/>
    </row>
    <row r="37" spans="2:42" ht="22.5" customHeight="1">
      <c r="B37" s="58"/>
      <c r="C37" s="283"/>
      <c r="D37" s="257" t="s">
        <v>154</v>
      </c>
      <c r="E37" s="121" t="s">
        <v>96</v>
      </c>
      <c r="F37" s="76">
        <v>365</v>
      </c>
      <c r="G37" s="77">
        <v>0</v>
      </c>
      <c r="H37" s="87"/>
      <c r="I37" s="78">
        <v>0</v>
      </c>
      <c r="J37" s="79"/>
      <c r="K37" s="76">
        <v>365</v>
      </c>
      <c r="L37" s="77">
        <v>0</v>
      </c>
      <c r="M37" s="78">
        <v>0</v>
      </c>
      <c r="N37" s="79"/>
      <c r="O37" s="80">
        <v>0</v>
      </c>
      <c r="P37" s="122">
        <v>0</v>
      </c>
      <c r="Q37" s="78">
        <v>0</v>
      </c>
      <c r="R37" s="78">
        <v>0</v>
      </c>
      <c r="S37" s="82">
        <v>0</v>
      </c>
      <c r="T37" s="82">
        <v>0</v>
      </c>
      <c r="U37" s="83">
        <v>0</v>
      </c>
      <c r="V37" s="84"/>
      <c r="W37" s="123">
        <v>0</v>
      </c>
      <c r="X37" s="78">
        <v>0</v>
      </c>
      <c r="Y37" s="78">
        <v>0</v>
      </c>
      <c r="Z37" s="79"/>
      <c r="AA37" s="81">
        <v>0</v>
      </c>
      <c r="AB37" s="87">
        <v>0</v>
      </c>
      <c r="AC37" s="79"/>
      <c r="AD37" s="77">
        <v>0</v>
      </c>
      <c r="AE37" s="78">
        <v>0</v>
      </c>
      <c r="AF37" s="78">
        <v>0</v>
      </c>
      <c r="AG37" s="87">
        <v>0</v>
      </c>
      <c r="AH37" s="79">
        <f t="shared" si="6"/>
        <v>0</v>
      </c>
      <c r="AI37" s="122">
        <v>0</v>
      </c>
      <c r="AJ37" s="78">
        <v>0</v>
      </c>
      <c r="AK37" s="82">
        <v>0</v>
      </c>
      <c r="AL37" s="83">
        <v>0</v>
      </c>
      <c r="AM37" s="82">
        <v>0</v>
      </c>
      <c r="AN37" s="124"/>
      <c r="AO37" s="76">
        <f t="shared" si="7"/>
        <v>730</v>
      </c>
      <c r="AP37" s="1"/>
    </row>
    <row r="38" spans="2:42" ht="22.5" customHeight="1">
      <c r="B38" s="58"/>
      <c r="C38" s="283"/>
      <c r="D38" s="256"/>
      <c r="E38" s="125" t="s">
        <v>97</v>
      </c>
      <c r="F38" s="76">
        <v>5427</v>
      </c>
      <c r="G38" s="77">
        <v>0</v>
      </c>
      <c r="H38" s="87"/>
      <c r="I38" s="78">
        <v>0</v>
      </c>
      <c r="J38" s="79">
        <f>SUM(G38:I38)</f>
        <v>0</v>
      </c>
      <c r="K38" s="76"/>
      <c r="L38" s="77">
        <v>0</v>
      </c>
      <c r="M38" s="78">
        <v>0</v>
      </c>
      <c r="N38" s="79">
        <f>SUM(L38:M38)</f>
        <v>0</v>
      </c>
      <c r="O38" s="80">
        <v>0</v>
      </c>
      <c r="P38" s="122">
        <v>0</v>
      </c>
      <c r="Q38" s="78">
        <v>0</v>
      </c>
      <c r="R38" s="78">
        <v>0</v>
      </c>
      <c r="S38" s="82">
        <v>0</v>
      </c>
      <c r="T38" s="82">
        <v>0</v>
      </c>
      <c r="U38" s="83">
        <v>0</v>
      </c>
      <c r="V38" s="84">
        <f t="shared" si="3"/>
        <v>0</v>
      </c>
      <c r="W38" s="123">
        <v>0</v>
      </c>
      <c r="X38" s="78">
        <v>0</v>
      </c>
      <c r="Y38" s="78">
        <v>0</v>
      </c>
      <c r="Z38" s="79">
        <f t="shared" si="4"/>
        <v>0</v>
      </c>
      <c r="AA38" s="81">
        <v>0</v>
      </c>
      <c r="AB38" s="87">
        <v>0</v>
      </c>
      <c r="AC38" s="79">
        <f t="shared" si="5"/>
        <v>0</v>
      </c>
      <c r="AD38" s="77">
        <v>0</v>
      </c>
      <c r="AE38" s="78">
        <v>0</v>
      </c>
      <c r="AF38" s="78">
        <v>0</v>
      </c>
      <c r="AG38" s="87">
        <v>0</v>
      </c>
      <c r="AH38" s="79">
        <f t="shared" si="6"/>
        <v>0</v>
      </c>
      <c r="AI38" s="122">
        <v>0</v>
      </c>
      <c r="AJ38" s="78">
        <v>0</v>
      </c>
      <c r="AK38" s="82">
        <v>0</v>
      </c>
      <c r="AL38" s="83">
        <v>0</v>
      </c>
      <c r="AM38" s="82">
        <v>0</v>
      </c>
      <c r="AN38" s="124">
        <f>SUM(AI38:AM38)</f>
        <v>0</v>
      </c>
      <c r="AO38" s="76">
        <f t="shared" si="7"/>
        <v>5427</v>
      </c>
      <c r="AP38" s="1"/>
    </row>
    <row r="39" spans="2:42" ht="34.5" customHeight="1">
      <c r="B39" s="58"/>
      <c r="C39" s="258" t="s">
        <v>155</v>
      </c>
      <c r="D39" s="259"/>
      <c r="E39" s="126" t="s">
        <v>156</v>
      </c>
      <c r="F39" s="76">
        <v>0</v>
      </c>
      <c r="G39" s="77">
        <v>0</v>
      </c>
      <c r="H39" s="87"/>
      <c r="I39" s="78">
        <v>0</v>
      </c>
      <c r="J39" s="79">
        <f>SUM(G39:I39)</f>
        <v>0</v>
      </c>
      <c r="K39" s="76">
        <v>399</v>
      </c>
      <c r="L39" s="77">
        <v>0</v>
      </c>
      <c r="M39" s="78">
        <v>0</v>
      </c>
      <c r="N39" s="79">
        <f>SUM(L39:M39)</f>
        <v>0</v>
      </c>
      <c r="O39" s="80">
        <v>484</v>
      </c>
      <c r="P39" s="122">
        <v>0</v>
      </c>
      <c r="Q39" s="78">
        <v>0</v>
      </c>
      <c r="R39" s="78">
        <v>163</v>
      </c>
      <c r="S39" s="82">
        <v>0</v>
      </c>
      <c r="T39" s="82"/>
      <c r="U39" s="83">
        <v>0</v>
      </c>
      <c r="V39" s="84">
        <f t="shared" si="3"/>
        <v>647</v>
      </c>
      <c r="W39" s="123">
        <v>0</v>
      </c>
      <c r="X39" s="78">
        <v>0</v>
      </c>
      <c r="Y39" s="78">
        <v>366</v>
      </c>
      <c r="Z39" s="79">
        <f t="shared" si="4"/>
        <v>366</v>
      </c>
      <c r="AA39" s="81">
        <v>0</v>
      </c>
      <c r="AB39" s="87">
        <v>0</v>
      </c>
      <c r="AC39" s="79">
        <f t="shared" si="5"/>
        <v>0</v>
      </c>
      <c r="AD39" s="77">
        <v>0</v>
      </c>
      <c r="AE39" s="78">
        <v>0</v>
      </c>
      <c r="AF39" s="78">
        <v>0</v>
      </c>
      <c r="AG39" s="87">
        <v>0</v>
      </c>
      <c r="AH39" s="79">
        <f t="shared" si="6"/>
        <v>0</v>
      </c>
      <c r="AI39" s="122">
        <v>0</v>
      </c>
      <c r="AJ39" s="78">
        <v>0</v>
      </c>
      <c r="AK39" s="82">
        <v>0</v>
      </c>
      <c r="AL39" s="83">
        <v>0</v>
      </c>
      <c r="AM39" s="82">
        <v>0</v>
      </c>
      <c r="AN39" s="124">
        <f>SUM(AI39:AM39)</f>
        <v>0</v>
      </c>
      <c r="AO39" s="76">
        <f t="shared" si="7"/>
        <v>1412</v>
      </c>
      <c r="AP39" s="1"/>
    </row>
    <row r="40" spans="2:42" ht="22.5" customHeight="1">
      <c r="B40" s="58"/>
      <c r="C40" s="260" t="s">
        <v>157</v>
      </c>
      <c r="D40" s="261"/>
      <c r="E40" s="127" t="s">
        <v>158</v>
      </c>
      <c r="F40" s="76">
        <v>0</v>
      </c>
      <c r="G40" s="77">
        <v>0</v>
      </c>
      <c r="H40" s="87"/>
      <c r="I40" s="78">
        <v>0</v>
      </c>
      <c r="J40" s="79"/>
      <c r="K40" s="76">
        <v>0</v>
      </c>
      <c r="L40" s="77">
        <v>0</v>
      </c>
      <c r="M40" s="78">
        <v>0</v>
      </c>
      <c r="N40" s="79"/>
      <c r="O40" s="80">
        <v>0</v>
      </c>
      <c r="P40" s="122">
        <v>0</v>
      </c>
      <c r="Q40" s="78">
        <v>0</v>
      </c>
      <c r="R40" s="78">
        <v>0</v>
      </c>
      <c r="S40" s="82">
        <v>0</v>
      </c>
      <c r="T40" s="82">
        <v>0</v>
      </c>
      <c r="U40" s="83">
        <v>0</v>
      </c>
      <c r="V40" s="84"/>
      <c r="W40" s="123">
        <v>0</v>
      </c>
      <c r="X40" s="78">
        <v>0</v>
      </c>
      <c r="Y40" s="78">
        <v>0</v>
      </c>
      <c r="Z40" s="79"/>
      <c r="AA40" s="81">
        <v>0</v>
      </c>
      <c r="AB40" s="87">
        <v>0</v>
      </c>
      <c r="AC40" s="79"/>
      <c r="AD40" s="77">
        <v>0</v>
      </c>
      <c r="AE40" s="78">
        <v>0</v>
      </c>
      <c r="AF40" s="78">
        <v>0</v>
      </c>
      <c r="AG40" s="87">
        <v>0</v>
      </c>
      <c r="AH40" s="79">
        <f t="shared" si="6"/>
        <v>0</v>
      </c>
      <c r="AI40" s="122">
        <v>0</v>
      </c>
      <c r="AJ40" s="78">
        <v>0</v>
      </c>
      <c r="AK40" s="82">
        <v>0</v>
      </c>
      <c r="AL40" s="83">
        <v>0</v>
      </c>
      <c r="AM40" s="82">
        <v>0</v>
      </c>
      <c r="AN40" s="124"/>
      <c r="AO40" s="76">
        <f t="shared" si="7"/>
        <v>0</v>
      </c>
      <c r="AP40" s="1"/>
    </row>
    <row r="41" spans="2:42" ht="22.5" customHeight="1">
      <c r="B41" s="58"/>
      <c r="C41" s="262"/>
      <c r="D41" s="263"/>
      <c r="E41" s="125" t="s">
        <v>97</v>
      </c>
      <c r="F41" s="91">
        <v>0</v>
      </c>
      <c r="G41" s="92">
        <v>0</v>
      </c>
      <c r="H41" s="102"/>
      <c r="I41" s="93">
        <v>0</v>
      </c>
      <c r="J41" s="94">
        <f>SUM(G41:I41)</f>
        <v>0</v>
      </c>
      <c r="K41" s="91">
        <v>0</v>
      </c>
      <c r="L41" s="92">
        <v>0</v>
      </c>
      <c r="M41" s="93">
        <v>0</v>
      </c>
      <c r="N41" s="94">
        <f>SUM(L41:M41)</f>
        <v>0</v>
      </c>
      <c r="O41" s="95">
        <v>0</v>
      </c>
      <c r="P41" s="128">
        <v>0</v>
      </c>
      <c r="Q41" s="93">
        <v>0</v>
      </c>
      <c r="R41" s="93">
        <v>0</v>
      </c>
      <c r="S41" s="97">
        <v>0</v>
      </c>
      <c r="T41" s="97">
        <v>0</v>
      </c>
      <c r="U41" s="98">
        <v>0</v>
      </c>
      <c r="V41" s="99">
        <f t="shared" si="3"/>
        <v>0</v>
      </c>
      <c r="W41" s="129">
        <v>0</v>
      </c>
      <c r="X41" s="93">
        <v>0</v>
      </c>
      <c r="Y41" s="93">
        <v>0</v>
      </c>
      <c r="Z41" s="94">
        <f t="shared" si="4"/>
        <v>0</v>
      </c>
      <c r="AA41" s="96">
        <v>0</v>
      </c>
      <c r="AB41" s="102">
        <v>0</v>
      </c>
      <c r="AC41" s="94">
        <f t="shared" si="5"/>
        <v>0</v>
      </c>
      <c r="AD41" s="92">
        <v>0</v>
      </c>
      <c r="AE41" s="93">
        <v>0</v>
      </c>
      <c r="AF41" s="93">
        <v>0</v>
      </c>
      <c r="AG41" s="102">
        <v>0</v>
      </c>
      <c r="AH41" s="94">
        <f t="shared" si="6"/>
        <v>0</v>
      </c>
      <c r="AI41" s="128">
        <v>0</v>
      </c>
      <c r="AJ41" s="93">
        <v>0</v>
      </c>
      <c r="AK41" s="97">
        <v>0</v>
      </c>
      <c r="AL41" s="98">
        <v>0</v>
      </c>
      <c r="AM41" s="97">
        <v>0</v>
      </c>
      <c r="AN41" s="130">
        <f>SUM(AI41:AM41)</f>
        <v>0</v>
      </c>
      <c r="AO41" s="91">
        <f t="shared" si="7"/>
        <v>0</v>
      </c>
      <c r="AP41" s="1"/>
    </row>
    <row r="42" spans="2:42" ht="22.5" customHeight="1">
      <c r="B42" s="119"/>
      <c r="C42" s="277" t="s">
        <v>159</v>
      </c>
      <c r="D42" s="131" t="s">
        <v>160</v>
      </c>
      <c r="E42" s="132" t="s">
        <v>161</v>
      </c>
      <c r="F42" s="133">
        <v>0</v>
      </c>
      <c r="G42" s="134"/>
      <c r="H42" s="142"/>
      <c r="I42" s="135">
        <v>0</v>
      </c>
      <c r="J42" s="136">
        <f aca="true" t="shared" si="8" ref="J42:J52">SUM(G42:I42)</f>
        <v>0</v>
      </c>
      <c r="K42" s="133">
        <v>0</v>
      </c>
      <c r="L42" s="134"/>
      <c r="M42" s="135">
        <v>0</v>
      </c>
      <c r="N42" s="136">
        <f aca="true" t="shared" si="9" ref="N42:N52">SUM(L42:M42)</f>
        <v>0</v>
      </c>
      <c r="O42" s="137">
        <v>0</v>
      </c>
      <c r="P42" s="138">
        <v>0</v>
      </c>
      <c r="Q42" s="135">
        <v>0</v>
      </c>
      <c r="R42" s="135">
        <v>0</v>
      </c>
      <c r="S42" s="135">
        <v>0</v>
      </c>
      <c r="T42" s="139">
        <v>0</v>
      </c>
      <c r="U42" s="140">
        <v>0</v>
      </c>
      <c r="V42" s="141">
        <f t="shared" si="3"/>
        <v>0</v>
      </c>
      <c r="W42" s="134">
        <v>0</v>
      </c>
      <c r="X42" s="135">
        <v>0</v>
      </c>
      <c r="Y42" s="135">
        <v>0</v>
      </c>
      <c r="Z42" s="136">
        <f t="shared" si="4"/>
        <v>0</v>
      </c>
      <c r="AA42" s="138">
        <v>0</v>
      </c>
      <c r="AB42" s="142">
        <v>0</v>
      </c>
      <c r="AC42" s="136">
        <f t="shared" si="5"/>
        <v>0</v>
      </c>
      <c r="AD42" s="134">
        <v>0</v>
      </c>
      <c r="AE42" s="135">
        <v>0</v>
      </c>
      <c r="AF42" s="135">
        <v>0</v>
      </c>
      <c r="AG42" s="142">
        <v>0</v>
      </c>
      <c r="AH42" s="136">
        <f t="shared" si="6"/>
        <v>0</v>
      </c>
      <c r="AI42" s="138">
        <v>0</v>
      </c>
      <c r="AJ42" s="135">
        <v>0</v>
      </c>
      <c r="AK42" s="139">
        <v>0</v>
      </c>
      <c r="AL42" s="140">
        <v>0</v>
      </c>
      <c r="AM42" s="139">
        <v>0</v>
      </c>
      <c r="AN42" s="143">
        <f aca="true" t="shared" si="10" ref="AN42:AN52">SUM(AI42:AM42)</f>
        <v>0</v>
      </c>
      <c r="AO42" s="133">
        <f t="shared" si="7"/>
        <v>0</v>
      </c>
      <c r="AP42" s="1"/>
    </row>
    <row r="43" spans="2:42" ht="22.5" customHeight="1">
      <c r="B43" s="144" t="s">
        <v>162</v>
      </c>
      <c r="C43" s="278"/>
      <c r="D43" s="145" t="s">
        <v>163</v>
      </c>
      <c r="E43" s="146" t="s">
        <v>164</v>
      </c>
      <c r="F43" s="76">
        <v>0</v>
      </c>
      <c r="G43" s="77"/>
      <c r="H43" s="87"/>
      <c r="I43" s="78">
        <v>0</v>
      </c>
      <c r="J43" s="79">
        <f t="shared" si="8"/>
        <v>0</v>
      </c>
      <c r="K43" s="76">
        <v>0</v>
      </c>
      <c r="L43" s="77">
        <v>2</v>
      </c>
      <c r="M43" s="78">
        <v>0</v>
      </c>
      <c r="N43" s="79">
        <f t="shared" si="9"/>
        <v>2</v>
      </c>
      <c r="O43" s="80">
        <v>5</v>
      </c>
      <c r="P43" s="81">
        <v>1</v>
      </c>
      <c r="Q43" s="78">
        <v>3</v>
      </c>
      <c r="R43" s="78">
        <v>4</v>
      </c>
      <c r="S43" s="78"/>
      <c r="T43" s="82">
        <v>3</v>
      </c>
      <c r="U43" s="83"/>
      <c r="V43" s="84">
        <f t="shared" si="3"/>
        <v>16</v>
      </c>
      <c r="W43" s="77">
        <v>3</v>
      </c>
      <c r="X43" s="78">
        <v>1</v>
      </c>
      <c r="Y43" s="78">
        <v>0</v>
      </c>
      <c r="Z43" s="79">
        <f t="shared" si="4"/>
        <v>4</v>
      </c>
      <c r="AA43" s="81">
        <v>1</v>
      </c>
      <c r="AB43" s="87">
        <v>0</v>
      </c>
      <c r="AC43" s="79">
        <f t="shared" si="5"/>
        <v>1</v>
      </c>
      <c r="AD43" s="77">
        <v>4</v>
      </c>
      <c r="AE43" s="78">
        <v>1</v>
      </c>
      <c r="AF43" s="78">
        <v>2</v>
      </c>
      <c r="AG43" s="87"/>
      <c r="AH43" s="79">
        <f t="shared" si="6"/>
        <v>7</v>
      </c>
      <c r="AI43" s="81">
        <v>4</v>
      </c>
      <c r="AJ43" s="78">
        <v>1</v>
      </c>
      <c r="AK43" s="82">
        <v>4</v>
      </c>
      <c r="AL43" s="83"/>
      <c r="AM43" s="82">
        <v>1</v>
      </c>
      <c r="AN43" s="124">
        <f t="shared" si="10"/>
        <v>10</v>
      </c>
      <c r="AO43" s="76">
        <f t="shared" si="7"/>
        <v>40</v>
      </c>
      <c r="AP43" s="1"/>
    </row>
    <row r="44" spans="2:42" ht="22.5" customHeight="1">
      <c r="B44" s="58"/>
      <c r="C44" s="278"/>
      <c r="D44" s="145" t="s">
        <v>165</v>
      </c>
      <c r="E44" s="147" t="s">
        <v>166</v>
      </c>
      <c r="F44" s="91">
        <v>0</v>
      </c>
      <c r="G44" s="92"/>
      <c r="H44" s="102"/>
      <c r="I44" s="93"/>
      <c r="J44" s="94">
        <f t="shared" si="8"/>
        <v>0</v>
      </c>
      <c r="K44" s="91">
        <v>0</v>
      </c>
      <c r="L44" s="92">
        <v>4</v>
      </c>
      <c r="M44" s="93"/>
      <c r="N44" s="94">
        <f t="shared" si="9"/>
        <v>4</v>
      </c>
      <c r="O44" s="95">
        <v>32</v>
      </c>
      <c r="P44" s="96">
        <v>10</v>
      </c>
      <c r="Q44" s="93">
        <v>5</v>
      </c>
      <c r="R44" s="93">
        <v>27</v>
      </c>
      <c r="S44" s="93">
        <v>1</v>
      </c>
      <c r="T44" s="97">
        <v>12</v>
      </c>
      <c r="U44" s="98">
        <v>3</v>
      </c>
      <c r="V44" s="99">
        <f t="shared" si="3"/>
        <v>90</v>
      </c>
      <c r="W44" s="92">
        <v>15</v>
      </c>
      <c r="X44" s="93">
        <v>5</v>
      </c>
      <c r="Y44" s="93">
        <v>0</v>
      </c>
      <c r="Z44" s="94">
        <f t="shared" si="4"/>
        <v>20</v>
      </c>
      <c r="AA44" s="96">
        <v>4</v>
      </c>
      <c r="AB44" s="102">
        <v>2</v>
      </c>
      <c r="AC44" s="94">
        <f t="shared" si="5"/>
        <v>6</v>
      </c>
      <c r="AD44" s="92">
        <v>15</v>
      </c>
      <c r="AE44" s="93">
        <v>5</v>
      </c>
      <c r="AF44" s="93">
        <v>7</v>
      </c>
      <c r="AG44" s="102">
        <v>2</v>
      </c>
      <c r="AH44" s="94">
        <f t="shared" si="6"/>
        <v>29</v>
      </c>
      <c r="AI44" s="96">
        <v>25</v>
      </c>
      <c r="AJ44" s="93">
        <v>5</v>
      </c>
      <c r="AK44" s="97">
        <v>26</v>
      </c>
      <c r="AL44" s="98">
        <v>7</v>
      </c>
      <c r="AM44" s="97">
        <v>2</v>
      </c>
      <c r="AN44" s="130">
        <f t="shared" si="10"/>
        <v>65</v>
      </c>
      <c r="AO44" s="91">
        <f t="shared" si="7"/>
        <v>214</v>
      </c>
      <c r="AP44" s="1"/>
    </row>
    <row r="45" spans="2:42" ht="22.5" customHeight="1">
      <c r="B45" s="148" t="s">
        <v>167</v>
      </c>
      <c r="C45" s="278"/>
      <c r="D45" s="149" t="s">
        <v>168</v>
      </c>
      <c r="E45" s="150" t="s">
        <v>169</v>
      </c>
      <c r="F45" s="105">
        <v>0</v>
      </c>
      <c r="G45" s="106"/>
      <c r="H45" s="116"/>
      <c r="I45" s="107"/>
      <c r="J45" s="108">
        <f t="shared" si="8"/>
        <v>0</v>
      </c>
      <c r="K45" s="105">
        <v>0</v>
      </c>
      <c r="L45" s="106">
        <v>1</v>
      </c>
      <c r="M45" s="107">
        <v>0</v>
      </c>
      <c r="N45" s="108">
        <f t="shared" si="9"/>
        <v>1</v>
      </c>
      <c r="O45" s="109">
        <v>2</v>
      </c>
      <c r="P45" s="110">
        <v>0</v>
      </c>
      <c r="Q45" s="107">
        <v>0</v>
      </c>
      <c r="R45" s="107">
        <v>1</v>
      </c>
      <c r="S45" s="107">
        <v>0</v>
      </c>
      <c r="T45" s="111">
        <v>2</v>
      </c>
      <c r="U45" s="112">
        <v>0</v>
      </c>
      <c r="V45" s="113">
        <f t="shared" si="3"/>
        <v>5</v>
      </c>
      <c r="W45" s="106">
        <v>1</v>
      </c>
      <c r="X45" s="107">
        <v>0</v>
      </c>
      <c r="Y45" s="107">
        <v>2</v>
      </c>
      <c r="Z45" s="108">
        <f t="shared" si="4"/>
        <v>3</v>
      </c>
      <c r="AA45" s="110">
        <v>1</v>
      </c>
      <c r="AB45" s="116">
        <v>0</v>
      </c>
      <c r="AC45" s="108">
        <f t="shared" si="5"/>
        <v>1</v>
      </c>
      <c r="AD45" s="106">
        <v>1</v>
      </c>
      <c r="AE45" s="107">
        <v>0</v>
      </c>
      <c r="AF45" s="107">
        <v>1</v>
      </c>
      <c r="AG45" s="116">
        <v>0</v>
      </c>
      <c r="AH45" s="108">
        <f t="shared" si="6"/>
        <v>2</v>
      </c>
      <c r="AI45" s="110">
        <v>1</v>
      </c>
      <c r="AJ45" s="107">
        <v>0</v>
      </c>
      <c r="AK45" s="111">
        <v>1</v>
      </c>
      <c r="AL45" s="112">
        <v>0</v>
      </c>
      <c r="AM45" s="111">
        <v>0</v>
      </c>
      <c r="AN45" s="151">
        <f t="shared" si="10"/>
        <v>2</v>
      </c>
      <c r="AO45" s="105">
        <f t="shared" si="7"/>
        <v>14</v>
      </c>
      <c r="AP45" s="1"/>
    </row>
    <row r="46" spans="2:42" ht="22.5" customHeight="1">
      <c r="B46" s="148"/>
      <c r="C46" s="278"/>
      <c r="D46" s="149" t="s">
        <v>170</v>
      </c>
      <c r="E46" s="152" t="s">
        <v>171</v>
      </c>
      <c r="F46" s="76">
        <v>0</v>
      </c>
      <c r="G46" s="77"/>
      <c r="H46" s="87"/>
      <c r="I46" s="78"/>
      <c r="J46" s="79">
        <f t="shared" si="8"/>
        <v>0</v>
      </c>
      <c r="K46" s="76">
        <v>0</v>
      </c>
      <c r="L46" s="77">
        <v>0</v>
      </c>
      <c r="M46" s="78">
        <v>0</v>
      </c>
      <c r="N46" s="79">
        <f t="shared" si="9"/>
        <v>0</v>
      </c>
      <c r="O46" s="80">
        <v>0</v>
      </c>
      <c r="P46" s="81">
        <v>0</v>
      </c>
      <c r="Q46" s="78">
        <v>0</v>
      </c>
      <c r="R46" s="78">
        <v>0</v>
      </c>
      <c r="S46" s="78">
        <v>0</v>
      </c>
      <c r="T46" s="82">
        <v>0</v>
      </c>
      <c r="U46" s="83">
        <v>0</v>
      </c>
      <c r="V46" s="84">
        <f t="shared" si="3"/>
        <v>0</v>
      </c>
      <c r="W46" s="77">
        <v>0</v>
      </c>
      <c r="X46" s="78">
        <v>0</v>
      </c>
      <c r="Y46" s="78">
        <v>0</v>
      </c>
      <c r="Z46" s="79">
        <f t="shared" si="4"/>
        <v>0</v>
      </c>
      <c r="AA46" s="81">
        <v>0</v>
      </c>
      <c r="AB46" s="87">
        <v>0</v>
      </c>
      <c r="AC46" s="79">
        <f t="shared" si="5"/>
        <v>0</v>
      </c>
      <c r="AD46" s="77">
        <v>0</v>
      </c>
      <c r="AE46" s="78">
        <v>0</v>
      </c>
      <c r="AF46" s="78">
        <v>0</v>
      </c>
      <c r="AG46" s="87">
        <v>0</v>
      </c>
      <c r="AH46" s="79">
        <f t="shared" si="6"/>
        <v>0</v>
      </c>
      <c r="AI46" s="81">
        <v>0</v>
      </c>
      <c r="AJ46" s="78">
        <v>0</v>
      </c>
      <c r="AK46" s="82">
        <v>0</v>
      </c>
      <c r="AL46" s="83">
        <v>0</v>
      </c>
      <c r="AM46" s="82">
        <v>0</v>
      </c>
      <c r="AN46" s="124">
        <f t="shared" si="10"/>
        <v>0</v>
      </c>
      <c r="AO46" s="76">
        <f t="shared" si="7"/>
        <v>0</v>
      </c>
      <c r="AP46" s="1"/>
    </row>
    <row r="47" spans="2:42" ht="22.5" customHeight="1">
      <c r="B47" s="148"/>
      <c r="C47" s="278"/>
      <c r="D47" s="145" t="s">
        <v>172</v>
      </c>
      <c r="E47" s="146" t="s">
        <v>173</v>
      </c>
      <c r="F47" s="76">
        <v>0</v>
      </c>
      <c r="G47" s="77"/>
      <c r="H47" s="87"/>
      <c r="I47" s="78"/>
      <c r="J47" s="79">
        <f t="shared" si="8"/>
        <v>0</v>
      </c>
      <c r="K47" s="76">
        <v>0</v>
      </c>
      <c r="L47" s="77">
        <v>2</v>
      </c>
      <c r="M47" s="78">
        <v>0</v>
      </c>
      <c r="N47" s="79">
        <f t="shared" si="9"/>
        <v>2</v>
      </c>
      <c r="O47" s="80">
        <v>2</v>
      </c>
      <c r="P47" s="81">
        <v>0</v>
      </c>
      <c r="Q47" s="78">
        <v>0</v>
      </c>
      <c r="R47" s="78">
        <v>1</v>
      </c>
      <c r="S47" s="78">
        <v>0</v>
      </c>
      <c r="T47" s="82">
        <v>2</v>
      </c>
      <c r="U47" s="83"/>
      <c r="V47" s="84">
        <f t="shared" si="3"/>
        <v>5</v>
      </c>
      <c r="W47" s="77">
        <v>2</v>
      </c>
      <c r="X47" s="78">
        <v>1</v>
      </c>
      <c r="Y47" s="78">
        <v>0</v>
      </c>
      <c r="Z47" s="79">
        <f t="shared" si="4"/>
        <v>3</v>
      </c>
      <c r="AA47" s="81">
        <v>1</v>
      </c>
      <c r="AB47" s="87">
        <v>0</v>
      </c>
      <c r="AC47" s="79">
        <f t="shared" si="5"/>
        <v>1</v>
      </c>
      <c r="AD47" s="77">
        <v>1</v>
      </c>
      <c r="AE47" s="78">
        <v>0</v>
      </c>
      <c r="AF47" s="78"/>
      <c r="AG47" s="87">
        <v>0</v>
      </c>
      <c r="AH47" s="79">
        <f t="shared" si="6"/>
        <v>1</v>
      </c>
      <c r="AI47" s="81">
        <v>5</v>
      </c>
      <c r="AJ47" s="78">
        <v>0</v>
      </c>
      <c r="AK47" s="82">
        <v>2</v>
      </c>
      <c r="AL47" s="83">
        <v>0</v>
      </c>
      <c r="AM47" s="82">
        <v>0</v>
      </c>
      <c r="AN47" s="124">
        <f t="shared" si="10"/>
        <v>7</v>
      </c>
      <c r="AO47" s="76">
        <f t="shared" si="7"/>
        <v>19</v>
      </c>
      <c r="AP47" s="1"/>
    </row>
    <row r="48" spans="2:42" ht="22.5" customHeight="1">
      <c r="B48" s="148"/>
      <c r="C48" s="278"/>
      <c r="D48" s="153" t="s">
        <v>174</v>
      </c>
      <c r="E48" s="147" t="s">
        <v>175</v>
      </c>
      <c r="F48" s="91">
        <v>0</v>
      </c>
      <c r="G48" s="92"/>
      <c r="H48" s="102"/>
      <c r="I48" s="93"/>
      <c r="J48" s="94">
        <f t="shared" si="8"/>
        <v>0</v>
      </c>
      <c r="K48" s="91">
        <v>0</v>
      </c>
      <c r="L48" s="92">
        <v>3</v>
      </c>
      <c r="M48" s="93">
        <v>0</v>
      </c>
      <c r="N48" s="94">
        <f t="shared" si="9"/>
        <v>3</v>
      </c>
      <c r="O48" s="95">
        <v>9</v>
      </c>
      <c r="P48" s="96">
        <v>1</v>
      </c>
      <c r="Q48" s="93">
        <v>3</v>
      </c>
      <c r="R48" s="93">
        <v>8</v>
      </c>
      <c r="S48" s="93">
        <v>1</v>
      </c>
      <c r="T48" s="97">
        <v>11</v>
      </c>
      <c r="U48" s="98">
        <v>2</v>
      </c>
      <c r="V48" s="99">
        <f t="shared" si="3"/>
        <v>35</v>
      </c>
      <c r="W48" s="92">
        <v>1</v>
      </c>
      <c r="X48" s="93">
        <v>1</v>
      </c>
      <c r="Y48" s="93"/>
      <c r="Z48" s="94">
        <f t="shared" si="4"/>
        <v>2</v>
      </c>
      <c r="AA48" s="96">
        <v>1</v>
      </c>
      <c r="AB48" s="102">
        <v>0</v>
      </c>
      <c r="AC48" s="94">
        <f t="shared" si="5"/>
        <v>1</v>
      </c>
      <c r="AD48" s="92">
        <v>3</v>
      </c>
      <c r="AE48" s="93">
        <v>0</v>
      </c>
      <c r="AF48" s="93">
        <v>1</v>
      </c>
      <c r="AG48" s="102">
        <v>0</v>
      </c>
      <c r="AH48" s="94">
        <f t="shared" si="6"/>
        <v>4</v>
      </c>
      <c r="AI48" s="96">
        <v>7</v>
      </c>
      <c r="AJ48" s="93">
        <v>0</v>
      </c>
      <c r="AK48" s="97">
        <v>6</v>
      </c>
      <c r="AL48" s="98">
        <v>0</v>
      </c>
      <c r="AM48" s="97">
        <v>1</v>
      </c>
      <c r="AN48" s="130">
        <f t="shared" si="10"/>
        <v>14</v>
      </c>
      <c r="AO48" s="91">
        <f t="shared" si="7"/>
        <v>59</v>
      </c>
      <c r="AP48" s="1"/>
    </row>
    <row r="49" spans="2:42" ht="22.5" customHeight="1">
      <c r="B49" s="58"/>
      <c r="C49" s="279"/>
      <c r="D49" s="154" t="s">
        <v>176</v>
      </c>
      <c r="E49" s="155" t="s">
        <v>177</v>
      </c>
      <c r="F49" s="156">
        <f>SUM(F42:F48)</f>
        <v>0</v>
      </c>
      <c r="G49" s="157"/>
      <c r="H49" s="165"/>
      <c r="I49" s="158"/>
      <c r="J49" s="159">
        <f t="shared" si="8"/>
        <v>0</v>
      </c>
      <c r="K49" s="156">
        <f>SUM(K42:K48)</f>
        <v>0</v>
      </c>
      <c r="L49" s="157">
        <f aca="true" t="shared" si="11" ref="L49:AM49">SUM(L42:L48)</f>
        <v>12</v>
      </c>
      <c r="M49" s="158">
        <f t="shared" si="11"/>
        <v>0</v>
      </c>
      <c r="N49" s="159">
        <f t="shared" si="9"/>
        <v>12</v>
      </c>
      <c r="O49" s="160">
        <f t="shared" si="11"/>
        <v>50</v>
      </c>
      <c r="P49" s="161">
        <f t="shared" si="11"/>
        <v>12</v>
      </c>
      <c r="Q49" s="158">
        <f t="shared" si="11"/>
        <v>11</v>
      </c>
      <c r="R49" s="158">
        <f t="shared" si="11"/>
        <v>41</v>
      </c>
      <c r="S49" s="158">
        <f t="shared" si="11"/>
        <v>2</v>
      </c>
      <c r="T49" s="162">
        <f t="shared" si="11"/>
        <v>30</v>
      </c>
      <c r="U49" s="163">
        <f t="shared" si="11"/>
        <v>5</v>
      </c>
      <c r="V49" s="164">
        <f t="shared" si="3"/>
        <v>151</v>
      </c>
      <c r="W49" s="157">
        <f t="shared" si="11"/>
        <v>22</v>
      </c>
      <c r="X49" s="158">
        <f t="shared" si="11"/>
        <v>8</v>
      </c>
      <c r="Y49" s="158">
        <f t="shared" si="11"/>
        <v>2</v>
      </c>
      <c r="Z49" s="159">
        <f t="shared" si="4"/>
        <v>32</v>
      </c>
      <c r="AA49" s="161">
        <f t="shared" si="11"/>
        <v>8</v>
      </c>
      <c r="AB49" s="165">
        <f t="shared" si="11"/>
        <v>2</v>
      </c>
      <c r="AC49" s="159">
        <f t="shared" si="5"/>
        <v>10</v>
      </c>
      <c r="AD49" s="157">
        <f t="shared" si="11"/>
        <v>24</v>
      </c>
      <c r="AE49" s="158">
        <f t="shared" si="11"/>
        <v>6</v>
      </c>
      <c r="AF49" s="158">
        <f>SUM(AF42:AF48)</f>
        <v>11</v>
      </c>
      <c r="AG49" s="165">
        <f>SUM(AG42:AG48)</f>
        <v>2</v>
      </c>
      <c r="AH49" s="159">
        <f t="shared" si="6"/>
        <v>43</v>
      </c>
      <c r="AI49" s="161">
        <f t="shared" si="11"/>
        <v>42</v>
      </c>
      <c r="AJ49" s="158">
        <f t="shared" si="11"/>
        <v>6</v>
      </c>
      <c r="AK49" s="162">
        <f t="shared" si="11"/>
        <v>39</v>
      </c>
      <c r="AL49" s="163">
        <f t="shared" si="11"/>
        <v>7</v>
      </c>
      <c r="AM49" s="162">
        <f t="shared" si="11"/>
        <v>4</v>
      </c>
      <c r="AN49" s="166">
        <f t="shared" si="10"/>
        <v>98</v>
      </c>
      <c r="AO49" s="156">
        <f t="shared" si="7"/>
        <v>346</v>
      </c>
      <c r="AP49" s="1"/>
    </row>
    <row r="50" spans="2:42" ht="22.5" customHeight="1">
      <c r="B50" s="167" t="s">
        <v>87</v>
      </c>
      <c r="C50" s="168" t="s">
        <v>167</v>
      </c>
      <c r="D50" s="169" t="s">
        <v>6</v>
      </c>
      <c r="E50" s="60"/>
      <c r="F50" s="61">
        <v>0</v>
      </c>
      <c r="G50" s="62"/>
      <c r="H50" s="72"/>
      <c r="I50" s="63"/>
      <c r="J50" s="64">
        <f t="shared" si="8"/>
        <v>0</v>
      </c>
      <c r="K50" s="61">
        <v>0</v>
      </c>
      <c r="L50" s="62">
        <v>12</v>
      </c>
      <c r="M50" s="63"/>
      <c r="N50" s="64">
        <f t="shared" si="9"/>
        <v>12</v>
      </c>
      <c r="O50" s="65">
        <v>50</v>
      </c>
      <c r="P50" s="66">
        <v>12</v>
      </c>
      <c r="Q50" s="63">
        <v>11</v>
      </c>
      <c r="R50" s="63">
        <v>41</v>
      </c>
      <c r="S50" s="67">
        <v>2</v>
      </c>
      <c r="T50" s="67">
        <v>30</v>
      </c>
      <c r="U50" s="68">
        <v>5</v>
      </c>
      <c r="V50" s="69">
        <f t="shared" si="3"/>
        <v>151</v>
      </c>
      <c r="W50" s="70">
        <v>22</v>
      </c>
      <c r="X50" s="63">
        <v>8</v>
      </c>
      <c r="Y50" s="63">
        <v>2</v>
      </c>
      <c r="Z50" s="64">
        <f t="shared" si="4"/>
        <v>32</v>
      </c>
      <c r="AA50" s="71">
        <v>8</v>
      </c>
      <c r="AB50" s="72">
        <v>2</v>
      </c>
      <c r="AC50" s="64">
        <f t="shared" si="5"/>
        <v>10</v>
      </c>
      <c r="AD50" s="62">
        <v>24</v>
      </c>
      <c r="AE50" s="63">
        <v>6</v>
      </c>
      <c r="AF50" s="63">
        <v>11</v>
      </c>
      <c r="AG50" s="72">
        <v>2</v>
      </c>
      <c r="AH50" s="64">
        <f t="shared" si="6"/>
        <v>43</v>
      </c>
      <c r="AI50" s="66">
        <v>42</v>
      </c>
      <c r="AJ50" s="63">
        <v>6</v>
      </c>
      <c r="AK50" s="67">
        <v>39</v>
      </c>
      <c r="AL50" s="68">
        <v>7</v>
      </c>
      <c r="AM50" s="67">
        <v>4</v>
      </c>
      <c r="AN50" s="170">
        <f t="shared" si="10"/>
        <v>98</v>
      </c>
      <c r="AO50" s="61">
        <f t="shared" si="7"/>
        <v>346</v>
      </c>
      <c r="AP50" s="1"/>
    </row>
    <row r="51" spans="2:42" ht="22.5" customHeight="1">
      <c r="B51" s="148"/>
      <c r="C51" s="88" t="s">
        <v>87</v>
      </c>
      <c r="D51" s="171" t="s">
        <v>7</v>
      </c>
      <c r="E51" s="60"/>
      <c r="F51" s="61">
        <v>0</v>
      </c>
      <c r="G51" s="62"/>
      <c r="H51" s="72"/>
      <c r="I51" s="63"/>
      <c r="J51" s="64">
        <f t="shared" si="8"/>
        <v>0</v>
      </c>
      <c r="K51" s="61">
        <v>0</v>
      </c>
      <c r="L51" s="62">
        <v>0</v>
      </c>
      <c r="M51" s="63">
        <v>0</v>
      </c>
      <c r="N51" s="64">
        <f t="shared" si="9"/>
        <v>0</v>
      </c>
      <c r="O51" s="65">
        <v>0</v>
      </c>
      <c r="P51" s="66">
        <v>0</v>
      </c>
      <c r="Q51" s="63">
        <v>0</v>
      </c>
      <c r="R51" s="63">
        <v>0</v>
      </c>
      <c r="S51" s="67">
        <v>0</v>
      </c>
      <c r="T51" s="67">
        <v>0</v>
      </c>
      <c r="U51" s="68">
        <v>0</v>
      </c>
      <c r="V51" s="69">
        <f t="shared" si="3"/>
        <v>0</v>
      </c>
      <c r="W51" s="70">
        <v>0</v>
      </c>
      <c r="X51" s="63">
        <v>0</v>
      </c>
      <c r="Y51" s="63">
        <v>0</v>
      </c>
      <c r="Z51" s="64">
        <f t="shared" si="4"/>
        <v>0</v>
      </c>
      <c r="AA51" s="71">
        <v>0</v>
      </c>
      <c r="AB51" s="72">
        <v>0</v>
      </c>
      <c r="AC51" s="64">
        <f t="shared" si="5"/>
        <v>0</v>
      </c>
      <c r="AD51" s="62">
        <v>0</v>
      </c>
      <c r="AE51" s="63">
        <v>0</v>
      </c>
      <c r="AF51" s="63">
        <v>0</v>
      </c>
      <c r="AG51" s="72">
        <v>0</v>
      </c>
      <c r="AH51" s="64">
        <f t="shared" si="6"/>
        <v>0</v>
      </c>
      <c r="AI51" s="66">
        <v>0</v>
      </c>
      <c r="AJ51" s="63">
        <v>0</v>
      </c>
      <c r="AK51" s="67">
        <v>0</v>
      </c>
      <c r="AL51" s="68">
        <v>0</v>
      </c>
      <c r="AM51" s="67">
        <v>0</v>
      </c>
      <c r="AN51" s="170">
        <f t="shared" si="10"/>
        <v>0</v>
      </c>
      <c r="AO51" s="61">
        <f t="shared" si="7"/>
        <v>0</v>
      </c>
      <c r="AP51" s="1"/>
    </row>
    <row r="52" spans="2:42" ht="22.5" customHeight="1" thickBot="1">
      <c r="B52" s="172"/>
      <c r="C52" s="173" t="s">
        <v>178</v>
      </c>
      <c r="D52" s="174"/>
      <c r="E52" s="175" t="s">
        <v>8</v>
      </c>
      <c r="F52" s="176">
        <f>SUM(F50:F51)</f>
        <v>0</v>
      </c>
      <c r="G52" s="177"/>
      <c r="H52" s="187"/>
      <c r="I52" s="178"/>
      <c r="J52" s="179">
        <f t="shared" si="8"/>
        <v>0</v>
      </c>
      <c r="K52" s="176">
        <f>SUM(K50:K51)</f>
        <v>0</v>
      </c>
      <c r="L52" s="177">
        <f aca="true" t="shared" si="12" ref="L52:AM52">SUM(L50:L51)</f>
        <v>12</v>
      </c>
      <c r="M52" s="178">
        <f t="shared" si="12"/>
        <v>0</v>
      </c>
      <c r="N52" s="179">
        <f t="shared" si="9"/>
        <v>12</v>
      </c>
      <c r="O52" s="180">
        <f t="shared" si="12"/>
        <v>50</v>
      </c>
      <c r="P52" s="181">
        <f t="shared" si="12"/>
        <v>12</v>
      </c>
      <c r="Q52" s="178">
        <f t="shared" si="12"/>
        <v>11</v>
      </c>
      <c r="R52" s="178">
        <f t="shared" si="12"/>
        <v>41</v>
      </c>
      <c r="S52" s="182">
        <f t="shared" si="12"/>
        <v>2</v>
      </c>
      <c r="T52" s="182">
        <f t="shared" si="12"/>
        <v>30</v>
      </c>
      <c r="U52" s="183">
        <f t="shared" si="12"/>
        <v>5</v>
      </c>
      <c r="V52" s="184">
        <f t="shared" si="3"/>
        <v>151</v>
      </c>
      <c r="W52" s="185">
        <f t="shared" si="12"/>
        <v>22</v>
      </c>
      <c r="X52" s="178">
        <f t="shared" si="12"/>
        <v>8</v>
      </c>
      <c r="Y52" s="178">
        <f t="shared" si="12"/>
        <v>2</v>
      </c>
      <c r="Z52" s="179">
        <f t="shared" si="4"/>
        <v>32</v>
      </c>
      <c r="AA52" s="186">
        <f t="shared" si="12"/>
        <v>8</v>
      </c>
      <c r="AB52" s="187">
        <f t="shared" si="12"/>
        <v>2</v>
      </c>
      <c r="AC52" s="179">
        <f t="shared" si="5"/>
        <v>10</v>
      </c>
      <c r="AD52" s="177">
        <f t="shared" si="12"/>
        <v>24</v>
      </c>
      <c r="AE52" s="178">
        <f t="shared" si="12"/>
        <v>6</v>
      </c>
      <c r="AF52" s="178">
        <f>SUM(AF50:AF51)</f>
        <v>11</v>
      </c>
      <c r="AG52" s="187">
        <f>SUM(AG50:AG51)</f>
        <v>2</v>
      </c>
      <c r="AH52" s="179">
        <f t="shared" si="6"/>
        <v>43</v>
      </c>
      <c r="AI52" s="181">
        <f t="shared" si="12"/>
        <v>42</v>
      </c>
      <c r="AJ52" s="178">
        <f t="shared" si="12"/>
        <v>6</v>
      </c>
      <c r="AK52" s="182">
        <f t="shared" si="12"/>
        <v>39</v>
      </c>
      <c r="AL52" s="183">
        <f t="shared" si="12"/>
        <v>7</v>
      </c>
      <c r="AM52" s="182">
        <f t="shared" si="12"/>
        <v>4</v>
      </c>
      <c r="AN52" s="188">
        <f t="shared" si="10"/>
        <v>98</v>
      </c>
      <c r="AO52" s="176">
        <f t="shared" si="7"/>
        <v>346</v>
      </c>
      <c r="AP52" s="1"/>
    </row>
  </sheetData>
  <sheetProtection/>
  <mergeCells count="40">
    <mergeCell ref="AD5:AH9"/>
    <mergeCell ref="N10:N11"/>
    <mergeCell ref="D27:D28"/>
    <mergeCell ref="D29:D30"/>
    <mergeCell ref="Z10:Z11"/>
    <mergeCell ref="W10:Y10"/>
    <mergeCell ref="G5:J9"/>
    <mergeCell ref="G10:I10"/>
    <mergeCell ref="J10:J11"/>
    <mergeCell ref="K5:K9"/>
    <mergeCell ref="F5:F9"/>
    <mergeCell ref="AF10:AG10"/>
    <mergeCell ref="AI5:AN9"/>
    <mergeCell ref="L5:N9"/>
    <mergeCell ref="W5:Z9"/>
    <mergeCell ref="O5:V9"/>
    <mergeCell ref="AA5:AC9"/>
    <mergeCell ref="AN10:AN11"/>
    <mergeCell ref="AK10:AL10"/>
    <mergeCell ref="L10:M10"/>
    <mergeCell ref="AI10:AJ10"/>
    <mergeCell ref="AA10:AB10"/>
    <mergeCell ref="C42:C49"/>
    <mergeCell ref="AC10:AC11"/>
    <mergeCell ref="C21:C22"/>
    <mergeCell ref="C23:C38"/>
    <mergeCell ref="D23:D24"/>
    <mergeCell ref="D25:D26"/>
    <mergeCell ref="AH10:AH11"/>
    <mergeCell ref="AD10:AE10"/>
    <mergeCell ref="D35:D36"/>
    <mergeCell ref="D37:D38"/>
    <mergeCell ref="C39:D39"/>
    <mergeCell ref="C40:D41"/>
    <mergeCell ref="T10:U10"/>
    <mergeCell ref="V10:V11"/>
    <mergeCell ref="D31:D32"/>
    <mergeCell ref="D33:D34"/>
    <mergeCell ref="O10:Q10"/>
    <mergeCell ref="R10:S10"/>
  </mergeCells>
  <printOptions/>
  <pageMargins left="0.5905511811023623" right="0.2362204724409449" top="0.5905511811023623" bottom="0.31496062992125984" header="0.5118110236220472" footer="0.5118110236220472"/>
  <pageSetup horizontalDpi="600" verticalDpi="600" orientation="landscape" paperSize="9" scale="34" r:id="rId1"/>
  <colBreaks count="1" manualBreakCount="1">
    <brk id="26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I65"/>
  <sheetViews>
    <sheetView showGridLines="0" showZeros="0" tabSelected="1" view="pageBreakPreview" zoomScale="70" zoomScaleNormal="75" zoomScaleSheetLayoutView="70" zoomScalePageLayoutView="0" workbookViewId="0" topLeftCell="A1">
      <pane xSplit="7" ySplit="10" topLeftCell="H11" activePane="bottomRight" state="frozen"/>
      <selection pane="topLeft" activeCell="B2" sqref="B2"/>
      <selection pane="topRight" activeCell="B2" sqref="B2"/>
      <selection pane="bottomLeft" activeCell="B2" sqref="B2"/>
      <selection pane="bottomRight" activeCell="H11" sqref="H11"/>
    </sheetView>
  </sheetViews>
  <sheetFormatPr defaultColWidth="12.66015625" defaultRowHeight="18"/>
  <cols>
    <col min="1" max="1" width="1.66015625" style="0" customWidth="1"/>
    <col min="2" max="2" width="4.66015625" style="0" customWidth="1"/>
    <col min="3" max="4" width="5.66015625" style="0" customWidth="1"/>
    <col min="5" max="5" width="7.66015625" style="0" customWidth="1"/>
    <col min="6" max="6" width="12.5" style="0" customWidth="1"/>
    <col min="7" max="7" width="4.66015625" style="0" customWidth="1"/>
    <col min="8" max="33" width="12.66015625" style="0" customWidth="1"/>
    <col min="34" max="34" width="14.16015625" style="0" customWidth="1"/>
    <col min="35" max="35" width="1.66015625" style="0" customWidth="1"/>
    <col min="36" max="36" width="2.66015625" style="0" customWidth="1"/>
  </cols>
  <sheetData>
    <row r="1" spans="2:34" ht="21.75" customHeight="1">
      <c r="B1" s="197" t="s">
        <v>129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</row>
    <row r="2" spans="2:34" ht="16.5" customHeight="1"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</row>
    <row r="3" spans="2:34" ht="21" customHeight="1" thickBot="1">
      <c r="B3" s="200" t="s">
        <v>9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194" t="s">
        <v>102</v>
      </c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39" t="s">
        <v>102</v>
      </c>
    </row>
    <row r="4" spans="2:35" ht="18" customHeight="1" thickBot="1">
      <c r="B4" s="9"/>
      <c r="C4" s="16"/>
      <c r="D4" s="16"/>
      <c r="E4" s="16"/>
      <c r="F4" s="16"/>
      <c r="G4" s="16"/>
      <c r="H4" s="378" t="s">
        <v>119</v>
      </c>
      <c r="I4" s="322" t="s">
        <v>190</v>
      </c>
      <c r="J4" s="322" t="s">
        <v>196</v>
      </c>
      <c r="K4" s="356" t="s">
        <v>125</v>
      </c>
      <c r="L4" s="357"/>
      <c r="M4" s="338" t="s">
        <v>114</v>
      </c>
      <c r="N4" s="339"/>
      <c r="O4" s="339"/>
      <c r="P4" s="339"/>
      <c r="Q4" s="339"/>
      <c r="R4" s="339"/>
      <c r="S4" s="340"/>
      <c r="T4" s="338" t="s">
        <v>100</v>
      </c>
      <c r="U4" s="348"/>
      <c r="V4" s="349"/>
      <c r="W4" s="385" t="s">
        <v>103</v>
      </c>
      <c r="X4" s="386"/>
      <c r="Y4" s="329" t="s">
        <v>105</v>
      </c>
      <c r="Z4" s="330"/>
      <c r="AA4" s="330"/>
      <c r="AB4" s="331"/>
      <c r="AC4" s="364" t="s">
        <v>104</v>
      </c>
      <c r="AD4" s="339"/>
      <c r="AE4" s="339"/>
      <c r="AF4" s="339"/>
      <c r="AG4" s="340"/>
      <c r="AH4" s="377" t="s">
        <v>4</v>
      </c>
      <c r="AI4" s="1"/>
    </row>
    <row r="5" spans="2:35" ht="18" customHeight="1" thickBot="1">
      <c r="B5" s="9"/>
      <c r="C5" s="16"/>
      <c r="D5" s="16"/>
      <c r="E5" s="16" t="s">
        <v>10</v>
      </c>
      <c r="F5" s="16"/>
      <c r="G5" s="16"/>
      <c r="H5" s="379"/>
      <c r="I5" s="379"/>
      <c r="J5" s="379"/>
      <c r="K5" s="358"/>
      <c r="L5" s="359"/>
      <c r="M5" s="341"/>
      <c r="N5" s="342"/>
      <c r="O5" s="342"/>
      <c r="P5" s="342"/>
      <c r="Q5" s="342"/>
      <c r="R5" s="343"/>
      <c r="S5" s="344"/>
      <c r="T5" s="350"/>
      <c r="U5" s="351"/>
      <c r="V5" s="352"/>
      <c r="W5" s="387"/>
      <c r="X5" s="388"/>
      <c r="Y5" s="332"/>
      <c r="Z5" s="333"/>
      <c r="AA5" s="333"/>
      <c r="AB5" s="334"/>
      <c r="AC5" s="341"/>
      <c r="AD5" s="342"/>
      <c r="AE5" s="342"/>
      <c r="AF5" s="342"/>
      <c r="AG5" s="344"/>
      <c r="AH5" s="377"/>
      <c r="AI5" s="1"/>
    </row>
    <row r="6" spans="2:35" ht="18" customHeight="1" thickBot="1">
      <c r="B6" s="9"/>
      <c r="C6" s="16"/>
      <c r="D6" s="16"/>
      <c r="E6" s="16"/>
      <c r="F6" s="16"/>
      <c r="G6" s="16"/>
      <c r="H6" s="379"/>
      <c r="I6" s="379"/>
      <c r="J6" s="379"/>
      <c r="K6" s="358"/>
      <c r="L6" s="359"/>
      <c r="M6" s="341"/>
      <c r="N6" s="342"/>
      <c r="O6" s="342"/>
      <c r="P6" s="342"/>
      <c r="Q6" s="342"/>
      <c r="R6" s="343"/>
      <c r="S6" s="344"/>
      <c r="T6" s="350"/>
      <c r="U6" s="351"/>
      <c r="V6" s="352"/>
      <c r="W6" s="387"/>
      <c r="X6" s="388"/>
      <c r="Y6" s="332"/>
      <c r="Z6" s="333"/>
      <c r="AA6" s="333"/>
      <c r="AB6" s="334"/>
      <c r="AC6" s="341"/>
      <c r="AD6" s="342"/>
      <c r="AE6" s="342"/>
      <c r="AF6" s="342"/>
      <c r="AG6" s="344"/>
      <c r="AH6" s="377"/>
      <c r="AI6" s="1"/>
    </row>
    <row r="7" spans="2:35" ht="18" customHeight="1" thickBot="1">
      <c r="B7" s="9"/>
      <c r="C7" s="16" t="s">
        <v>11</v>
      </c>
      <c r="D7" s="16"/>
      <c r="E7" s="16"/>
      <c r="F7" s="16"/>
      <c r="G7" s="16"/>
      <c r="H7" s="379"/>
      <c r="I7" s="379"/>
      <c r="J7" s="379"/>
      <c r="K7" s="358"/>
      <c r="L7" s="359"/>
      <c r="M7" s="341"/>
      <c r="N7" s="342"/>
      <c r="O7" s="342"/>
      <c r="P7" s="342"/>
      <c r="Q7" s="342"/>
      <c r="R7" s="343"/>
      <c r="S7" s="344"/>
      <c r="T7" s="350"/>
      <c r="U7" s="351"/>
      <c r="V7" s="352"/>
      <c r="W7" s="387"/>
      <c r="X7" s="388"/>
      <c r="Y7" s="332"/>
      <c r="Z7" s="333"/>
      <c r="AA7" s="333"/>
      <c r="AB7" s="334"/>
      <c r="AC7" s="341"/>
      <c r="AD7" s="342"/>
      <c r="AE7" s="342"/>
      <c r="AF7" s="342"/>
      <c r="AG7" s="344"/>
      <c r="AH7" s="377"/>
      <c r="AI7" s="1"/>
    </row>
    <row r="8" spans="2:35" ht="18" customHeight="1" thickBot="1">
      <c r="B8" s="11"/>
      <c r="C8" s="12"/>
      <c r="D8" s="12"/>
      <c r="E8" s="12"/>
      <c r="F8" s="12"/>
      <c r="G8" s="12"/>
      <c r="H8" s="380"/>
      <c r="I8" s="380"/>
      <c r="J8" s="380"/>
      <c r="K8" s="360"/>
      <c r="L8" s="361"/>
      <c r="M8" s="345"/>
      <c r="N8" s="346"/>
      <c r="O8" s="346"/>
      <c r="P8" s="346"/>
      <c r="Q8" s="346"/>
      <c r="R8" s="346"/>
      <c r="S8" s="347"/>
      <c r="T8" s="353"/>
      <c r="U8" s="354"/>
      <c r="V8" s="355"/>
      <c r="W8" s="389"/>
      <c r="X8" s="390"/>
      <c r="Y8" s="335"/>
      <c r="Z8" s="336"/>
      <c r="AA8" s="336"/>
      <c r="AB8" s="337"/>
      <c r="AC8" s="345"/>
      <c r="AD8" s="346"/>
      <c r="AE8" s="346"/>
      <c r="AF8" s="346"/>
      <c r="AG8" s="347"/>
      <c r="AH8" s="377"/>
      <c r="AI8" s="1"/>
    </row>
    <row r="9" spans="2:35" ht="24.75" customHeight="1">
      <c r="B9" s="298" t="s">
        <v>179</v>
      </c>
      <c r="C9" s="294"/>
      <c r="D9" s="294"/>
      <c r="E9" s="294"/>
      <c r="F9" s="294"/>
      <c r="G9" s="299"/>
      <c r="H9" s="189" t="s">
        <v>130</v>
      </c>
      <c r="I9" s="252" t="s">
        <v>195</v>
      </c>
      <c r="J9" s="252" t="s">
        <v>194</v>
      </c>
      <c r="K9" s="327" t="s">
        <v>121</v>
      </c>
      <c r="L9" s="328"/>
      <c r="M9" s="365" t="s">
        <v>137</v>
      </c>
      <c r="N9" s="369"/>
      <c r="O9" s="366"/>
      <c r="P9" s="362" t="s">
        <v>138</v>
      </c>
      <c r="Q9" s="384"/>
      <c r="R9" s="362" t="s">
        <v>139</v>
      </c>
      <c r="S9" s="363"/>
      <c r="T9" s="327" t="s">
        <v>123</v>
      </c>
      <c r="U9" s="383"/>
      <c r="V9" s="328"/>
      <c r="W9" s="327" t="s">
        <v>122</v>
      </c>
      <c r="X9" s="328"/>
      <c r="Y9" s="327" t="s">
        <v>124</v>
      </c>
      <c r="Z9" s="328"/>
      <c r="AA9" s="327" t="s">
        <v>187</v>
      </c>
      <c r="AB9" s="328"/>
      <c r="AC9" s="365" t="s">
        <v>140</v>
      </c>
      <c r="AD9" s="366"/>
      <c r="AE9" s="362" t="s">
        <v>141</v>
      </c>
      <c r="AF9" s="381"/>
      <c r="AG9" s="190" t="s">
        <v>127</v>
      </c>
      <c r="AH9" s="195"/>
      <c r="AI9" s="1"/>
    </row>
    <row r="10" spans="2:35" ht="24.75" customHeight="1">
      <c r="B10" s="370"/>
      <c r="C10" s="371"/>
      <c r="D10" s="371"/>
      <c r="E10" s="371"/>
      <c r="F10" s="371"/>
      <c r="G10" s="372"/>
      <c r="H10" s="193" t="s">
        <v>131</v>
      </c>
      <c r="I10" s="193"/>
      <c r="J10" s="193" t="s">
        <v>131</v>
      </c>
      <c r="K10" s="242" t="s">
        <v>106</v>
      </c>
      <c r="L10" s="243" t="s">
        <v>101</v>
      </c>
      <c r="M10" s="244" t="s">
        <v>106</v>
      </c>
      <c r="N10" s="243" t="s">
        <v>101</v>
      </c>
      <c r="O10" s="245" t="s">
        <v>120</v>
      </c>
      <c r="P10" s="242" t="s">
        <v>106</v>
      </c>
      <c r="Q10" s="243" t="s">
        <v>101</v>
      </c>
      <c r="R10" s="242" t="s">
        <v>106</v>
      </c>
      <c r="S10" s="246" t="s">
        <v>101</v>
      </c>
      <c r="T10" s="244" t="s">
        <v>106</v>
      </c>
      <c r="U10" s="243" t="s">
        <v>101</v>
      </c>
      <c r="V10" s="247" t="s">
        <v>120</v>
      </c>
      <c r="W10" s="244" t="s">
        <v>106</v>
      </c>
      <c r="X10" s="246" t="s">
        <v>101</v>
      </c>
      <c r="Y10" s="248" t="s">
        <v>106</v>
      </c>
      <c r="Z10" s="246" t="s">
        <v>101</v>
      </c>
      <c r="AA10" s="248" t="s">
        <v>106</v>
      </c>
      <c r="AB10" s="246" t="s">
        <v>101</v>
      </c>
      <c r="AC10" s="244" t="s">
        <v>106</v>
      </c>
      <c r="AD10" s="243" t="s">
        <v>101</v>
      </c>
      <c r="AE10" s="191" t="s">
        <v>106</v>
      </c>
      <c r="AF10" s="192" t="s">
        <v>101</v>
      </c>
      <c r="AG10" s="201" t="s">
        <v>120</v>
      </c>
      <c r="AH10" s="196"/>
      <c r="AI10" s="1"/>
    </row>
    <row r="11" spans="2:35" ht="18" customHeight="1">
      <c r="B11" s="202"/>
      <c r="C11" s="203" t="s">
        <v>12</v>
      </c>
      <c r="D11" s="204"/>
      <c r="E11" s="204"/>
      <c r="F11" s="204"/>
      <c r="G11" s="205" t="s">
        <v>13</v>
      </c>
      <c r="H11" s="206">
        <v>41667</v>
      </c>
      <c r="I11" s="206">
        <v>5526</v>
      </c>
      <c r="J11" s="206">
        <v>5301</v>
      </c>
      <c r="K11" s="207">
        <v>159117</v>
      </c>
      <c r="L11" s="208">
        <v>4221</v>
      </c>
      <c r="M11" s="207">
        <v>318239</v>
      </c>
      <c r="N11" s="209">
        <v>59551</v>
      </c>
      <c r="O11" s="209">
        <v>56770</v>
      </c>
      <c r="P11" s="209">
        <v>264618</v>
      </c>
      <c r="Q11" s="209">
        <v>21036</v>
      </c>
      <c r="R11" s="209">
        <v>193037</v>
      </c>
      <c r="S11" s="208">
        <v>27657</v>
      </c>
      <c r="T11" s="207">
        <v>216404</v>
      </c>
      <c r="U11" s="209">
        <v>67530</v>
      </c>
      <c r="V11" s="208">
        <v>62005</v>
      </c>
      <c r="W11" s="207">
        <v>176388</v>
      </c>
      <c r="X11" s="208">
        <v>23198</v>
      </c>
      <c r="Y11" s="207">
        <v>296481</v>
      </c>
      <c r="Z11" s="209">
        <v>52112</v>
      </c>
      <c r="AA11" s="207">
        <v>121880</v>
      </c>
      <c r="AB11" s="209">
        <v>44502</v>
      </c>
      <c r="AC11" s="207">
        <v>324004</v>
      </c>
      <c r="AD11" s="209">
        <v>43161</v>
      </c>
      <c r="AE11" s="209">
        <v>339853</v>
      </c>
      <c r="AF11" s="209">
        <v>43742</v>
      </c>
      <c r="AG11" s="208">
        <v>35454</v>
      </c>
      <c r="AH11" s="206">
        <f aca="true" t="shared" si="0" ref="AH11:AH42">SUM(H11:AG11)</f>
        <v>3003454</v>
      </c>
      <c r="AI11" s="1"/>
    </row>
    <row r="12" spans="2:35" ht="18" customHeight="1">
      <c r="B12" s="202"/>
      <c r="C12" s="203"/>
      <c r="D12" s="210" t="s">
        <v>180</v>
      </c>
      <c r="E12" s="204"/>
      <c r="F12" s="204"/>
      <c r="G12" s="205" t="s">
        <v>14</v>
      </c>
      <c r="H12" s="206">
        <f>H13+H14</f>
        <v>0</v>
      </c>
      <c r="I12" s="206">
        <f>I13+I14</f>
        <v>0</v>
      </c>
      <c r="J12" s="206">
        <f>J13+J14</f>
        <v>0</v>
      </c>
      <c r="K12" s="207">
        <v>158806</v>
      </c>
      <c r="L12" s="208">
        <v>4221</v>
      </c>
      <c r="M12" s="207">
        <v>316818</v>
      </c>
      <c r="N12" s="209">
        <v>59410</v>
      </c>
      <c r="O12" s="209">
        <v>55013</v>
      </c>
      <c r="P12" s="209">
        <v>255630</v>
      </c>
      <c r="Q12" s="209">
        <v>21036</v>
      </c>
      <c r="R12" s="209">
        <v>188256</v>
      </c>
      <c r="S12" s="208">
        <v>26860</v>
      </c>
      <c r="T12" s="207">
        <v>199599</v>
      </c>
      <c r="U12" s="209">
        <v>62575</v>
      </c>
      <c r="V12" s="208">
        <v>61975</v>
      </c>
      <c r="W12" s="207">
        <v>175745</v>
      </c>
      <c r="X12" s="208">
        <v>23198</v>
      </c>
      <c r="Y12" s="207">
        <v>295463</v>
      </c>
      <c r="Z12" s="209">
        <v>52112</v>
      </c>
      <c r="AA12" s="207">
        <v>119341</v>
      </c>
      <c r="AB12" s="209">
        <v>44502</v>
      </c>
      <c r="AC12" s="207">
        <v>309982</v>
      </c>
      <c r="AD12" s="209">
        <v>43161</v>
      </c>
      <c r="AE12" s="209">
        <v>304069</v>
      </c>
      <c r="AF12" s="209">
        <v>43742</v>
      </c>
      <c r="AG12" s="208">
        <v>35441</v>
      </c>
      <c r="AH12" s="206">
        <f t="shared" si="0"/>
        <v>2856955</v>
      </c>
      <c r="AI12" s="1"/>
    </row>
    <row r="13" spans="2:35" ht="18" customHeight="1">
      <c r="B13" s="202"/>
      <c r="C13" s="203"/>
      <c r="D13" s="211"/>
      <c r="E13" s="204" t="s">
        <v>15</v>
      </c>
      <c r="F13" s="204"/>
      <c r="G13" s="212"/>
      <c r="H13" s="206">
        <v>0</v>
      </c>
      <c r="I13" s="206">
        <v>0</v>
      </c>
      <c r="J13" s="206">
        <v>0</v>
      </c>
      <c r="K13" s="207">
        <v>157064</v>
      </c>
      <c r="L13" s="208">
        <v>4221</v>
      </c>
      <c r="M13" s="207">
        <v>316744</v>
      </c>
      <c r="N13" s="209">
        <v>59410</v>
      </c>
      <c r="O13" s="209">
        <v>54781</v>
      </c>
      <c r="P13" s="209">
        <v>255630</v>
      </c>
      <c r="Q13" s="209">
        <v>21036</v>
      </c>
      <c r="R13" s="209">
        <v>188256</v>
      </c>
      <c r="S13" s="208">
        <v>26860</v>
      </c>
      <c r="T13" s="207">
        <v>199599</v>
      </c>
      <c r="U13" s="209">
        <v>62575</v>
      </c>
      <c r="V13" s="208">
        <v>61975</v>
      </c>
      <c r="W13" s="207">
        <v>175745</v>
      </c>
      <c r="X13" s="208">
        <v>23198</v>
      </c>
      <c r="Y13" s="207">
        <v>295463</v>
      </c>
      <c r="Z13" s="209">
        <v>52112</v>
      </c>
      <c r="AA13" s="207">
        <v>119341</v>
      </c>
      <c r="AB13" s="209">
        <v>44502</v>
      </c>
      <c r="AC13" s="207">
        <v>309941</v>
      </c>
      <c r="AD13" s="209">
        <v>42938</v>
      </c>
      <c r="AE13" s="209">
        <v>303939</v>
      </c>
      <c r="AF13" s="209">
        <v>43622</v>
      </c>
      <c r="AG13" s="208">
        <v>35441</v>
      </c>
      <c r="AH13" s="206">
        <f t="shared" si="0"/>
        <v>2854393</v>
      </c>
      <c r="AI13" s="1"/>
    </row>
    <row r="14" spans="2:35" ht="18" customHeight="1">
      <c r="B14" s="202"/>
      <c r="C14" s="203"/>
      <c r="D14" s="204"/>
      <c r="E14" s="213" t="s">
        <v>99</v>
      </c>
      <c r="F14" s="204"/>
      <c r="G14" s="212"/>
      <c r="H14" s="206">
        <v>0</v>
      </c>
      <c r="I14" s="206">
        <v>0</v>
      </c>
      <c r="J14" s="206">
        <v>0</v>
      </c>
      <c r="K14" s="207">
        <v>1742</v>
      </c>
      <c r="L14" s="208">
        <v>0</v>
      </c>
      <c r="M14" s="207">
        <v>74</v>
      </c>
      <c r="N14" s="209">
        <v>0</v>
      </c>
      <c r="O14" s="209">
        <v>232</v>
      </c>
      <c r="P14" s="209">
        <v>0</v>
      </c>
      <c r="Q14" s="209">
        <v>0</v>
      </c>
      <c r="R14" s="209">
        <v>0</v>
      </c>
      <c r="S14" s="208">
        <v>0</v>
      </c>
      <c r="T14" s="207"/>
      <c r="U14" s="209"/>
      <c r="V14" s="208"/>
      <c r="W14" s="207"/>
      <c r="X14" s="208">
        <v>0</v>
      </c>
      <c r="Y14" s="207">
        <v>0</v>
      </c>
      <c r="Z14" s="209">
        <v>0</v>
      </c>
      <c r="AA14" s="207">
        <v>0</v>
      </c>
      <c r="AB14" s="209">
        <v>0</v>
      </c>
      <c r="AC14" s="207">
        <v>41</v>
      </c>
      <c r="AD14" s="209">
        <v>223</v>
      </c>
      <c r="AE14" s="209">
        <v>130</v>
      </c>
      <c r="AF14" s="209">
        <v>120</v>
      </c>
      <c r="AG14" s="208">
        <v>0</v>
      </c>
      <c r="AH14" s="206">
        <f t="shared" si="0"/>
        <v>2562</v>
      </c>
      <c r="AI14" s="1"/>
    </row>
    <row r="15" spans="2:35" ht="18" customHeight="1">
      <c r="B15" s="202"/>
      <c r="C15" s="203"/>
      <c r="D15" s="210" t="s">
        <v>181</v>
      </c>
      <c r="E15" s="204"/>
      <c r="F15" s="204"/>
      <c r="G15" s="205" t="s">
        <v>17</v>
      </c>
      <c r="H15" s="206">
        <v>41667</v>
      </c>
      <c r="I15" s="206">
        <v>5526</v>
      </c>
      <c r="J15" s="206">
        <v>5301</v>
      </c>
      <c r="K15" s="207">
        <v>311</v>
      </c>
      <c r="L15" s="208">
        <f>L16+L17+L18+L19</f>
        <v>0</v>
      </c>
      <c r="M15" s="207">
        <v>1421</v>
      </c>
      <c r="N15" s="209">
        <v>141</v>
      </c>
      <c r="O15" s="209">
        <v>1757</v>
      </c>
      <c r="P15" s="209">
        <v>8988</v>
      </c>
      <c r="Q15" s="209">
        <f>Q16+Q17+Q18+Q19</f>
        <v>0</v>
      </c>
      <c r="R15" s="209">
        <v>4781</v>
      </c>
      <c r="S15" s="208">
        <v>797</v>
      </c>
      <c r="T15" s="207">
        <v>16805</v>
      </c>
      <c r="U15" s="209">
        <v>4955</v>
      </c>
      <c r="V15" s="208">
        <v>30</v>
      </c>
      <c r="W15" s="207">
        <v>643</v>
      </c>
      <c r="X15" s="208">
        <f>X16+X17+X18+X19</f>
        <v>0</v>
      </c>
      <c r="Y15" s="207">
        <v>1018</v>
      </c>
      <c r="Z15" s="209">
        <f>Z16+Z17+Z18+Z19</f>
        <v>0</v>
      </c>
      <c r="AA15" s="207">
        <v>2539</v>
      </c>
      <c r="AB15" s="209">
        <f>AB16+AB17+AB18+AB19</f>
        <v>0</v>
      </c>
      <c r="AC15" s="207">
        <v>14022</v>
      </c>
      <c r="AD15" s="209">
        <f>AD16+AD17+AD18+AD19</f>
        <v>0</v>
      </c>
      <c r="AE15" s="209">
        <v>35784</v>
      </c>
      <c r="AF15" s="209">
        <f>AF16+AF17+AF18+AF19</f>
        <v>0</v>
      </c>
      <c r="AG15" s="208">
        <v>13</v>
      </c>
      <c r="AH15" s="206">
        <f t="shared" si="0"/>
        <v>146499</v>
      </c>
      <c r="AI15" s="1"/>
    </row>
    <row r="16" spans="2:35" ht="18" customHeight="1">
      <c r="B16" s="214" t="s">
        <v>18</v>
      </c>
      <c r="C16" s="203"/>
      <c r="D16" s="211"/>
      <c r="E16" s="204" t="s">
        <v>19</v>
      </c>
      <c r="F16" s="204"/>
      <c r="G16" s="212"/>
      <c r="H16" s="206">
        <v>0</v>
      </c>
      <c r="I16" s="206">
        <v>0</v>
      </c>
      <c r="J16" s="206">
        <v>0</v>
      </c>
      <c r="K16" s="207">
        <v>0</v>
      </c>
      <c r="L16" s="208">
        <v>0</v>
      </c>
      <c r="M16" s="207">
        <v>0</v>
      </c>
      <c r="N16" s="209">
        <v>0</v>
      </c>
      <c r="O16" s="209">
        <v>0</v>
      </c>
      <c r="P16" s="209">
        <v>0</v>
      </c>
      <c r="Q16" s="209">
        <v>0</v>
      </c>
      <c r="R16" s="209">
        <v>0</v>
      </c>
      <c r="S16" s="208">
        <v>0</v>
      </c>
      <c r="T16" s="207">
        <v>0</v>
      </c>
      <c r="U16" s="209">
        <v>0</v>
      </c>
      <c r="V16" s="208">
        <v>0</v>
      </c>
      <c r="W16" s="207">
        <v>0</v>
      </c>
      <c r="X16" s="208">
        <v>0</v>
      </c>
      <c r="Y16" s="207">
        <v>0</v>
      </c>
      <c r="Z16" s="209">
        <v>0</v>
      </c>
      <c r="AA16" s="207">
        <v>0</v>
      </c>
      <c r="AB16" s="209">
        <v>0</v>
      </c>
      <c r="AC16" s="207">
        <v>0</v>
      </c>
      <c r="AD16" s="209">
        <v>0</v>
      </c>
      <c r="AE16" s="209">
        <v>0</v>
      </c>
      <c r="AF16" s="209">
        <v>0</v>
      </c>
      <c r="AG16" s="208">
        <v>0</v>
      </c>
      <c r="AH16" s="206">
        <f t="shared" si="0"/>
        <v>0</v>
      </c>
      <c r="AI16" s="1"/>
    </row>
    <row r="17" spans="2:35" ht="18" customHeight="1">
      <c r="B17" s="202"/>
      <c r="C17" s="203"/>
      <c r="D17" s="211"/>
      <c r="E17" s="204" t="s">
        <v>20</v>
      </c>
      <c r="F17" s="204"/>
      <c r="G17" s="212"/>
      <c r="H17" s="206">
        <v>0</v>
      </c>
      <c r="I17" s="206">
        <v>0</v>
      </c>
      <c r="J17" s="206">
        <v>0</v>
      </c>
      <c r="K17" s="207"/>
      <c r="L17" s="208">
        <v>0</v>
      </c>
      <c r="M17" s="207">
        <v>0</v>
      </c>
      <c r="N17" s="209">
        <v>0</v>
      </c>
      <c r="O17" s="209">
        <v>0</v>
      </c>
      <c r="P17" s="209">
        <v>0</v>
      </c>
      <c r="Q17" s="209">
        <v>0</v>
      </c>
      <c r="R17" s="209">
        <v>0</v>
      </c>
      <c r="S17" s="208">
        <v>0</v>
      </c>
      <c r="T17" s="207">
        <v>1</v>
      </c>
      <c r="U17" s="209"/>
      <c r="V17" s="208">
        <v>0</v>
      </c>
      <c r="W17" s="207">
        <v>0</v>
      </c>
      <c r="X17" s="208">
        <v>0</v>
      </c>
      <c r="Y17" s="207"/>
      <c r="Z17" s="209">
        <v>0</v>
      </c>
      <c r="AA17" s="207"/>
      <c r="AB17" s="209">
        <v>0</v>
      </c>
      <c r="AC17" s="207">
        <v>0</v>
      </c>
      <c r="AD17" s="209">
        <v>0</v>
      </c>
      <c r="AE17" s="209">
        <v>0</v>
      </c>
      <c r="AF17" s="209">
        <v>0</v>
      </c>
      <c r="AG17" s="208">
        <v>0</v>
      </c>
      <c r="AH17" s="206">
        <f t="shared" si="0"/>
        <v>1</v>
      </c>
      <c r="AI17" s="1"/>
    </row>
    <row r="18" spans="2:35" ht="18" customHeight="1">
      <c r="B18" s="202"/>
      <c r="C18" s="203"/>
      <c r="D18" s="211"/>
      <c r="E18" s="204" t="s">
        <v>21</v>
      </c>
      <c r="F18" s="204"/>
      <c r="G18" s="212"/>
      <c r="H18" s="206">
        <v>41667</v>
      </c>
      <c r="I18" s="206">
        <v>5526</v>
      </c>
      <c r="J18" s="206">
        <v>5301</v>
      </c>
      <c r="K18" s="207">
        <v>0</v>
      </c>
      <c r="L18" s="208">
        <v>0</v>
      </c>
      <c r="M18" s="207">
        <v>0</v>
      </c>
      <c r="N18" s="209">
        <v>0</v>
      </c>
      <c r="O18" s="209">
        <v>0</v>
      </c>
      <c r="P18" s="209">
        <v>0</v>
      </c>
      <c r="Q18" s="209">
        <v>0</v>
      </c>
      <c r="R18" s="209">
        <v>0</v>
      </c>
      <c r="S18" s="208">
        <v>0</v>
      </c>
      <c r="T18" s="207"/>
      <c r="U18" s="209"/>
      <c r="V18" s="208"/>
      <c r="W18" s="207"/>
      <c r="X18" s="208">
        <v>0</v>
      </c>
      <c r="Y18" s="207"/>
      <c r="Z18" s="209">
        <v>0</v>
      </c>
      <c r="AA18" s="207">
        <v>2222</v>
      </c>
      <c r="AB18" s="209">
        <v>0</v>
      </c>
      <c r="AC18" s="207">
        <v>0</v>
      </c>
      <c r="AD18" s="209">
        <v>0</v>
      </c>
      <c r="AE18" s="209">
        <v>0</v>
      </c>
      <c r="AF18" s="209">
        <v>0</v>
      </c>
      <c r="AG18" s="208">
        <v>0</v>
      </c>
      <c r="AH18" s="206">
        <f t="shared" si="0"/>
        <v>54716</v>
      </c>
      <c r="AI18" s="1"/>
    </row>
    <row r="19" spans="2:35" ht="18" customHeight="1">
      <c r="B19" s="214" t="s">
        <v>22</v>
      </c>
      <c r="C19" s="215"/>
      <c r="D19" s="216"/>
      <c r="E19" s="216" t="s">
        <v>23</v>
      </c>
      <c r="F19" s="216"/>
      <c r="G19" s="217"/>
      <c r="H19" s="218">
        <v>0</v>
      </c>
      <c r="I19" s="218">
        <v>0</v>
      </c>
      <c r="J19" s="218">
        <v>0</v>
      </c>
      <c r="K19" s="219">
        <v>311</v>
      </c>
      <c r="L19" s="220">
        <v>0</v>
      </c>
      <c r="M19" s="219">
        <v>1421</v>
      </c>
      <c r="N19" s="221">
        <v>141</v>
      </c>
      <c r="O19" s="221">
        <v>1757</v>
      </c>
      <c r="P19" s="221">
        <v>8988</v>
      </c>
      <c r="Q19" s="221">
        <v>0</v>
      </c>
      <c r="R19" s="221">
        <v>4781</v>
      </c>
      <c r="S19" s="220">
        <v>797</v>
      </c>
      <c r="T19" s="219">
        <v>16804</v>
      </c>
      <c r="U19" s="221">
        <v>4955</v>
      </c>
      <c r="V19" s="220">
        <v>30</v>
      </c>
      <c r="W19" s="219">
        <v>643</v>
      </c>
      <c r="X19" s="220">
        <v>0</v>
      </c>
      <c r="Y19" s="219">
        <v>1018</v>
      </c>
      <c r="Z19" s="221">
        <v>0</v>
      </c>
      <c r="AA19" s="219">
        <v>317</v>
      </c>
      <c r="AB19" s="221">
        <v>0</v>
      </c>
      <c r="AC19" s="219">
        <v>14022</v>
      </c>
      <c r="AD19" s="221"/>
      <c r="AE19" s="221">
        <v>35784</v>
      </c>
      <c r="AF19" s="221">
        <v>0</v>
      </c>
      <c r="AG19" s="220">
        <v>13</v>
      </c>
      <c r="AH19" s="218">
        <f t="shared" si="0"/>
        <v>91782</v>
      </c>
      <c r="AI19" s="1"/>
    </row>
    <row r="20" spans="2:35" ht="18" customHeight="1">
      <c r="B20" s="202"/>
      <c r="C20" s="203" t="s">
        <v>24</v>
      </c>
      <c r="D20" s="204"/>
      <c r="E20" s="204"/>
      <c r="F20" s="204"/>
      <c r="G20" s="205" t="s">
        <v>25</v>
      </c>
      <c r="H20" s="206">
        <v>41667</v>
      </c>
      <c r="I20" s="206">
        <v>5526</v>
      </c>
      <c r="J20" s="206">
        <v>5301</v>
      </c>
      <c r="K20" s="207">
        <v>151922</v>
      </c>
      <c r="L20" s="208">
        <v>2852</v>
      </c>
      <c r="M20" s="207">
        <v>315752</v>
      </c>
      <c r="N20" s="209">
        <v>54478</v>
      </c>
      <c r="O20" s="209">
        <v>59241</v>
      </c>
      <c r="P20" s="209">
        <v>261953</v>
      </c>
      <c r="Q20" s="209">
        <v>17794</v>
      </c>
      <c r="R20" s="209">
        <v>186699</v>
      </c>
      <c r="S20" s="208">
        <v>31250</v>
      </c>
      <c r="T20" s="207">
        <v>224204</v>
      </c>
      <c r="U20" s="209">
        <v>75990</v>
      </c>
      <c r="V20" s="208">
        <v>43887</v>
      </c>
      <c r="W20" s="207">
        <v>143395</v>
      </c>
      <c r="X20" s="208">
        <v>18189</v>
      </c>
      <c r="Y20" s="207">
        <v>280748</v>
      </c>
      <c r="Z20" s="209">
        <v>50564</v>
      </c>
      <c r="AA20" s="207">
        <v>126675</v>
      </c>
      <c r="AB20" s="209">
        <v>34880</v>
      </c>
      <c r="AC20" s="207">
        <v>328323</v>
      </c>
      <c r="AD20" s="209">
        <v>27048</v>
      </c>
      <c r="AE20" s="209">
        <v>323237</v>
      </c>
      <c r="AF20" s="209">
        <v>22858</v>
      </c>
      <c r="AG20" s="208">
        <v>34385</v>
      </c>
      <c r="AH20" s="206">
        <f t="shared" si="0"/>
        <v>2868818</v>
      </c>
      <c r="AI20" s="1"/>
    </row>
    <row r="21" spans="2:35" ht="18" customHeight="1">
      <c r="B21" s="202"/>
      <c r="C21" s="203"/>
      <c r="D21" s="210" t="s">
        <v>182</v>
      </c>
      <c r="E21" s="204"/>
      <c r="F21" s="204"/>
      <c r="G21" s="205" t="s">
        <v>26</v>
      </c>
      <c r="H21" s="206">
        <f>H22+H23+H24</f>
        <v>0</v>
      </c>
      <c r="I21" s="206">
        <f>I22+I23+I24</f>
        <v>0</v>
      </c>
      <c r="J21" s="206">
        <f>J22+J23+J24</f>
        <v>0</v>
      </c>
      <c r="K21" s="207">
        <v>151922</v>
      </c>
      <c r="L21" s="208">
        <v>2852</v>
      </c>
      <c r="M21" s="207">
        <v>315185</v>
      </c>
      <c r="N21" s="209">
        <v>54345</v>
      </c>
      <c r="O21" s="209">
        <v>59091</v>
      </c>
      <c r="P21" s="209">
        <v>261303</v>
      </c>
      <c r="Q21" s="209">
        <v>17794</v>
      </c>
      <c r="R21" s="209">
        <v>142627</v>
      </c>
      <c r="S21" s="208">
        <v>23884</v>
      </c>
      <c r="T21" s="207">
        <v>224204</v>
      </c>
      <c r="U21" s="209">
        <v>75990</v>
      </c>
      <c r="V21" s="208">
        <v>43887</v>
      </c>
      <c r="W21" s="207">
        <v>143395</v>
      </c>
      <c r="X21" s="208">
        <v>18189</v>
      </c>
      <c r="Y21" s="207">
        <v>280748</v>
      </c>
      <c r="Z21" s="209">
        <v>50564</v>
      </c>
      <c r="AA21" s="207">
        <v>123632</v>
      </c>
      <c r="AB21" s="209">
        <v>34880</v>
      </c>
      <c r="AC21" s="207">
        <v>328321</v>
      </c>
      <c r="AD21" s="209">
        <v>27048</v>
      </c>
      <c r="AE21" s="209">
        <v>321361</v>
      </c>
      <c r="AF21" s="209">
        <v>22146</v>
      </c>
      <c r="AG21" s="208">
        <v>34385</v>
      </c>
      <c r="AH21" s="206">
        <f t="shared" si="0"/>
        <v>2757753</v>
      </c>
      <c r="AI21" s="1"/>
    </row>
    <row r="22" spans="2:35" ht="18" customHeight="1">
      <c r="B22" s="214" t="s">
        <v>27</v>
      </c>
      <c r="C22" s="203"/>
      <c r="D22" s="211"/>
      <c r="E22" s="204" t="s">
        <v>28</v>
      </c>
      <c r="F22" s="204"/>
      <c r="G22" s="212"/>
      <c r="H22" s="206">
        <v>0</v>
      </c>
      <c r="I22" s="206">
        <v>0</v>
      </c>
      <c r="J22" s="206">
        <v>0</v>
      </c>
      <c r="K22" s="207">
        <v>109737</v>
      </c>
      <c r="L22" s="208"/>
      <c r="M22" s="207">
        <v>210842</v>
      </c>
      <c r="N22" s="209">
        <v>36143</v>
      </c>
      <c r="O22" s="209">
        <v>41720</v>
      </c>
      <c r="P22" s="209">
        <v>184296</v>
      </c>
      <c r="Q22" s="209">
        <v>12792</v>
      </c>
      <c r="R22" s="209">
        <v>116893</v>
      </c>
      <c r="S22" s="208">
        <v>21140</v>
      </c>
      <c r="T22" s="207">
        <v>128662</v>
      </c>
      <c r="U22" s="209">
        <v>46481</v>
      </c>
      <c r="V22" s="208">
        <v>15602</v>
      </c>
      <c r="W22" s="207">
        <v>50999</v>
      </c>
      <c r="X22" s="208">
        <v>10907</v>
      </c>
      <c r="Y22" s="207">
        <v>118886</v>
      </c>
      <c r="Z22" s="209">
        <v>30051</v>
      </c>
      <c r="AA22" s="207">
        <v>50867</v>
      </c>
      <c r="AB22" s="209">
        <v>11995</v>
      </c>
      <c r="AC22" s="207">
        <v>223883</v>
      </c>
      <c r="AD22" s="209">
        <v>16462</v>
      </c>
      <c r="AE22" s="209">
        <v>215326</v>
      </c>
      <c r="AF22" s="209">
        <v>11706</v>
      </c>
      <c r="AG22" s="208">
        <v>25137</v>
      </c>
      <c r="AH22" s="206">
        <f t="shared" si="0"/>
        <v>1690527</v>
      </c>
      <c r="AI22" s="1"/>
    </row>
    <row r="23" spans="2:35" ht="18" customHeight="1">
      <c r="B23" s="202"/>
      <c r="C23" s="203"/>
      <c r="D23" s="211"/>
      <c r="E23" s="213" t="s">
        <v>183</v>
      </c>
      <c r="F23" s="204"/>
      <c r="G23" s="212"/>
      <c r="H23" s="206">
        <v>0</v>
      </c>
      <c r="I23" s="206">
        <v>0</v>
      </c>
      <c r="J23" s="206">
        <v>0</v>
      </c>
      <c r="K23" s="207">
        <v>16598</v>
      </c>
      <c r="L23" s="208">
        <v>1696</v>
      </c>
      <c r="M23" s="207">
        <v>11689</v>
      </c>
      <c r="N23" s="209">
        <v>1811</v>
      </c>
      <c r="O23" s="209">
        <v>678</v>
      </c>
      <c r="P23" s="209">
        <v>12942</v>
      </c>
      <c r="Q23" s="209">
        <v>870</v>
      </c>
      <c r="R23" s="209">
        <v>24148</v>
      </c>
      <c r="S23" s="208">
        <v>2626</v>
      </c>
      <c r="T23" s="207">
        <v>6869</v>
      </c>
      <c r="U23" s="209">
        <v>1997</v>
      </c>
      <c r="V23" s="208">
        <v>292</v>
      </c>
      <c r="W23" s="207">
        <v>18629</v>
      </c>
      <c r="X23" s="208">
        <v>1241</v>
      </c>
      <c r="Y23" s="207">
        <v>19483</v>
      </c>
      <c r="Z23" s="209">
        <v>3794</v>
      </c>
      <c r="AA23" s="207">
        <v>17097</v>
      </c>
      <c r="AB23" s="209">
        <v>5881</v>
      </c>
      <c r="AC23" s="207">
        <v>32182</v>
      </c>
      <c r="AD23" s="209">
        <v>5407</v>
      </c>
      <c r="AE23" s="209">
        <v>32733</v>
      </c>
      <c r="AF23" s="209">
        <v>4305</v>
      </c>
      <c r="AG23" s="208">
        <v>1717</v>
      </c>
      <c r="AH23" s="206">
        <f t="shared" si="0"/>
        <v>224685</v>
      </c>
      <c r="AI23" s="1"/>
    </row>
    <row r="24" spans="2:35" ht="18" customHeight="1">
      <c r="B24" s="202"/>
      <c r="C24" s="203"/>
      <c r="D24" s="204"/>
      <c r="E24" s="204" t="s">
        <v>16</v>
      </c>
      <c r="F24" s="204"/>
      <c r="G24" s="212"/>
      <c r="H24" s="206">
        <v>0</v>
      </c>
      <c r="I24" s="206">
        <v>0</v>
      </c>
      <c r="J24" s="206">
        <v>0</v>
      </c>
      <c r="K24" s="207">
        <v>25587</v>
      </c>
      <c r="L24" s="208">
        <v>1156</v>
      </c>
      <c r="M24" s="207">
        <v>92654</v>
      </c>
      <c r="N24" s="209">
        <v>16391</v>
      </c>
      <c r="O24" s="209">
        <v>16693</v>
      </c>
      <c r="P24" s="209">
        <v>64065</v>
      </c>
      <c r="Q24" s="209">
        <v>4132</v>
      </c>
      <c r="R24" s="209">
        <v>1586</v>
      </c>
      <c r="S24" s="208">
        <v>118</v>
      </c>
      <c r="T24" s="207">
        <v>88673</v>
      </c>
      <c r="U24" s="209">
        <v>27512</v>
      </c>
      <c r="V24" s="208">
        <v>27993</v>
      </c>
      <c r="W24" s="207">
        <v>73767</v>
      </c>
      <c r="X24" s="208">
        <v>6041</v>
      </c>
      <c r="Y24" s="207">
        <v>142379</v>
      </c>
      <c r="Z24" s="209">
        <v>16719</v>
      </c>
      <c r="AA24" s="207">
        <v>55668</v>
      </c>
      <c r="AB24" s="209">
        <v>17004</v>
      </c>
      <c r="AC24" s="207">
        <v>72256</v>
      </c>
      <c r="AD24" s="209">
        <v>5179</v>
      </c>
      <c r="AE24" s="209">
        <v>73302</v>
      </c>
      <c r="AF24" s="209">
        <v>6135</v>
      </c>
      <c r="AG24" s="208">
        <v>7531</v>
      </c>
      <c r="AH24" s="206">
        <f t="shared" si="0"/>
        <v>842541</v>
      </c>
      <c r="AI24" s="1"/>
    </row>
    <row r="25" spans="2:35" ht="18" customHeight="1">
      <c r="B25" s="214" t="s">
        <v>18</v>
      </c>
      <c r="C25" s="203"/>
      <c r="D25" s="210" t="s">
        <v>184</v>
      </c>
      <c r="E25" s="204"/>
      <c r="F25" s="204"/>
      <c r="G25" s="205" t="s">
        <v>29</v>
      </c>
      <c r="H25" s="206">
        <v>41667</v>
      </c>
      <c r="I25" s="206">
        <v>5526</v>
      </c>
      <c r="J25" s="206">
        <v>5301</v>
      </c>
      <c r="K25" s="207">
        <f>K26+K29</f>
        <v>0</v>
      </c>
      <c r="L25" s="208">
        <f>L26+L29</f>
        <v>0</v>
      </c>
      <c r="M25" s="207">
        <v>567</v>
      </c>
      <c r="N25" s="209">
        <v>133</v>
      </c>
      <c r="O25" s="209">
        <v>150</v>
      </c>
      <c r="P25" s="209">
        <f>P26+P29</f>
        <v>650</v>
      </c>
      <c r="Q25" s="209">
        <f>Q26+Q29</f>
        <v>0</v>
      </c>
      <c r="R25" s="209">
        <v>44072</v>
      </c>
      <c r="S25" s="208">
        <v>7366</v>
      </c>
      <c r="T25" s="207"/>
      <c r="U25" s="209"/>
      <c r="V25" s="208">
        <f>V26+V29</f>
        <v>0</v>
      </c>
      <c r="W25" s="207">
        <f>W26+W29</f>
        <v>0</v>
      </c>
      <c r="X25" s="208">
        <f>X26+X29</f>
        <v>0</v>
      </c>
      <c r="Y25" s="207">
        <f>Y26+Y29</f>
        <v>0</v>
      </c>
      <c r="Z25" s="209">
        <f>Z26+Z29</f>
        <v>0</v>
      </c>
      <c r="AA25" s="207">
        <v>3043</v>
      </c>
      <c r="AB25" s="209">
        <f>AB26+AB29</f>
        <v>0</v>
      </c>
      <c r="AC25" s="207">
        <v>2</v>
      </c>
      <c r="AD25" s="209"/>
      <c r="AE25" s="209">
        <v>1876</v>
      </c>
      <c r="AF25" s="209">
        <v>712</v>
      </c>
      <c r="AG25" s="208">
        <f>AG26+AG29</f>
        <v>0</v>
      </c>
      <c r="AH25" s="206">
        <f t="shared" si="0"/>
        <v>111065</v>
      </c>
      <c r="AI25" s="1"/>
    </row>
    <row r="26" spans="2:35" ht="18" customHeight="1">
      <c r="B26" s="202"/>
      <c r="C26" s="203"/>
      <c r="D26" s="211"/>
      <c r="E26" s="222" t="s">
        <v>30</v>
      </c>
      <c r="F26" s="204"/>
      <c r="G26" s="212"/>
      <c r="H26" s="206">
        <v>30053</v>
      </c>
      <c r="I26" s="206">
        <v>4253</v>
      </c>
      <c r="J26" s="206">
        <v>5301</v>
      </c>
      <c r="K26" s="207">
        <f>K27+K28</f>
        <v>0</v>
      </c>
      <c r="L26" s="208">
        <f>L27+L28</f>
        <v>0</v>
      </c>
      <c r="M26" s="207">
        <v>567</v>
      </c>
      <c r="N26" s="209">
        <v>133</v>
      </c>
      <c r="O26" s="209">
        <v>150</v>
      </c>
      <c r="P26" s="209">
        <f>P27+P28</f>
        <v>650</v>
      </c>
      <c r="Q26" s="209">
        <f>Q27+Q28</f>
        <v>0</v>
      </c>
      <c r="R26" s="209">
        <v>1501</v>
      </c>
      <c r="S26" s="208">
        <v>766</v>
      </c>
      <c r="T26" s="207"/>
      <c r="U26" s="209"/>
      <c r="V26" s="208">
        <f>V27+V28</f>
        <v>0</v>
      </c>
      <c r="W26" s="207">
        <f>W27+W28</f>
        <v>0</v>
      </c>
      <c r="X26" s="208">
        <f>X27+X28</f>
        <v>0</v>
      </c>
      <c r="Y26" s="207">
        <f>Y27+Y28</f>
        <v>0</v>
      </c>
      <c r="Z26" s="209">
        <f>Z27+Z28</f>
        <v>0</v>
      </c>
      <c r="AA26" s="207">
        <v>3043</v>
      </c>
      <c r="AB26" s="209">
        <f>AB27+AB28</f>
        <v>0</v>
      </c>
      <c r="AC26" s="207">
        <v>2</v>
      </c>
      <c r="AD26" s="209"/>
      <c r="AE26" s="209">
        <v>1876</v>
      </c>
      <c r="AF26" s="209">
        <v>712</v>
      </c>
      <c r="AG26" s="208">
        <f>AG27+AG28</f>
        <v>0</v>
      </c>
      <c r="AH26" s="206">
        <f t="shared" si="0"/>
        <v>49007</v>
      </c>
      <c r="AI26" s="1"/>
    </row>
    <row r="27" spans="2:35" ht="18" customHeight="1">
      <c r="B27" s="202"/>
      <c r="C27" s="203"/>
      <c r="D27" s="211"/>
      <c r="E27" s="204" t="s">
        <v>31</v>
      </c>
      <c r="F27" s="204"/>
      <c r="G27" s="212"/>
      <c r="H27" s="206">
        <v>30053</v>
      </c>
      <c r="I27" s="206">
        <v>4253</v>
      </c>
      <c r="J27" s="206">
        <v>5301</v>
      </c>
      <c r="K27" s="207">
        <v>0</v>
      </c>
      <c r="L27" s="208">
        <v>0</v>
      </c>
      <c r="M27" s="207">
        <v>0</v>
      </c>
      <c r="N27" s="209">
        <v>0</v>
      </c>
      <c r="O27" s="209">
        <v>0</v>
      </c>
      <c r="P27" s="209">
        <v>0</v>
      </c>
      <c r="Q27" s="209">
        <v>0</v>
      </c>
      <c r="R27" s="209">
        <v>1111</v>
      </c>
      <c r="S27" s="208">
        <v>556</v>
      </c>
      <c r="T27" s="207"/>
      <c r="U27" s="209"/>
      <c r="V27" s="208">
        <v>0</v>
      </c>
      <c r="W27" s="207">
        <v>0</v>
      </c>
      <c r="X27" s="208">
        <v>0</v>
      </c>
      <c r="Y27" s="207"/>
      <c r="Z27" s="209">
        <v>0</v>
      </c>
      <c r="AA27" s="207">
        <v>3043</v>
      </c>
      <c r="AB27" s="209">
        <v>0</v>
      </c>
      <c r="AC27" s="207"/>
      <c r="AD27" s="209"/>
      <c r="AE27" s="209">
        <v>1874</v>
      </c>
      <c r="AF27" s="209">
        <v>712</v>
      </c>
      <c r="AG27" s="208">
        <v>0</v>
      </c>
      <c r="AH27" s="206">
        <f t="shared" si="0"/>
        <v>46903</v>
      </c>
      <c r="AI27" s="1"/>
    </row>
    <row r="28" spans="2:35" ht="18" customHeight="1">
      <c r="B28" s="214" t="s">
        <v>32</v>
      </c>
      <c r="C28" s="203"/>
      <c r="D28" s="211"/>
      <c r="E28" s="204" t="s">
        <v>33</v>
      </c>
      <c r="F28" s="204"/>
      <c r="G28" s="212"/>
      <c r="H28" s="206">
        <v>0</v>
      </c>
      <c r="I28" s="206">
        <v>0</v>
      </c>
      <c r="J28" s="206">
        <v>0</v>
      </c>
      <c r="K28" s="207">
        <v>0</v>
      </c>
      <c r="L28" s="208">
        <v>0</v>
      </c>
      <c r="M28" s="207">
        <v>567</v>
      </c>
      <c r="N28" s="209">
        <v>133</v>
      </c>
      <c r="O28" s="209">
        <v>150</v>
      </c>
      <c r="P28" s="209">
        <v>650</v>
      </c>
      <c r="Q28" s="209">
        <v>0</v>
      </c>
      <c r="R28" s="209">
        <v>390</v>
      </c>
      <c r="S28" s="208">
        <v>210</v>
      </c>
      <c r="T28" s="207">
        <v>0</v>
      </c>
      <c r="U28" s="209">
        <v>0</v>
      </c>
      <c r="V28" s="208">
        <v>0</v>
      </c>
      <c r="W28" s="207">
        <v>0</v>
      </c>
      <c r="X28" s="208">
        <v>0</v>
      </c>
      <c r="Y28" s="207">
        <v>0</v>
      </c>
      <c r="Z28" s="209">
        <v>0</v>
      </c>
      <c r="AA28" s="207">
        <v>0</v>
      </c>
      <c r="AB28" s="209">
        <v>0</v>
      </c>
      <c r="AC28" s="207">
        <v>2</v>
      </c>
      <c r="AD28" s="209">
        <v>0</v>
      </c>
      <c r="AE28" s="209">
        <v>2</v>
      </c>
      <c r="AF28" s="209">
        <v>0</v>
      </c>
      <c r="AG28" s="208">
        <v>0</v>
      </c>
      <c r="AH28" s="206">
        <f t="shared" si="0"/>
        <v>2104</v>
      </c>
      <c r="AI28" s="1"/>
    </row>
    <row r="29" spans="2:35" ht="18" customHeight="1">
      <c r="B29" s="202"/>
      <c r="C29" s="215"/>
      <c r="D29" s="216"/>
      <c r="E29" s="216" t="s">
        <v>34</v>
      </c>
      <c r="F29" s="216"/>
      <c r="G29" s="217"/>
      <c r="H29" s="218">
        <v>11614</v>
      </c>
      <c r="I29" s="218">
        <v>1273</v>
      </c>
      <c r="J29" s="218"/>
      <c r="K29" s="219">
        <v>0</v>
      </c>
      <c r="L29" s="220">
        <v>0</v>
      </c>
      <c r="M29" s="219">
        <v>0</v>
      </c>
      <c r="N29" s="221">
        <v>0</v>
      </c>
      <c r="O29" s="221">
        <v>0</v>
      </c>
      <c r="P29" s="221">
        <v>0</v>
      </c>
      <c r="Q29" s="221">
        <v>0</v>
      </c>
      <c r="R29" s="221">
        <v>42571</v>
      </c>
      <c r="S29" s="220">
        <v>6600</v>
      </c>
      <c r="T29" s="219">
        <v>0</v>
      </c>
      <c r="U29" s="221">
        <v>0</v>
      </c>
      <c r="V29" s="220">
        <v>0</v>
      </c>
      <c r="W29" s="219">
        <v>0</v>
      </c>
      <c r="X29" s="220">
        <v>0</v>
      </c>
      <c r="Y29" s="219">
        <v>0</v>
      </c>
      <c r="Z29" s="221">
        <v>0</v>
      </c>
      <c r="AA29" s="219">
        <v>0</v>
      </c>
      <c r="AB29" s="221">
        <v>0</v>
      </c>
      <c r="AC29" s="219">
        <v>0</v>
      </c>
      <c r="AD29" s="221">
        <v>0</v>
      </c>
      <c r="AE29" s="221">
        <v>0</v>
      </c>
      <c r="AF29" s="221">
        <v>0</v>
      </c>
      <c r="AG29" s="220">
        <v>0</v>
      </c>
      <c r="AH29" s="218">
        <f t="shared" si="0"/>
        <v>62058</v>
      </c>
      <c r="AI29" s="1"/>
    </row>
    <row r="30" spans="2:35" ht="18" customHeight="1">
      <c r="B30" s="223"/>
      <c r="C30" s="215" t="s">
        <v>35</v>
      </c>
      <c r="D30" s="216"/>
      <c r="E30" s="216"/>
      <c r="F30" s="216"/>
      <c r="G30" s="224" t="s">
        <v>36</v>
      </c>
      <c r="H30" s="218">
        <f>H11-H20</f>
        <v>0</v>
      </c>
      <c r="I30" s="218">
        <f>I11-I20</f>
        <v>0</v>
      </c>
      <c r="J30" s="218">
        <f>J11-J20</f>
        <v>0</v>
      </c>
      <c r="K30" s="219">
        <f aca="true" t="shared" si="1" ref="K30:AG30">K11-K20</f>
        <v>7195</v>
      </c>
      <c r="L30" s="220">
        <f t="shared" si="1"/>
        <v>1369</v>
      </c>
      <c r="M30" s="219">
        <f t="shared" si="1"/>
        <v>2487</v>
      </c>
      <c r="N30" s="221">
        <f t="shared" si="1"/>
        <v>5073</v>
      </c>
      <c r="O30" s="221">
        <f t="shared" si="1"/>
        <v>-2471</v>
      </c>
      <c r="P30" s="221">
        <f t="shared" si="1"/>
        <v>2665</v>
      </c>
      <c r="Q30" s="221">
        <f t="shared" si="1"/>
        <v>3242</v>
      </c>
      <c r="R30" s="221">
        <f t="shared" si="1"/>
        <v>6338</v>
      </c>
      <c r="S30" s="220">
        <f t="shared" si="1"/>
        <v>-3593</v>
      </c>
      <c r="T30" s="219">
        <f t="shared" si="1"/>
        <v>-7800</v>
      </c>
      <c r="U30" s="221">
        <f t="shared" si="1"/>
        <v>-8460</v>
      </c>
      <c r="V30" s="220">
        <f t="shared" si="1"/>
        <v>18118</v>
      </c>
      <c r="W30" s="219">
        <f t="shared" si="1"/>
        <v>32993</v>
      </c>
      <c r="X30" s="220">
        <f t="shared" si="1"/>
        <v>5009</v>
      </c>
      <c r="Y30" s="219">
        <f t="shared" si="1"/>
        <v>15733</v>
      </c>
      <c r="Z30" s="221">
        <f t="shared" si="1"/>
        <v>1548</v>
      </c>
      <c r="AA30" s="219">
        <f>AA11-AA20</f>
        <v>-4795</v>
      </c>
      <c r="AB30" s="221">
        <f>AB11-AB20</f>
        <v>9622</v>
      </c>
      <c r="AC30" s="219">
        <f t="shared" si="1"/>
        <v>-4319</v>
      </c>
      <c r="AD30" s="221">
        <f t="shared" si="1"/>
        <v>16113</v>
      </c>
      <c r="AE30" s="221">
        <f t="shared" si="1"/>
        <v>16616</v>
      </c>
      <c r="AF30" s="221">
        <f t="shared" si="1"/>
        <v>20884</v>
      </c>
      <c r="AG30" s="220">
        <f t="shared" si="1"/>
        <v>1069</v>
      </c>
      <c r="AH30" s="218">
        <f t="shared" si="0"/>
        <v>134636</v>
      </c>
      <c r="AI30" s="1"/>
    </row>
    <row r="31" spans="2:35" ht="18" customHeight="1">
      <c r="B31" s="202"/>
      <c r="C31" s="203" t="s">
        <v>37</v>
      </c>
      <c r="D31" s="204"/>
      <c r="E31" s="204"/>
      <c r="F31" s="204"/>
      <c r="G31" s="205" t="s">
        <v>38</v>
      </c>
      <c r="H31" s="206">
        <v>50581</v>
      </c>
      <c r="I31" s="206">
        <v>1030565</v>
      </c>
      <c r="J31" s="206"/>
      <c r="K31" s="207">
        <f aca="true" t="shared" si="2" ref="K31:AG31">K32+K33+K34+K35+K36+K37+K38+K39+K40</f>
        <v>0</v>
      </c>
      <c r="L31" s="208">
        <f t="shared" si="2"/>
        <v>0</v>
      </c>
      <c r="M31" s="207"/>
      <c r="N31" s="209">
        <f t="shared" si="2"/>
        <v>0</v>
      </c>
      <c r="O31" s="209">
        <f t="shared" si="2"/>
        <v>0</v>
      </c>
      <c r="P31" s="209">
        <f t="shared" si="2"/>
        <v>0</v>
      </c>
      <c r="Q31" s="209">
        <f t="shared" si="2"/>
        <v>0</v>
      </c>
      <c r="R31" s="209">
        <v>4860</v>
      </c>
      <c r="S31" s="208">
        <v>810</v>
      </c>
      <c r="T31" s="207"/>
      <c r="U31" s="209"/>
      <c r="V31" s="208">
        <f t="shared" si="2"/>
        <v>0</v>
      </c>
      <c r="W31" s="207">
        <f t="shared" si="2"/>
        <v>0</v>
      </c>
      <c r="X31" s="208">
        <f t="shared" si="2"/>
        <v>0</v>
      </c>
      <c r="Y31" s="207">
        <v>5224</v>
      </c>
      <c r="Z31" s="209">
        <f t="shared" si="2"/>
        <v>0</v>
      </c>
      <c r="AA31" s="207">
        <v>11181</v>
      </c>
      <c r="AB31" s="209">
        <f>AB32+AB33+AB34+AB35+AB36+AB37+AB38+AB39+AB40</f>
        <v>0</v>
      </c>
      <c r="AC31" s="207">
        <f t="shared" si="2"/>
        <v>0</v>
      </c>
      <c r="AD31" s="209">
        <f t="shared" si="2"/>
        <v>0</v>
      </c>
      <c r="AE31" s="209">
        <f t="shared" si="2"/>
        <v>0</v>
      </c>
      <c r="AF31" s="209">
        <f t="shared" si="2"/>
        <v>0</v>
      </c>
      <c r="AG31" s="208">
        <f t="shared" si="2"/>
        <v>0</v>
      </c>
      <c r="AH31" s="206">
        <f t="shared" si="0"/>
        <v>1103221</v>
      </c>
      <c r="AI31" s="1"/>
    </row>
    <row r="32" spans="2:35" ht="18" customHeight="1">
      <c r="B32" s="202"/>
      <c r="C32" s="203"/>
      <c r="D32" s="204" t="s">
        <v>39</v>
      </c>
      <c r="E32" s="204"/>
      <c r="F32" s="204"/>
      <c r="G32" s="212"/>
      <c r="H32" s="206">
        <v>0</v>
      </c>
      <c r="I32" s="206">
        <v>786200</v>
      </c>
      <c r="J32" s="206">
        <v>0</v>
      </c>
      <c r="K32" s="207">
        <v>0</v>
      </c>
      <c r="L32" s="208">
        <v>0</v>
      </c>
      <c r="M32" s="207">
        <v>0</v>
      </c>
      <c r="N32" s="209">
        <v>0</v>
      </c>
      <c r="O32" s="209">
        <v>0</v>
      </c>
      <c r="P32" s="209">
        <v>0</v>
      </c>
      <c r="Q32" s="209">
        <v>0</v>
      </c>
      <c r="R32" s="209">
        <v>0</v>
      </c>
      <c r="S32" s="208">
        <v>0</v>
      </c>
      <c r="T32" s="207">
        <v>0</v>
      </c>
      <c r="U32" s="209">
        <v>0</v>
      </c>
      <c r="V32" s="208">
        <v>0</v>
      </c>
      <c r="W32" s="207">
        <v>0</v>
      </c>
      <c r="X32" s="208">
        <v>0</v>
      </c>
      <c r="Y32" s="207"/>
      <c r="Z32" s="209">
        <v>0</v>
      </c>
      <c r="AA32" s="207"/>
      <c r="AB32" s="209">
        <v>0</v>
      </c>
      <c r="AC32" s="207">
        <v>0</v>
      </c>
      <c r="AD32" s="209">
        <v>0</v>
      </c>
      <c r="AE32" s="209">
        <v>0</v>
      </c>
      <c r="AF32" s="209">
        <v>0</v>
      </c>
      <c r="AG32" s="208">
        <v>0</v>
      </c>
      <c r="AH32" s="206">
        <f t="shared" si="0"/>
        <v>786200</v>
      </c>
      <c r="AI32" s="1"/>
    </row>
    <row r="33" spans="2:35" ht="18" customHeight="1">
      <c r="B33" s="214" t="s">
        <v>40</v>
      </c>
      <c r="C33" s="203"/>
      <c r="D33" s="204" t="s">
        <v>41</v>
      </c>
      <c r="E33" s="204"/>
      <c r="F33" s="204"/>
      <c r="G33" s="212"/>
      <c r="H33" s="206">
        <v>0</v>
      </c>
      <c r="I33" s="206">
        <v>0</v>
      </c>
      <c r="J33" s="206">
        <v>0</v>
      </c>
      <c r="K33" s="207">
        <v>0</v>
      </c>
      <c r="L33" s="208">
        <v>0</v>
      </c>
      <c r="M33" s="207">
        <v>0</v>
      </c>
      <c r="N33" s="209">
        <v>0</v>
      </c>
      <c r="O33" s="209">
        <v>0</v>
      </c>
      <c r="P33" s="209">
        <v>0</v>
      </c>
      <c r="Q33" s="209">
        <v>0</v>
      </c>
      <c r="R33" s="209">
        <v>0</v>
      </c>
      <c r="S33" s="208">
        <v>0</v>
      </c>
      <c r="T33" s="207">
        <v>0</v>
      </c>
      <c r="U33" s="209">
        <v>0</v>
      </c>
      <c r="V33" s="208">
        <v>0</v>
      </c>
      <c r="W33" s="207">
        <v>0</v>
      </c>
      <c r="X33" s="208">
        <v>0</v>
      </c>
      <c r="Y33" s="207">
        <v>0</v>
      </c>
      <c r="Z33" s="209">
        <v>0</v>
      </c>
      <c r="AA33" s="207">
        <v>0</v>
      </c>
      <c r="AB33" s="209">
        <v>0</v>
      </c>
      <c r="AC33" s="207">
        <v>0</v>
      </c>
      <c r="AD33" s="209">
        <v>0</v>
      </c>
      <c r="AE33" s="209">
        <v>0</v>
      </c>
      <c r="AF33" s="209">
        <v>0</v>
      </c>
      <c r="AG33" s="208">
        <v>0</v>
      </c>
      <c r="AH33" s="206">
        <f t="shared" si="0"/>
        <v>0</v>
      </c>
      <c r="AI33" s="1"/>
    </row>
    <row r="34" spans="2:35" ht="18" customHeight="1">
      <c r="B34" s="202"/>
      <c r="C34" s="203"/>
      <c r="D34" s="204" t="s">
        <v>42</v>
      </c>
      <c r="E34" s="204"/>
      <c r="F34" s="204"/>
      <c r="G34" s="212"/>
      <c r="H34" s="206">
        <v>50581</v>
      </c>
      <c r="I34" s="206">
        <v>64755</v>
      </c>
      <c r="J34" s="206"/>
      <c r="K34" s="207">
        <v>0</v>
      </c>
      <c r="L34" s="208">
        <v>0</v>
      </c>
      <c r="M34" s="207">
        <v>0</v>
      </c>
      <c r="N34" s="209">
        <v>0</v>
      </c>
      <c r="O34" s="209">
        <v>0</v>
      </c>
      <c r="P34" s="209">
        <v>0</v>
      </c>
      <c r="Q34" s="209">
        <v>0</v>
      </c>
      <c r="R34" s="209">
        <v>0</v>
      </c>
      <c r="S34" s="208">
        <v>0</v>
      </c>
      <c r="T34" s="207"/>
      <c r="U34" s="209"/>
      <c r="V34" s="208">
        <v>0</v>
      </c>
      <c r="W34" s="207"/>
      <c r="X34" s="208">
        <v>0</v>
      </c>
      <c r="Y34" s="207">
        <v>0</v>
      </c>
      <c r="Z34" s="209">
        <v>0</v>
      </c>
      <c r="AA34" s="207">
        <v>0</v>
      </c>
      <c r="AB34" s="209">
        <v>0</v>
      </c>
      <c r="AC34" s="207">
        <v>0</v>
      </c>
      <c r="AD34" s="209">
        <v>0</v>
      </c>
      <c r="AE34" s="209">
        <v>0</v>
      </c>
      <c r="AF34" s="209">
        <v>0</v>
      </c>
      <c r="AG34" s="208">
        <v>0</v>
      </c>
      <c r="AH34" s="206">
        <f t="shared" si="0"/>
        <v>115336</v>
      </c>
      <c r="AI34" s="1"/>
    </row>
    <row r="35" spans="2:35" ht="18" customHeight="1">
      <c r="B35" s="202"/>
      <c r="C35" s="203"/>
      <c r="D35" s="204" t="s">
        <v>43</v>
      </c>
      <c r="E35" s="204"/>
      <c r="F35" s="204"/>
      <c r="G35" s="212"/>
      <c r="H35" s="206">
        <v>0</v>
      </c>
      <c r="I35" s="206">
        <v>0</v>
      </c>
      <c r="J35" s="206">
        <v>0</v>
      </c>
      <c r="K35" s="207">
        <v>0</v>
      </c>
      <c r="L35" s="208">
        <v>0</v>
      </c>
      <c r="M35" s="207">
        <v>0</v>
      </c>
      <c r="N35" s="209">
        <v>0</v>
      </c>
      <c r="O35" s="209">
        <v>0</v>
      </c>
      <c r="P35" s="209">
        <v>0</v>
      </c>
      <c r="Q35" s="209">
        <v>0</v>
      </c>
      <c r="R35" s="209">
        <v>0</v>
      </c>
      <c r="S35" s="208">
        <v>0</v>
      </c>
      <c r="T35" s="207">
        <v>0</v>
      </c>
      <c r="U35" s="209">
        <v>0</v>
      </c>
      <c r="V35" s="208">
        <v>0</v>
      </c>
      <c r="W35" s="207">
        <v>0</v>
      </c>
      <c r="X35" s="208">
        <v>0</v>
      </c>
      <c r="Y35" s="207">
        <v>0</v>
      </c>
      <c r="Z35" s="209">
        <v>0</v>
      </c>
      <c r="AA35" s="207">
        <v>0</v>
      </c>
      <c r="AB35" s="209">
        <v>0</v>
      </c>
      <c r="AC35" s="207">
        <v>0</v>
      </c>
      <c r="AD35" s="209">
        <v>0</v>
      </c>
      <c r="AE35" s="209">
        <v>0</v>
      </c>
      <c r="AF35" s="209">
        <v>0</v>
      </c>
      <c r="AG35" s="208">
        <v>0</v>
      </c>
      <c r="AH35" s="206">
        <f t="shared" si="0"/>
        <v>0</v>
      </c>
      <c r="AI35" s="1"/>
    </row>
    <row r="36" spans="2:35" ht="18" customHeight="1">
      <c r="B36" s="214" t="s">
        <v>44</v>
      </c>
      <c r="C36" s="203"/>
      <c r="D36" s="204" t="s">
        <v>45</v>
      </c>
      <c r="E36" s="204"/>
      <c r="F36" s="204"/>
      <c r="G36" s="212"/>
      <c r="H36" s="206">
        <v>0</v>
      </c>
      <c r="I36" s="206">
        <v>0</v>
      </c>
      <c r="J36" s="206">
        <v>0</v>
      </c>
      <c r="K36" s="207">
        <v>0</v>
      </c>
      <c r="L36" s="208">
        <v>0</v>
      </c>
      <c r="M36" s="207">
        <v>0</v>
      </c>
      <c r="N36" s="209">
        <v>0</v>
      </c>
      <c r="O36" s="209">
        <v>0</v>
      </c>
      <c r="P36" s="209">
        <v>0</v>
      </c>
      <c r="Q36" s="209">
        <v>0</v>
      </c>
      <c r="R36" s="209">
        <v>0</v>
      </c>
      <c r="S36" s="208">
        <v>0</v>
      </c>
      <c r="T36" s="207">
        <v>0</v>
      </c>
      <c r="U36" s="209">
        <v>0</v>
      </c>
      <c r="V36" s="208">
        <v>0</v>
      </c>
      <c r="W36" s="207">
        <v>0</v>
      </c>
      <c r="X36" s="208">
        <v>0</v>
      </c>
      <c r="Y36" s="207">
        <v>0</v>
      </c>
      <c r="Z36" s="209">
        <v>0</v>
      </c>
      <c r="AA36" s="207">
        <v>0</v>
      </c>
      <c r="AB36" s="209">
        <v>0</v>
      </c>
      <c r="AC36" s="207">
        <v>0</v>
      </c>
      <c r="AD36" s="209">
        <v>0</v>
      </c>
      <c r="AE36" s="209">
        <v>0</v>
      </c>
      <c r="AF36" s="209">
        <v>0</v>
      </c>
      <c r="AG36" s="208">
        <v>0</v>
      </c>
      <c r="AH36" s="206">
        <f t="shared" si="0"/>
        <v>0</v>
      </c>
      <c r="AI36" s="1"/>
    </row>
    <row r="37" spans="2:35" ht="18" customHeight="1">
      <c r="B37" s="202"/>
      <c r="C37" s="203"/>
      <c r="D37" s="204" t="s">
        <v>46</v>
      </c>
      <c r="E37" s="204"/>
      <c r="F37" s="204"/>
      <c r="G37" s="212"/>
      <c r="H37" s="206">
        <v>0</v>
      </c>
      <c r="I37" s="206">
        <v>26487</v>
      </c>
      <c r="J37" s="206">
        <v>0</v>
      </c>
      <c r="K37" s="207">
        <v>0</v>
      </c>
      <c r="L37" s="208">
        <v>0</v>
      </c>
      <c r="M37" s="207">
        <v>0</v>
      </c>
      <c r="N37" s="209">
        <v>0</v>
      </c>
      <c r="O37" s="209">
        <v>0</v>
      </c>
      <c r="P37" s="209">
        <v>0</v>
      </c>
      <c r="Q37" s="209">
        <v>0</v>
      </c>
      <c r="R37" s="209">
        <v>0</v>
      </c>
      <c r="S37" s="208">
        <v>0</v>
      </c>
      <c r="T37" s="207">
        <v>0</v>
      </c>
      <c r="U37" s="209">
        <v>0</v>
      </c>
      <c r="V37" s="208">
        <v>0</v>
      </c>
      <c r="W37" s="207">
        <v>0</v>
      </c>
      <c r="X37" s="208">
        <v>0</v>
      </c>
      <c r="Y37" s="207">
        <v>0</v>
      </c>
      <c r="Z37" s="209">
        <v>0</v>
      </c>
      <c r="AA37" s="207">
        <v>0</v>
      </c>
      <c r="AB37" s="209">
        <v>0</v>
      </c>
      <c r="AC37" s="207">
        <v>0</v>
      </c>
      <c r="AD37" s="209">
        <v>0</v>
      </c>
      <c r="AE37" s="209">
        <v>0</v>
      </c>
      <c r="AF37" s="209">
        <v>0</v>
      </c>
      <c r="AG37" s="208">
        <v>0</v>
      </c>
      <c r="AH37" s="206">
        <f t="shared" si="0"/>
        <v>26487</v>
      </c>
      <c r="AI37" s="1"/>
    </row>
    <row r="38" spans="2:35" ht="18" customHeight="1">
      <c r="B38" s="202"/>
      <c r="C38" s="203"/>
      <c r="D38" s="204" t="s">
        <v>47</v>
      </c>
      <c r="E38" s="204"/>
      <c r="F38" s="204"/>
      <c r="G38" s="212"/>
      <c r="H38" s="206">
        <v>0</v>
      </c>
      <c r="I38" s="206">
        <v>153123</v>
      </c>
      <c r="J38" s="206">
        <v>0</v>
      </c>
      <c r="K38" s="207">
        <v>0</v>
      </c>
      <c r="L38" s="208">
        <v>0</v>
      </c>
      <c r="M38" s="207">
        <v>0</v>
      </c>
      <c r="N38" s="209">
        <v>0</v>
      </c>
      <c r="O38" s="209">
        <v>0</v>
      </c>
      <c r="P38" s="209">
        <v>0</v>
      </c>
      <c r="Q38" s="209">
        <v>0</v>
      </c>
      <c r="R38" s="209">
        <v>0</v>
      </c>
      <c r="S38" s="208">
        <v>0</v>
      </c>
      <c r="T38" s="207">
        <v>0</v>
      </c>
      <c r="U38" s="209">
        <v>0</v>
      </c>
      <c r="V38" s="208">
        <v>0</v>
      </c>
      <c r="W38" s="207">
        <v>0</v>
      </c>
      <c r="X38" s="208">
        <v>0</v>
      </c>
      <c r="Y38" s="207"/>
      <c r="Z38" s="209">
        <v>0</v>
      </c>
      <c r="AA38" s="207"/>
      <c r="AB38" s="209">
        <v>0</v>
      </c>
      <c r="AC38" s="207">
        <v>0</v>
      </c>
      <c r="AD38" s="209">
        <v>0</v>
      </c>
      <c r="AE38" s="209">
        <v>0</v>
      </c>
      <c r="AF38" s="209">
        <v>0</v>
      </c>
      <c r="AG38" s="208">
        <v>0</v>
      </c>
      <c r="AH38" s="206">
        <f t="shared" si="0"/>
        <v>153123</v>
      </c>
      <c r="AI38" s="1"/>
    </row>
    <row r="39" spans="2:35" ht="18" customHeight="1">
      <c r="B39" s="214" t="s">
        <v>48</v>
      </c>
      <c r="C39" s="203"/>
      <c r="D39" s="204" t="s">
        <v>49</v>
      </c>
      <c r="E39" s="204"/>
      <c r="F39" s="204"/>
      <c r="G39" s="212"/>
      <c r="H39" s="206">
        <v>0</v>
      </c>
      <c r="I39" s="206">
        <v>0</v>
      </c>
      <c r="J39" s="206">
        <v>0</v>
      </c>
      <c r="K39" s="207">
        <v>0</v>
      </c>
      <c r="L39" s="208">
        <v>0</v>
      </c>
      <c r="M39" s="207">
        <v>0</v>
      </c>
      <c r="N39" s="209">
        <v>0</v>
      </c>
      <c r="O39" s="209">
        <v>0</v>
      </c>
      <c r="P39" s="209">
        <v>0</v>
      </c>
      <c r="Q39" s="209">
        <v>0</v>
      </c>
      <c r="R39" s="209">
        <v>0</v>
      </c>
      <c r="S39" s="208">
        <v>0</v>
      </c>
      <c r="T39" s="207">
        <v>0</v>
      </c>
      <c r="U39" s="209">
        <v>0</v>
      </c>
      <c r="V39" s="208">
        <v>0</v>
      </c>
      <c r="W39" s="207">
        <v>0</v>
      </c>
      <c r="X39" s="208">
        <v>0</v>
      </c>
      <c r="Y39" s="207">
        <v>0</v>
      </c>
      <c r="Z39" s="209">
        <v>0</v>
      </c>
      <c r="AA39" s="207">
        <v>0</v>
      </c>
      <c r="AB39" s="209">
        <v>0</v>
      </c>
      <c r="AC39" s="207">
        <v>0</v>
      </c>
      <c r="AD39" s="209">
        <v>0</v>
      </c>
      <c r="AE39" s="209">
        <v>0</v>
      </c>
      <c r="AF39" s="209">
        <v>0</v>
      </c>
      <c r="AG39" s="208">
        <v>0</v>
      </c>
      <c r="AH39" s="206">
        <f t="shared" si="0"/>
        <v>0</v>
      </c>
      <c r="AI39" s="1"/>
    </row>
    <row r="40" spans="2:35" ht="18" customHeight="1">
      <c r="B40" s="202"/>
      <c r="C40" s="215"/>
      <c r="D40" s="216" t="s">
        <v>50</v>
      </c>
      <c r="E40" s="216"/>
      <c r="F40" s="216"/>
      <c r="G40" s="217"/>
      <c r="H40" s="218">
        <v>0</v>
      </c>
      <c r="I40" s="218">
        <v>0</v>
      </c>
      <c r="J40" s="218">
        <v>0</v>
      </c>
      <c r="K40" s="219"/>
      <c r="L40" s="220">
        <v>0</v>
      </c>
      <c r="M40" s="219"/>
      <c r="N40" s="221">
        <v>0</v>
      </c>
      <c r="O40" s="221">
        <v>0</v>
      </c>
      <c r="P40" s="221">
        <v>0</v>
      </c>
      <c r="Q40" s="221">
        <v>0</v>
      </c>
      <c r="R40" s="221">
        <v>4860</v>
      </c>
      <c r="S40" s="220">
        <v>810</v>
      </c>
      <c r="T40" s="219"/>
      <c r="U40" s="221"/>
      <c r="V40" s="220">
        <v>0</v>
      </c>
      <c r="W40" s="219"/>
      <c r="X40" s="220">
        <v>0</v>
      </c>
      <c r="Y40" s="219">
        <v>5224</v>
      </c>
      <c r="Z40" s="221">
        <v>0</v>
      </c>
      <c r="AA40" s="219">
        <v>11181</v>
      </c>
      <c r="AB40" s="221">
        <v>0</v>
      </c>
      <c r="AC40" s="219">
        <v>0</v>
      </c>
      <c r="AD40" s="221">
        <v>0</v>
      </c>
      <c r="AE40" s="221">
        <v>0</v>
      </c>
      <c r="AF40" s="221">
        <v>0</v>
      </c>
      <c r="AG40" s="220">
        <v>0</v>
      </c>
      <c r="AH40" s="218">
        <f t="shared" si="0"/>
        <v>22075</v>
      </c>
      <c r="AI40" s="1"/>
    </row>
    <row r="41" spans="2:35" ht="18" customHeight="1">
      <c r="B41" s="202"/>
      <c r="C41" s="203" t="s">
        <v>51</v>
      </c>
      <c r="D41" s="204"/>
      <c r="E41" s="204"/>
      <c r="F41" s="204"/>
      <c r="G41" s="205" t="s">
        <v>52</v>
      </c>
      <c r="H41" s="206">
        <v>50581</v>
      </c>
      <c r="I41" s="206">
        <v>1030565</v>
      </c>
      <c r="J41" s="206"/>
      <c r="K41" s="207">
        <v>1633</v>
      </c>
      <c r="L41" s="208">
        <f>L42+L45+L46+L47+L48</f>
        <v>0</v>
      </c>
      <c r="M41" s="207"/>
      <c r="N41" s="209"/>
      <c r="O41" s="209">
        <f>O42+O45+O46+O47+O48</f>
        <v>0</v>
      </c>
      <c r="P41" s="209">
        <f>P42+P45+P46+P47+P48</f>
        <v>0</v>
      </c>
      <c r="Q41" s="209">
        <f>Q42+Q45+Q46+Q47+Q48</f>
        <v>0</v>
      </c>
      <c r="R41" s="209">
        <v>14130</v>
      </c>
      <c r="S41" s="208">
        <v>2355</v>
      </c>
      <c r="T41" s="207"/>
      <c r="U41" s="209"/>
      <c r="V41" s="208">
        <f>V42+V45+V46+V47+V48</f>
        <v>0</v>
      </c>
      <c r="W41" s="207">
        <f>W42+W45+W46+W47+W48</f>
        <v>0</v>
      </c>
      <c r="X41" s="208">
        <f>X42+X45+X46+X47+X48</f>
        <v>0</v>
      </c>
      <c r="Y41" s="207">
        <v>5224</v>
      </c>
      <c r="Z41" s="209">
        <f>Z42+Z45+Z46+Z47+Z48</f>
        <v>0</v>
      </c>
      <c r="AA41" s="207">
        <v>11181</v>
      </c>
      <c r="AB41" s="209">
        <f>AB42+AB45+AB46+AB47+AB48</f>
        <v>0</v>
      </c>
      <c r="AC41" s="207"/>
      <c r="AD41" s="209"/>
      <c r="AE41" s="209">
        <v>21167</v>
      </c>
      <c r="AF41" s="209">
        <v>9196</v>
      </c>
      <c r="AG41" s="208">
        <f>AG42+AG45+AG46+AG47+AG48</f>
        <v>0</v>
      </c>
      <c r="AH41" s="206">
        <f t="shared" si="0"/>
        <v>1146032</v>
      </c>
      <c r="AI41" s="1"/>
    </row>
    <row r="42" spans="2:35" ht="18" customHeight="1">
      <c r="B42" s="214" t="s">
        <v>27</v>
      </c>
      <c r="C42" s="203"/>
      <c r="D42" s="211" t="s">
        <v>53</v>
      </c>
      <c r="E42" s="204"/>
      <c r="F42" s="204"/>
      <c r="G42" s="212"/>
      <c r="H42" s="206">
        <v>0</v>
      </c>
      <c r="I42" s="206">
        <v>1030565</v>
      </c>
      <c r="J42" s="206">
        <v>0</v>
      </c>
      <c r="K42" s="207">
        <v>1633</v>
      </c>
      <c r="L42" s="208">
        <v>0</v>
      </c>
      <c r="M42" s="207"/>
      <c r="N42" s="209"/>
      <c r="O42" s="209">
        <v>0</v>
      </c>
      <c r="P42" s="209">
        <v>0</v>
      </c>
      <c r="Q42" s="209">
        <v>0</v>
      </c>
      <c r="R42" s="209">
        <v>0</v>
      </c>
      <c r="S42" s="208">
        <v>0</v>
      </c>
      <c r="T42" s="207"/>
      <c r="U42" s="209"/>
      <c r="V42" s="208">
        <v>0</v>
      </c>
      <c r="W42" s="207"/>
      <c r="X42" s="208">
        <v>0</v>
      </c>
      <c r="Y42" s="207">
        <v>3002</v>
      </c>
      <c r="Z42" s="209">
        <v>0</v>
      </c>
      <c r="AA42" s="207">
        <v>924</v>
      </c>
      <c r="AB42" s="209">
        <v>0</v>
      </c>
      <c r="AC42" s="207"/>
      <c r="AD42" s="209"/>
      <c r="AE42" s="209"/>
      <c r="AF42" s="209">
        <v>0</v>
      </c>
      <c r="AG42" s="208"/>
      <c r="AH42" s="206">
        <f t="shared" si="0"/>
        <v>1036124</v>
      </c>
      <c r="AI42" s="1"/>
    </row>
    <row r="43" spans="2:35" ht="18" customHeight="1">
      <c r="B43" s="202"/>
      <c r="C43" s="203"/>
      <c r="D43" s="211"/>
      <c r="E43" s="204" t="s">
        <v>54</v>
      </c>
      <c r="F43" s="204"/>
      <c r="G43" s="212"/>
      <c r="H43" s="206">
        <v>0</v>
      </c>
      <c r="I43" s="206">
        <v>0</v>
      </c>
      <c r="J43" s="206">
        <v>0</v>
      </c>
      <c r="K43" s="207">
        <v>0</v>
      </c>
      <c r="L43" s="208">
        <v>0</v>
      </c>
      <c r="M43" s="207">
        <v>0</v>
      </c>
      <c r="N43" s="209">
        <v>0</v>
      </c>
      <c r="O43" s="209">
        <v>0</v>
      </c>
      <c r="P43" s="209">
        <v>0</v>
      </c>
      <c r="Q43" s="209">
        <v>0</v>
      </c>
      <c r="R43" s="209">
        <v>0</v>
      </c>
      <c r="S43" s="208">
        <v>0</v>
      </c>
      <c r="T43" s="207">
        <v>0</v>
      </c>
      <c r="U43" s="209">
        <v>0</v>
      </c>
      <c r="V43" s="208">
        <v>0</v>
      </c>
      <c r="W43" s="207">
        <v>0</v>
      </c>
      <c r="X43" s="208">
        <v>0</v>
      </c>
      <c r="Y43" s="207">
        <v>0</v>
      </c>
      <c r="Z43" s="209">
        <v>0</v>
      </c>
      <c r="AA43" s="207">
        <v>0</v>
      </c>
      <c r="AB43" s="209">
        <v>0</v>
      </c>
      <c r="AC43" s="207">
        <v>0</v>
      </c>
      <c r="AD43" s="209">
        <v>0</v>
      </c>
      <c r="AE43" s="209">
        <v>0</v>
      </c>
      <c r="AF43" s="209">
        <v>0</v>
      </c>
      <c r="AG43" s="208">
        <v>0</v>
      </c>
      <c r="AH43" s="206">
        <f aca="true" t="shared" si="3" ref="AH43:AH59">SUM(H43:AG43)</f>
        <v>0</v>
      </c>
      <c r="AI43" s="1"/>
    </row>
    <row r="44" spans="2:35" ht="18" customHeight="1">
      <c r="B44" s="202"/>
      <c r="C44" s="203"/>
      <c r="D44" s="204"/>
      <c r="E44" s="204" t="s">
        <v>55</v>
      </c>
      <c r="F44" s="204"/>
      <c r="G44" s="212"/>
      <c r="H44" s="206">
        <v>0</v>
      </c>
      <c r="I44" s="206">
        <v>0</v>
      </c>
      <c r="J44" s="206">
        <v>0</v>
      </c>
      <c r="K44" s="207">
        <v>0</v>
      </c>
      <c r="L44" s="208">
        <v>0</v>
      </c>
      <c r="M44" s="207">
        <v>0</v>
      </c>
      <c r="N44" s="209">
        <v>0</v>
      </c>
      <c r="O44" s="209">
        <v>0</v>
      </c>
      <c r="P44" s="209">
        <v>0</v>
      </c>
      <c r="Q44" s="209">
        <v>0</v>
      </c>
      <c r="R44" s="209">
        <v>0</v>
      </c>
      <c r="S44" s="208">
        <v>0</v>
      </c>
      <c r="T44" s="207">
        <v>0</v>
      </c>
      <c r="U44" s="209">
        <v>0</v>
      </c>
      <c r="V44" s="208">
        <v>0</v>
      </c>
      <c r="W44" s="207">
        <v>0</v>
      </c>
      <c r="X44" s="208">
        <v>0</v>
      </c>
      <c r="Y44" s="207">
        <v>0</v>
      </c>
      <c r="Z44" s="209">
        <v>0</v>
      </c>
      <c r="AA44" s="207">
        <v>0</v>
      </c>
      <c r="AB44" s="209">
        <v>0</v>
      </c>
      <c r="AC44" s="207">
        <v>0</v>
      </c>
      <c r="AD44" s="209">
        <v>0</v>
      </c>
      <c r="AE44" s="209">
        <v>0</v>
      </c>
      <c r="AF44" s="209">
        <v>0</v>
      </c>
      <c r="AG44" s="208">
        <v>0</v>
      </c>
      <c r="AH44" s="206">
        <f t="shared" si="3"/>
        <v>0</v>
      </c>
      <c r="AI44" s="1"/>
    </row>
    <row r="45" spans="1:35" ht="18" customHeight="1">
      <c r="A45" s="2"/>
      <c r="B45" s="214" t="s">
        <v>18</v>
      </c>
      <c r="C45" s="203"/>
      <c r="D45" s="204" t="s">
        <v>56</v>
      </c>
      <c r="E45" s="204"/>
      <c r="F45" s="204"/>
      <c r="G45" s="205" t="s">
        <v>185</v>
      </c>
      <c r="H45" s="206">
        <v>50581</v>
      </c>
      <c r="I45" s="206"/>
      <c r="J45" s="206"/>
      <c r="K45" s="207">
        <v>0</v>
      </c>
      <c r="L45" s="208">
        <v>0</v>
      </c>
      <c r="M45" s="207">
        <v>0</v>
      </c>
      <c r="N45" s="209">
        <v>0</v>
      </c>
      <c r="O45" s="209">
        <v>0</v>
      </c>
      <c r="P45" s="209">
        <v>0</v>
      </c>
      <c r="Q45" s="209">
        <v>0</v>
      </c>
      <c r="R45" s="209"/>
      <c r="S45" s="208">
        <v>2355</v>
      </c>
      <c r="T45" s="207"/>
      <c r="U45" s="209"/>
      <c r="V45" s="208">
        <v>0</v>
      </c>
      <c r="W45" s="207">
        <v>0</v>
      </c>
      <c r="X45" s="208">
        <v>0</v>
      </c>
      <c r="Y45" s="207"/>
      <c r="Z45" s="209">
        <v>0</v>
      </c>
      <c r="AA45" s="207">
        <v>10257</v>
      </c>
      <c r="AB45" s="209">
        <v>0</v>
      </c>
      <c r="AC45" s="207">
        <v>0</v>
      </c>
      <c r="AD45" s="209"/>
      <c r="AE45" s="209">
        <v>21167</v>
      </c>
      <c r="AF45" s="209">
        <v>9196</v>
      </c>
      <c r="AG45" s="208">
        <v>0</v>
      </c>
      <c r="AH45" s="206">
        <f t="shared" si="3"/>
        <v>93556</v>
      </c>
      <c r="AI45" s="1"/>
    </row>
    <row r="46" spans="2:35" ht="18" customHeight="1">
      <c r="B46" s="202"/>
      <c r="C46" s="203"/>
      <c r="D46" s="204" t="s">
        <v>57</v>
      </c>
      <c r="E46" s="204"/>
      <c r="F46" s="204"/>
      <c r="G46" s="205"/>
      <c r="H46" s="206">
        <v>0</v>
      </c>
      <c r="I46" s="206">
        <v>0</v>
      </c>
      <c r="J46" s="206">
        <v>0</v>
      </c>
      <c r="K46" s="207">
        <v>0</v>
      </c>
      <c r="L46" s="208">
        <v>0</v>
      </c>
      <c r="M46" s="207">
        <v>0</v>
      </c>
      <c r="N46" s="209">
        <v>0</v>
      </c>
      <c r="O46" s="209">
        <v>0</v>
      </c>
      <c r="P46" s="209">
        <v>0</v>
      </c>
      <c r="Q46" s="209">
        <v>0</v>
      </c>
      <c r="R46" s="209">
        <v>0</v>
      </c>
      <c r="S46" s="208">
        <v>0</v>
      </c>
      <c r="T46" s="207">
        <v>0</v>
      </c>
      <c r="U46" s="209">
        <v>0</v>
      </c>
      <c r="V46" s="208">
        <v>0</v>
      </c>
      <c r="W46" s="207">
        <v>0</v>
      </c>
      <c r="X46" s="208">
        <v>0</v>
      </c>
      <c r="Y46" s="207">
        <v>0</v>
      </c>
      <c r="Z46" s="209">
        <v>0</v>
      </c>
      <c r="AA46" s="207">
        <v>0</v>
      </c>
      <c r="AB46" s="209">
        <v>0</v>
      </c>
      <c r="AC46" s="207">
        <v>0</v>
      </c>
      <c r="AD46" s="209">
        <v>0</v>
      </c>
      <c r="AE46" s="209">
        <v>0</v>
      </c>
      <c r="AF46" s="209">
        <v>0</v>
      </c>
      <c r="AG46" s="208">
        <v>0</v>
      </c>
      <c r="AH46" s="206">
        <f t="shared" si="3"/>
        <v>0</v>
      </c>
      <c r="AI46" s="1"/>
    </row>
    <row r="47" spans="2:35" ht="18" customHeight="1">
      <c r="B47" s="202"/>
      <c r="C47" s="203"/>
      <c r="D47" s="204" t="s">
        <v>58</v>
      </c>
      <c r="E47" s="204"/>
      <c r="F47" s="204"/>
      <c r="G47" s="212"/>
      <c r="H47" s="206">
        <v>0</v>
      </c>
      <c r="I47" s="206">
        <v>0</v>
      </c>
      <c r="J47" s="206">
        <v>0</v>
      </c>
      <c r="K47" s="207">
        <v>0</v>
      </c>
      <c r="L47" s="208">
        <v>0</v>
      </c>
      <c r="M47" s="207"/>
      <c r="N47" s="209"/>
      <c r="O47" s="209">
        <v>0</v>
      </c>
      <c r="P47" s="209">
        <v>0</v>
      </c>
      <c r="Q47" s="209">
        <v>0</v>
      </c>
      <c r="R47" s="209">
        <v>0</v>
      </c>
      <c r="S47" s="208">
        <v>0</v>
      </c>
      <c r="T47" s="207">
        <v>0</v>
      </c>
      <c r="U47" s="209">
        <v>0</v>
      </c>
      <c r="V47" s="208">
        <v>0</v>
      </c>
      <c r="W47" s="207">
        <v>0</v>
      </c>
      <c r="X47" s="208">
        <v>0</v>
      </c>
      <c r="Y47" s="207">
        <v>2222</v>
      </c>
      <c r="Z47" s="209">
        <v>0</v>
      </c>
      <c r="AA47" s="207"/>
      <c r="AB47" s="209">
        <v>0</v>
      </c>
      <c r="AC47" s="207">
        <v>0</v>
      </c>
      <c r="AD47" s="209">
        <v>0</v>
      </c>
      <c r="AE47" s="209">
        <v>0</v>
      </c>
      <c r="AF47" s="209">
        <v>0</v>
      </c>
      <c r="AG47" s="208">
        <v>0</v>
      </c>
      <c r="AH47" s="206">
        <f t="shared" si="3"/>
        <v>2222</v>
      </c>
      <c r="AI47" s="1"/>
    </row>
    <row r="48" spans="2:35" ht="18" customHeight="1">
      <c r="B48" s="214" t="s">
        <v>32</v>
      </c>
      <c r="C48" s="215"/>
      <c r="D48" s="216" t="s">
        <v>59</v>
      </c>
      <c r="E48" s="216"/>
      <c r="F48" s="216"/>
      <c r="G48" s="217"/>
      <c r="H48" s="218">
        <v>0</v>
      </c>
      <c r="I48" s="218">
        <v>0</v>
      </c>
      <c r="J48" s="218">
        <v>0</v>
      </c>
      <c r="K48" s="219"/>
      <c r="L48" s="220">
        <v>0</v>
      </c>
      <c r="M48" s="219">
        <v>0</v>
      </c>
      <c r="N48" s="221"/>
      <c r="O48" s="221">
        <v>0</v>
      </c>
      <c r="P48" s="221">
        <v>0</v>
      </c>
      <c r="Q48" s="221">
        <v>0</v>
      </c>
      <c r="R48" s="221">
        <v>14130</v>
      </c>
      <c r="S48" s="220">
        <v>0</v>
      </c>
      <c r="T48" s="219">
        <v>0</v>
      </c>
      <c r="U48" s="221">
        <v>0</v>
      </c>
      <c r="V48" s="220">
        <v>0</v>
      </c>
      <c r="W48" s="219">
        <v>0</v>
      </c>
      <c r="X48" s="220">
        <v>0</v>
      </c>
      <c r="Y48" s="219">
        <v>0</v>
      </c>
      <c r="Z48" s="221">
        <v>0</v>
      </c>
      <c r="AA48" s="219"/>
      <c r="AB48" s="221">
        <v>0</v>
      </c>
      <c r="AC48" s="219">
        <v>0</v>
      </c>
      <c r="AD48" s="221">
        <v>0</v>
      </c>
      <c r="AE48" s="221">
        <v>0</v>
      </c>
      <c r="AF48" s="221">
        <v>0</v>
      </c>
      <c r="AG48" s="220">
        <v>0</v>
      </c>
      <c r="AH48" s="218">
        <f t="shared" si="3"/>
        <v>14130</v>
      </c>
      <c r="AI48" s="1"/>
    </row>
    <row r="49" spans="2:35" ht="18" customHeight="1">
      <c r="B49" s="223"/>
      <c r="C49" s="215" t="s">
        <v>60</v>
      </c>
      <c r="D49" s="216"/>
      <c r="E49" s="216"/>
      <c r="F49" s="216"/>
      <c r="G49" s="224" t="s">
        <v>61</v>
      </c>
      <c r="H49" s="218">
        <f>H31-H41</f>
        <v>0</v>
      </c>
      <c r="I49" s="218">
        <f>I31-I41</f>
        <v>0</v>
      </c>
      <c r="J49" s="218">
        <f>J31-J41</f>
        <v>0</v>
      </c>
      <c r="K49" s="219">
        <f aca="true" t="shared" si="4" ref="K49:AG49">K31-K41</f>
        <v>-1633</v>
      </c>
      <c r="L49" s="220">
        <f t="shared" si="4"/>
        <v>0</v>
      </c>
      <c r="M49" s="219">
        <f t="shared" si="4"/>
        <v>0</v>
      </c>
      <c r="N49" s="221">
        <f t="shared" si="4"/>
        <v>0</v>
      </c>
      <c r="O49" s="221">
        <f t="shared" si="4"/>
        <v>0</v>
      </c>
      <c r="P49" s="221">
        <f t="shared" si="4"/>
        <v>0</v>
      </c>
      <c r="Q49" s="221">
        <f t="shared" si="4"/>
        <v>0</v>
      </c>
      <c r="R49" s="221">
        <f t="shared" si="4"/>
        <v>-9270</v>
      </c>
      <c r="S49" s="220">
        <f t="shared" si="4"/>
        <v>-1545</v>
      </c>
      <c r="T49" s="219">
        <f t="shared" si="4"/>
        <v>0</v>
      </c>
      <c r="U49" s="221">
        <f t="shared" si="4"/>
        <v>0</v>
      </c>
      <c r="V49" s="220">
        <f t="shared" si="4"/>
        <v>0</v>
      </c>
      <c r="W49" s="219">
        <f t="shared" si="4"/>
        <v>0</v>
      </c>
      <c r="X49" s="220">
        <f t="shared" si="4"/>
        <v>0</v>
      </c>
      <c r="Y49" s="219">
        <f t="shared" si="4"/>
        <v>0</v>
      </c>
      <c r="Z49" s="221">
        <f t="shared" si="4"/>
        <v>0</v>
      </c>
      <c r="AA49" s="219">
        <f>AA31-AA41</f>
        <v>0</v>
      </c>
      <c r="AB49" s="221">
        <f>AB31-AB41</f>
        <v>0</v>
      </c>
      <c r="AC49" s="219">
        <f t="shared" si="4"/>
        <v>0</v>
      </c>
      <c r="AD49" s="221">
        <f t="shared" si="4"/>
        <v>0</v>
      </c>
      <c r="AE49" s="221">
        <f t="shared" si="4"/>
        <v>-21167</v>
      </c>
      <c r="AF49" s="221">
        <f t="shared" si="4"/>
        <v>-9196</v>
      </c>
      <c r="AG49" s="220">
        <f t="shared" si="4"/>
        <v>0</v>
      </c>
      <c r="AH49" s="218">
        <f t="shared" si="3"/>
        <v>-42811</v>
      </c>
      <c r="AI49" s="1"/>
    </row>
    <row r="50" spans="2:35" ht="18" customHeight="1">
      <c r="B50" s="223">
        <v>3</v>
      </c>
      <c r="C50" s="216" t="s">
        <v>62</v>
      </c>
      <c r="D50" s="216"/>
      <c r="E50" s="216"/>
      <c r="F50" s="216"/>
      <c r="G50" s="224" t="s">
        <v>63</v>
      </c>
      <c r="H50" s="218">
        <f>H30+H49</f>
        <v>0</v>
      </c>
      <c r="I50" s="218">
        <f>I30+I49</f>
        <v>0</v>
      </c>
      <c r="J50" s="218">
        <f>J30+J49</f>
        <v>0</v>
      </c>
      <c r="K50" s="219">
        <f aca="true" t="shared" si="5" ref="K50:AG50">K30+K49</f>
        <v>5562</v>
      </c>
      <c r="L50" s="220">
        <f t="shared" si="5"/>
        <v>1369</v>
      </c>
      <c r="M50" s="219">
        <f t="shared" si="5"/>
        <v>2487</v>
      </c>
      <c r="N50" s="221">
        <f t="shared" si="5"/>
        <v>5073</v>
      </c>
      <c r="O50" s="221">
        <f t="shared" si="5"/>
        <v>-2471</v>
      </c>
      <c r="P50" s="221">
        <f t="shared" si="5"/>
        <v>2665</v>
      </c>
      <c r="Q50" s="221">
        <f t="shared" si="5"/>
        <v>3242</v>
      </c>
      <c r="R50" s="221">
        <f t="shared" si="5"/>
        <v>-2932</v>
      </c>
      <c r="S50" s="220">
        <f t="shared" si="5"/>
        <v>-5138</v>
      </c>
      <c r="T50" s="219">
        <f t="shared" si="5"/>
        <v>-7800</v>
      </c>
      <c r="U50" s="221">
        <f t="shared" si="5"/>
        <v>-8460</v>
      </c>
      <c r="V50" s="220">
        <f t="shared" si="5"/>
        <v>18118</v>
      </c>
      <c r="W50" s="219">
        <f t="shared" si="5"/>
        <v>32993</v>
      </c>
      <c r="X50" s="220">
        <f t="shared" si="5"/>
        <v>5009</v>
      </c>
      <c r="Y50" s="219">
        <f t="shared" si="5"/>
        <v>15733</v>
      </c>
      <c r="Z50" s="221">
        <f t="shared" si="5"/>
        <v>1548</v>
      </c>
      <c r="AA50" s="219">
        <f>AA30+AA49</f>
        <v>-4795</v>
      </c>
      <c r="AB50" s="221">
        <f>AB30+AB49</f>
        <v>9622</v>
      </c>
      <c r="AC50" s="219">
        <f t="shared" si="5"/>
        <v>-4319</v>
      </c>
      <c r="AD50" s="221">
        <f t="shared" si="5"/>
        <v>16113</v>
      </c>
      <c r="AE50" s="221">
        <f t="shared" si="5"/>
        <v>-4551</v>
      </c>
      <c r="AF50" s="221">
        <f t="shared" si="5"/>
        <v>11688</v>
      </c>
      <c r="AG50" s="220">
        <f t="shared" si="5"/>
        <v>1069</v>
      </c>
      <c r="AH50" s="225">
        <f t="shared" si="3"/>
        <v>91825</v>
      </c>
      <c r="AI50" s="1"/>
    </row>
    <row r="51" spans="2:35" ht="18" customHeight="1">
      <c r="B51" s="223">
        <v>4</v>
      </c>
      <c r="C51" s="216" t="s">
        <v>64</v>
      </c>
      <c r="D51" s="216"/>
      <c r="E51" s="216"/>
      <c r="F51" s="216"/>
      <c r="G51" s="224" t="s">
        <v>65</v>
      </c>
      <c r="H51" s="218">
        <v>0</v>
      </c>
      <c r="I51" s="218">
        <v>0</v>
      </c>
      <c r="J51" s="218">
        <v>0</v>
      </c>
      <c r="K51" s="219">
        <v>17673</v>
      </c>
      <c r="L51" s="220"/>
      <c r="M51" s="219">
        <v>5000</v>
      </c>
      <c r="N51" s="221">
        <v>4600</v>
      </c>
      <c r="O51" s="221">
        <v>463</v>
      </c>
      <c r="P51" s="221">
        <v>2160</v>
      </c>
      <c r="Q51" s="221">
        <v>0</v>
      </c>
      <c r="R51" s="221">
        <v>600</v>
      </c>
      <c r="S51" s="220">
        <v>0</v>
      </c>
      <c r="T51" s="219">
        <v>37</v>
      </c>
      <c r="U51" s="221"/>
      <c r="V51" s="220"/>
      <c r="W51" s="219">
        <v>13054</v>
      </c>
      <c r="X51" s="220">
        <v>0</v>
      </c>
      <c r="Y51" s="219">
        <v>56</v>
      </c>
      <c r="Z51" s="221">
        <v>0</v>
      </c>
      <c r="AA51" s="219"/>
      <c r="AB51" s="221">
        <v>0</v>
      </c>
      <c r="AC51" s="219"/>
      <c r="AD51" s="221">
        <v>14336</v>
      </c>
      <c r="AE51" s="221"/>
      <c r="AF51" s="221">
        <v>6856</v>
      </c>
      <c r="AG51" s="220">
        <v>4613</v>
      </c>
      <c r="AH51" s="225">
        <f t="shared" si="3"/>
        <v>69448</v>
      </c>
      <c r="AI51" s="1"/>
    </row>
    <row r="52" spans="2:35" ht="18" customHeight="1">
      <c r="B52" s="202">
        <v>5</v>
      </c>
      <c r="C52" s="216" t="s">
        <v>66</v>
      </c>
      <c r="D52" s="216"/>
      <c r="E52" s="216"/>
      <c r="F52" s="216"/>
      <c r="G52" s="224" t="s">
        <v>67</v>
      </c>
      <c r="H52" s="218"/>
      <c r="I52" s="218"/>
      <c r="J52" s="218"/>
      <c r="K52" s="219">
        <v>13231</v>
      </c>
      <c r="L52" s="220"/>
      <c r="M52" s="219">
        <v>7033</v>
      </c>
      <c r="N52" s="221">
        <v>3842</v>
      </c>
      <c r="O52" s="221">
        <v>5141</v>
      </c>
      <c r="P52" s="221">
        <v>747</v>
      </c>
      <c r="Q52" s="221">
        <v>3958</v>
      </c>
      <c r="R52" s="221">
        <v>5392</v>
      </c>
      <c r="S52" s="220">
        <v>5770</v>
      </c>
      <c r="T52" s="219"/>
      <c r="U52" s="221"/>
      <c r="V52" s="220">
        <v>87559</v>
      </c>
      <c r="W52" s="219">
        <v>22317</v>
      </c>
      <c r="X52" s="220">
        <v>15690</v>
      </c>
      <c r="Y52" s="219">
        <v>3507</v>
      </c>
      <c r="Z52" s="221">
        <v>0</v>
      </c>
      <c r="AA52" s="219">
        <v>3351</v>
      </c>
      <c r="AB52" s="221">
        <v>0</v>
      </c>
      <c r="AC52" s="219">
        <v>7484</v>
      </c>
      <c r="AD52" s="221"/>
      <c r="AE52" s="221">
        <v>4649</v>
      </c>
      <c r="AF52" s="221">
        <v>485</v>
      </c>
      <c r="AG52" s="220">
        <v>5476</v>
      </c>
      <c r="AH52" s="225">
        <f t="shared" si="3"/>
        <v>195632</v>
      </c>
      <c r="AI52" s="1"/>
    </row>
    <row r="53" spans="2:35" ht="18" customHeight="1">
      <c r="B53" s="226"/>
      <c r="C53" s="216" t="s">
        <v>68</v>
      </c>
      <c r="D53" s="216"/>
      <c r="E53" s="216"/>
      <c r="F53" s="216"/>
      <c r="G53" s="217"/>
      <c r="H53" s="218">
        <v>0</v>
      </c>
      <c r="I53" s="218">
        <v>0</v>
      </c>
      <c r="J53" s="218">
        <v>0</v>
      </c>
      <c r="K53" s="219">
        <v>0</v>
      </c>
      <c r="L53" s="220">
        <v>0</v>
      </c>
      <c r="M53" s="219">
        <v>0</v>
      </c>
      <c r="N53" s="221">
        <v>0</v>
      </c>
      <c r="O53" s="221">
        <v>0</v>
      </c>
      <c r="P53" s="221">
        <v>0</v>
      </c>
      <c r="Q53" s="221">
        <v>0</v>
      </c>
      <c r="R53" s="221">
        <v>0</v>
      </c>
      <c r="S53" s="220">
        <v>0</v>
      </c>
      <c r="T53" s="219">
        <v>0</v>
      </c>
      <c r="U53" s="221">
        <v>0</v>
      </c>
      <c r="V53" s="220">
        <v>0</v>
      </c>
      <c r="W53" s="219">
        <v>0</v>
      </c>
      <c r="X53" s="220">
        <v>0</v>
      </c>
      <c r="Y53" s="219">
        <v>0</v>
      </c>
      <c r="Z53" s="221">
        <v>0</v>
      </c>
      <c r="AA53" s="219">
        <v>0</v>
      </c>
      <c r="AB53" s="221">
        <v>0</v>
      </c>
      <c r="AC53" s="219">
        <v>0</v>
      </c>
      <c r="AD53" s="221">
        <v>0</v>
      </c>
      <c r="AE53" s="221">
        <v>0</v>
      </c>
      <c r="AF53" s="221">
        <v>0</v>
      </c>
      <c r="AG53" s="220">
        <v>0</v>
      </c>
      <c r="AH53" s="225">
        <f t="shared" si="3"/>
        <v>0</v>
      </c>
      <c r="AI53" s="1"/>
    </row>
    <row r="54" spans="2:35" ht="18" customHeight="1">
      <c r="B54" s="223">
        <v>6</v>
      </c>
      <c r="C54" s="216" t="s">
        <v>69</v>
      </c>
      <c r="D54" s="216"/>
      <c r="E54" s="216"/>
      <c r="F54" s="216"/>
      <c r="G54" s="224" t="s">
        <v>70</v>
      </c>
      <c r="H54" s="218">
        <v>0</v>
      </c>
      <c r="I54" s="218">
        <v>0</v>
      </c>
      <c r="J54" s="218">
        <v>0</v>
      </c>
      <c r="K54" s="219">
        <v>0</v>
      </c>
      <c r="L54" s="220">
        <v>0</v>
      </c>
      <c r="M54" s="219">
        <v>0</v>
      </c>
      <c r="N54" s="221">
        <v>0</v>
      </c>
      <c r="O54" s="221">
        <v>0</v>
      </c>
      <c r="P54" s="221">
        <v>0</v>
      </c>
      <c r="Q54" s="221">
        <v>0</v>
      </c>
      <c r="R54" s="221">
        <v>0</v>
      </c>
      <c r="S54" s="220">
        <v>0</v>
      </c>
      <c r="T54" s="219">
        <v>0</v>
      </c>
      <c r="U54" s="221"/>
      <c r="V54" s="220">
        <v>0</v>
      </c>
      <c r="W54" s="219">
        <v>0</v>
      </c>
      <c r="X54" s="220">
        <v>0</v>
      </c>
      <c r="Y54" s="219">
        <v>0</v>
      </c>
      <c r="Z54" s="221">
        <v>0</v>
      </c>
      <c r="AA54" s="219">
        <v>0</v>
      </c>
      <c r="AB54" s="221">
        <v>0</v>
      </c>
      <c r="AC54" s="219">
        <v>0</v>
      </c>
      <c r="AD54" s="221">
        <v>0</v>
      </c>
      <c r="AE54" s="221">
        <v>0</v>
      </c>
      <c r="AF54" s="221">
        <v>0</v>
      </c>
      <c r="AG54" s="220">
        <v>0</v>
      </c>
      <c r="AH54" s="225">
        <f t="shared" si="3"/>
        <v>0</v>
      </c>
      <c r="AI54" s="1"/>
    </row>
    <row r="55" spans="2:35" ht="18" customHeight="1">
      <c r="B55" s="223">
        <v>7</v>
      </c>
      <c r="C55" s="216" t="s">
        <v>71</v>
      </c>
      <c r="D55" s="216"/>
      <c r="E55" s="216"/>
      <c r="F55" s="216"/>
      <c r="G55" s="224" t="s">
        <v>72</v>
      </c>
      <c r="H55" s="218">
        <f>H50-H51+H52-H54+H61+H62</f>
        <v>0</v>
      </c>
      <c r="I55" s="218">
        <f>I50-I51+I52-I54+I61+I62</f>
        <v>0</v>
      </c>
      <c r="J55" s="218">
        <f>J50-J51+J52-J54+J61+J62</f>
        <v>0</v>
      </c>
      <c r="K55" s="219">
        <f aca="true" t="shared" si="6" ref="K55:AG55">K50-K51+K52-K54+K61+K62</f>
        <v>1120</v>
      </c>
      <c r="L55" s="220">
        <f t="shared" si="6"/>
        <v>1369</v>
      </c>
      <c r="M55" s="219">
        <f t="shared" si="6"/>
        <v>4520</v>
      </c>
      <c r="N55" s="221">
        <f t="shared" si="6"/>
        <v>4315</v>
      </c>
      <c r="O55" s="221">
        <f t="shared" si="6"/>
        <v>2207</v>
      </c>
      <c r="P55" s="221">
        <f t="shared" si="6"/>
        <v>1252</v>
      </c>
      <c r="Q55" s="221">
        <f t="shared" si="6"/>
        <v>7200</v>
      </c>
      <c r="R55" s="221">
        <f t="shared" si="6"/>
        <v>1860</v>
      </c>
      <c r="S55" s="220">
        <f t="shared" si="6"/>
        <v>632</v>
      </c>
      <c r="T55" s="219">
        <f t="shared" si="6"/>
        <v>-7837</v>
      </c>
      <c r="U55" s="221">
        <f t="shared" si="6"/>
        <v>-8460</v>
      </c>
      <c r="V55" s="220">
        <f t="shared" si="6"/>
        <v>105677</v>
      </c>
      <c r="W55" s="219">
        <f t="shared" si="6"/>
        <v>42256</v>
      </c>
      <c r="X55" s="220">
        <f t="shared" si="6"/>
        <v>20699</v>
      </c>
      <c r="Y55" s="219">
        <f t="shared" si="6"/>
        <v>19184</v>
      </c>
      <c r="Z55" s="221">
        <f t="shared" si="6"/>
        <v>1548</v>
      </c>
      <c r="AA55" s="219">
        <f>AA50-AA51+AA52-AA54+AA61+AA62</f>
        <v>-1444</v>
      </c>
      <c r="AB55" s="221">
        <f>AB50-AB51+AB52-AB54+AB61+AB62</f>
        <v>9622</v>
      </c>
      <c r="AC55" s="219">
        <f t="shared" si="6"/>
        <v>3165</v>
      </c>
      <c r="AD55" s="221">
        <f t="shared" si="6"/>
        <v>1777</v>
      </c>
      <c r="AE55" s="221">
        <f t="shared" si="6"/>
        <v>98</v>
      </c>
      <c r="AF55" s="221">
        <f t="shared" si="6"/>
        <v>5317</v>
      </c>
      <c r="AG55" s="220">
        <f t="shared" si="6"/>
        <v>1932</v>
      </c>
      <c r="AH55" s="225">
        <f t="shared" si="3"/>
        <v>218009</v>
      </c>
      <c r="AI55" s="1"/>
    </row>
    <row r="56" spans="2:35" ht="18" customHeight="1">
      <c r="B56" s="223">
        <v>8</v>
      </c>
      <c r="C56" s="216" t="s">
        <v>73</v>
      </c>
      <c r="D56" s="216"/>
      <c r="E56" s="216"/>
      <c r="F56" s="216"/>
      <c r="G56" s="217"/>
      <c r="H56" s="218">
        <v>0</v>
      </c>
      <c r="I56" s="218"/>
      <c r="J56" s="218">
        <v>0</v>
      </c>
      <c r="K56" s="219">
        <v>0</v>
      </c>
      <c r="L56" s="220">
        <v>0</v>
      </c>
      <c r="M56" s="219">
        <v>0</v>
      </c>
      <c r="N56" s="221">
        <v>0</v>
      </c>
      <c r="O56" s="221">
        <v>0</v>
      </c>
      <c r="P56" s="221">
        <v>0</v>
      </c>
      <c r="Q56" s="221">
        <v>0</v>
      </c>
      <c r="R56" s="221">
        <v>0</v>
      </c>
      <c r="S56" s="220">
        <v>0</v>
      </c>
      <c r="T56" s="219">
        <v>0</v>
      </c>
      <c r="U56" s="221">
        <v>0</v>
      </c>
      <c r="V56" s="220">
        <v>0</v>
      </c>
      <c r="W56" s="219">
        <v>0</v>
      </c>
      <c r="X56" s="220">
        <v>0</v>
      </c>
      <c r="Y56" s="219"/>
      <c r="Z56" s="221">
        <v>0</v>
      </c>
      <c r="AA56" s="219"/>
      <c r="AB56" s="221">
        <v>0</v>
      </c>
      <c r="AC56" s="219">
        <v>0</v>
      </c>
      <c r="AD56" s="221">
        <v>0</v>
      </c>
      <c r="AE56" s="221">
        <v>0</v>
      </c>
      <c r="AF56" s="221">
        <v>0</v>
      </c>
      <c r="AG56" s="220">
        <v>0</v>
      </c>
      <c r="AH56" s="225">
        <f t="shared" si="3"/>
        <v>0</v>
      </c>
      <c r="AI56" s="1"/>
    </row>
    <row r="57" spans="2:35" ht="18" customHeight="1">
      <c r="B57" s="223">
        <v>9</v>
      </c>
      <c r="C57" s="216" t="s">
        <v>74</v>
      </c>
      <c r="D57" s="216"/>
      <c r="E57" s="216"/>
      <c r="F57" s="216"/>
      <c r="G57" s="224" t="s">
        <v>75</v>
      </c>
      <c r="H57" s="218">
        <v>0</v>
      </c>
      <c r="I57" s="218">
        <v>0</v>
      </c>
      <c r="J57" s="218">
        <v>0</v>
      </c>
      <c r="K57" s="219">
        <v>0</v>
      </c>
      <c r="L57" s="220">
        <v>0</v>
      </c>
      <c r="M57" s="219">
        <v>0</v>
      </c>
      <c r="N57" s="221">
        <v>0</v>
      </c>
      <c r="O57" s="221">
        <v>0</v>
      </c>
      <c r="P57" s="221">
        <v>0</v>
      </c>
      <c r="Q57" s="221"/>
      <c r="R57" s="221">
        <v>0</v>
      </c>
      <c r="S57" s="220">
        <v>0</v>
      </c>
      <c r="T57" s="219">
        <v>0</v>
      </c>
      <c r="U57" s="221">
        <v>0</v>
      </c>
      <c r="V57" s="220">
        <v>0</v>
      </c>
      <c r="W57" s="219">
        <v>0</v>
      </c>
      <c r="X57" s="220">
        <v>0</v>
      </c>
      <c r="Y57" s="219"/>
      <c r="Z57" s="221">
        <v>0</v>
      </c>
      <c r="AA57" s="219"/>
      <c r="AB57" s="221">
        <v>0</v>
      </c>
      <c r="AC57" s="219">
        <v>0</v>
      </c>
      <c r="AD57" s="221">
        <v>0</v>
      </c>
      <c r="AE57" s="221">
        <v>0</v>
      </c>
      <c r="AF57" s="221">
        <v>0</v>
      </c>
      <c r="AG57" s="220">
        <v>0</v>
      </c>
      <c r="AH57" s="225">
        <f t="shared" si="3"/>
        <v>0</v>
      </c>
      <c r="AI57" s="1"/>
    </row>
    <row r="58" spans="2:35" ht="18" customHeight="1">
      <c r="B58" s="202">
        <v>10</v>
      </c>
      <c r="C58" s="211" t="s">
        <v>76</v>
      </c>
      <c r="D58" s="211"/>
      <c r="E58" s="211"/>
      <c r="F58" s="204" t="s">
        <v>77</v>
      </c>
      <c r="G58" s="212"/>
      <c r="H58" s="206">
        <f>IF(H55-H57&gt;0,H55-H57,0)</f>
        <v>0</v>
      </c>
      <c r="I58" s="206">
        <f>IF(I55-I57&gt;0,I55-I57,0)</f>
        <v>0</v>
      </c>
      <c r="J58" s="206">
        <f>IF(J55-J57&gt;0,J55-J57,0)</f>
        <v>0</v>
      </c>
      <c r="K58" s="207">
        <f aca="true" t="shared" si="7" ref="K58:AG58">IF(K55-K57&gt;0,K55-K57,0)</f>
        <v>1120</v>
      </c>
      <c r="L58" s="208">
        <f t="shared" si="7"/>
        <v>1369</v>
      </c>
      <c r="M58" s="207">
        <f t="shared" si="7"/>
        <v>4520</v>
      </c>
      <c r="N58" s="209">
        <f t="shared" si="7"/>
        <v>4315</v>
      </c>
      <c r="O58" s="209">
        <f t="shared" si="7"/>
        <v>2207</v>
      </c>
      <c r="P58" s="209">
        <f t="shared" si="7"/>
        <v>1252</v>
      </c>
      <c r="Q58" s="209">
        <f t="shared" si="7"/>
        <v>7200</v>
      </c>
      <c r="R58" s="209">
        <f t="shared" si="7"/>
        <v>1860</v>
      </c>
      <c r="S58" s="208">
        <f t="shared" si="7"/>
        <v>632</v>
      </c>
      <c r="T58" s="207">
        <f t="shared" si="7"/>
        <v>0</v>
      </c>
      <c r="U58" s="209">
        <f t="shared" si="7"/>
        <v>0</v>
      </c>
      <c r="V58" s="208">
        <f t="shared" si="7"/>
        <v>105677</v>
      </c>
      <c r="W58" s="207">
        <f t="shared" si="7"/>
        <v>42256</v>
      </c>
      <c r="X58" s="208">
        <f t="shared" si="7"/>
        <v>20699</v>
      </c>
      <c r="Y58" s="207">
        <f t="shared" si="7"/>
        <v>19184</v>
      </c>
      <c r="Z58" s="209">
        <f t="shared" si="7"/>
        <v>1548</v>
      </c>
      <c r="AA58" s="207">
        <f>IF(AA55-AA57&gt;0,AA55-AA57,0)</f>
        <v>0</v>
      </c>
      <c r="AB58" s="209">
        <f>IF(AB55-AB57&gt;0,AB55-AB57,0)</f>
        <v>9622</v>
      </c>
      <c r="AC58" s="207">
        <f t="shared" si="7"/>
        <v>3165</v>
      </c>
      <c r="AD58" s="209">
        <f t="shared" si="7"/>
        <v>1777</v>
      </c>
      <c r="AE58" s="209">
        <f t="shared" si="7"/>
        <v>98</v>
      </c>
      <c r="AF58" s="209">
        <f t="shared" si="7"/>
        <v>5317</v>
      </c>
      <c r="AG58" s="208">
        <f t="shared" si="7"/>
        <v>1932</v>
      </c>
      <c r="AH58" s="227">
        <f t="shared" si="3"/>
        <v>235750</v>
      </c>
      <c r="AI58" s="1"/>
    </row>
    <row r="59" spans="2:35" ht="18" customHeight="1">
      <c r="B59" s="367" t="s">
        <v>78</v>
      </c>
      <c r="C59" s="368"/>
      <c r="D59" s="368"/>
      <c r="E59" s="216"/>
      <c r="F59" s="228" t="s">
        <v>186</v>
      </c>
      <c r="G59" s="217"/>
      <c r="H59" s="218">
        <f>IF(H55-H57&lt;0,-(H55-H57),0)</f>
        <v>0</v>
      </c>
      <c r="I59" s="218">
        <f>IF(I55-I57&lt;0,-(I55-I57),0)</f>
        <v>0</v>
      </c>
      <c r="J59" s="218">
        <f>IF(J55-J57&lt;0,-(J55-J57),0)</f>
        <v>0</v>
      </c>
      <c r="K59" s="219">
        <f aca="true" t="shared" si="8" ref="K59:AG59">IF(K55-K57&lt;0,-(K55-K57),0)</f>
        <v>0</v>
      </c>
      <c r="L59" s="220">
        <f t="shared" si="8"/>
        <v>0</v>
      </c>
      <c r="M59" s="219">
        <f t="shared" si="8"/>
        <v>0</v>
      </c>
      <c r="N59" s="221">
        <f t="shared" si="8"/>
        <v>0</v>
      </c>
      <c r="O59" s="221">
        <f t="shared" si="8"/>
        <v>0</v>
      </c>
      <c r="P59" s="221">
        <f t="shared" si="8"/>
        <v>0</v>
      </c>
      <c r="Q59" s="221">
        <f t="shared" si="8"/>
        <v>0</v>
      </c>
      <c r="R59" s="221">
        <f t="shared" si="8"/>
        <v>0</v>
      </c>
      <c r="S59" s="220">
        <f t="shared" si="8"/>
        <v>0</v>
      </c>
      <c r="T59" s="219">
        <f t="shared" si="8"/>
        <v>7837</v>
      </c>
      <c r="U59" s="221">
        <f t="shared" si="8"/>
        <v>8460</v>
      </c>
      <c r="V59" s="220">
        <f t="shared" si="8"/>
        <v>0</v>
      </c>
      <c r="W59" s="219">
        <f t="shared" si="8"/>
        <v>0</v>
      </c>
      <c r="X59" s="220">
        <f t="shared" si="8"/>
        <v>0</v>
      </c>
      <c r="Y59" s="219">
        <f t="shared" si="8"/>
        <v>0</v>
      </c>
      <c r="Z59" s="221">
        <f t="shared" si="8"/>
        <v>0</v>
      </c>
      <c r="AA59" s="219">
        <f>IF(AA55-AA57&lt;0,-(AA55-AA57),0)</f>
        <v>1444</v>
      </c>
      <c r="AB59" s="221">
        <f>IF(AB55-AB57&lt;0,-(AB55-AB57),0)</f>
        <v>0</v>
      </c>
      <c r="AC59" s="219">
        <f t="shared" si="8"/>
        <v>0</v>
      </c>
      <c r="AD59" s="221">
        <f t="shared" si="8"/>
        <v>0</v>
      </c>
      <c r="AE59" s="221">
        <f t="shared" si="8"/>
        <v>0</v>
      </c>
      <c r="AF59" s="221">
        <f t="shared" si="8"/>
        <v>0</v>
      </c>
      <c r="AG59" s="220">
        <f t="shared" si="8"/>
        <v>0</v>
      </c>
      <c r="AH59" s="225">
        <f t="shared" si="3"/>
        <v>17741</v>
      </c>
      <c r="AI59" s="1"/>
    </row>
    <row r="60" spans="2:35" ht="18" customHeight="1">
      <c r="B60" s="223">
        <v>11</v>
      </c>
      <c r="C60" s="216" t="s">
        <v>79</v>
      </c>
      <c r="D60" s="216"/>
      <c r="E60" s="216"/>
      <c r="F60" s="216"/>
      <c r="G60" s="217"/>
      <c r="H60" s="229">
        <f aca="true" t="shared" si="9" ref="H60:Z60">IF(H20+H45=0,"",ROUND(H11/(H20+H45)*100,1))</f>
        <v>45.2</v>
      </c>
      <c r="I60" s="229">
        <f>IF(I20+I45=0,"",ROUND(I11/(I20+I45)*100,1))</f>
        <v>100</v>
      </c>
      <c r="J60" s="229">
        <f>IF(J20+J45=0,"",ROUND(J11/(J20+J45)*100,1))</f>
        <v>100</v>
      </c>
      <c r="K60" s="230">
        <f t="shared" si="9"/>
        <v>104.7</v>
      </c>
      <c r="L60" s="231">
        <f t="shared" si="9"/>
        <v>148</v>
      </c>
      <c r="M60" s="230">
        <f t="shared" si="9"/>
        <v>100.8</v>
      </c>
      <c r="N60" s="232">
        <f t="shared" si="9"/>
        <v>109.3</v>
      </c>
      <c r="O60" s="232">
        <f t="shared" si="9"/>
        <v>95.8</v>
      </c>
      <c r="P60" s="232">
        <f t="shared" si="9"/>
        <v>101</v>
      </c>
      <c r="Q60" s="232">
        <f t="shared" si="9"/>
        <v>118.2</v>
      </c>
      <c r="R60" s="232">
        <f t="shared" si="9"/>
        <v>103.4</v>
      </c>
      <c r="S60" s="231">
        <f t="shared" si="9"/>
        <v>82.3</v>
      </c>
      <c r="T60" s="230">
        <f t="shared" si="9"/>
        <v>96.5</v>
      </c>
      <c r="U60" s="232">
        <f t="shared" si="9"/>
        <v>88.9</v>
      </c>
      <c r="V60" s="231">
        <f t="shared" si="9"/>
        <v>141.3</v>
      </c>
      <c r="W60" s="230">
        <f t="shared" si="9"/>
        <v>123</v>
      </c>
      <c r="X60" s="231">
        <f t="shared" si="9"/>
        <v>127.5</v>
      </c>
      <c r="Y60" s="230">
        <f t="shared" si="9"/>
        <v>105.6</v>
      </c>
      <c r="Z60" s="232">
        <f t="shared" si="9"/>
        <v>103.1</v>
      </c>
      <c r="AA60" s="230">
        <f>IF(AA20+AA45=0,"",ROUND(AA11/(AA20+AA45)*100,1))</f>
        <v>89</v>
      </c>
      <c r="AB60" s="232">
        <f>IF(AB20+AB45=0,"",ROUND(AB11/(AB20+AB45)*100,1))</f>
        <v>127.6</v>
      </c>
      <c r="AC60" s="230">
        <f aca="true" t="shared" si="10" ref="AC60:AH60">IF(AC20+AC45=0,"",ROUND(AC11/(AC20+AC45)*100,1))</f>
        <v>98.7</v>
      </c>
      <c r="AD60" s="232">
        <f t="shared" si="10"/>
        <v>159.6</v>
      </c>
      <c r="AE60" s="232">
        <f t="shared" si="10"/>
        <v>98.7</v>
      </c>
      <c r="AF60" s="232">
        <f>IF(AF20+AF45=0,"",ROUND(AF11/(AF20+AF45)*100,1))</f>
        <v>136.5</v>
      </c>
      <c r="AG60" s="231">
        <f t="shared" si="10"/>
        <v>103.1</v>
      </c>
      <c r="AH60" s="229">
        <f t="shared" si="10"/>
        <v>101.4</v>
      </c>
      <c r="AI60" s="3"/>
    </row>
    <row r="61" spans="2:35" ht="18" customHeight="1">
      <c r="B61" s="223">
        <v>12</v>
      </c>
      <c r="C61" s="216" t="s">
        <v>80</v>
      </c>
      <c r="D61" s="216"/>
      <c r="E61" s="216"/>
      <c r="F61" s="216"/>
      <c r="G61" s="224" t="s">
        <v>81</v>
      </c>
      <c r="H61" s="218">
        <v>0</v>
      </c>
      <c r="I61" s="218">
        <v>0</v>
      </c>
      <c r="J61" s="218">
        <v>0</v>
      </c>
      <c r="K61" s="219">
        <v>0</v>
      </c>
      <c r="L61" s="220">
        <v>0</v>
      </c>
      <c r="M61" s="219">
        <v>0</v>
      </c>
      <c r="N61" s="221">
        <v>0</v>
      </c>
      <c r="O61" s="221">
        <v>0</v>
      </c>
      <c r="P61" s="221">
        <v>0</v>
      </c>
      <c r="Q61" s="221">
        <v>0</v>
      </c>
      <c r="R61" s="221">
        <v>0</v>
      </c>
      <c r="S61" s="220">
        <v>0</v>
      </c>
      <c r="T61" s="219">
        <v>0</v>
      </c>
      <c r="U61" s="221">
        <v>0</v>
      </c>
      <c r="V61" s="220">
        <v>0</v>
      </c>
      <c r="W61" s="219">
        <v>0</v>
      </c>
      <c r="X61" s="220">
        <v>0</v>
      </c>
      <c r="Y61" s="219">
        <v>0</v>
      </c>
      <c r="Z61" s="221">
        <v>0</v>
      </c>
      <c r="AA61" s="219">
        <v>0</v>
      </c>
      <c r="AB61" s="221">
        <v>0</v>
      </c>
      <c r="AC61" s="219">
        <v>0</v>
      </c>
      <c r="AD61" s="221">
        <v>0</v>
      </c>
      <c r="AE61" s="221">
        <v>0</v>
      </c>
      <c r="AF61" s="221">
        <v>0</v>
      </c>
      <c r="AG61" s="220">
        <v>0</v>
      </c>
      <c r="AH61" s="225">
        <f>SUM(H61:AG61)</f>
        <v>0</v>
      </c>
      <c r="AI61" s="1"/>
    </row>
    <row r="62" spans="2:35" ht="18" customHeight="1">
      <c r="B62" s="223">
        <v>13</v>
      </c>
      <c r="C62" s="216" t="s">
        <v>82</v>
      </c>
      <c r="D62" s="216"/>
      <c r="E62" s="216"/>
      <c r="F62" s="216"/>
      <c r="G62" s="224" t="s">
        <v>83</v>
      </c>
      <c r="H62" s="218">
        <v>0</v>
      </c>
      <c r="I62" s="218">
        <v>0</v>
      </c>
      <c r="J62" s="218">
        <v>0</v>
      </c>
      <c r="K62" s="219">
        <v>0</v>
      </c>
      <c r="L62" s="220">
        <v>0</v>
      </c>
      <c r="M62" s="219">
        <v>0</v>
      </c>
      <c r="N62" s="221">
        <v>0</v>
      </c>
      <c r="O62" s="221">
        <v>0</v>
      </c>
      <c r="P62" s="221">
        <v>0</v>
      </c>
      <c r="Q62" s="221">
        <v>0</v>
      </c>
      <c r="R62" s="221">
        <v>0</v>
      </c>
      <c r="S62" s="220">
        <v>0</v>
      </c>
      <c r="T62" s="219">
        <v>0</v>
      </c>
      <c r="U62" s="221">
        <v>0</v>
      </c>
      <c r="V62" s="220">
        <v>0</v>
      </c>
      <c r="W62" s="219">
        <v>0</v>
      </c>
      <c r="X62" s="220">
        <v>0</v>
      </c>
      <c r="Y62" s="219">
        <v>0</v>
      </c>
      <c r="Z62" s="221">
        <v>0</v>
      </c>
      <c r="AA62" s="219">
        <v>0</v>
      </c>
      <c r="AB62" s="221">
        <v>0</v>
      </c>
      <c r="AC62" s="219">
        <v>0</v>
      </c>
      <c r="AD62" s="221">
        <v>0</v>
      </c>
      <c r="AE62" s="221">
        <v>0</v>
      </c>
      <c r="AF62" s="221">
        <v>0</v>
      </c>
      <c r="AG62" s="220">
        <v>0</v>
      </c>
      <c r="AH62" s="225">
        <f>SUM(H62:AG62)</f>
        <v>0</v>
      </c>
      <c r="AI62" s="1"/>
    </row>
    <row r="63" spans="2:35" ht="18" customHeight="1" thickBot="1">
      <c r="B63" s="233">
        <v>14</v>
      </c>
      <c r="C63" s="234" t="s">
        <v>84</v>
      </c>
      <c r="D63" s="234"/>
      <c r="E63" s="234"/>
      <c r="F63" s="234"/>
      <c r="G63" s="235"/>
      <c r="H63" s="236">
        <v>1382997</v>
      </c>
      <c r="I63" s="236">
        <v>1369600</v>
      </c>
      <c r="J63" s="236">
        <v>352600</v>
      </c>
      <c r="K63" s="373"/>
      <c r="L63" s="376"/>
      <c r="M63" s="373"/>
      <c r="N63" s="374"/>
      <c r="O63" s="375"/>
      <c r="P63" s="323"/>
      <c r="Q63" s="324"/>
      <c r="R63" s="323">
        <v>48098</v>
      </c>
      <c r="S63" s="326"/>
      <c r="T63" s="325">
        <v>0</v>
      </c>
      <c r="U63" s="382"/>
      <c r="V63" s="326"/>
      <c r="W63" s="325"/>
      <c r="X63" s="326"/>
      <c r="Y63" s="325">
        <v>0</v>
      </c>
      <c r="Z63" s="326"/>
      <c r="AA63" s="325">
        <v>187711</v>
      </c>
      <c r="AB63" s="326"/>
      <c r="AC63" s="325"/>
      <c r="AD63" s="324"/>
      <c r="AE63" s="323">
        <v>110656</v>
      </c>
      <c r="AF63" s="324"/>
      <c r="AG63" s="237"/>
      <c r="AH63" s="238">
        <f>SUM(H63:AG63)</f>
        <v>3451662</v>
      </c>
      <c r="AI63" s="1"/>
    </row>
    <row r="64" ht="15.75" customHeight="1"/>
    <row r="65" ht="17.25">
      <c r="AG65" s="240"/>
    </row>
  </sheetData>
  <sheetProtection/>
  <mergeCells count="32">
    <mergeCell ref="I4:I8"/>
    <mergeCell ref="J4:J8"/>
    <mergeCell ref="T63:V63"/>
    <mergeCell ref="T9:V9"/>
    <mergeCell ref="P63:Q63"/>
    <mergeCell ref="Y9:Z9"/>
    <mergeCell ref="R63:S63"/>
    <mergeCell ref="P9:Q9"/>
    <mergeCell ref="W63:X63"/>
    <mergeCell ref="W4:X8"/>
    <mergeCell ref="B59:D59"/>
    <mergeCell ref="M9:O9"/>
    <mergeCell ref="B9:G10"/>
    <mergeCell ref="M63:O63"/>
    <mergeCell ref="K63:L63"/>
    <mergeCell ref="AH4:AH8"/>
    <mergeCell ref="H4:H8"/>
    <mergeCell ref="K9:L9"/>
    <mergeCell ref="W9:X9"/>
    <mergeCell ref="AE9:AF9"/>
    <mergeCell ref="M4:S8"/>
    <mergeCell ref="T4:V8"/>
    <mergeCell ref="K4:L8"/>
    <mergeCell ref="R9:S9"/>
    <mergeCell ref="AC4:AG8"/>
    <mergeCell ref="AC9:AD9"/>
    <mergeCell ref="AE63:AF63"/>
    <mergeCell ref="Y63:Z63"/>
    <mergeCell ref="AC63:AD63"/>
    <mergeCell ref="AA9:AB9"/>
    <mergeCell ref="AA63:AB63"/>
    <mergeCell ref="Y4:AB8"/>
  </mergeCells>
  <printOptions/>
  <pageMargins left="0.5905511811023623" right="0.3937007874015748" top="0.7086614173228347" bottom="0.5905511811023623" header="0.3937007874015748" footer="0.3937007874015748"/>
  <pageSetup horizontalDpi="600" verticalDpi="600" orientation="landscape" paperSize="9" scale="39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2011-08-19T02:40:33Z</cp:lastPrinted>
  <dcterms:created xsi:type="dcterms:W3CDTF">2000-10-20T11:51:07Z</dcterms:created>
  <dcterms:modified xsi:type="dcterms:W3CDTF">2015-11-26T05:18:13Z</dcterms:modified>
  <cp:category/>
  <cp:version/>
  <cp:contentType/>
  <cp:contentStatus/>
</cp:coreProperties>
</file>