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652" activeTab="0"/>
  </bookViews>
  <sheets>
    <sheet name="4 土地 " sheetId="1" r:id="rId1"/>
  </sheets>
  <definedNames>
    <definedName name="_xlnm.Print_Area" localSheetId="0">'4 土地 '!$A$1:$W$49</definedName>
    <definedName name="_xlnm.Print_Titles" localSheetId="0">'4 土地 '!$1:$6</definedName>
  </definedNames>
  <calcPr fullCalcOnLoad="1"/>
</workbook>
</file>

<file path=xl/sharedStrings.xml><?xml version="1.0" encoding="utf-8"?>
<sst xmlns="http://schemas.openxmlformats.org/spreadsheetml/2006/main" count="116" uniqueCount="107">
  <si>
    <t>東</t>
  </si>
  <si>
    <t xml:space="preserve"> </t>
  </si>
  <si>
    <t>南</t>
  </si>
  <si>
    <t>四日市市</t>
  </si>
  <si>
    <t>鈴鹿市</t>
  </si>
  <si>
    <t>尾鷲市</t>
  </si>
  <si>
    <t>熊野市</t>
  </si>
  <si>
    <t xml:space="preserve"> 民</t>
  </si>
  <si>
    <t xml:space="preserve">       有</t>
  </si>
  <si>
    <t>雑</t>
  </si>
  <si>
    <t>種</t>
  </si>
  <si>
    <t>地</t>
  </si>
  <si>
    <t>田</t>
  </si>
  <si>
    <t>畑</t>
  </si>
  <si>
    <t>計</t>
  </si>
  <si>
    <t>遊 園 地 等</t>
  </si>
  <si>
    <t>鉄  軌  道</t>
  </si>
  <si>
    <t>そ の 他 の</t>
  </si>
  <si>
    <t>雑   種   地</t>
  </si>
  <si>
    <t>熊</t>
  </si>
  <si>
    <t>大</t>
  </si>
  <si>
    <t>度</t>
  </si>
  <si>
    <t>玉</t>
  </si>
  <si>
    <t>紀</t>
  </si>
  <si>
    <t>津</t>
  </si>
  <si>
    <t>大台町</t>
  </si>
  <si>
    <t>玉城町</t>
  </si>
  <si>
    <t>度会町</t>
  </si>
  <si>
    <t>御浜町</t>
  </si>
  <si>
    <t>紀宝町</t>
  </si>
  <si>
    <t xml:space="preserve"> ４.  総   面   積   及   び   地   目   別   </t>
  </si>
  <si>
    <t xml:space="preserve">   民   有　 地 　面 　積 (評価総地積) －市 町－</t>
  </si>
  <si>
    <t>単位:総面積 k㎡、民有地 ㎡</t>
  </si>
  <si>
    <t>宅　　　　　　　　　　　　地</t>
  </si>
  <si>
    <t>総　　数</t>
  </si>
  <si>
    <t>小規模
住宅用地</t>
  </si>
  <si>
    <t>一　般
住宅用地</t>
  </si>
  <si>
    <t>商業地等
（非住宅用地）</t>
  </si>
  <si>
    <t>池　　沼</t>
  </si>
  <si>
    <t>山　　林</t>
  </si>
  <si>
    <t>原　　野</t>
  </si>
  <si>
    <t>ゴ ル フ 場</t>
  </si>
  <si>
    <t>の   用   地</t>
  </si>
  <si>
    <t>用 　　　地</t>
  </si>
  <si>
    <t>総       数</t>
  </si>
  <si>
    <t>総</t>
  </si>
  <si>
    <t>市       計</t>
  </si>
  <si>
    <t>市</t>
  </si>
  <si>
    <t>郡       計</t>
  </si>
  <si>
    <t>郡</t>
  </si>
  <si>
    <t>津市</t>
  </si>
  <si>
    <t>四</t>
  </si>
  <si>
    <t>伊勢市</t>
  </si>
  <si>
    <t>伊</t>
  </si>
  <si>
    <t>松阪市</t>
  </si>
  <si>
    <t>松</t>
  </si>
  <si>
    <t>桑名市</t>
  </si>
  <si>
    <t>桑</t>
  </si>
  <si>
    <t>鈴</t>
  </si>
  <si>
    <t>名張市</t>
  </si>
  <si>
    <t>名</t>
  </si>
  <si>
    <t>尾</t>
  </si>
  <si>
    <t>亀山市</t>
  </si>
  <si>
    <t>亀</t>
  </si>
  <si>
    <t>鳥羽市</t>
  </si>
  <si>
    <t>鳥</t>
  </si>
  <si>
    <t>いなべ市</t>
  </si>
  <si>
    <t>い</t>
  </si>
  <si>
    <t>志摩市</t>
  </si>
  <si>
    <t>志</t>
  </si>
  <si>
    <t>伊賀市</t>
  </si>
  <si>
    <t>桑　名　郡</t>
  </si>
  <si>
    <t>木曽岬町</t>
  </si>
  <si>
    <t>木</t>
  </si>
  <si>
    <t>員　弁　郡</t>
  </si>
  <si>
    <t>員</t>
  </si>
  <si>
    <t>東員町</t>
  </si>
  <si>
    <t>三　重　郡</t>
  </si>
  <si>
    <t>三</t>
  </si>
  <si>
    <t>菰野町</t>
  </si>
  <si>
    <t>菰</t>
  </si>
  <si>
    <t>朝日町</t>
  </si>
  <si>
    <t>朝</t>
  </si>
  <si>
    <t>川越町</t>
  </si>
  <si>
    <t>川</t>
  </si>
  <si>
    <t>多　気　郡</t>
  </si>
  <si>
    <t>多</t>
  </si>
  <si>
    <t>多気町</t>
  </si>
  <si>
    <t>明和町</t>
  </si>
  <si>
    <t>明</t>
  </si>
  <si>
    <t>度　会　郡</t>
  </si>
  <si>
    <t>大紀町</t>
  </si>
  <si>
    <t>南伊勢町</t>
  </si>
  <si>
    <t>北 牟 婁 郡</t>
  </si>
  <si>
    <t>北</t>
  </si>
  <si>
    <t>紀北町</t>
  </si>
  <si>
    <t>南 牟 婁 郡</t>
  </si>
  <si>
    <t>御</t>
  </si>
  <si>
    <t>総　面　積</t>
  </si>
  <si>
    <t>鉱泉地</t>
  </si>
  <si>
    <t>牧　　場</t>
  </si>
  <si>
    <t>注 総面積は､国土交通省国土地理院「全国都道府県市区町村別面積調」の数値を表したものである。</t>
  </si>
  <si>
    <t>　 ただし、いなべ市、木曽岬町、菰野町の面積は境界未定のため、全国市町村要覧(総務省発行)に</t>
  </si>
  <si>
    <t xml:space="preserve">   記載されている便宜上の概算数値である。</t>
  </si>
  <si>
    <t xml:space="preserve">      地     ( 平 27 . 1 . 1 現  在 )</t>
  </si>
  <si>
    <t>(平26.10.1現在)</t>
  </si>
  <si>
    <t>資料 国土交通省国土地理院、総務省、地域連携部市町行財政課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</si>
</sst>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0_);[Red]\(0\)"/>
    <numFmt numFmtId="183" formatCode="0;[Red]0"/>
    <numFmt numFmtId="184" formatCode="#,##0;[Red]#,##0"/>
    <numFmt numFmtId="185" formatCode="0.0_);[Red]\(0.0\)"/>
    <numFmt numFmtId="186" formatCode="\(\)"/>
    <numFmt numFmtId="187" formatCode="\(0.0\)"/>
    <numFmt numFmtId="188" formatCode="\(0\)"/>
    <numFmt numFmtId="189" formatCode="\(0.\)"/>
    <numFmt numFmtId="190" formatCode="0_ "/>
    <numFmt numFmtId="191" formatCode="#,##0.0_);[Red]\(#,##0.0\)"/>
    <numFmt numFmtId="192" formatCode="#,##0.0_);\(#,##0.0\)"/>
    <numFmt numFmtId="193" formatCode="[&lt;=999]000;000\-00"/>
    <numFmt numFmtId="194" formatCode="0.0_ "/>
    <numFmt numFmtId="195" formatCode="0.000"/>
    <numFmt numFmtId="196" formatCode="_ * #,##0_ ;_ * \-#,##0_ ;_ * &quot;-&quot;;_ @_ "/>
    <numFmt numFmtId="197" formatCode="#,##0.0;[Red]\-#,##0.0"/>
    <numFmt numFmtId="198" formatCode="\(0.0.\)"/>
    <numFmt numFmtId="199" formatCode="_ * #,##0_ ;_ * \-#,##0\ ;_ * &quot;-&quot;;_ @_ "/>
    <numFmt numFmtId="200" formatCode="_ * #,##0.0_ ;_ * \-#,##0.0\ ;_ * &quot;-&quot;;_ @_ "/>
    <numFmt numFmtId="201" formatCode="_ * #,##0.0\ ;_ * \-#,##0.0\ ;_ * &quot;-&quot;;_ @_ "/>
    <numFmt numFmtId="202" formatCode="_ * #,##0.0\ ;_ * \-#,##0.0\ ;_ * &quot;-&quot;;_ @\ "/>
    <numFmt numFmtId="203" formatCode="* #,##0.0\ ;_ * \-#,##0.0\ ;_ * &quot;-&quot;;_ @\ "/>
    <numFmt numFmtId="204" formatCode="*#\,##0.0\ ;_ * \-#,##0.0\ ;_ * &quot;-&quot;;_ @\ "/>
    <numFmt numFmtId="205" formatCode="0_);\(0\)"/>
    <numFmt numFmtId="206" formatCode="\(0.00.\)"/>
    <numFmt numFmtId="207" formatCode="#,##0_);\(#,##0\)"/>
    <numFmt numFmtId="208" formatCode="_ * #,##0.0_ ;_ * \-#,##0.0_ ;_ * &quot;-&quot;;_ @_ "/>
    <numFmt numFmtId="209" formatCode="_ * #,##0\ ;_ * \-#,##0\ ;_ * &quot;-&quot;;_ @_ "/>
    <numFmt numFmtId="210" formatCode="_ * #,##0\ ;_ * \-#,##0_ ;_ * &quot;-&quot;_ ;_ @_ "/>
    <numFmt numFmtId="211" formatCode="_ * #,##0.0\ ;_ * \-#,##0.0_ ;_ * &quot;-&quot;_ ;_ @_ "/>
    <numFmt numFmtId="212" formatCode="_ * #,##0.00\ ;_ * \-#,##0.00_ ;_ * &quot;-&quot;_ ;_ @_ "/>
    <numFmt numFmtId="213" formatCode="0.0_);\(0.0\)"/>
    <numFmt numFmtId="214" formatCode="0.0\)"/>
    <numFmt numFmtId="215" formatCode="0\)"/>
    <numFmt numFmtId="216" formatCode="0\]"/>
    <numFmt numFmtId="217" formatCode="&quot;¥&quot;#,##0_);[Red]\(&quot;¥&quot;#,##0\)"/>
    <numFmt numFmtId="218" formatCode="#,##0.0_ ;[Red]\-#,##0.0\ "/>
    <numFmt numFmtId="219" formatCode="#,##0.0_ "/>
    <numFmt numFmtId="220" formatCode="#,##0.0;&quot;△ &quot;#,##0.0"/>
    <numFmt numFmtId="221" formatCode="General;\-General;&quot;-&quot;"/>
    <numFmt numFmtId="222" formatCode="#,##0;\-#,##0;&quot;-&quot;"/>
    <numFmt numFmtId="223" formatCode="* #,##0_ ;* \-#,##0_;* &quot;-&quot;_ ;*_\ @_ "/>
    <numFmt numFmtId="224" formatCode="* #,##0.0_ ;* \-#,##0.0_;* &quot;-&quot;_ ;*_\ @_ "/>
    <numFmt numFmtId="225" formatCode="* #,##0.0_ ;* \-#,##0.0_ ;* &quot;-&quot;_ ;*_\ @_ "/>
    <numFmt numFmtId="226" formatCode="* #,##0\ ;* \-#,##0\ ;* &quot;-&quot;\ \ ;* @"/>
    <numFmt numFmtId="227" formatCode="* #,##0.0\ ;* \-#,##0.0\ ;* &quot;-&quot;\ \ ;* @"/>
    <numFmt numFmtId="228" formatCode="* #,##0.0\ \ ;* \-#,##0.0\ \ ;* &quot;-&quot;\ \ ;* @"/>
    <numFmt numFmtId="229" formatCode="* #,##0\ \ ;* \-#,##0\ \ ;* &quot;-&quot;\ \ ;* @"/>
    <numFmt numFmtId="230" formatCode="* #,##0\ \ ;* \-#,##0\ \ ;* &quot;-&quot;\ \ ;* @\ "/>
    <numFmt numFmtId="231" formatCode="* #,##0\ \ ;* \-#,##0\ \ ;* &quot;-&quot;\ \ ;* @\ \ "/>
    <numFmt numFmtId="232" formatCode="* #,##0.0\ \ ;* \-#,##0.0\ \ ;* #,##0.0\ \ ;* @"/>
    <numFmt numFmtId="233" formatCode="#,##0.0"/>
    <numFmt numFmtId="234" formatCode="#,###;\-#,###"/>
    <numFmt numFmtId="235" formatCode="* #,##0\ \ ;* \-#,##0\ \ "/>
    <numFmt numFmtId="236" formatCode="[&lt;=999]000;[&lt;=9999]000\-00;000\-0000"/>
    <numFmt numFmtId="237" formatCode="#,##0.0;[Red]#,##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5"/>
      <name val="ＭＳ 明朝"/>
      <family val="1"/>
    </font>
    <font>
      <sz val="15"/>
      <name val="ＭＳ Ｐゴシック"/>
      <family val="3"/>
    </font>
    <font>
      <sz val="14"/>
      <name val="ＭＳ Ｐ明朝"/>
      <family val="1"/>
    </font>
    <font>
      <sz val="15"/>
      <name val="ＭＳ Ｐ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20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1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distributed"/>
      <protection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5" fillId="0" borderId="0" xfId="0" applyNumberFormat="1" applyFont="1" applyFill="1" applyAlignment="1" applyProtection="1">
      <alignment horizontal="center"/>
      <protection/>
    </xf>
    <xf numFmtId="14" fontId="2" fillId="0" borderId="0" xfId="0" applyNumberFormat="1" applyFont="1" applyFill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7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9" fillId="0" borderId="11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vertical="center"/>
      <protection/>
    </xf>
    <xf numFmtId="0" fontId="9" fillId="0" borderId="12" xfId="61" applyFont="1" applyFill="1" applyBorder="1" applyAlignment="1" applyProtection="1">
      <alignment horizontal="left" vertical="center"/>
      <protection/>
    </xf>
    <xf numFmtId="0" fontId="9" fillId="0" borderId="12" xfId="61" applyFont="1" applyFill="1" applyBorder="1" applyAlignment="1">
      <alignment vertic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15" xfId="61" applyFont="1" applyFill="1" applyBorder="1" applyAlignment="1">
      <alignment horizontal="centerContinuous" vertical="center"/>
      <protection/>
    </xf>
    <xf numFmtId="0" fontId="9" fillId="0" borderId="16" xfId="61" applyFont="1" applyFill="1" applyBorder="1" applyAlignment="1">
      <alignment vertical="center"/>
      <protection/>
    </xf>
    <xf numFmtId="0" fontId="2" fillId="0" borderId="13" xfId="61" applyFont="1" applyFill="1" applyBorder="1" applyAlignment="1">
      <alignment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Continuous" vertical="center"/>
      <protection/>
    </xf>
    <xf numFmtId="0" fontId="2" fillId="0" borderId="11" xfId="61" applyFont="1" applyFill="1" applyBorder="1" applyAlignment="1" applyProtection="1">
      <alignment horizontal="center" vertical="center"/>
      <protection/>
    </xf>
    <xf numFmtId="0" fontId="2" fillId="0" borderId="16" xfId="61" applyFont="1" applyFill="1" applyBorder="1" applyAlignment="1" applyProtection="1">
      <alignment horizontal="center" vertical="center"/>
      <protection/>
    </xf>
    <xf numFmtId="0" fontId="2" fillId="0" borderId="17" xfId="61" applyFont="1" applyFill="1" applyBorder="1" applyAlignment="1" applyProtection="1">
      <alignment horizontal="center" vertical="center"/>
      <protection/>
    </xf>
    <xf numFmtId="0" fontId="9" fillId="0" borderId="11" xfId="61" applyFont="1" applyFill="1" applyBorder="1" applyAlignment="1" applyProtection="1">
      <alignment horizontal="center"/>
      <protection/>
    </xf>
    <xf numFmtId="0" fontId="2" fillId="0" borderId="18" xfId="61" applyFont="1" applyFill="1" applyBorder="1" applyAlignment="1" applyProtection="1">
      <alignment horizontal="center" vertical="center"/>
      <protection/>
    </xf>
    <xf numFmtId="0" fontId="7" fillId="0" borderId="12" xfId="61" applyFont="1" applyFill="1" applyBorder="1">
      <alignment/>
      <protection/>
    </xf>
    <xf numFmtId="0" fontId="10" fillId="0" borderId="12" xfId="61" applyFont="1" applyFill="1" applyBorder="1">
      <alignment/>
      <protection/>
    </xf>
    <xf numFmtId="0" fontId="9" fillId="0" borderId="12" xfId="61" applyFont="1" applyFill="1" applyBorder="1">
      <alignment/>
      <protection/>
    </xf>
    <xf numFmtId="0" fontId="2" fillId="0" borderId="19" xfId="61" applyFont="1" applyFill="1" applyBorder="1" applyAlignment="1" applyProtection="1">
      <alignment horizontal="center" vertical="center"/>
      <protection/>
    </xf>
    <xf numFmtId="0" fontId="2" fillId="0" borderId="19" xfId="61" applyFont="1" applyFill="1" applyBorder="1" applyAlignment="1">
      <alignment vertical="center"/>
      <protection/>
    </xf>
    <xf numFmtId="0" fontId="9" fillId="0" borderId="13" xfId="61" applyFont="1" applyFill="1" applyBorder="1" applyAlignment="1" applyProtection="1">
      <alignment horizontal="center" vertical="top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>
      <alignment horizontal="center"/>
      <protection/>
    </xf>
    <xf numFmtId="222" fontId="2" fillId="0" borderId="12" xfId="0" applyNumberFormat="1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right"/>
      <protection/>
    </xf>
    <xf numFmtId="0" fontId="18" fillId="0" borderId="0" xfId="0" applyFont="1" applyFill="1" applyAlignment="1">
      <alignment/>
    </xf>
    <xf numFmtId="222" fontId="2" fillId="0" borderId="0" xfId="0" applyNumberFormat="1" applyFont="1" applyFill="1" applyBorder="1" applyAlignment="1" applyProtection="1">
      <alignment/>
      <protection/>
    </xf>
    <xf numFmtId="222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0" fillId="0" borderId="0" xfId="61" applyFont="1" applyFill="1">
      <alignment/>
      <protection/>
    </xf>
    <xf numFmtId="0" fontId="0" fillId="0" borderId="20" xfId="61" applyFont="1" applyFill="1" applyBorder="1" applyAlignment="1">
      <alignment horizontal="centerContinuous" vertical="center"/>
      <protection/>
    </xf>
    <xf numFmtId="0" fontId="0" fillId="0" borderId="21" xfId="61" applyFont="1" applyFill="1" applyBorder="1" applyAlignment="1">
      <alignment horizontal="centerContinuous" vertical="center"/>
      <protection/>
    </xf>
    <xf numFmtId="0" fontId="0" fillId="0" borderId="16" xfId="61" applyFont="1" applyFill="1" applyBorder="1" applyAlignment="1">
      <alignment vertical="center"/>
      <protection/>
    </xf>
    <xf numFmtId="0" fontId="19" fillId="0" borderId="11" xfId="61" applyFont="1" applyFill="1" applyBorder="1" applyAlignment="1" applyProtection="1">
      <alignment horizontal="centerContinuous" vertical="center"/>
      <protection/>
    </xf>
    <xf numFmtId="39" fontId="5" fillId="0" borderId="0" xfId="0" applyNumberFormat="1" applyFont="1" applyFill="1" applyBorder="1" applyAlignment="1" applyProtection="1">
      <alignment/>
      <protection/>
    </xf>
    <xf numFmtId="39" fontId="2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2" fillId="0" borderId="12" xfId="0" applyNumberFormat="1" applyFont="1" applyFill="1" applyBorder="1" applyAlignment="1" applyProtection="1">
      <alignment/>
      <protection/>
    </xf>
    <xf numFmtId="0" fontId="2" fillId="0" borderId="11" xfId="61" applyFont="1" applyFill="1" applyBorder="1" applyAlignment="1" applyProtection="1">
      <alignment horizontal="center" vertical="center" readingOrder="1"/>
      <protection/>
    </xf>
    <xf numFmtId="0" fontId="2" fillId="0" borderId="22" xfId="61" applyFont="1" applyFill="1" applyBorder="1" applyAlignment="1" applyProtection="1">
      <alignment horizontal="center" vertical="center" readingOrder="1"/>
      <protection/>
    </xf>
    <xf numFmtId="0" fontId="5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2" fillId="0" borderId="16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001_006土地気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46</xdr:row>
      <xdr:rowOff>0</xdr:rowOff>
    </xdr:from>
    <xdr:to>
      <xdr:col>3</xdr:col>
      <xdr:colOff>219075</xdr:colOff>
      <xdr:row>46</xdr:row>
      <xdr:rowOff>0</xdr:rowOff>
    </xdr:to>
    <xdr:sp>
      <xdr:nvSpPr>
        <xdr:cNvPr id="1" name="図形 1"/>
        <xdr:cNvSpPr>
          <a:spLocks/>
        </xdr:cNvSpPr>
      </xdr:nvSpPr>
      <xdr:spPr>
        <a:xfrm>
          <a:off x="1666875" y="16535400"/>
          <a:ext cx="0" cy="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52"/>
  <sheetViews>
    <sheetView showGridLines="0" tabSelected="1" zoomScale="65" zoomScaleNormal="6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3.375" defaultRowHeight="13.5"/>
  <cols>
    <col min="1" max="1" width="1.4921875" style="32" customWidth="1"/>
    <col min="2" max="2" width="16.625" style="32" customWidth="1"/>
    <col min="3" max="3" width="0.875" style="80" customWidth="1"/>
    <col min="4" max="4" width="2.875" style="80" customWidth="1"/>
    <col min="5" max="5" width="13.25390625" style="80" customWidth="1"/>
    <col min="6" max="6" width="19.25390625" style="80" customWidth="1"/>
    <col min="7" max="7" width="17.375" style="80" customWidth="1"/>
    <col min="8" max="8" width="17.25390625" style="80" customWidth="1"/>
    <col min="9" max="11" width="17.00390625" style="80" customWidth="1"/>
    <col min="12" max="12" width="18.00390625" style="80" customWidth="1"/>
    <col min="13" max="13" width="11.50390625" style="80" customWidth="1"/>
    <col min="14" max="14" width="14.50390625" style="80" customWidth="1"/>
    <col min="15" max="15" width="20.50390625" style="80" customWidth="1"/>
    <col min="16" max="16" width="13.25390625" style="80" customWidth="1"/>
    <col min="17" max="18" width="15.625" style="80" customWidth="1"/>
    <col min="19" max="19" width="14.875" style="80" customWidth="1"/>
    <col min="20" max="21" width="15.625" style="80" customWidth="1"/>
    <col min="22" max="22" width="18.625" style="80" customWidth="1"/>
    <col min="23" max="23" width="3.875" style="34" customWidth="1"/>
    <col min="24" max="24" width="4.875" style="80" customWidth="1"/>
    <col min="25" max="16384" width="13.375" style="80" customWidth="1"/>
  </cols>
  <sheetData>
    <row r="1" spans="1:23" s="5" customFormat="1" ht="27" customHeight="1">
      <c r="A1" s="4"/>
      <c r="B1" s="4"/>
      <c r="L1" s="6" t="s">
        <v>30</v>
      </c>
      <c r="M1" s="7" t="s">
        <v>31</v>
      </c>
      <c r="N1" s="7"/>
      <c r="W1" s="8"/>
    </row>
    <row r="2" spans="1:23" s="11" customFormat="1" ht="21.75" customHeight="1" thickBot="1">
      <c r="A2" s="9"/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0"/>
      <c r="V2" s="2" t="s">
        <v>32</v>
      </c>
      <c r="W2" s="1"/>
    </row>
    <row r="3" spans="1:23" s="73" customFormat="1" ht="21.75" customHeight="1" thickTop="1">
      <c r="A3" s="39"/>
      <c r="B3" s="40"/>
      <c r="C3" s="41"/>
      <c r="D3" s="42"/>
      <c r="E3" s="43"/>
      <c r="F3" s="44"/>
      <c r="G3" s="45" t="s">
        <v>7</v>
      </c>
      <c r="H3" s="46"/>
      <c r="I3" s="46"/>
      <c r="J3" s="45"/>
      <c r="K3" s="45" t="s">
        <v>8</v>
      </c>
      <c r="L3" s="46"/>
      <c r="M3" s="46"/>
      <c r="N3" s="46"/>
      <c r="O3" s="45"/>
      <c r="P3" s="45"/>
      <c r="Q3" s="46"/>
      <c r="R3" s="45" t="s">
        <v>104</v>
      </c>
      <c r="S3" s="46"/>
      <c r="T3" s="46"/>
      <c r="U3" s="46"/>
      <c r="V3" s="46"/>
      <c r="W3" s="47"/>
    </row>
    <row r="4" spans="1:23" s="73" customFormat="1" ht="21.75" customHeight="1">
      <c r="A4" s="39"/>
      <c r="B4" s="40"/>
      <c r="C4" s="41"/>
      <c r="D4" s="84" t="s">
        <v>98</v>
      </c>
      <c r="E4" s="85"/>
      <c r="F4" s="42"/>
      <c r="G4" s="42"/>
      <c r="H4" s="42"/>
      <c r="I4" s="48" t="s">
        <v>33</v>
      </c>
      <c r="J4" s="74"/>
      <c r="K4" s="74"/>
      <c r="L4" s="75"/>
      <c r="M4" s="76"/>
      <c r="N4" s="49"/>
      <c r="O4" s="42"/>
      <c r="P4" s="42"/>
      <c r="Q4" s="42"/>
      <c r="R4" s="50"/>
      <c r="S4" s="51" t="s">
        <v>9</v>
      </c>
      <c r="T4" s="51" t="s">
        <v>10</v>
      </c>
      <c r="U4" s="51" t="s">
        <v>11</v>
      </c>
      <c r="V4" s="52"/>
      <c r="W4" s="47"/>
    </row>
    <row r="5" spans="1:23" s="73" customFormat="1" ht="21.75" customHeight="1">
      <c r="A5" s="39"/>
      <c r="B5" s="40"/>
      <c r="C5" s="41"/>
      <c r="D5" s="77" t="s">
        <v>105</v>
      </c>
      <c r="E5" s="53"/>
      <c r="F5" s="54" t="s">
        <v>34</v>
      </c>
      <c r="G5" s="54" t="s">
        <v>12</v>
      </c>
      <c r="H5" s="54" t="s">
        <v>13</v>
      </c>
      <c r="I5" s="88" t="s">
        <v>35</v>
      </c>
      <c r="J5" s="88" t="s">
        <v>36</v>
      </c>
      <c r="K5" s="90" t="s">
        <v>37</v>
      </c>
      <c r="L5" s="55" t="s">
        <v>14</v>
      </c>
      <c r="M5" s="56" t="s">
        <v>99</v>
      </c>
      <c r="N5" s="56" t="s">
        <v>38</v>
      </c>
      <c r="O5" s="54" t="s">
        <v>39</v>
      </c>
      <c r="P5" s="54" t="s">
        <v>100</v>
      </c>
      <c r="Q5" s="54" t="s">
        <v>40</v>
      </c>
      <c r="R5" s="57" t="s">
        <v>41</v>
      </c>
      <c r="S5" s="57" t="s">
        <v>15</v>
      </c>
      <c r="T5" s="57" t="s">
        <v>16</v>
      </c>
      <c r="U5" s="57" t="s">
        <v>17</v>
      </c>
      <c r="V5" s="58" t="s">
        <v>14</v>
      </c>
      <c r="W5" s="47"/>
    </row>
    <row r="6" spans="1:23" s="73" customFormat="1" ht="21" customHeight="1">
      <c r="A6" s="59"/>
      <c r="B6" s="60"/>
      <c r="C6" s="61"/>
      <c r="D6" s="44"/>
      <c r="E6" s="46"/>
      <c r="F6" s="44"/>
      <c r="G6" s="44"/>
      <c r="H6" s="44"/>
      <c r="I6" s="89"/>
      <c r="J6" s="89"/>
      <c r="K6" s="89"/>
      <c r="L6" s="62"/>
      <c r="M6" s="62"/>
      <c r="N6" s="63"/>
      <c r="O6" s="50"/>
      <c r="P6" s="50"/>
      <c r="Q6" s="44"/>
      <c r="R6" s="64" t="s">
        <v>42</v>
      </c>
      <c r="S6" s="64" t="s">
        <v>42</v>
      </c>
      <c r="T6" s="64" t="s">
        <v>43</v>
      </c>
      <c r="U6" s="64" t="s">
        <v>18</v>
      </c>
      <c r="V6" s="65"/>
      <c r="W6" s="66"/>
    </row>
    <row r="7" spans="1:23" s="69" customFormat="1" ht="31.5" customHeight="1">
      <c r="A7" s="38" t="s">
        <v>44</v>
      </c>
      <c r="B7" s="37"/>
      <c r="C7" s="13"/>
      <c r="D7" s="68"/>
      <c r="E7" s="78">
        <v>5774.39</v>
      </c>
      <c r="F7" s="71">
        <f aca="true" t="shared" si="0" ref="F7:V7">F8+F9</f>
        <v>2736677949</v>
      </c>
      <c r="G7" s="71">
        <f t="shared" si="0"/>
        <v>498398999</v>
      </c>
      <c r="H7" s="71">
        <f t="shared" si="0"/>
        <v>210194851</v>
      </c>
      <c r="I7" s="71">
        <f t="shared" si="0"/>
        <v>130574160</v>
      </c>
      <c r="J7" s="71">
        <f t="shared" si="0"/>
        <v>79541901</v>
      </c>
      <c r="K7" s="71">
        <f t="shared" si="0"/>
        <v>135045687</v>
      </c>
      <c r="L7" s="71">
        <f t="shared" si="0"/>
        <v>345161748</v>
      </c>
      <c r="M7" s="71">
        <f>M8+M9</f>
        <v>1007</v>
      </c>
      <c r="N7" s="71">
        <f t="shared" si="0"/>
        <v>4372948</v>
      </c>
      <c r="O7" s="71">
        <f t="shared" si="0"/>
        <v>1492683802</v>
      </c>
      <c r="P7" s="71">
        <f>P8+P9</f>
        <v>500163</v>
      </c>
      <c r="Q7" s="71">
        <f t="shared" si="0"/>
        <v>39433499</v>
      </c>
      <c r="R7" s="71">
        <f t="shared" si="0"/>
        <v>54702756</v>
      </c>
      <c r="S7" s="71">
        <f t="shared" si="0"/>
        <v>1486635</v>
      </c>
      <c r="T7" s="71">
        <f t="shared" si="0"/>
        <v>11231844</v>
      </c>
      <c r="U7" s="71">
        <f t="shared" si="0"/>
        <v>78509697</v>
      </c>
      <c r="V7" s="71">
        <f t="shared" si="0"/>
        <v>145930932</v>
      </c>
      <c r="W7" s="35" t="s">
        <v>45</v>
      </c>
    </row>
    <row r="8" spans="1:23" s="69" customFormat="1" ht="32.25" customHeight="1">
      <c r="A8" s="86" t="s">
        <v>46</v>
      </c>
      <c r="B8" s="86"/>
      <c r="C8" s="13"/>
      <c r="D8" s="15"/>
      <c r="E8" s="78">
        <v>4031.88</v>
      </c>
      <c r="F8" s="71">
        <f aca="true" t="shared" si="1" ref="F8:V8">SUM(F11:F24)</f>
        <v>2031057065</v>
      </c>
      <c r="G8" s="71">
        <f t="shared" si="1"/>
        <v>396470945</v>
      </c>
      <c r="H8" s="71">
        <f t="shared" si="1"/>
        <v>158715980</v>
      </c>
      <c r="I8" s="71">
        <f t="shared" si="1"/>
        <v>112920944</v>
      </c>
      <c r="J8" s="71">
        <f t="shared" si="1"/>
        <v>65104846</v>
      </c>
      <c r="K8" s="71">
        <f t="shared" si="1"/>
        <v>119135132</v>
      </c>
      <c r="L8" s="71">
        <f t="shared" si="1"/>
        <v>297160922</v>
      </c>
      <c r="M8" s="71">
        <f>SUM(M11:M24)</f>
        <v>860</v>
      </c>
      <c r="N8" s="71">
        <f t="shared" si="1"/>
        <v>3706357</v>
      </c>
      <c r="O8" s="71">
        <f t="shared" si="1"/>
        <v>1017746433</v>
      </c>
      <c r="P8" s="71">
        <f>SUM(P11:P24)</f>
        <v>494848</v>
      </c>
      <c r="Q8" s="71">
        <f t="shared" si="1"/>
        <v>30065949</v>
      </c>
      <c r="R8" s="71">
        <f t="shared" si="1"/>
        <v>51978995</v>
      </c>
      <c r="S8" s="71">
        <f t="shared" si="1"/>
        <v>1466834</v>
      </c>
      <c r="T8" s="71">
        <f t="shared" si="1"/>
        <v>8783016</v>
      </c>
      <c r="U8" s="71">
        <f t="shared" si="1"/>
        <v>64465926</v>
      </c>
      <c r="V8" s="71">
        <f t="shared" si="1"/>
        <v>126694771</v>
      </c>
      <c r="W8" s="14" t="s">
        <v>47</v>
      </c>
    </row>
    <row r="9" spans="1:23" s="69" customFormat="1" ht="32.25" customHeight="1">
      <c r="A9" s="86" t="s">
        <v>48</v>
      </c>
      <c r="B9" s="87"/>
      <c r="C9" s="13"/>
      <c r="D9" s="15"/>
      <c r="E9" s="78">
        <v>1742.5</v>
      </c>
      <c r="F9" s="71">
        <f aca="true" t="shared" si="2" ref="F9:V9">F25+F27+F29+F33+F37+F42+F44</f>
        <v>705620884</v>
      </c>
      <c r="G9" s="71">
        <f t="shared" si="2"/>
        <v>101928054</v>
      </c>
      <c r="H9" s="71">
        <f t="shared" si="2"/>
        <v>51478871</v>
      </c>
      <c r="I9" s="71">
        <f t="shared" si="2"/>
        <v>17653216</v>
      </c>
      <c r="J9" s="71">
        <f t="shared" si="2"/>
        <v>14437055</v>
      </c>
      <c r="K9" s="71">
        <f t="shared" si="2"/>
        <v>15910555</v>
      </c>
      <c r="L9" s="71">
        <f t="shared" si="2"/>
        <v>48000826</v>
      </c>
      <c r="M9" s="71">
        <f>M25+M27+M29+M33+M37+M42+M44</f>
        <v>147</v>
      </c>
      <c r="N9" s="71">
        <f t="shared" si="2"/>
        <v>666591</v>
      </c>
      <c r="O9" s="71">
        <f t="shared" si="2"/>
        <v>474937369</v>
      </c>
      <c r="P9" s="71">
        <f>P25+P27+P29+P33+P37+P42+P44</f>
        <v>5315</v>
      </c>
      <c r="Q9" s="71">
        <f t="shared" si="2"/>
        <v>9367550</v>
      </c>
      <c r="R9" s="71">
        <f t="shared" si="2"/>
        <v>2723761</v>
      </c>
      <c r="S9" s="71">
        <f t="shared" si="2"/>
        <v>19801</v>
      </c>
      <c r="T9" s="71">
        <f t="shared" si="2"/>
        <v>2448828</v>
      </c>
      <c r="U9" s="71">
        <f t="shared" si="2"/>
        <v>14043771</v>
      </c>
      <c r="V9" s="71">
        <f t="shared" si="2"/>
        <v>19236161</v>
      </c>
      <c r="W9" s="14" t="s">
        <v>49</v>
      </c>
    </row>
    <row r="10" spans="1:23" ht="18" customHeight="1">
      <c r="A10" s="16"/>
      <c r="B10" s="16"/>
      <c r="C10" s="17"/>
      <c r="D10" s="18"/>
      <c r="E10" s="7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19"/>
    </row>
    <row r="11" spans="1:23" ht="29.25" customHeight="1">
      <c r="A11" s="20"/>
      <c r="B11" s="21" t="s">
        <v>50</v>
      </c>
      <c r="C11" s="20"/>
      <c r="D11" s="22"/>
      <c r="E11" s="81">
        <v>711.11</v>
      </c>
      <c r="F11" s="70">
        <f>SUM(G11:H11,L11,M11:Q11,V11)</f>
        <v>375154068</v>
      </c>
      <c r="G11" s="70">
        <v>73248205</v>
      </c>
      <c r="H11" s="70">
        <v>26470895</v>
      </c>
      <c r="I11" s="70">
        <v>20546168</v>
      </c>
      <c r="J11" s="70">
        <v>12431279</v>
      </c>
      <c r="K11" s="70">
        <v>16490634</v>
      </c>
      <c r="L11" s="70">
        <f>SUM(I11:K11)</f>
        <v>49468081</v>
      </c>
      <c r="M11" s="70">
        <v>40</v>
      </c>
      <c r="N11" s="70">
        <v>469252</v>
      </c>
      <c r="O11" s="70">
        <v>187160941</v>
      </c>
      <c r="P11" s="70">
        <v>0</v>
      </c>
      <c r="Q11" s="70">
        <v>3864022</v>
      </c>
      <c r="R11" s="70">
        <v>21158493</v>
      </c>
      <c r="S11" s="70">
        <v>0</v>
      </c>
      <c r="T11" s="70">
        <v>2127393</v>
      </c>
      <c r="U11" s="70">
        <v>11186746</v>
      </c>
      <c r="V11" s="70">
        <f>SUM(R11:U11)</f>
        <v>34472632</v>
      </c>
      <c r="W11" s="19" t="s">
        <v>24</v>
      </c>
    </row>
    <row r="12" spans="1:23" ht="29.25" customHeight="1">
      <c r="A12" s="20"/>
      <c r="B12" s="21" t="s">
        <v>3</v>
      </c>
      <c r="C12" s="20"/>
      <c r="D12" s="22"/>
      <c r="E12" s="81">
        <v>206.44</v>
      </c>
      <c r="F12" s="70">
        <f aca="true" t="shared" si="3" ref="F12:F24">SUM(G12:H12,L12,M12:Q12,V12)</f>
        <v>130018597</v>
      </c>
      <c r="G12" s="70">
        <v>29977746</v>
      </c>
      <c r="H12" s="70">
        <v>17414437</v>
      </c>
      <c r="I12" s="70">
        <v>20299967</v>
      </c>
      <c r="J12" s="70">
        <v>8874305</v>
      </c>
      <c r="K12" s="70">
        <v>24040800</v>
      </c>
      <c r="L12" s="70">
        <f aca="true" t="shared" si="4" ref="L12:L24">SUM(I12:K12)</f>
        <v>53215072</v>
      </c>
      <c r="M12" s="70">
        <v>0</v>
      </c>
      <c r="N12" s="70">
        <v>36873</v>
      </c>
      <c r="O12" s="70">
        <v>17966460</v>
      </c>
      <c r="P12" s="70">
        <v>0</v>
      </c>
      <c r="Q12" s="70">
        <v>1083259</v>
      </c>
      <c r="R12" s="70">
        <v>1857205</v>
      </c>
      <c r="S12" s="70">
        <v>10182</v>
      </c>
      <c r="T12" s="70">
        <v>1054421</v>
      </c>
      <c r="U12" s="70">
        <v>7402942</v>
      </c>
      <c r="V12" s="70">
        <f aca="true" t="shared" si="5" ref="V12:V46">SUM(R12:U12)</f>
        <v>10324750</v>
      </c>
      <c r="W12" s="19" t="s">
        <v>51</v>
      </c>
    </row>
    <row r="13" spans="1:23" ht="29.25" customHeight="1">
      <c r="A13" s="20"/>
      <c r="B13" s="21" t="s">
        <v>52</v>
      </c>
      <c r="C13" s="20"/>
      <c r="D13" s="23" t="s">
        <v>1</v>
      </c>
      <c r="E13" s="81">
        <v>208.35</v>
      </c>
      <c r="F13" s="70">
        <f t="shared" si="3"/>
        <v>97552671</v>
      </c>
      <c r="G13" s="70">
        <v>22545383</v>
      </c>
      <c r="H13" s="70">
        <v>10361092</v>
      </c>
      <c r="I13" s="70">
        <v>9024225</v>
      </c>
      <c r="J13" s="70">
        <v>4188824</v>
      </c>
      <c r="K13" s="70">
        <v>6038588</v>
      </c>
      <c r="L13" s="70">
        <f t="shared" si="4"/>
        <v>19251637</v>
      </c>
      <c r="M13" s="70">
        <v>0</v>
      </c>
      <c r="N13" s="70">
        <v>39524</v>
      </c>
      <c r="O13" s="70">
        <v>39302012</v>
      </c>
      <c r="P13" s="70">
        <v>0</v>
      </c>
      <c r="Q13" s="70">
        <v>573499</v>
      </c>
      <c r="R13" s="70">
        <v>447948</v>
      </c>
      <c r="S13" s="70">
        <v>0</v>
      </c>
      <c r="T13" s="70">
        <v>658451</v>
      </c>
      <c r="U13" s="70">
        <v>4373125</v>
      </c>
      <c r="V13" s="70">
        <f t="shared" si="5"/>
        <v>5479524</v>
      </c>
      <c r="W13" s="19" t="s">
        <v>53</v>
      </c>
    </row>
    <row r="14" spans="1:23" ht="29.25" customHeight="1">
      <c r="A14" s="20"/>
      <c r="B14" s="21" t="s">
        <v>54</v>
      </c>
      <c r="C14" s="20"/>
      <c r="D14" s="22"/>
      <c r="E14" s="81">
        <v>623.64</v>
      </c>
      <c r="F14" s="70">
        <f t="shared" si="3"/>
        <v>312104999</v>
      </c>
      <c r="G14" s="70">
        <v>66062015</v>
      </c>
      <c r="H14" s="70">
        <v>19512447</v>
      </c>
      <c r="I14" s="70">
        <v>12030398</v>
      </c>
      <c r="J14" s="70">
        <v>7399692</v>
      </c>
      <c r="K14" s="70">
        <v>11130107</v>
      </c>
      <c r="L14" s="70">
        <f t="shared" si="4"/>
        <v>30560197</v>
      </c>
      <c r="M14" s="70">
        <v>0</v>
      </c>
      <c r="N14" s="70">
        <v>611862</v>
      </c>
      <c r="O14" s="70">
        <v>184705534</v>
      </c>
      <c r="P14" s="70">
        <v>23621</v>
      </c>
      <c r="Q14" s="70">
        <v>1794242</v>
      </c>
      <c r="R14" s="70">
        <v>3521158</v>
      </c>
      <c r="S14" s="70">
        <v>0</v>
      </c>
      <c r="T14" s="70">
        <v>692075</v>
      </c>
      <c r="U14" s="70">
        <v>4621848</v>
      </c>
      <c r="V14" s="70">
        <f t="shared" si="5"/>
        <v>8835081</v>
      </c>
      <c r="W14" s="19" t="s">
        <v>55</v>
      </c>
    </row>
    <row r="15" spans="1:23" ht="29.25" customHeight="1">
      <c r="A15" s="20"/>
      <c r="B15" s="21" t="s">
        <v>56</v>
      </c>
      <c r="C15" s="20"/>
      <c r="D15" s="23"/>
      <c r="E15" s="81">
        <v>136.68</v>
      </c>
      <c r="F15" s="70">
        <f t="shared" si="3"/>
        <v>65272144</v>
      </c>
      <c r="G15" s="70">
        <v>23561744</v>
      </c>
      <c r="H15" s="70">
        <v>6461238</v>
      </c>
      <c r="I15" s="70">
        <v>9045072</v>
      </c>
      <c r="J15" s="70">
        <v>4353304</v>
      </c>
      <c r="K15" s="70">
        <v>7031874</v>
      </c>
      <c r="L15" s="70">
        <f t="shared" si="4"/>
        <v>20430250</v>
      </c>
      <c r="M15" s="70">
        <v>657</v>
      </c>
      <c r="N15" s="70">
        <v>186841</v>
      </c>
      <c r="O15" s="70">
        <v>9437149</v>
      </c>
      <c r="P15" s="70">
        <v>0</v>
      </c>
      <c r="Q15" s="70">
        <v>478468</v>
      </c>
      <c r="R15" s="70">
        <v>597001</v>
      </c>
      <c r="S15" s="70">
        <v>7402</v>
      </c>
      <c r="T15" s="70">
        <v>459419</v>
      </c>
      <c r="U15" s="70">
        <v>3651975</v>
      </c>
      <c r="V15" s="70">
        <f t="shared" si="5"/>
        <v>4715797</v>
      </c>
      <c r="W15" s="19" t="s">
        <v>57</v>
      </c>
    </row>
    <row r="16" spans="1:23" ht="29.25" customHeight="1">
      <c r="A16" s="20"/>
      <c r="B16" s="21" t="s">
        <v>4</v>
      </c>
      <c r="C16" s="20"/>
      <c r="D16" s="22"/>
      <c r="E16" s="81">
        <v>194.46</v>
      </c>
      <c r="F16" s="70">
        <f t="shared" si="3"/>
        <v>127233136</v>
      </c>
      <c r="G16" s="70">
        <v>40059356</v>
      </c>
      <c r="H16" s="70">
        <v>25821667</v>
      </c>
      <c r="I16" s="70">
        <v>13215814</v>
      </c>
      <c r="J16" s="70">
        <v>7869993</v>
      </c>
      <c r="K16" s="70">
        <v>12507294</v>
      </c>
      <c r="L16" s="70">
        <f t="shared" si="4"/>
        <v>33593101</v>
      </c>
      <c r="M16" s="70">
        <v>9</v>
      </c>
      <c r="N16" s="70">
        <v>62053</v>
      </c>
      <c r="O16" s="70">
        <v>13607431</v>
      </c>
      <c r="P16" s="70">
        <v>1305</v>
      </c>
      <c r="Q16" s="70">
        <v>1805561</v>
      </c>
      <c r="R16" s="70">
        <v>3410603</v>
      </c>
      <c r="S16" s="70">
        <v>1429935</v>
      </c>
      <c r="T16" s="70">
        <v>682673</v>
      </c>
      <c r="U16" s="70">
        <v>6759442</v>
      </c>
      <c r="V16" s="70">
        <f t="shared" si="5"/>
        <v>12282653</v>
      </c>
      <c r="W16" s="19" t="s">
        <v>58</v>
      </c>
    </row>
    <row r="17" spans="1:23" ht="29.25" customHeight="1">
      <c r="A17" s="20"/>
      <c r="B17" s="21" t="s">
        <v>59</v>
      </c>
      <c r="C17" s="20"/>
      <c r="D17" s="22"/>
      <c r="E17" s="81">
        <v>129.77</v>
      </c>
      <c r="F17" s="70">
        <f t="shared" si="3"/>
        <v>66690108</v>
      </c>
      <c r="G17" s="70">
        <v>11718145</v>
      </c>
      <c r="H17" s="70">
        <v>4334310</v>
      </c>
      <c r="I17" s="70">
        <v>5938434</v>
      </c>
      <c r="J17" s="70">
        <v>1959046</v>
      </c>
      <c r="K17" s="70">
        <v>4530701</v>
      </c>
      <c r="L17" s="70">
        <f t="shared" si="4"/>
        <v>12428181</v>
      </c>
      <c r="M17" s="70">
        <v>0</v>
      </c>
      <c r="N17" s="70">
        <v>969403</v>
      </c>
      <c r="O17" s="70">
        <v>33511810</v>
      </c>
      <c r="P17" s="70">
        <v>0</v>
      </c>
      <c r="Q17" s="70">
        <v>933320</v>
      </c>
      <c r="R17" s="70">
        <v>1761787</v>
      </c>
      <c r="S17" s="70">
        <v>0</v>
      </c>
      <c r="T17" s="70">
        <v>246608</v>
      </c>
      <c r="U17" s="70">
        <v>786544</v>
      </c>
      <c r="V17" s="70">
        <f t="shared" si="5"/>
        <v>2794939</v>
      </c>
      <c r="W17" s="19" t="s">
        <v>60</v>
      </c>
    </row>
    <row r="18" spans="1:23" ht="29.25" customHeight="1">
      <c r="A18" s="20"/>
      <c r="B18" s="21" t="s">
        <v>5</v>
      </c>
      <c r="C18" s="20"/>
      <c r="D18" s="22"/>
      <c r="E18" s="81">
        <v>192.71</v>
      </c>
      <c r="F18" s="70">
        <f t="shared" si="3"/>
        <v>53339254</v>
      </c>
      <c r="G18" s="70">
        <v>652154</v>
      </c>
      <c r="H18" s="70">
        <v>1996225</v>
      </c>
      <c r="I18" s="70">
        <v>1548887</v>
      </c>
      <c r="J18" s="70">
        <v>356825</v>
      </c>
      <c r="K18" s="70">
        <v>1303791</v>
      </c>
      <c r="L18" s="70">
        <f t="shared" si="4"/>
        <v>3209503</v>
      </c>
      <c r="M18" s="70">
        <v>0</v>
      </c>
      <c r="N18" s="70">
        <v>108046</v>
      </c>
      <c r="O18" s="70">
        <v>45861015</v>
      </c>
      <c r="P18" s="70">
        <v>0</v>
      </c>
      <c r="Q18" s="70">
        <v>275551</v>
      </c>
      <c r="R18" s="70">
        <v>0</v>
      </c>
      <c r="S18" s="70">
        <v>0</v>
      </c>
      <c r="T18" s="70">
        <v>238300</v>
      </c>
      <c r="U18" s="70">
        <v>998460</v>
      </c>
      <c r="V18" s="70">
        <f t="shared" si="5"/>
        <v>1236760</v>
      </c>
      <c r="W18" s="19" t="s">
        <v>61</v>
      </c>
    </row>
    <row r="19" spans="1:23" ht="29.25" customHeight="1">
      <c r="A19" s="20"/>
      <c r="B19" s="21" t="s">
        <v>62</v>
      </c>
      <c r="C19" s="20"/>
      <c r="D19" s="22"/>
      <c r="E19" s="81">
        <v>191.04</v>
      </c>
      <c r="F19" s="70">
        <f t="shared" si="3"/>
        <v>89872319</v>
      </c>
      <c r="G19" s="70">
        <v>16196369</v>
      </c>
      <c r="H19" s="70">
        <v>7396763</v>
      </c>
      <c r="I19" s="70">
        <v>3679059</v>
      </c>
      <c r="J19" s="70">
        <v>2537126</v>
      </c>
      <c r="K19" s="70">
        <v>5521418</v>
      </c>
      <c r="L19" s="70">
        <f t="shared" si="4"/>
        <v>11737603</v>
      </c>
      <c r="M19" s="70">
        <v>0</v>
      </c>
      <c r="N19" s="70">
        <v>0</v>
      </c>
      <c r="O19" s="70">
        <v>45248105</v>
      </c>
      <c r="P19" s="70">
        <v>469922</v>
      </c>
      <c r="Q19" s="70">
        <v>991876</v>
      </c>
      <c r="R19" s="70">
        <v>4898051</v>
      </c>
      <c r="S19" s="70">
        <v>19048</v>
      </c>
      <c r="T19" s="70">
        <v>590421</v>
      </c>
      <c r="U19" s="70">
        <v>2324161</v>
      </c>
      <c r="V19" s="70">
        <f t="shared" si="5"/>
        <v>7831681</v>
      </c>
      <c r="W19" s="19" t="s">
        <v>63</v>
      </c>
    </row>
    <row r="20" spans="1:23" ht="29.25" customHeight="1">
      <c r="A20" s="20"/>
      <c r="B20" s="21" t="s">
        <v>64</v>
      </c>
      <c r="C20" s="20"/>
      <c r="D20" s="22"/>
      <c r="E20" s="81">
        <v>107.34</v>
      </c>
      <c r="F20" s="70">
        <f t="shared" si="3"/>
        <v>64787708</v>
      </c>
      <c r="G20" s="70">
        <v>5157728</v>
      </c>
      <c r="H20" s="70">
        <v>3325926</v>
      </c>
      <c r="I20" s="70">
        <v>1359911</v>
      </c>
      <c r="J20" s="70">
        <v>577871</v>
      </c>
      <c r="K20" s="70">
        <v>1723460</v>
      </c>
      <c r="L20" s="70">
        <f t="shared" si="4"/>
        <v>3661242</v>
      </c>
      <c r="M20" s="70">
        <v>0</v>
      </c>
      <c r="N20" s="70">
        <v>27798</v>
      </c>
      <c r="O20" s="70">
        <v>49145877</v>
      </c>
      <c r="P20" s="70">
        <v>0</v>
      </c>
      <c r="Q20" s="70">
        <v>411318</v>
      </c>
      <c r="R20" s="70">
        <v>433445</v>
      </c>
      <c r="S20" s="70">
        <v>0</v>
      </c>
      <c r="T20" s="70">
        <v>291187</v>
      </c>
      <c r="U20" s="70">
        <v>2333187</v>
      </c>
      <c r="V20" s="70">
        <f t="shared" si="5"/>
        <v>3057819</v>
      </c>
      <c r="W20" s="19" t="s">
        <v>65</v>
      </c>
    </row>
    <row r="21" spans="1:23" ht="29.25" customHeight="1">
      <c r="A21" s="20"/>
      <c r="B21" s="21" t="s">
        <v>6</v>
      </c>
      <c r="C21" s="20"/>
      <c r="D21" s="22"/>
      <c r="E21" s="81">
        <v>373.35</v>
      </c>
      <c r="F21" s="70">
        <f t="shared" si="3"/>
        <v>159047332</v>
      </c>
      <c r="G21" s="70">
        <v>6537228</v>
      </c>
      <c r="H21" s="70">
        <v>4983052</v>
      </c>
      <c r="I21" s="70">
        <v>1909634</v>
      </c>
      <c r="J21" s="70">
        <v>739063</v>
      </c>
      <c r="K21" s="70">
        <v>1260474</v>
      </c>
      <c r="L21" s="70">
        <f t="shared" si="4"/>
        <v>3909171</v>
      </c>
      <c r="M21" s="70">
        <v>10</v>
      </c>
      <c r="N21" s="70">
        <v>1004908</v>
      </c>
      <c r="O21" s="70">
        <v>136741106</v>
      </c>
      <c r="P21" s="70">
        <v>0</v>
      </c>
      <c r="Q21" s="70">
        <v>4456414</v>
      </c>
      <c r="R21" s="70">
        <v>0</v>
      </c>
      <c r="S21" s="70">
        <v>0</v>
      </c>
      <c r="T21" s="70">
        <v>138297</v>
      </c>
      <c r="U21" s="70">
        <v>1277146</v>
      </c>
      <c r="V21" s="70">
        <f t="shared" si="5"/>
        <v>1415443</v>
      </c>
      <c r="W21" s="19" t="s">
        <v>19</v>
      </c>
    </row>
    <row r="22" spans="1:23" ht="29.25" customHeight="1">
      <c r="A22" s="20"/>
      <c r="B22" s="21" t="s">
        <v>66</v>
      </c>
      <c r="C22" s="20"/>
      <c r="D22" s="23"/>
      <c r="E22" s="81">
        <v>219.83</v>
      </c>
      <c r="F22" s="70">
        <f t="shared" si="3"/>
        <v>96919514</v>
      </c>
      <c r="G22" s="70">
        <v>22864821</v>
      </c>
      <c r="H22" s="70">
        <v>7363907</v>
      </c>
      <c r="I22" s="70">
        <v>3201483</v>
      </c>
      <c r="J22" s="70">
        <v>4638867</v>
      </c>
      <c r="K22" s="70">
        <v>6527542</v>
      </c>
      <c r="L22" s="70">
        <f t="shared" si="4"/>
        <v>14367892</v>
      </c>
      <c r="M22" s="70">
        <v>0</v>
      </c>
      <c r="N22" s="70">
        <v>3195</v>
      </c>
      <c r="O22" s="70">
        <v>39454915</v>
      </c>
      <c r="P22" s="70">
        <v>0</v>
      </c>
      <c r="Q22" s="70">
        <v>3664114</v>
      </c>
      <c r="R22" s="70">
        <v>4145813</v>
      </c>
      <c r="S22" s="70">
        <v>267</v>
      </c>
      <c r="T22" s="70">
        <v>234172</v>
      </c>
      <c r="U22" s="70">
        <v>4820418</v>
      </c>
      <c r="V22" s="70">
        <f t="shared" si="5"/>
        <v>9200670</v>
      </c>
      <c r="W22" s="36" t="s">
        <v>67</v>
      </c>
    </row>
    <row r="23" spans="1:23" ht="29.25" customHeight="1">
      <c r="A23" s="20"/>
      <c r="B23" s="21" t="s">
        <v>68</v>
      </c>
      <c r="C23" s="20"/>
      <c r="D23" s="22"/>
      <c r="E23" s="81">
        <v>178.94</v>
      </c>
      <c r="F23" s="70">
        <f t="shared" si="3"/>
        <v>113613776</v>
      </c>
      <c r="G23" s="70">
        <v>14815732</v>
      </c>
      <c r="H23" s="70">
        <v>11036639</v>
      </c>
      <c r="I23" s="70">
        <v>4639101</v>
      </c>
      <c r="J23" s="70">
        <v>3341510</v>
      </c>
      <c r="K23" s="70">
        <v>4913470</v>
      </c>
      <c r="L23" s="70">
        <f t="shared" si="4"/>
        <v>12894081</v>
      </c>
      <c r="M23" s="70">
        <v>144</v>
      </c>
      <c r="N23" s="70">
        <v>177342</v>
      </c>
      <c r="O23" s="70">
        <v>62166433</v>
      </c>
      <c r="P23" s="70">
        <v>0</v>
      </c>
      <c r="Q23" s="70">
        <v>5562401</v>
      </c>
      <c r="R23" s="70">
        <v>3469818</v>
      </c>
      <c r="S23" s="70">
        <v>0</v>
      </c>
      <c r="T23" s="70">
        <v>217409</v>
      </c>
      <c r="U23" s="70">
        <v>3273777</v>
      </c>
      <c r="V23" s="70">
        <f t="shared" si="5"/>
        <v>6961004</v>
      </c>
      <c r="W23" s="19" t="s">
        <v>69</v>
      </c>
    </row>
    <row r="24" spans="1:23" ht="29.25" customHeight="1">
      <c r="A24" s="20"/>
      <c r="B24" s="21" t="s">
        <v>70</v>
      </c>
      <c r="C24" s="20"/>
      <c r="D24" s="22"/>
      <c r="E24" s="81">
        <v>558.23</v>
      </c>
      <c r="F24" s="70">
        <f t="shared" si="3"/>
        <v>279451439</v>
      </c>
      <c r="G24" s="70">
        <v>63074319</v>
      </c>
      <c r="H24" s="70">
        <v>12237382</v>
      </c>
      <c r="I24" s="70">
        <v>6482791</v>
      </c>
      <c r="J24" s="70">
        <v>5837141</v>
      </c>
      <c r="K24" s="70">
        <v>16114979</v>
      </c>
      <c r="L24" s="70">
        <f t="shared" si="4"/>
        <v>28434911</v>
      </c>
      <c r="M24" s="70">
        <v>0</v>
      </c>
      <c r="N24" s="70">
        <v>9260</v>
      </c>
      <c r="O24" s="70">
        <v>153437645</v>
      </c>
      <c r="P24" s="70">
        <v>0</v>
      </c>
      <c r="Q24" s="70">
        <v>4171904</v>
      </c>
      <c r="R24" s="70">
        <v>6277673</v>
      </c>
      <c r="S24" s="70">
        <v>0</v>
      </c>
      <c r="T24" s="70">
        <v>1152190</v>
      </c>
      <c r="U24" s="70">
        <v>10656155</v>
      </c>
      <c r="V24" s="70">
        <f t="shared" si="5"/>
        <v>18086018</v>
      </c>
      <c r="W24" s="19" t="s">
        <v>53</v>
      </c>
    </row>
    <row r="25" spans="1:23" ht="29.25" customHeight="1">
      <c r="A25" s="24" t="s">
        <v>71</v>
      </c>
      <c r="B25" s="21"/>
      <c r="C25" s="20"/>
      <c r="D25" s="23"/>
      <c r="E25" s="81">
        <v>15.74</v>
      </c>
      <c r="F25" s="70">
        <f aca="true" t="shared" si="6" ref="F25:V25">F26</f>
        <v>6979353</v>
      </c>
      <c r="G25" s="70">
        <f t="shared" si="6"/>
        <v>4783118</v>
      </c>
      <c r="H25" s="70">
        <f t="shared" si="6"/>
        <v>479373</v>
      </c>
      <c r="I25" s="70">
        <f t="shared" si="6"/>
        <v>372250</v>
      </c>
      <c r="J25" s="70">
        <f t="shared" si="6"/>
        <v>432023</v>
      </c>
      <c r="K25" s="70">
        <f t="shared" si="6"/>
        <v>660505</v>
      </c>
      <c r="L25" s="70">
        <f t="shared" si="6"/>
        <v>1464778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0">
        <f t="shared" si="6"/>
        <v>0</v>
      </c>
      <c r="Q25" s="70">
        <f t="shared" si="6"/>
        <v>0</v>
      </c>
      <c r="R25" s="70">
        <f t="shared" si="6"/>
        <v>0</v>
      </c>
      <c r="S25" s="70">
        <f t="shared" si="6"/>
        <v>0</v>
      </c>
      <c r="T25" s="70">
        <f t="shared" si="6"/>
        <v>0</v>
      </c>
      <c r="U25" s="70">
        <f t="shared" si="6"/>
        <v>252084</v>
      </c>
      <c r="V25" s="70">
        <f t="shared" si="6"/>
        <v>252084</v>
      </c>
      <c r="W25" s="19" t="s">
        <v>57</v>
      </c>
    </row>
    <row r="26" spans="1:23" ht="29.25" customHeight="1">
      <c r="A26" s="24"/>
      <c r="B26" s="21" t="s">
        <v>72</v>
      </c>
      <c r="C26" s="20"/>
      <c r="D26" s="23"/>
      <c r="E26" s="81">
        <v>15.74</v>
      </c>
      <c r="F26" s="70">
        <f>SUM(G26:H26,L26,M26:Q26,V26)</f>
        <v>6979353</v>
      </c>
      <c r="G26" s="70">
        <v>4783118</v>
      </c>
      <c r="H26" s="70">
        <v>479373</v>
      </c>
      <c r="I26" s="70">
        <v>372250</v>
      </c>
      <c r="J26" s="70">
        <v>432023</v>
      </c>
      <c r="K26" s="70">
        <v>660505</v>
      </c>
      <c r="L26" s="70">
        <f>SUM(I26:K26)</f>
        <v>1464778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252084</v>
      </c>
      <c r="V26" s="70">
        <f t="shared" si="5"/>
        <v>252084</v>
      </c>
      <c r="W26" s="19" t="s">
        <v>73</v>
      </c>
    </row>
    <row r="27" spans="1:23" ht="29.25" customHeight="1">
      <c r="A27" s="24" t="s">
        <v>74</v>
      </c>
      <c r="B27" s="21"/>
      <c r="C27" s="20"/>
      <c r="D27" s="23"/>
      <c r="E27" s="81">
        <v>22.68</v>
      </c>
      <c r="F27" s="70">
        <f aca="true" t="shared" si="7" ref="F27:V27">F28</f>
        <v>14713860</v>
      </c>
      <c r="G27" s="70">
        <f t="shared" si="7"/>
        <v>6073083</v>
      </c>
      <c r="H27" s="70">
        <f t="shared" si="7"/>
        <v>1246646</v>
      </c>
      <c r="I27" s="70">
        <f t="shared" si="7"/>
        <v>1744576</v>
      </c>
      <c r="J27" s="70">
        <f t="shared" si="7"/>
        <v>1224862</v>
      </c>
      <c r="K27" s="70">
        <f t="shared" si="7"/>
        <v>1736339</v>
      </c>
      <c r="L27" s="70">
        <f t="shared" si="7"/>
        <v>4705777</v>
      </c>
      <c r="M27" s="70">
        <f t="shared" si="7"/>
        <v>0</v>
      </c>
      <c r="N27" s="70">
        <f t="shared" si="7"/>
        <v>637</v>
      </c>
      <c r="O27" s="70">
        <f t="shared" si="7"/>
        <v>954435</v>
      </c>
      <c r="P27" s="70">
        <f t="shared" si="7"/>
        <v>0</v>
      </c>
      <c r="Q27" s="70">
        <f t="shared" si="7"/>
        <v>56996</v>
      </c>
      <c r="R27" s="70">
        <f t="shared" si="7"/>
        <v>671316</v>
      </c>
      <c r="S27" s="70">
        <f t="shared" si="7"/>
        <v>0</v>
      </c>
      <c r="T27" s="70">
        <f t="shared" si="7"/>
        <v>8140</v>
      </c>
      <c r="U27" s="70">
        <f t="shared" si="7"/>
        <v>996830</v>
      </c>
      <c r="V27" s="70">
        <f t="shared" si="7"/>
        <v>1676286</v>
      </c>
      <c r="W27" s="19" t="s">
        <v>75</v>
      </c>
    </row>
    <row r="28" spans="1:23" ht="29.25" customHeight="1">
      <c r="A28" s="24"/>
      <c r="B28" s="21" t="s">
        <v>76</v>
      </c>
      <c r="C28" s="20"/>
      <c r="D28" s="22"/>
      <c r="E28" s="81">
        <v>22.68</v>
      </c>
      <c r="F28" s="70">
        <f>SUM(G28:H28,L28,M28:Q28,V28)</f>
        <v>14713860</v>
      </c>
      <c r="G28" s="70">
        <v>6073083</v>
      </c>
      <c r="H28" s="70">
        <v>1246646</v>
      </c>
      <c r="I28" s="70">
        <v>1744576</v>
      </c>
      <c r="J28" s="70">
        <v>1224862</v>
      </c>
      <c r="K28" s="70">
        <v>1736339</v>
      </c>
      <c r="L28" s="70">
        <f>SUM(I28:K28)</f>
        <v>4705777</v>
      </c>
      <c r="M28" s="70">
        <v>0</v>
      </c>
      <c r="N28" s="70">
        <v>637</v>
      </c>
      <c r="O28" s="70">
        <v>954435</v>
      </c>
      <c r="P28" s="70">
        <v>0</v>
      </c>
      <c r="Q28" s="70">
        <v>56996</v>
      </c>
      <c r="R28" s="70">
        <v>671316</v>
      </c>
      <c r="S28" s="70">
        <v>0</v>
      </c>
      <c r="T28" s="70">
        <v>8140</v>
      </c>
      <c r="U28" s="70">
        <v>996830</v>
      </c>
      <c r="V28" s="70">
        <f t="shared" si="5"/>
        <v>1676286</v>
      </c>
      <c r="W28" s="19" t="s">
        <v>0</v>
      </c>
    </row>
    <row r="29" spans="1:23" ht="29.25" customHeight="1">
      <c r="A29" s="24" t="s">
        <v>77</v>
      </c>
      <c r="B29" s="21"/>
      <c r="C29" s="20"/>
      <c r="D29" s="23"/>
      <c r="E29" s="81">
        <v>121.73</v>
      </c>
      <c r="F29" s="70">
        <f aca="true" t="shared" si="8" ref="F29:V29">SUM(F30:F32)</f>
        <v>59612754</v>
      </c>
      <c r="G29" s="70">
        <f t="shared" si="8"/>
        <v>18281688</v>
      </c>
      <c r="H29" s="70">
        <f t="shared" si="8"/>
        <v>5898956</v>
      </c>
      <c r="I29" s="70">
        <f t="shared" si="8"/>
        <v>4326293</v>
      </c>
      <c r="J29" s="70">
        <f t="shared" si="8"/>
        <v>3559874</v>
      </c>
      <c r="K29" s="70">
        <f t="shared" si="8"/>
        <v>5655746</v>
      </c>
      <c r="L29" s="70">
        <f t="shared" si="8"/>
        <v>13541913</v>
      </c>
      <c r="M29" s="70">
        <f t="shared" si="8"/>
        <v>98</v>
      </c>
      <c r="N29" s="70">
        <f t="shared" si="8"/>
        <v>100557</v>
      </c>
      <c r="O29" s="70">
        <f t="shared" si="8"/>
        <v>13879402</v>
      </c>
      <c r="P29" s="70">
        <f t="shared" si="8"/>
        <v>0</v>
      </c>
      <c r="Q29" s="70">
        <f t="shared" si="8"/>
        <v>1795360</v>
      </c>
      <c r="R29" s="70">
        <f t="shared" si="8"/>
        <v>1454955</v>
      </c>
      <c r="S29" s="70">
        <f t="shared" si="8"/>
        <v>17434</v>
      </c>
      <c r="T29" s="70">
        <f t="shared" si="8"/>
        <v>169392</v>
      </c>
      <c r="U29" s="70">
        <f t="shared" si="8"/>
        <v>4472999</v>
      </c>
      <c r="V29" s="70">
        <f t="shared" si="8"/>
        <v>6114780</v>
      </c>
      <c r="W29" s="19" t="s">
        <v>78</v>
      </c>
    </row>
    <row r="30" spans="1:24" ht="29.25" customHeight="1">
      <c r="A30" s="24"/>
      <c r="B30" s="21" t="s">
        <v>79</v>
      </c>
      <c r="C30" s="20"/>
      <c r="D30" s="23"/>
      <c r="E30" s="81">
        <v>107.01</v>
      </c>
      <c r="F30" s="70">
        <f>SUM(G30:H30,L30,M30:Q30,V30)</f>
        <v>49767206</v>
      </c>
      <c r="G30" s="70">
        <v>16255191</v>
      </c>
      <c r="H30" s="70">
        <v>5261270</v>
      </c>
      <c r="I30" s="70">
        <v>2776455</v>
      </c>
      <c r="J30" s="70">
        <v>2812692</v>
      </c>
      <c r="K30" s="70">
        <v>2799527</v>
      </c>
      <c r="L30" s="70">
        <f>SUM(I30:K30)</f>
        <v>8388674</v>
      </c>
      <c r="M30" s="70">
        <v>98</v>
      </c>
      <c r="N30" s="70">
        <v>54099</v>
      </c>
      <c r="O30" s="70">
        <v>13322403</v>
      </c>
      <c r="P30" s="70">
        <v>0</v>
      </c>
      <c r="Q30" s="70">
        <v>1750155</v>
      </c>
      <c r="R30" s="70">
        <v>1454955</v>
      </c>
      <c r="S30" s="70">
        <v>17434</v>
      </c>
      <c r="T30" s="70">
        <v>53432</v>
      </c>
      <c r="U30" s="70">
        <v>3209495</v>
      </c>
      <c r="V30" s="70">
        <f t="shared" si="5"/>
        <v>4735316</v>
      </c>
      <c r="W30" s="19" t="s">
        <v>80</v>
      </c>
      <c r="X30" s="82"/>
    </row>
    <row r="31" spans="1:23" ht="29.25" customHeight="1">
      <c r="A31" s="24"/>
      <c r="B31" s="21" t="s">
        <v>81</v>
      </c>
      <c r="C31" s="20"/>
      <c r="D31" s="22"/>
      <c r="E31" s="81">
        <v>5.99</v>
      </c>
      <c r="F31" s="70">
        <f>SUM(G31:H31,L31,M31:Q31,V31)</f>
        <v>4204232</v>
      </c>
      <c r="G31" s="70">
        <v>1109225</v>
      </c>
      <c r="H31" s="70">
        <v>395728</v>
      </c>
      <c r="I31" s="70">
        <v>681499</v>
      </c>
      <c r="J31" s="70">
        <v>272090</v>
      </c>
      <c r="K31" s="70">
        <v>932168</v>
      </c>
      <c r="L31" s="70">
        <f>SUM(I31:K31)</f>
        <v>1885757</v>
      </c>
      <c r="M31" s="70">
        <v>0</v>
      </c>
      <c r="N31" s="70">
        <v>0</v>
      </c>
      <c r="O31" s="70">
        <v>556999</v>
      </c>
      <c r="P31" s="70">
        <v>0</v>
      </c>
      <c r="Q31" s="70">
        <v>0</v>
      </c>
      <c r="R31" s="70">
        <v>0</v>
      </c>
      <c r="S31" s="70">
        <v>0</v>
      </c>
      <c r="T31" s="70">
        <v>79407</v>
      </c>
      <c r="U31" s="70">
        <v>177116</v>
      </c>
      <c r="V31" s="70">
        <f t="shared" si="5"/>
        <v>256523</v>
      </c>
      <c r="W31" s="19" t="s">
        <v>82</v>
      </c>
    </row>
    <row r="32" spans="1:23" ht="29.25" customHeight="1">
      <c r="A32" s="24"/>
      <c r="B32" s="21" t="s">
        <v>83</v>
      </c>
      <c r="C32" s="20"/>
      <c r="D32" s="22"/>
      <c r="E32" s="81">
        <v>8.73</v>
      </c>
      <c r="F32" s="70">
        <f>SUM(G32:H32,L32,M32:Q32,V32)</f>
        <v>5641316</v>
      </c>
      <c r="G32" s="70">
        <v>917272</v>
      </c>
      <c r="H32" s="70">
        <v>241958</v>
      </c>
      <c r="I32" s="70">
        <v>868339</v>
      </c>
      <c r="J32" s="70">
        <v>475092</v>
      </c>
      <c r="K32" s="70">
        <v>1924051</v>
      </c>
      <c r="L32" s="70">
        <f>SUM(I32:K32)</f>
        <v>3267482</v>
      </c>
      <c r="M32" s="70">
        <v>0</v>
      </c>
      <c r="N32" s="70">
        <v>46458</v>
      </c>
      <c r="O32" s="70">
        <v>0</v>
      </c>
      <c r="P32" s="70">
        <v>0</v>
      </c>
      <c r="Q32" s="70">
        <v>45205</v>
      </c>
      <c r="R32" s="70">
        <v>0</v>
      </c>
      <c r="S32" s="70">
        <v>0</v>
      </c>
      <c r="T32" s="70">
        <v>36553</v>
      </c>
      <c r="U32" s="70">
        <v>1086388</v>
      </c>
      <c r="V32" s="70">
        <f t="shared" si="5"/>
        <v>1122941</v>
      </c>
      <c r="W32" s="19" t="s">
        <v>84</v>
      </c>
    </row>
    <row r="33" spans="1:23" ht="29.25" customHeight="1">
      <c r="A33" s="24" t="s">
        <v>85</v>
      </c>
      <c r="B33" s="21"/>
      <c r="C33" s="20"/>
      <c r="D33" s="22"/>
      <c r="E33" s="81">
        <v>506.96000000000004</v>
      </c>
      <c r="F33" s="70">
        <f aca="true" t="shared" si="9" ref="F33:V33">SUM(F34:F36)</f>
        <v>188094394</v>
      </c>
      <c r="G33" s="70">
        <f t="shared" si="9"/>
        <v>32962437</v>
      </c>
      <c r="H33" s="70">
        <f t="shared" si="9"/>
        <v>15054904</v>
      </c>
      <c r="I33" s="70">
        <f t="shared" si="9"/>
        <v>3831873</v>
      </c>
      <c r="J33" s="70">
        <f t="shared" si="9"/>
        <v>4012175</v>
      </c>
      <c r="K33" s="70">
        <f t="shared" si="9"/>
        <v>3893285</v>
      </c>
      <c r="L33" s="70">
        <f t="shared" si="9"/>
        <v>11737333</v>
      </c>
      <c r="M33" s="70">
        <f t="shared" si="9"/>
        <v>0</v>
      </c>
      <c r="N33" s="70">
        <f t="shared" si="9"/>
        <v>159072</v>
      </c>
      <c r="O33" s="70">
        <f t="shared" si="9"/>
        <v>122481377</v>
      </c>
      <c r="P33" s="70">
        <f t="shared" si="9"/>
        <v>1936</v>
      </c>
      <c r="Q33" s="70">
        <f t="shared" si="9"/>
        <v>2244021</v>
      </c>
      <c r="R33" s="70">
        <f t="shared" si="9"/>
        <v>283886</v>
      </c>
      <c r="S33" s="70">
        <f t="shared" si="9"/>
        <v>570</v>
      </c>
      <c r="T33" s="70">
        <f t="shared" si="9"/>
        <v>790697</v>
      </c>
      <c r="U33" s="70">
        <f t="shared" si="9"/>
        <v>2378161</v>
      </c>
      <c r="V33" s="70">
        <f t="shared" si="9"/>
        <v>3453314</v>
      </c>
      <c r="W33" s="19" t="s">
        <v>86</v>
      </c>
    </row>
    <row r="34" spans="1:23" ht="29.25" customHeight="1">
      <c r="A34" s="24"/>
      <c r="B34" s="21" t="s">
        <v>87</v>
      </c>
      <c r="C34" s="20"/>
      <c r="D34" s="22"/>
      <c r="E34" s="81">
        <v>103.06</v>
      </c>
      <c r="F34" s="70">
        <f>SUM(G34:H34,L34,M34:Q34,V34)</f>
        <v>67565940</v>
      </c>
      <c r="G34" s="70">
        <v>14001586</v>
      </c>
      <c r="H34" s="70">
        <v>5643514</v>
      </c>
      <c r="I34" s="70">
        <v>1173429</v>
      </c>
      <c r="J34" s="70">
        <v>1629731</v>
      </c>
      <c r="K34" s="70">
        <v>1595760</v>
      </c>
      <c r="L34" s="70">
        <f>SUM(I34:K34)</f>
        <v>4398920</v>
      </c>
      <c r="M34" s="70">
        <v>0</v>
      </c>
      <c r="N34" s="70">
        <v>0</v>
      </c>
      <c r="O34" s="70">
        <v>41139276</v>
      </c>
      <c r="P34" s="70">
        <v>0</v>
      </c>
      <c r="Q34" s="70">
        <v>1102881</v>
      </c>
      <c r="R34" s="70">
        <v>0</v>
      </c>
      <c r="S34" s="70">
        <v>0</v>
      </c>
      <c r="T34" s="70">
        <v>258668</v>
      </c>
      <c r="U34" s="70">
        <v>1021095</v>
      </c>
      <c r="V34" s="70">
        <f t="shared" si="5"/>
        <v>1279763</v>
      </c>
      <c r="W34" s="19" t="s">
        <v>86</v>
      </c>
    </row>
    <row r="35" spans="1:23" ht="29.25" customHeight="1">
      <c r="A35" s="24"/>
      <c r="B35" s="21" t="s">
        <v>88</v>
      </c>
      <c r="C35" s="20"/>
      <c r="D35" s="22"/>
      <c r="E35" s="81">
        <v>41.04</v>
      </c>
      <c r="F35" s="70">
        <f>SUM(G35:H35,L35,M35:Q35,V35)</f>
        <v>31328517</v>
      </c>
      <c r="G35" s="70">
        <v>15354742</v>
      </c>
      <c r="H35" s="70">
        <v>6142395</v>
      </c>
      <c r="I35" s="70">
        <v>1618939</v>
      </c>
      <c r="J35" s="70">
        <v>1583807</v>
      </c>
      <c r="K35" s="70">
        <v>1639872</v>
      </c>
      <c r="L35" s="70">
        <f>SUM(I35:K35)</f>
        <v>4842618</v>
      </c>
      <c r="M35" s="70">
        <v>0</v>
      </c>
      <c r="N35" s="70">
        <v>159072</v>
      </c>
      <c r="O35" s="70">
        <v>3086030</v>
      </c>
      <c r="P35" s="70">
        <v>1936</v>
      </c>
      <c r="Q35" s="70">
        <v>431766</v>
      </c>
      <c r="R35" s="70">
        <v>283886</v>
      </c>
      <c r="S35" s="70">
        <v>0</v>
      </c>
      <c r="T35" s="70">
        <v>172160</v>
      </c>
      <c r="U35" s="70">
        <v>853912</v>
      </c>
      <c r="V35" s="70">
        <f t="shared" si="5"/>
        <v>1309958</v>
      </c>
      <c r="W35" s="19" t="s">
        <v>89</v>
      </c>
    </row>
    <row r="36" spans="1:23" ht="29.25" customHeight="1">
      <c r="A36" s="24"/>
      <c r="B36" s="21" t="s">
        <v>25</v>
      </c>
      <c r="C36" s="20"/>
      <c r="D36" s="22"/>
      <c r="E36" s="81">
        <v>362.86</v>
      </c>
      <c r="F36" s="70">
        <f>SUM(G36:H36,L36,M36:Q36,V36)</f>
        <v>89199937</v>
      </c>
      <c r="G36" s="70">
        <v>3606109</v>
      </c>
      <c r="H36" s="70">
        <v>3268995</v>
      </c>
      <c r="I36" s="70">
        <v>1039505</v>
      </c>
      <c r="J36" s="70">
        <v>798637</v>
      </c>
      <c r="K36" s="70">
        <v>657653</v>
      </c>
      <c r="L36" s="70">
        <f>SUM(I36:K36)</f>
        <v>2495795</v>
      </c>
      <c r="M36" s="70">
        <v>0</v>
      </c>
      <c r="N36" s="70">
        <v>0</v>
      </c>
      <c r="O36" s="70">
        <v>78256071</v>
      </c>
      <c r="P36" s="70">
        <v>0</v>
      </c>
      <c r="Q36" s="70">
        <v>709374</v>
      </c>
      <c r="R36" s="70">
        <v>0</v>
      </c>
      <c r="S36" s="70">
        <v>570</v>
      </c>
      <c r="T36" s="70">
        <v>359869</v>
      </c>
      <c r="U36" s="70">
        <v>503154</v>
      </c>
      <c r="V36" s="70">
        <f t="shared" si="5"/>
        <v>863593</v>
      </c>
      <c r="W36" s="19" t="s">
        <v>20</v>
      </c>
    </row>
    <row r="37" spans="1:23" ht="29.25" customHeight="1">
      <c r="A37" s="24" t="s">
        <v>90</v>
      </c>
      <c r="B37" s="21"/>
      <c r="C37" s="20"/>
      <c r="D37" s="22"/>
      <c r="E37" s="81">
        <v>651.0999999999999</v>
      </c>
      <c r="F37" s="70">
        <f aca="true" t="shared" si="10" ref="F37:V37">SUM(F38:F41)</f>
        <v>272749396</v>
      </c>
      <c r="G37" s="70">
        <f t="shared" si="10"/>
        <v>28337099</v>
      </c>
      <c r="H37" s="70">
        <f t="shared" si="10"/>
        <v>14542430</v>
      </c>
      <c r="I37" s="70">
        <f t="shared" si="10"/>
        <v>3850652</v>
      </c>
      <c r="J37" s="70">
        <f t="shared" si="10"/>
        <v>3477894</v>
      </c>
      <c r="K37" s="70">
        <f t="shared" si="10"/>
        <v>2007606</v>
      </c>
      <c r="L37" s="70">
        <f t="shared" si="10"/>
        <v>9336152</v>
      </c>
      <c r="M37" s="70">
        <f t="shared" si="10"/>
        <v>49</v>
      </c>
      <c r="N37" s="70">
        <f t="shared" si="10"/>
        <v>284473</v>
      </c>
      <c r="O37" s="70">
        <f t="shared" si="10"/>
        <v>213639198</v>
      </c>
      <c r="P37" s="70">
        <f t="shared" si="10"/>
        <v>3379</v>
      </c>
      <c r="Q37" s="70">
        <f t="shared" si="10"/>
        <v>2433920</v>
      </c>
      <c r="R37" s="70">
        <f t="shared" si="10"/>
        <v>313604</v>
      </c>
      <c r="S37" s="70">
        <f t="shared" si="10"/>
        <v>0</v>
      </c>
      <c r="T37" s="70">
        <f t="shared" si="10"/>
        <v>279596</v>
      </c>
      <c r="U37" s="70">
        <f t="shared" si="10"/>
        <v>3579496</v>
      </c>
      <c r="V37" s="70">
        <f t="shared" si="10"/>
        <v>4172696</v>
      </c>
      <c r="W37" s="19" t="s">
        <v>21</v>
      </c>
    </row>
    <row r="38" spans="1:23" ht="29.25" customHeight="1">
      <c r="A38" s="24"/>
      <c r="B38" s="21" t="s">
        <v>26</v>
      </c>
      <c r="C38" s="20"/>
      <c r="D38" s="22"/>
      <c r="E38" s="81">
        <v>40.91</v>
      </c>
      <c r="F38" s="70">
        <f>SUM(G38:H38,L38,M38:Q38,V38)</f>
        <v>27514618</v>
      </c>
      <c r="G38" s="70">
        <v>10451690</v>
      </c>
      <c r="H38" s="70">
        <v>4517560</v>
      </c>
      <c r="I38" s="70">
        <v>1017665</v>
      </c>
      <c r="J38" s="70">
        <v>1246333</v>
      </c>
      <c r="K38" s="70">
        <v>771093</v>
      </c>
      <c r="L38" s="70">
        <f>SUM(I38:K38)</f>
        <v>3035091</v>
      </c>
      <c r="M38" s="70">
        <v>0</v>
      </c>
      <c r="N38" s="70">
        <v>0</v>
      </c>
      <c r="O38" s="70">
        <v>7987687</v>
      </c>
      <c r="P38" s="70">
        <v>0</v>
      </c>
      <c r="Q38" s="70">
        <v>219992</v>
      </c>
      <c r="R38" s="70">
        <v>313604</v>
      </c>
      <c r="S38" s="70">
        <v>0</v>
      </c>
      <c r="T38" s="70">
        <v>64655</v>
      </c>
      <c r="U38" s="70">
        <v>924339</v>
      </c>
      <c r="V38" s="70">
        <f t="shared" si="5"/>
        <v>1302598</v>
      </c>
      <c r="W38" s="19" t="s">
        <v>22</v>
      </c>
    </row>
    <row r="39" spans="1:23" ht="29.25" customHeight="1">
      <c r="A39" s="24"/>
      <c r="B39" s="21" t="s">
        <v>27</v>
      </c>
      <c r="C39" s="20"/>
      <c r="D39" s="22"/>
      <c r="E39" s="81">
        <v>134.98</v>
      </c>
      <c r="F39" s="70">
        <f>SUM(G39:H39,L39,M39:Q39,V39)</f>
        <v>58758853</v>
      </c>
      <c r="G39" s="70">
        <v>5795984</v>
      </c>
      <c r="H39" s="70">
        <v>2860844</v>
      </c>
      <c r="I39" s="70">
        <v>615116</v>
      </c>
      <c r="J39" s="70">
        <v>813046</v>
      </c>
      <c r="K39" s="70">
        <v>369227</v>
      </c>
      <c r="L39" s="70">
        <f>SUM(I39:K39)</f>
        <v>1797389</v>
      </c>
      <c r="M39" s="70">
        <v>0</v>
      </c>
      <c r="N39" s="70">
        <v>0</v>
      </c>
      <c r="O39" s="70">
        <v>47538802</v>
      </c>
      <c r="P39" s="70">
        <v>0</v>
      </c>
      <c r="Q39" s="70">
        <v>473322</v>
      </c>
      <c r="R39" s="70">
        <v>0</v>
      </c>
      <c r="S39" s="70">
        <v>0</v>
      </c>
      <c r="T39" s="70">
        <v>0</v>
      </c>
      <c r="U39" s="70">
        <v>292512</v>
      </c>
      <c r="V39" s="70">
        <f t="shared" si="5"/>
        <v>292512</v>
      </c>
      <c r="W39" s="19" t="s">
        <v>21</v>
      </c>
    </row>
    <row r="40" spans="1:23" ht="29.25" customHeight="1">
      <c r="A40" s="24"/>
      <c r="B40" s="21" t="s">
        <v>91</v>
      </c>
      <c r="C40" s="20"/>
      <c r="D40" s="22"/>
      <c r="E40" s="81">
        <v>233.32</v>
      </c>
      <c r="F40" s="70">
        <f>SUM(G40:H40,L40,M40:Q40,V40)</f>
        <v>64935086</v>
      </c>
      <c r="G40" s="70">
        <v>5558825</v>
      </c>
      <c r="H40" s="70">
        <v>2271138</v>
      </c>
      <c r="I40" s="70">
        <v>850208</v>
      </c>
      <c r="J40" s="70">
        <v>729229</v>
      </c>
      <c r="K40" s="70">
        <v>418472</v>
      </c>
      <c r="L40" s="70">
        <f>SUM(I40:K40)</f>
        <v>1997909</v>
      </c>
      <c r="M40" s="70">
        <v>49</v>
      </c>
      <c r="N40" s="70">
        <v>12599</v>
      </c>
      <c r="O40" s="70">
        <v>53054590</v>
      </c>
      <c r="P40" s="70">
        <v>0</v>
      </c>
      <c r="Q40" s="70">
        <v>821527</v>
      </c>
      <c r="R40" s="70">
        <v>0</v>
      </c>
      <c r="S40" s="70">
        <v>0</v>
      </c>
      <c r="T40" s="70">
        <v>214941</v>
      </c>
      <c r="U40" s="70">
        <v>1003508</v>
      </c>
      <c r="V40" s="70">
        <f t="shared" si="5"/>
        <v>1218449</v>
      </c>
      <c r="W40" s="19" t="s">
        <v>20</v>
      </c>
    </row>
    <row r="41" spans="1:23" ht="29.25" customHeight="1">
      <c r="A41" s="24"/>
      <c r="B41" s="21" t="s">
        <v>92</v>
      </c>
      <c r="C41" s="20"/>
      <c r="D41" s="22"/>
      <c r="E41" s="81">
        <v>241.89</v>
      </c>
      <c r="F41" s="70">
        <f>SUM(G41:H41,L41,M41:Q41,V41)</f>
        <v>121540839</v>
      </c>
      <c r="G41" s="70">
        <v>6530600</v>
      </c>
      <c r="H41" s="70">
        <v>4892888</v>
      </c>
      <c r="I41" s="70">
        <v>1367663</v>
      </c>
      <c r="J41" s="70">
        <v>689286</v>
      </c>
      <c r="K41" s="70">
        <v>448814</v>
      </c>
      <c r="L41" s="70">
        <f>SUM(I41:K41)</f>
        <v>2505763</v>
      </c>
      <c r="M41" s="70">
        <v>0</v>
      </c>
      <c r="N41" s="70">
        <v>271874</v>
      </c>
      <c r="O41" s="70">
        <v>105058119</v>
      </c>
      <c r="P41" s="70">
        <v>3379</v>
      </c>
      <c r="Q41" s="70">
        <v>919079</v>
      </c>
      <c r="R41" s="70">
        <v>0</v>
      </c>
      <c r="S41" s="70">
        <v>0</v>
      </c>
      <c r="T41" s="70">
        <v>0</v>
      </c>
      <c r="U41" s="70">
        <v>1359137</v>
      </c>
      <c r="V41" s="70">
        <f t="shared" si="5"/>
        <v>1359137</v>
      </c>
      <c r="W41" s="19" t="s">
        <v>2</v>
      </c>
    </row>
    <row r="42" spans="1:23" ht="29.25" customHeight="1">
      <c r="A42" s="24" t="s">
        <v>93</v>
      </c>
      <c r="B42" s="21"/>
      <c r="C42" s="20"/>
      <c r="D42" s="23"/>
      <c r="E42" s="81">
        <v>256.53</v>
      </c>
      <c r="F42" s="70">
        <f aca="true" t="shared" si="11" ref="F42:V42">F43</f>
        <v>54767393</v>
      </c>
      <c r="G42" s="70">
        <f t="shared" si="11"/>
        <v>2607883</v>
      </c>
      <c r="H42" s="70">
        <f t="shared" si="11"/>
        <v>1984888</v>
      </c>
      <c r="I42" s="70">
        <f t="shared" si="11"/>
        <v>1559569</v>
      </c>
      <c r="J42" s="70">
        <f t="shared" si="11"/>
        <v>729135</v>
      </c>
      <c r="K42" s="70">
        <f t="shared" si="11"/>
        <v>857968</v>
      </c>
      <c r="L42" s="70">
        <f t="shared" si="11"/>
        <v>3146672</v>
      </c>
      <c r="M42" s="70">
        <f>M43</f>
        <v>0</v>
      </c>
      <c r="N42" s="70">
        <f>N43</f>
        <v>115578</v>
      </c>
      <c r="O42" s="70">
        <f t="shared" si="11"/>
        <v>43166393</v>
      </c>
      <c r="P42" s="70">
        <f>P43</f>
        <v>0</v>
      </c>
      <c r="Q42" s="70">
        <f t="shared" si="11"/>
        <v>1291102</v>
      </c>
      <c r="R42" s="70">
        <f t="shared" si="11"/>
        <v>0</v>
      </c>
      <c r="S42" s="70">
        <f t="shared" si="11"/>
        <v>0</v>
      </c>
      <c r="T42" s="70">
        <f t="shared" si="11"/>
        <v>999009</v>
      </c>
      <c r="U42" s="70">
        <f t="shared" si="11"/>
        <v>1455868</v>
      </c>
      <c r="V42" s="70">
        <f t="shared" si="11"/>
        <v>2454877</v>
      </c>
      <c r="W42" s="19" t="s">
        <v>94</v>
      </c>
    </row>
    <row r="43" spans="1:23" ht="29.25" customHeight="1">
      <c r="A43" s="24"/>
      <c r="B43" s="21" t="s">
        <v>95</v>
      </c>
      <c r="C43" s="20"/>
      <c r="D43" s="23"/>
      <c r="E43" s="81">
        <v>256.53</v>
      </c>
      <c r="F43" s="70">
        <f>SUM(G43:H43,L43,M43:Q43,V43)</f>
        <v>54767393</v>
      </c>
      <c r="G43" s="70">
        <v>2607883</v>
      </c>
      <c r="H43" s="70">
        <v>1984888</v>
      </c>
      <c r="I43" s="70">
        <v>1559569</v>
      </c>
      <c r="J43" s="70">
        <v>729135</v>
      </c>
      <c r="K43" s="70">
        <v>857968</v>
      </c>
      <c r="L43" s="70">
        <f>SUM(I43:K43)</f>
        <v>3146672</v>
      </c>
      <c r="M43" s="70">
        <v>0</v>
      </c>
      <c r="N43" s="70">
        <v>115578</v>
      </c>
      <c r="O43" s="70">
        <v>43166393</v>
      </c>
      <c r="P43" s="70">
        <v>0</v>
      </c>
      <c r="Q43" s="70">
        <v>1291102</v>
      </c>
      <c r="R43" s="70">
        <v>0</v>
      </c>
      <c r="S43" s="70">
        <v>0</v>
      </c>
      <c r="T43" s="70">
        <v>999009</v>
      </c>
      <c r="U43" s="70">
        <v>1455868</v>
      </c>
      <c r="V43" s="70">
        <f t="shared" si="5"/>
        <v>2454877</v>
      </c>
      <c r="W43" s="19" t="s">
        <v>23</v>
      </c>
    </row>
    <row r="44" spans="1:23" ht="29.25" customHeight="1">
      <c r="A44" s="24" t="s">
        <v>96</v>
      </c>
      <c r="B44" s="21"/>
      <c r="C44" s="20"/>
      <c r="D44" s="22"/>
      <c r="E44" s="81">
        <v>167.75</v>
      </c>
      <c r="F44" s="70">
        <f aca="true" t="shared" si="12" ref="F44:V44">SUM(F45:F46)</f>
        <v>108703734</v>
      </c>
      <c r="G44" s="70">
        <f t="shared" si="12"/>
        <v>8882746</v>
      </c>
      <c r="H44" s="70">
        <f t="shared" si="12"/>
        <v>12271674</v>
      </c>
      <c r="I44" s="70">
        <f t="shared" si="12"/>
        <v>1968003</v>
      </c>
      <c r="J44" s="70">
        <f t="shared" si="12"/>
        <v>1001092</v>
      </c>
      <c r="K44" s="70">
        <f t="shared" si="12"/>
        <v>1099106</v>
      </c>
      <c r="L44" s="70">
        <f t="shared" si="12"/>
        <v>4068201</v>
      </c>
      <c r="M44" s="70">
        <f t="shared" si="12"/>
        <v>0</v>
      </c>
      <c r="N44" s="70">
        <f t="shared" si="12"/>
        <v>6274</v>
      </c>
      <c r="O44" s="70">
        <f t="shared" si="12"/>
        <v>80816564</v>
      </c>
      <c r="P44" s="70">
        <f t="shared" si="12"/>
        <v>0</v>
      </c>
      <c r="Q44" s="70">
        <f t="shared" si="12"/>
        <v>1546151</v>
      </c>
      <c r="R44" s="70">
        <f t="shared" si="12"/>
        <v>0</v>
      </c>
      <c r="S44" s="70">
        <f t="shared" si="12"/>
        <v>1797</v>
      </c>
      <c r="T44" s="70">
        <f t="shared" si="12"/>
        <v>201994</v>
      </c>
      <c r="U44" s="70">
        <f t="shared" si="12"/>
        <v>908333</v>
      </c>
      <c r="V44" s="70">
        <f t="shared" si="12"/>
        <v>1112124</v>
      </c>
      <c r="W44" s="19" t="s">
        <v>2</v>
      </c>
    </row>
    <row r="45" spans="1:23" ht="29.25" customHeight="1">
      <c r="A45" s="24"/>
      <c r="B45" s="21" t="s">
        <v>28</v>
      </c>
      <c r="C45" s="20"/>
      <c r="D45" s="22"/>
      <c r="E45" s="81">
        <v>88.13</v>
      </c>
      <c r="F45" s="70">
        <f>SUM(G45:H45,L45,M45:Q45,V45)</f>
        <v>60742377</v>
      </c>
      <c r="G45" s="70">
        <v>4536400</v>
      </c>
      <c r="H45" s="70">
        <v>10449266</v>
      </c>
      <c r="I45" s="70">
        <v>953568</v>
      </c>
      <c r="J45" s="70">
        <v>570692</v>
      </c>
      <c r="K45" s="70">
        <v>456714</v>
      </c>
      <c r="L45" s="70">
        <f>SUM(I45:K45)</f>
        <v>1980974</v>
      </c>
      <c r="M45" s="70">
        <v>0</v>
      </c>
      <c r="N45" s="70">
        <v>0</v>
      </c>
      <c r="O45" s="70">
        <v>41814075</v>
      </c>
      <c r="P45" s="70">
        <v>0</v>
      </c>
      <c r="Q45" s="70">
        <v>1120382</v>
      </c>
      <c r="R45" s="70">
        <v>0</v>
      </c>
      <c r="S45" s="70">
        <v>0</v>
      </c>
      <c r="T45" s="70">
        <v>115465</v>
      </c>
      <c r="U45" s="70">
        <v>725815</v>
      </c>
      <c r="V45" s="70">
        <f t="shared" si="5"/>
        <v>841280</v>
      </c>
      <c r="W45" s="19" t="s">
        <v>97</v>
      </c>
    </row>
    <row r="46" spans="1:23" ht="29.25" customHeight="1">
      <c r="A46" s="25"/>
      <c r="B46" s="26" t="s">
        <v>29</v>
      </c>
      <c r="C46" s="27"/>
      <c r="D46" s="28"/>
      <c r="E46" s="83">
        <v>79.62</v>
      </c>
      <c r="F46" s="67">
        <f>SUM(G46:H46,L46,M46:Q46,V46)</f>
        <v>47961357</v>
      </c>
      <c r="G46" s="67">
        <v>4346346</v>
      </c>
      <c r="H46" s="67">
        <v>1822408</v>
      </c>
      <c r="I46" s="67">
        <v>1014435</v>
      </c>
      <c r="J46" s="67">
        <v>430400</v>
      </c>
      <c r="K46" s="67">
        <v>642392</v>
      </c>
      <c r="L46" s="67">
        <f>SUM(I46:K46)</f>
        <v>2087227</v>
      </c>
      <c r="M46" s="67">
        <v>0</v>
      </c>
      <c r="N46" s="67">
        <v>6274</v>
      </c>
      <c r="O46" s="67">
        <v>39002489</v>
      </c>
      <c r="P46" s="67">
        <v>0</v>
      </c>
      <c r="Q46" s="67">
        <v>425769</v>
      </c>
      <c r="R46" s="67">
        <v>0</v>
      </c>
      <c r="S46" s="67">
        <v>1797</v>
      </c>
      <c r="T46" s="67">
        <v>86529</v>
      </c>
      <c r="U46" s="67">
        <v>182518</v>
      </c>
      <c r="V46" s="67">
        <f t="shared" si="5"/>
        <v>270844</v>
      </c>
      <c r="W46" s="19" t="s">
        <v>23</v>
      </c>
    </row>
    <row r="47" spans="1:23" s="11" customFormat="1" ht="21.75" customHeight="1">
      <c r="A47" s="24" t="s">
        <v>101</v>
      </c>
      <c r="C47" s="24"/>
      <c r="V47" s="29" t="s">
        <v>106</v>
      </c>
      <c r="W47" s="1"/>
    </row>
    <row r="48" spans="1:23" s="11" customFormat="1" ht="21.75" customHeight="1">
      <c r="A48" s="24" t="s">
        <v>102</v>
      </c>
      <c r="C48" s="24"/>
      <c r="V48" s="30"/>
      <c r="W48" s="1"/>
    </row>
    <row r="49" spans="1:23" s="11" customFormat="1" ht="21.75" customHeight="1">
      <c r="A49" s="11" t="s">
        <v>103</v>
      </c>
      <c r="C49" s="24"/>
      <c r="T49" s="31"/>
      <c r="U49" s="31"/>
      <c r="V49" s="31"/>
      <c r="W49" s="1"/>
    </row>
    <row r="50" spans="1:23" ht="17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"/>
    </row>
    <row r="51" spans="1:13" ht="18">
      <c r="A51" s="1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8">
      <c r="A52" s="12"/>
      <c r="B52" s="1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</sheetData>
  <sheetProtection/>
  <mergeCells count="6">
    <mergeCell ref="D4:E4"/>
    <mergeCell ref="A8:B8"/>
    <mergeCell ref="A9:B9"/>
    <mergeCell ref="I5:I6"/>
    <mergeCell ref="J5:J6"/>
    <mergeCell ref="K5:K6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2"/>
  <headerFooter alignWithMargins="0">
    <oddHeader xml:space="preserve">&amp;L&amp;"ＭＳ ゴシック,標準"&amp;14     土地･気象&amp;R&amp;"ＭＳ ゴシック,標準"&amp;14土地･気象     </oddHeader>
  </headerFooter>
  <colBreaks count="1" manualBreakCount="1">
    <brk id="12" max="65535" man="1"/>
  </colBreaks>
  <ignoredErrors>
    <ignoredError sqref="L11:L32 L34:L36 L37:L46" formulaRange="1"/>
    <ignoredError sqref="L3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2015-11-11T23:33:48Z</cp:lastPrinted>
  <dcterms:created xsi:type="dcterms:W3CDTF">1998-08-27T01:25:50Z</dcterms:created>
  <dcterms:modified xsi:type="dcterms:W3CDTF">2016-02-02T00:54:10Z</dcterms:modified>
  <cp:category/>
  <cp:version/>
  <cp:contentType/>
  <cp:contentStatus/>
</cp:coreProperties>
</file>