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15 私鉄各駅別乗車人員" sheetId="1" r:id="rId1"/>
  </sheets>
  <definedNames>
    <definedName name="_Regression_Int" localSheetId="0" hidden="1">1</definedName>
    <definedName name="_xlnm.Print_Area" localSheetId="0">'115 私鉄各駅別乗車人員'!$A$1:$G$236</definedName>
    <definedName name="Print_Area_MI" localSheetId="0">'115 私鉄各駅別乗車人員'!#REF!</definedName>
    <definedName name="表側" localSheetId="0">'115 私鉄各駅別乗車人員'!#REF!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<sst xmlns="http://schemas.openxmlformats.org/spreadsheetml/2006/main" count="214" uniqueCount="191">
  <si>
    <t>伊勢市</t>
  </si>
  <si>
    <t>上野市</t>
  </si>
  <si>
    <t>鈴鹿市</t>
  </si>
  <si>
    <t>津</t>
  </si>
  <si>
    <t>近畿日本鉄道計</t>
  </si>
  <si>
    <t>楠</t>
  </si>
  <si>
    <t>泊</t>
  </si>
  <si>
    <t>桜</t>
  </si>
  <si>
    <t>柳</t>
  </si>
  <si>
    <t>北勢中央公園口</t>
  </si>
  <si>
    <t>青山町</t>
  </si>
  <si>
    <t>河原田</t>
  </si>
  <si>
    <t>松阪</t>
  </si>
  <si>
    <t>船津</t>
  </si>
  <si>
    <t>総　　　　　数</t>
  </si>
  <si>
    <t>普　　　　　通</t>
  </si>
  <si>
    <t>定　　　　　期</t>
  </si>
  <si>
    <t>1　日　平　均</t>
  </si>
  <si>
    <t>大阪線</t>
  </si>
  <si>
    <t>川合高岡</t>
  </si>
  <si>
    <t>伊勢石橋</t>
  </si>
  <si>
    <t>大三</t>
  </si>
  <si>
    <t>榊原温泉口</t>
  </si>
  <si>
    <t>東青山</t>
  </si>
  <si>
    <t>西青山</t>
  </si>
  <si>
    <t>伊賀上津</t>
  </si>
  <si>
    <t>美旗</t>
  </si>
  <si>
    <t>桔梗が丘</t>
  </si>
  <si>
    <t>名張</t>
  </si>
  <si>
    <t>赤目口</t>
  </si>
  <si>
    <t>山田線</t>
  </si>
  <si>
    <t>宇治山田</t>
  </si>
  <si>
    <t>宮町</t>
  </si>
  <si>
    <t>小俣</t>
  </si>
  <si>
    <t>明野</t>
  </si>
  <si>
    <t>明星</t>
  </si>
  <si>
    <t>斎宮</t>
  </si>
  <si>
    <t>漕代</t>
  </si>
  <si>
    <t>櫛田</t>
  </si>
  <si>
    <t>東松阪</t>
  </si>
  <si>
    <t>松ケ崎</t>
  </si>
  <si>
    <t>伊勢中原</t>
  </si>
  <si>
    <t>名古屋線</t>
  </si>
  <si>
    <t>伊勢中川</t>
  </si>
  <si>
    <t>桃園</t>
  </si>
  <si>
    <t>久居</t>
  </si>
  <si>
    <t>南が丘</t>
  </si>
  <si>
    <t>津新町</t>
  </si>
  <si>
    <t>江戸橋</t>
  </si>
  <si>
    <t>高田本山</t>
  </si>
  <si>
    <t>白塚</t>
  </si>
  <si>
    <t>豊津上野</t>
  </si>
  <si>
    <t>千里</t>
  </si>
  <si>
    <t>磯山</t>
  </si>
  <si>
    <t>鼓ケ浦</t>
  </si>
  <si>
    <t>白子</t>
  </si>
  <si>
    <t>千代崎</t>
  </si>
  <si>
    <t>伊勢若松</t>
  </si>
  <si>
    <t>箕田</t>
  </si>
  <si>
    <t>長太ノ浦</t>
  </si>
  <si>
    <t>北楠</t>
  </si>
  <si>
    <t>塩浜</t>
  </si>
  <si>
    <t>海山道</t>
  </si>
  <si>
    <t>新正</t>
  </si>
  <si>
    <t>近鉄四日市</t>
  </si>
  <si>
    <t>川原町</t>
  </si>
  <si>
    <t>阿倉川</t>
  </si>
  <si>
    <t>霞ケ浦</t>
  </si>
  <si>
    <t>近鉄富田</t>
  </si>
  <si>
    <t>伊勢朝日</t>
  </si>
  <si>
    <t>近鉄長島</t>
  </si>
  <si>
    <t>志摩線</t>
  </si>
  <si>
    <t>中之郷</t>
  </si>
  <si>
    <t>志摩赤崎</t>
  </si>
  <si>
    <t>加茂</t>
  </si>
  <si>
    <t>松尾</t>
  </si>
  <si>
    <t>白木</t>
  </si>
  <si>
    <t>五知</t>
  </si>
  <si>
    <t>沓掛</t>
  </si>
  <si>
    <t>上之郷</t>
  </si>
  <si>
    <t>志摩磯部</t>
  </si>
  <si>
    <t>穴川</t>
  </si>
  <si>
    <t>志摩横山</t>
  </si>
  <si>
    <t>鵜方</t>
  </si>
  <si>
    <t>志摩神明</t>
  </si>
  <si>
    <t>賢島</t>
  </si>
  <si>
    <t>内部線</t>
  </si>
  <si>
    <t>赤堀</t>
  </si>
  <si>
    <t>日永</t>
  </si>
  <si>
    <t>南日永</t>
  </si>
  <si>
    <t>追分</t>
  </si>
  <si>
    <t>小古曽</t>
  </si>
  <si>
    <t>内部</t>
  </si>
  <si>
    <t>北勢線</t>
  </si>
  <si>
    <t>西桑名</t>
  </si>
  <si>
    <t>馬道</t>
  </si>
  <si>
    <t>西別所</t>
  </si>
  <si>
    <t>蓮花寺</t>
  </si>
  <si>
    <t>在良</t>
  </si>
  <si>
    <t>七和</t>
  </si>
  <si>
    <t>穴太</t>
  </si>
  <si>
    <t>楚原</t>
  </si>
  <si>
    <t>麻生田</t>
  </si>
  <si>
    <t>阿下喜</t>
  </si>
  <si>
    <t>湯の山線</t>
  </si>
  <si>
    <t>湯の山温泉</t>
  </si>
  <si>
    <t>大羽根園</t>
  </si>
  <si>
    <t>中菰野</t>
  </si>
  <si>
    <t>菰野</t>
  </si>
  <si>
    <t>高角</t>
  </si>
  <si>
    <t>伊勢川島</t>
  </si>
  <si>
    <t>伊勢松本</t>
  </si>
  <si>
    <t>中川原</t>
  </si>
  <si>
    <t>比土</t>
  </si>
  <si>
    <t>上林</t>
  </si>
  <si>
    <t>丸山</t>
  </si>
  <si>
    <t>依那古</t>
  </si>
  <si>
    <t>市部</t>
  </si>
  <si>
    <t>猪田道</t>
  </si>
  <si>
    <t>桑町</t>
  </si>
  <si>
    <t>茅町</t>
  </si>
  <si>
    <t>広小路</t>
  </si>
  <si>
    <t>西大手</t>
  </si>
  <si>
    <t>新居</t>
  </si>
  <si>
    <t>鈴鹿線</t>
  </si>
  <si>
    <t>三日市</t>
  </si>
  <si>
    <t>平田町</t>
  </si>
  <si>
    <t>多度</t>
  </si>
  <si>
    <t>下野代</t>
  </si>
  <si>
    <t>播磨</t>
  </si>
  <si>
    <t>八王子線</t>
  </si>
  <si>
    <t>西日野</t>
  </si>
  <si>
    <t>鳥羽線</t>
  </si>
  <si>
    <t>池の浦</t>
  </si>
  <si>
    <t>朝熊</t>
  </si>
  <si>
    <t>五十鈴川</t>
  </si>
  <si>
    <t>伊勢鉄道計</t>
  </si>
  <si>
    <t>鈴鹿</t>
  </si>
  <si>
    <t>玉垣</t>
  </si>
  <si>
    <t>鈴鹿サーキット稲生</t>
  </si>
  <si>
    <t>徳田</t>
  </si>
  <si>
    <t>中瀬古</t>
  </si>
  <si>
    <t>伊勢上野</t>
  </si>
  <si>
    <t>河芸</t>
  </si>
  <si>
    <t>東一身田</t>
  </si>
  <si>
    <t>(近鉄)富　　　　　田</t>
  </si>
  <si>
    <t>大矢知</t>
  </si>
  <si>
    <t>平津</t>
  </si>
  <si>
    <t>暁学園前</t>
  </si>
  <si>
    <t>山城</t>
  </si>
  <si>
    <t>保々</t>
  </si>
  <si>
    <t>梅戸井</t>
  </si>
  <si>
    <t>大安</t>
  </si>
  <si>
    <t>三里</t>
  </si>
  <si>
    <t>丹生川</t>
  </si>
  <si>
    <t>伊勢治田</t>
  </si>
  <si>
    <t>東藤原</t>
  </si>
  <si>
    <t>西野尻</t>
  </si>
  <si>
    <t>西藤原</t>
  </si>
  <si>
    <t>三岐鉄道計</t>
  </si>
  <si>
    <t>大泉</t>
  </si>
  <si>
    <t>星川</t>
  </si>
  <si>
    <t>東員</t>
  </si>
  <si>
    <t>養老鉄道計</t>
  </si>
  <si>
    <t>伊賀鉄道計</t>
  </si>
  <si>
    <t>総数</t>
  </si>
  <si>
    <t xml:space="preserve">      １１５. 私鉄（ＪＲを除く）各駅別旅客乗車人員（続）</t>
  </si>
  <si>
    <t>単位:人</t>
  </si>
  <si>
    <t>津</t>
  </si>
  <si>
    <t>川越富洲原</t>
  </si>
  <si>
    <t>益生</t>
  </si>
  <si>
    <t>桑名</t>
  </si>
  <si>
    <t>三岐線</t>
  </si>
  <si>
    <t>下深谷</t>
  </si>
  <si>
    <t>伊　勢　市(JR経由)</t>
  </si>
  <si>
    <t>伊賀上野（JR経由含む）</t>
  </si>
  <si>
    <t>伊賀神戸</t>
  </si>
  <si>
    <t>鳥羽</t>
  </si>
  <si>
    <t>桑名（JR、近鉄経由含む）</t>
  </si>
  <si>
    <t xml:space="preserve">      １１５. 私鉄（ＪＲを除く）各駅別旅客乗車人員</t>
  </si>
  <si>
    <t>伊賀神戸（伊賀経由）</t>
  </si>
  <si>
    <t>近鉄富田(三岐経由)</t>
  </si>
  <si>
    <r>
      <t>桑名</t>
    </r>
    <r>
      <rPr>
        <sz val="12"/>
        <rFont val="ＭＳ 明朝"/>
        <family val="1"/>
      </rPr>
      <t>（三岐・養老経由）</t>
    </r>
  </si>
  <si>
    <t>注１　交通量調査等とは集計方法が異なるので単純比較できない。</t>
  </si>
  <si>
    <t>資料 近畿日本鉄道(株)､伊勢鉄道(株)、三岐鉄道(株)</t>
  </si>
  <si>
    <t xml:space="preserve">  ２ １日平均は、年度毎の乗車総数を365（閏年が関係する年度は366）で除した。</t>
  </si>
  <si>
    <t>平成26年度</t>
  </si>
  <si>
    <r>
      <t>松　　　　阪(</t>
    </r>
    <r>
      <rPr>
        <sz val="14"/>
        <rFont val="ＭＳ 明朝"/>
        <family val="1"/>
      </rPr>
      <t>JR経由)</t>
    </r>
  </si>
  <si>
    <r>
      <t xml:space="preserve">            </t>
    </r>
    <r>
      <rPr>
        <sz val="14"/>
        <rFont val="ＭＳ 明朝"/>
        <family val="1"/>
      </rPr>
      <t>津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(JR</t>
    </r>
    <r>
      <rPr>
        <sz val="8"/>
        <rFont val="ＭＳ 明朝"/>
        <family val="1"/>
      </rPr>
      <t xml:space="preserve">  </t>
    </r>
    <r>
      <rPr>
        <sz val="14"/>
        <rFont val="ＭＳ 明朝"/>
        <family val="1"/>
      </rPr>
      <t>経</t>
    </r>
    <r>
      <rPr>
        <sz val="8"/>
        <rFont val="ＭＳ 明朝"/>
        <family val="1"/>
      </rPr>
      <t xml:space="preserve">  </t>
    </r>
    <r>
      <rPr>
        <sz val="14"/>
        <rFont val="ＭＳ 明朝"/>
        <family val="1"/>
      </rPr>
      <t>由 )</t>
    </r>
  </si>
  <si>
    <r>
      <t>資料 近畿日本鉄道(株)､伊勢鉄道(株)､三岐鉄道(株)､伊賀鉄道</t>
    </r>
    <r>
      <rPr>
        <sz val="14"/>
        <rFont val="ＭＳ 明朝"/>
        <family val="1"/>
      </rPr>
      <t>(株)､養老鉄道(株)</t>
    </r>
  </si>
  <si>
    <r>
      <t>伊賀鉄道(</t>
    </r>
    <r>
      <rPr>
        <sz val="14"/>
        <rFont val="ＭＳ 明朝"/>
        <family val="1"/>
      </rPr>
      <t>株)､養老鉄道(株)　　　　　　　　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</si>
</sst>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u val="single"/>
      <sz val="20"/>
      <name val="ＭＳ ゴシック"/>
      <family val="3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8" fontId="6" fillId="0" borderId="0" xfId="49" applyFont="1" applyFill="1" applyAlignment="1" applyProtection="1">
      <alignment/>
      <protection/>
    </xf>
    <xf numFmtId="37" fontId="6" fillId="0" borderId="0" xfId="0" applyFont="1" applyFill="1" applyAlignment="1">
      <alignment horizontal="distributed"/>
    </xf>
    <xf numFmtId="37" fontId="6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right"/>
      <protection/>
    </xf>
    <xf numFmtId="37" fontId="7" fillId="0" borderId="0" xfId="0" applyFont="1" applyFill="1" applyBorder="1" applyAlignment="1" applyProtection="1">
      <alignment horizontal="centerContinuous"/>
      <protection/>
    </xf>
    <xf numFmtId="37" fontId="0" fillId="0" borderId="0" xfId="0" applyFont="1" applyFill="1" applyBorder="1" applyAlignment="1" applyProtection="1">
      <alignment horizontal="left"/>
      <protection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  <xf numFmtId="37" fontId="6" fillId="0" borderId="0" xfId="0" applyFont="1" applyFill="1" applyAlignment="1" applyProtection="1">
      <alignment horizontal="left"/>
      <protection/>
    </xf>
    <xf numFmtId="37" fontId="0" fillId="0" borderId="0" xfId="0" applyFont="1" applyFill="1" applyAlignment="1" applyProtection="1">
      <alignment horizontal="left"/>
      <protection/>
    </xf>
    <xf numFmtId="37" fontId="6" fillId="0" borderId="10" xfId="61" applyFont="1" applyFill="1" applyBorder="1" applyAlignment="1">
      <alignment/>
      <protection/>
    </xf>
    <xf numFmtId="38" fontId="6" fillId="0" borderId="11" xfId="49" applyFont="1" applyFill="1" applyBorder="1" applyAlignment="1" applyProtection="1">
      <alignment/>
      <protection/>
    </xf>
    <xf numFmtId="37" fontId="0" fillId="0" borderId="0" xfId="61" applyFont="1" applyFill="1" applyAlignment="1" applyProtection="1">
      <alignment horizontal="left"/>
      <protection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>
      <alignment/>
    </xf>
    <xf numFmtId="37" fontId="7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 horizontal="centerContinuous"/>
    </xf>
    <xf numFmtId="37" fontId="6" fillId="0" borderId="0" xfId="0" applyFont="1" applyFill="1" applyAlignment="1" applyProtection="1" quotePrefix="1">
      <alignment horizontal="distributed"/>
      <protection/>
    </xf>
    <xf numFmtId="38" fontId="6" fillId="0" borderId="0" xfId="49" applyFont="1" applyFill="1" applyAlignment="1" applyProtection="1">
      <alignment horizontal="right"/>
      <protection/>
    </xf>
    <xf numFmtId="37" fontId="6" fillId="0" borderId="0" xfId="0" applyFont="1" applyFill="1" applyAlignment="1" applyProtection="1" quotePrefix="1">
      <alignment horizontal="right"/>
      <protection/>
    </xf>
    <xf numFmtId="37" fontId="6" fillId="0" borderId="0" xfId="0" applyFont="1" applyFill="1" applyAlignment="1" applyProtection="1" quotePrefix="1">
      <alignment horizontal="left"/>
      <protection/>
    </xf>
    <xf numFmtId="38" fontId="6" fillId="0" borderId="11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Fill="1" applyBorder="1" applyAlignment="1" applyProtection="1">
      <alignment/>
      <protection/>
    </xf>
    <xf numFmtId="37" fontId="0" fillId="0" borderId="0" xfId="0" applyFont="1" applyFill="1" applyAlignment="1" applyProtection="1">
      <alignment horizontal="right" vertical="top"/>
      <protection/>
    </xf>
    <xf numFmtId="37" fontId="0" fillId="0" borderId="10" xfId="0" applyFont="1" applyFill="1" applyBorder="1" applyAlignment="1">
      <alignment/>
    </xf>
    <xf numFmtId="37" fontId="0" fillId="0" borderId="0" xfId="0" applyFont="1" applyFill="1" applyAlignment="1" applyProtection="1">
      <alignment horizontal="center"/>
      <protection/>
    </xf>
    <xf numFmtId="37" fontId="0" fillId="0" borderId="0" xfId="0" applyFont="1" applyFill="1" applyBorder="1" applyAlignment="1">
      <alignment/>
    </xf>
    <xf numFmtId="37" fontId="0" fillId="0" borderId="12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10" xfId="0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>
      <alignment/>
    </xf>
    <xf numFmtId="37" fontId="0" fillId="0" borderId="13" xfId="0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 horizontal="centerContinuous"/>
    </xf>
    <xf numFmtId="37" fontId="0" fillId="0" borderId="14" xfId="0" applyFont="1" applyFill="1" applyBorder="1" applyAlignment="1">
      <alignment/>
    </xf>
    <xf numFmtId="37" fontId="0" fillId="0" borderId="15" xfId="0" applyFont="1" applyFill="1" applyBorder="1" applyAlignment="1">
      <alignment/>
    </xf>
    <xf numFmtId="37" fontId="0" fillId="0" borderId="16" xfId="0" applyFont="1" applyFill="1" applyBorder="1" applyAlignment="1">
      <alignment/>
    </xf>
    <xf numFmtId="37" fontId="0" fillId="0" borderId="0" xfId="0" applyFont="1" applyFill="1" applyAlignment="1" applyProtection="1">
      <alignment horizontal="centerContinuous"/>
      <protection/>
    </xf>
    <xf numFmtId="37" fontId="0" fillId="0" borderId="16" xfId="0" applyFont="1" applyFill="1" applyBorder="1" applyAlignment="1">
      <alignment horizontal="right"/>
    </xf>
    <xf numFmtId="37" fontId="0" fillId="0" borderId="17" xfId="0" applyFont="1" applyFill="1" applyBorder="1" applyAlignment="1">
      <alignment/>
    </xf>
    <xf numFmtId="37" fontId="0" fillId="0" borderId="18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 wrapText="1"/>
      <protection/>
    </xf>
    <xf numFmtId="37" fontId="0" fillId="0" borderId="0" xfId="0" applyFont="1" applyFill="1" applyBorder="1" applyAlignment="1">
      <alignment horizontal="right"/>
    </xf>
    <xf numFmtId="37" fontId="0" fillId="0" borderId="0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Alignment="1">
      <alignment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 applyProtection="1">
      <alignment/>
      <protection/>
    </xf>
    <xf numFmtId="38" fontId="0" fillId="0" borderId="0" xfId="49" applyFont="1" applyFill="1" applyAlignment="1" applyProtection="1">
      <alignment/>
      <protection locked="0"/>
    </xf>
    <xf numFmtId="38" fontId="0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 locked="0"/>
    </xf>
    <xf numFmtId="38" fontId="0" fillId="0" borderId="19" xfId="49" applyFont="1" applyFill="1" applyBorder="1" applyAlignment="1" applyProtection="1">
      <alignment/>
      <protection/>
    </xf>
    <xf numFmtId="38" fontId="0" fillId="0" borderId="13" xfId="49" applyFont="1" applyFill="1" applyBorder="1" applyAlignment="1" applyProtection="1">
      <alignment/>
      <protection/>
    </xf>
    <xf numFmtId="38" fontId="0" fillId="0" borderId="13" xfId="49" applyFont="1" applyFill="1" applyBorder="1" applyAlignment="1" applyProtection="1">
      <alignment/>
      <protection locked="0"/>
    </xf>
    <xf numFmtId="37" fontId="0" fillId="0" borderId="13" xfId="0" applyFont="1" applyFill="1" applyBorder="1" applyAlignment="1" applyProtection="1">
      <alignment horizontal="right" vertical="top"/>
      <protection/>
    </xf>
    <xf numFmtId="38" fontId="0" fillId="0" borderId="0" xfId="49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/>
      <protection locked="0"/>
    </xf>
    <xf numFmtId="37" fontId="0" fillId="0" borderId="0" xfId="0" applyFont="1" applyFill="1" applyBorder="1" applyAlignment="1" applyProtection="1">
      <alignment horizontal="right" vertical="top"/>
      <protection/>
    </xf>
    <xf numFmtId="38" fontId="0" fillId="0" borderId="0" xfId="49" applyFont="1" applyFill="1" applyBorder="1" applyAlignment="1" applyProtection="1">
      <alignment horizontal="right"/>
      <protection/>
    </xf>
    <xf numFmtId="37" fontId="0" fillId="0" borderId="12" xfId="0" applyFont="1" applyFill="1" applyBorder="1" applyAlignment="1">
      <alignment horizontal="right"/>
    </xf>
    <xf numFmtId="38" fontId="0" fillId="0" borderId="12" xfId="49" applyFont="1" applyFill="1" applyBorder="1" applyAlignment="1" applyProtection="1">
      <alignment/>
      <protection/>
    </xf>
    <xf numFmtId="38" fontId="0" fillId="0" borderId="12" xfId="49" applyFont="1" applyFill="1" applyBorder="1" applyAlignment="1" applyProtection="1">
      <alignment/>
      <protection locked="0"/>
    </xf>
    <xf numFmtId="37" fontId="0" fillId="0" borderId="0" xfId="0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28</xdr:row>
      <xdr:rowOff>152400</xdr:rowOff>
    </xdr:from>
    <xdr:to>
      <xdr:col>4</xdr:col>
      <xdr:colOff>1533525</xdr:colOff>
      <xdr:row>29</xdr:row>
      <xdr:rowOff>295275</xdr:rowOff>
    </xdr:to>
    <xdr:sp>
      <xdr:nvSpPr>
        <xdr:cNvPr id="1" name="AutoShape 4"/>
        <xdr:cNvSpPr>
          <a:spLocks/>
        </xdr:cNvSpPr>
      </xdr:nvSpPr>
      <xdr:spPr>
        <a:xfrm>
          <a:off x="7620000" y="9296400"/>
          <a:ext cx="104775" cy="466725"/>
        </a:xfrm>
        <a:prstGeom prst="rightBrace">
          <a:avLst>
            <a:gd name="adj1" fmla="val -41712"/>
            <a:gd name="adj2" fmla="val -30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1495425</xdr:colOff>
      <xdr:row>85</xdr:row>
      <xdr:rowOff>152400</xdr:rowOff>
    </xdr:from>
    <xdr:to>
      <xdr:col>4</xdr:col>
      <xdr:colOff>1600200</xdr:colOff>
      <xdr:row>86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7686675" y="278225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1476375</xdr:colOff>
      <xdr:row>18</xdr:row>
      <xdr:rowOff>161925</xdr:rowOff>
    </xdr:from>
    <xdr:to>
      <xdr:col>4</xdr:col>
      <xdr:colOff>1581150</xdr:colOff>
      <xdr:row>19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7667625" y="6153150"/>
          <a:ext cx="104775" cy="466725"/>
        </a:xfrm>
        <a:prstGeom prst="rightBrace">
          <a:avLst>
            <a:gd name="adj1" fmla="val -41689"/>
            <a:gd name="adj2" fmla="val -30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G236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0.91796875" style="14" customWidth="1"/>
    <col min="2" max="2" width="27.83203125" style="15" customWidth="1"/>
    <col min="3" max="3" width="0.91796875" style="15" customWidth="1"/>
    <col min="4" max="6" width="24.5" style="15" customWidth="1"/>
    <col min="7" max="7" width="21.08203125" style="15" customWidth="1"/>
    <col min="8" max="16384" width="8.5" style="15" customWidth="1"/>
  </cols>
  <sheetData>
    <row r="1" spans="1:7" ht="27" customHeight="1">
      <c r="A1" s="16"/>
      <c r="B1" s="5" t="s">
        <v>179</v>
      </c>
      <c r="C1" s="17"/>
      <c r="D1" s="36"/>
      <c r="E1" s="36"/>
      <c r="F1" s="36"/>
      <c r="G1" s="40"/>
    </row>
    <row r="2" spans="1:7" ht="24.75" customHeight="1" thickBot="1">
      <c r="A2" s="11"/>
      <c r="B2" s="11" t="s">
        <v>186</v>
      </c>
      <c r="C2" s="26"/>
      <c r="D2" s="26"/>
      <c r="E2" s="26"/>
      <c r="F2" s="26"/>
      <c r="G2" s="31" t="s">
        <v>167</v>
      </c>
    </row>
    <row r="3" spans="1:7" ht="60" customHeight="1" thickTop="1">
      <c r="A3" s="41"/>
      <c r="B3" s="39"/>
      <c r="C3" s="42"/>
      <c r="D3" s="43" t="s">
        <v>14</v>
      </c>
      <c r="E3" s="43" t="s">
        <v>15</v>
      </c>
      <c r="F3" s="43" t="s">
        <v>16</v>
      </c>
      <c r="G3" s="44" t="s">
        <v>17</v>
      </c>
    </row>
    <row r="4" spans="1:7" ht="15" customHeight="1">
      <c r="A4" s="45"/>
      <c r="B4" s="28"/>
      <c r="C4" s="28"/>
      <c r="D4" s="33"/>
      <c r="E4" s="32"/>
      <c r="F4" s="32"/>
      <c r="G4" s="46"/>
    </row>
    <row r="5" spans="2:7" ht="25.5" customHeight="1">
      <c r="B5" s="18" t="s">
        <v>165</v>
      </c>
      <c r="D5" s="12">
        <f>D7+D154+D167+D210+D227</f>
        <v>77320416</v>
      </c>
      <c r="E5" s="1">
        <f>E7+E154+E167+E210+E227</f>
        <v>26501546</v>
      </c>
      <c r="F5" s="1">
        <f>F7+F154+F167+F210+F227</f>
        <v>50818870</v>
      </c>
      <c r="G5" s="19">
        <f>G7+G154+G167+G210+G227</f>
        <v>211839</v>
      </c>
    </row>
    <row r="6" spans="1:7" ht="24.75" customHeight="1">
      <c r="A6" s="20"/>
      <c r="B6" s="8"/>
      <c r="C6" s="21"/>
      <c r="D6" s="12"/>
      <c r="E6" s="47"/>
      <c r="F6" s="47"/>
      <c r="G6" s="47"/>
    </row>
    <row r="7" spans="1:7" ht="25.5" customHeight="1">
      <c r="A7" s="20"/>
      <c r="B7" s="3" t="s">
        <v>4</v>
      </c>
      <c r="C7" s="21"/>
      <c r="D7" s="12">
        <f>D9+D26+D44+D90+D108+D124+D136+D143+D147</f>
        <v>66886039</v>
      </c>
      <c r="E7" s="1">
        <f>E9+E26+E44+E90+E108+E124+E136+E143+E147</f>
        <v>22878139</v>
      </c>
      <c r="F7" s="1">
        <f>F9+F26+F44+F90+F108+F124+F136+F143+F147</f>
        <v>44007900</v>
      </c>
      <c r="G7" s="19">
        <f>G9+G26+G44+G90+G108+G124+G136+G143+G147</f>
        <v>183253</v>
      </c>
    </row>
    <row r="8" spans="1:7" ht="21" customHeight="1">
      <c r="A8" s="4"/>
      <c r="B8" s="8"/>
      <c r="D8" s="48"/>
      <c r="E8" s="47"/>
      <c r="F8" s="47"/>
      <c r="G8" s="47"/>
    </row>
    <row r="9" spans="1:7" ht="25.5" customHeight="1">
      <c r="A9" s="4"/>
      <c r="B9" s="3" t="s">
        <v>18</v>
      </c>
      <c r="C9" s="9"/>
      <c r="D9" s="12">
        <f>SUM(D11:D24)</f>
        <v>6046296</v>
      </c>
      <c r="E9" s="1">
        <f>SUM(E11:E24)</f>
        <v>1758156</v>
      </c>
      <c r="F9" s="1">
        <f>SUM(F11:F24)</f>
        <v>4288140</v>
      </c>
      <c r="G9" s="1">
        <f>SUM(G11:G24)</f>
        <v>16566</v>
      </c>
    </row>
    <row r="10" spans="1:7" ht="18.75" customHeight="1">
      <c r="A10" s="4"/>
      <c r="B10" s="8"/>
      <c r="D10" s="48"/>
      <c r="E10" s="47"/>
      <c r="F10" s="47"/>
      <c r="G10" s="47"/>
    </row>
    <row r="11" spans="1:7" ht="25.5" customHeight="1">
      <c r="A11" s="4"/>
      <c r="B11" s="7" t="s">
        <v>19</v>
      </c>
      <c r="C11" s="10"/>
      <c r="D11" s="49">
        <f>SUM(E11:F11)</f>
        <v>192415</v>
      </c>
      <c r="E11" s="50">
        <v>36775</v>
      </c>
      <c r="F11" s="50">
        <v>155640</v>
      </c>
      <c r="G11" s="51">
        <f>ROUND(D11/365,0)</f>
        <v>527</v>
      </c>
    </row>
    <row r="12" spans="1:7" ht="25.5" customHeight="1">
      <c r="A12" s="4"/>
      <c r="B12" s="7" t="s">
        <v>20</v>
      </c>
      <c r="C12" s="10"/>
      <c r="D12" s="49">
        <f>SUM(E12:F12)</f>
        <v>19475</v>
      </c>
      <c r="E12" s="50">
        <v>6035</v>
      </c>
      <c r="F12" s="50">
        <v>13440</v>
      </c>
      <c r="G12" s="51">
        <f aca="true" t="shared" si="0" ref="G12:G24">ROUND(D12/365,0)</f>
        <v>53</v>
      </c>
    </row>
    <row r="13" spans="1:7" ht="25.5" customHeight="1">
      <c r="A13" s="4"/>
      <c r="B13" s="7" t="s">
        <v>21</v>
      </c>
      <c r="C13" s="10"/>
      <c r="D13" s="49">
        <f aca="true" t="shared" si="1" ref="D13:D23">SUM(E13:F13)</f>
        <v>82800</v>
      </c>
      <c r="E13" s="50">
        <v>24120</v>
      </c>
      <c r="F13" s="50">
        <v>58680</v>
      </c>
      <c r="G13" s="51">
        <f t="shared" si="0"/>
        <v>227</v>
      </c>
    </row>
    <row r="14" spans="1:7" ht="25.5" customHeight="1">
      <c r="A14" s="4"/>
      <c r="B14" s="7" t="s">
        <v>22</v>
      </c>
      <c r="C14" s="10"/>
      <c r="D14" s="49">
        <f t="shared" si="1"/>
        <v>228770</v>
      </c>
      <c r="E14" s="50">
        <v>91310</v>
      </c>
      <c r="F14" s="50">
        <v>137460</v>
      </c>
      <c r="G14" s="51">
        <f t="shared" si="0"/>
        <v>627</v>
      </c>
    </row>
    <row r="15" spans="1:7" ht="25.5" customHeight="1">
      <c r="A15" s="4"/>
      <c r="B15" s="7" t="s">
        <v>23</v>
      </c>
      <c r="C15" s="10"/>
      <c r="D15" s="49">
        <f t="shared" si="1"/>
        <v>16543</v>
      </c>
      <c r="E15" s="50">
        <v>14893</v>
      </c>
      <c r="F15" s="50">
        <v>1650</v>
      </c>
      <c r="G15" s="51">
        <f t="shared" si="0"/>
        <v>45</v>
      </c>
    </row>
    <row r="16" spans="1:7" ht="25.5" customHeight="1">
      <c r="A16" s="4"/>
      <c r="B16" s="7" t="s">
        <v>24</v>
      </c>
      <c r="C16" s="10"/>
      <c r="D16" s="49">
        <f t="shared" si="1"/>
        <v>5698</v>
      </c>
      <c r="E16" s="50">
        <v>5278</v>
      </c>
      <c r="F16" s="50">
        <v>420</v>
      </c>
      <c r="G16" s="51">
        <f t="shared" si="0"/>
        <v>16</v>
      </c>
    </row>
    <row r="17" spans="1:7" ht="25.5" customHeight="1">
      <c r="A17" s="4"/>
      <c r="B17" s="7" t="s">
        <v>25</v>
      </c>
      <c r="C17" s="10"/>
      <c r="D17" s="49">
        <f t="shared" si="1"/>
        <v>38896</v>
      </c>
      <c r="E17" s="50">
        <v>8086</v>
      </c>
      <c r="F17" s="50">
        <v>30810</v>
      </c>
      <c r="G17" s="51">
        <f t="shared" si="0"/>
        <v>107</v>
      </c>
    </row>
    <row r="18" spans="1:7" ht="25.5" customHeight="1">
      <c r="A18" s="4"/>
      <c r="B18" s="7" t="s">
        <v>10</v>
      </c>
      <c r="C18" s="10"/>
      <c r="D18" s="49">
        <f t="shared" si="1"/>
        <v>410853</v>
      </c>
      <c r="E18" s="50">
        <v>101193</v>
      </c>
      <c r="F18" s="50">
        <v>309660</v>
      </c>
      <c r="G18" s="51">
        <f t="shared" si="0"/>
        <v>1126</v>
      </c>
    </row>
    <row r="19" spans="1:7" ht="25.5" customHeight="1">
      <c r="A19" s="4"/>
      <c r="B19" s="7" t="s">
        <v>176</v>
      </c>
      <c r="C19" s="10"/>
      <c r="D19" s="49">
        <f t="shared" si="1"/>
        <v>505909</v>
      </c>
      <c r="E19" s="50">
        <v>245779</v>
      </c>
      <c r="F19" s="50">
        <v>260130</v>
      </c>
      <c r="G19" s="51">
        <f t="shared" si="0"/>
        <v>1386</v>
      </c>
    </row>
    <row r="20" spans="1:7" ht="25.5" customHeight="1">
      <c r="A20" s="4"/>
      <c r="B20" s="7" t="s">
        <v>180</v>
      </c>
      <c r="C20" s="10"/>
      <c r="D20" s="49">
        <f t="shared" si="1"/>
        <v>383580</v>
      </c>
      <c r="E20" s="50"/>
      <c r="F20" s="50">
        <v>383580</v>
      </c>
      <c r="G20" s="51">
        <f t="shared" si="0"/>
        <v>1051</v>
      </c>
    </row>
    <row r="21" spans="1:7" ht="25.5" customHeight="1">
      <c r="A21" s="4"/>
      <c r="B21" s="7" t="s">
        <v>26</v>
      </c>
      <c r="C21" s="10"/>
      <c r="D21" s="49">
        <f t="shared" si="1"/>
        <v>325606</v>
      </c>
      <c r="E21" s="50">
        <v>70096</v>
      </c>
      <c r="F21" s="50">
        <v>255510</v>
      </c>
      <c r="G21" s="51">
        <f t="shared" si="0"/>
        <v>892</v>
      </c>
    </row>
    <row r="22" spans="1:7" ht="25.5" customHeight="1">
      <c r="A22" s="4"/>
      <c r="B22" s="7" t="s">
        <v>27</v>
      </c>
      <c r="C22" s="10"/>
      <c r="D22" s="49">
        <f t="shared" si="1"/>
        <v>1243537</v>
      </c>
      <c r="E22" s="50">
        <v>324277</v>
      </c>
      <c r="F22" s="50">
        <v>919260</v>
      </c>
      <c r="G22" s="51">
        <f t="shared" si="0"/>
        <v>3407</v>
      </c>
    </row>
    <row r="23" spans="1:7" ht="25.5" customHeight="1">
      <c r="A23" s="4"/>
      <c r="B23" s="7" t="s">
        <v>28</v>
      </c>
      <c r="C23" s="10"/>
      <c r="D23" s="49">
        <f t="shared" si="1"/>
        <v>2369933</v>
      </c>
      <c r="E23" s="50">
        <v>738293</v>
      </c>
      <c r="F23" s="50">
        <v>1631640</v>
      </c>
      <c r="G23" s="51">
        <f t="shared" si="0"/>
        <v>6493</v>
      </c>
    </row>
    <row r="24" spans="1:7" ht="25.5" customHeight="1">
      <c r="A24" s="4"/>
      <c r="B24" s="7" t="s">
        <v>29</v>
      </c>
      <c r="C24" s="10"/>
      <c r="D24" s="49">
        <f>SUM(E24:F24)</f>
        <v>222281</v>
      </c>
      <c r="E24" s="50">
        <v>92021</v>
      </c>
      <c r="F24" s="50">
        <v>130260</v>
      </c>
      <c r="G24" s="51">
        <f t="shared" si="0"/>
        <v>609</v>
      </c>
    </row>
    <row r="25" spans="1:7" ht="25.5" customHeight="1">
      <c r="A25" s="4"/>
      <c r="B25" s="8"/>
      <c r="C25" s="10"/>
      <c r="D25" s="48"/>
      <c r="E25" s="50"/>
      <c r="F25" s="50"/>
      <c r="G25" s="47"/>
    </row>
    <row r="26" spans="1:7" ht="25.5" customHeight="1">
      <c r="A26" s="4"/>
      <c r="B26" s="3" t="s">
        <v>30</v>
      </c>
      <c r="C26" s="10"/>
      <c r="D26" s="12">
        <f>SUM(D28:D42)</f>
        <v>8705181</v>
      </c>
      <c r="E26" s="1">
        <f>SUM(E28:E42)</f>
        <v>3342981</v>
      </c>
      <c r="F26" s="1">
        <f>SUM(F28:F42)</f>
        <v>5362200</v>
      </c>
      <c r="G26" s="1">
        <f>SUM(G28:G42)</f>
        <v>23850</v>
      </c>
    </row>
    <row r="27" spans="1:7" ht="18.75" customHeight="1">
      <c r="A27" s="4"/>
      <c r="B27" s="8"/>
      <c r="C27" s="10"/>
      <c r="D27" s="48"/>
      <c r="E27" s="50"/>
      <c r="F27" s="50"/>
      <c r="G27" s="47"/>
    </row>
    <row r="28" spans="1:7" ht="25.5" customHeight="1">
      <c r="A28" s="4"/>
      <c r="B28" s="7" t="s">
        <v>31</v>
      </c>
      <c r="C28" s="10"/>
      <c r="D28" s="49">
        <f aca="true" t="shared" si="2" ref="D28:D42">SUM(E28:F28)</f>
        <v>2247858</v>
      </c>
      <c r="E28" s="50">
        <v>950898</v>
      </c>
      <c r="F28" s="50">
        <v>1296960</v>
      </c>
      <c r="G28" s="51">
        <f>ROUND(D28/365,0)</f>
        <v>6159</v>
      </c>
    </row>
    <row r="29" spans="1:7" ht="25.5" customHeight="1">
      <c r="A29" s="4"/>
      <c r="B29" s="7" t="s">
        <v>0</v>
      </c>
      <c r="C29" s="10"/>
      <c r="D29" s="49">
        <f t="shared" si="2"/>
        <v>1474232</v>
      </c>
      <c r="E29" s="50">
        <v>786242</v>
      </c>
      <c r="F29" s="50">
        <v>687990</v>
      </c>
      <c r="G29" s="51">
        <f aca="true" t="shared" si="3" ref="G29:G42">ROUND(D29/365,0)</f>
        <v>4039</v>
      </c>
    </row>
    <row r="30" spans="1:7" ht="25.5" customHeight="1">
      <c r="A30" s="4"/>
      <c r="B30" s="7" t="s">
        <v>174</v>
      </c>
      <c r="C30" s="10"/>
      <c r="D30" s="49">
        <f t="shared" si="2"/>
        <v>15870</v>
      </c>
      <c r="E30" s="52"/>
      <c r="F30" s="50">
        <v>15870</v>
      </c>
      <c r="G30" s="51">
        <f t="shared" si="3"/>
        <v>43</v>
      </c>
    </row>
    <row r="31" spans="1:7" ht="25.5" customHeight="1">
      <c r="A31" s="4"/>
      <c r="B31" s="7" t="s">
        <v>32</v>
      </c>
      <c r="C31" s="10"/>
      <c r="D31" s="49">
        <f t="shared" si="2"/>
        <v>200587</v>
      </c>
      <c r="E31" s="50">
        <v>62827</v>
      </c>
      <c r="F31" s="50">
        <v>137760</v>
      </c>
      <c r="G31" s="51">
        <f t="shared" si="3"/>
        <v>550</v>
      </c>
    </row>
    <row r="32" spans="1:7" ht="25.5" customHeight="1">
      <c r="A32" s="4"/>
      <c r="B32" s="7" t="s">
        <v>33</v>
      </c>
      <c r="D32" s="49">
        <f t="shared" si="2"/>
        <v>104708</v>
      </c>
      <c r="E32" s="50">
        <v>17618</v>
      </c>
      <c r="F32" s="50">
        <v>87090</v>
      </c>
      <c r="G32" s="51">
        <f t="shared" si="3"/>
        <v>287</v>
      </c>
    </row>
    <row r="33" spans="1:7" ht="25.5" customHeight="1">
      <c r="A33" s="4"/>
      <c r="B33" s="7" t="s">
        <v>34</v>
      </c>
      <c r="C33" s="9"/>
      <c r="D33" s="49">
        <f t="shared" si="2"/>
        <v>412091</v>
      </c>
      <c r="E33" s="50">
        <v>84551</v>
      </c>
      <c r="F33" s="50">
        <v>327540</v>
      </c>
      <c r="G33" s="51">
        <f t="shared" si="3"/>
        <v>1129</v>
      </c>
    </row>
    <row r="34" spans="1:7" ht="25.5" customHeight="1">
      <c r="A34" s="4"/>
      <c r="B34" s="7" t="s">
        <v>35</v>
      </c>
      <c r="C34" s="9"/>
      <c r="D34" s="49">
        <f t="shared" si="2"/>
        <v>231194</v>
      </c>
      <c r="E34" s="50">
        <v>67274</v>
      </c>
      <c r="F34" s="50">
        <v>163920</v>
      </c>
      <c r="G34" s="51">
        <f t="shared" si="3"/>
        <v>633</v>
      </c>
    </row>
    <row r="35" spans="1:7" ht="25.5" customHeight="1">
      <c r="A35" s="4"/>
      <c r="B35" s="7" t="s">
        <v>36</v>
      </c>
      <c r="C35" s="10"/>
      <c r="D35" s="49">
        <f t="shared" si="2"/>
        <v>312480</v>
      </c>
      <c r="E35" s="50">
        <v>66630</v>
      </c>
      <c r="F35" s="50">
        <v>245850</v>
      </c>
      <c r="G35" s="51">
        <f t="shared" si="3"/>
        <v>856</v>
      </c>
    </row>
    <row r="36" spans="1:7" ht="25.5" customHeight="1">
      <c r="A36" s="4"/>
      <c r="B36" s="7" t="s">
        <v>37</v>
      </c>
      <c r="C36" s="10"/>
      <c r="D36" s="49">
        <f t="shared" si="2"/>
        <v>58623</v>
      </c>
      <c r="E36" s="50">
        <v>11013</v>
      </c>
      <c r="F36" s="50">
        <v>47610</v>
      </c>
      <c r="G36" s="51">
        <f t="shared" si="3"/>
        <v>161</v>
      </c>
    </row>
    <row r="37" spans="1:7" ht="25.5" customHeight="1">
      <c r="A37" s="4"/>
      <c r="B37" s="7" t="s">
        <v>38</v>
      </c>
      <c r="C37" s="27"/>
      <c r="D37" s="49">
        <f t="shared" si="2"/>
        <v>235109</v>
      </c>
      <c r="E37" s="50">
        <v>49169</v>
      </c>
      <c r="F37" s="50">
        <v>185940</v>
      </c>
      <c r="G37" s="51">
        <f t="shared" si="3"/>
        <v>644</v>
      </c>
    </row>
    <row r="38" spans="1:7" ht="25.5" customHeight="1">
      <c r="A38" s="4"/>
      <c r="B38" s="7" t="s">
        <v>39</v>
      </c>
      <c r="C38" s="10"/>
      <c r="D38" s="49">
        <f t="shared" si="2"/>
        <v>355944</v>
      </c>
      <c r="E38" s="50">
        <v>46194</v>
      </c>
      <c r="F38" s="50">
        <v>309750</v>
      </c>
      <c r="G38" s="51">
        <f t="shared" si="3"/>
        <v>975</v>
      </c>
    </row>
    <row r="39" spans="1:7" ht="25.5" customHeight="1">
      <c r="A39" s="4"/>
      <c r="B39" s="7" t="s">
        <v>12</v>
      </c>
      <c r="C39" s="10"/>
      <c r="D39" s="49">
        <f t="shared" si="2"/>
        <v>2784438</v>
      </c>
      <c r="E39" s="50">
        <v>1110348</v>
      </c>
      <c r="F39" s="50">
        <v>1674090</v>
      </c>
      <c r="G39" s="51">
        <f t="shared" si="3"/>
        <v>7629</v>
      </c>
    </row>
    <row r="40" spans="1:7" ht="25.5" customHeight="1">
      <c r="A40" s="4"/>
      <c r="B40" s="7" t="s">
        <v>187</v>
      </c>
      <c r="C40" s="10"/>
      <c r="D40" s="49">
        <f t="shared" si="2"/>
        <v>3029</v>
      </c>
      <c r="E40" s="50">
        <v>779</v>
      </c>
      <c r="F40" s="52">
        <v>2250</v>
      </c>
      <c r="G40" s="51">
        <f t="shared" si="3"/>
        <v>8</v>
      </c>
    </row>
    <row r="41" spans="1:7" ht="25.5" customHeight="1">
      <c r="A41" s="4"/>
      <c r="B41" s="7" t="s">
        <v>40</v>
      </c>
      <c r="C41" s="10"/>
      <c r="D41" s="49">
        <f t="shared" si="2"/>
        <v>187576</v>
      </c>
      <c r="E41" s="50">
        <v>77986</v>
      </c>
      <c r="F41" s="50">
        <v>109590</v>
      </c>
      <c r="G41" s="51">
        <f t="shared" si="3"/>
        <v>514</v>
      </c>
    </row>
    <row r="42" spans="1:7" ht="25.5" customHeight="1">
      <c r="A42" s="4"/>
      <c r="B42" s="7" t="s">
        <v>41</v>
      </c>
      <c r="C42" s="10"/>
      <c r="D42" s="49">
        <f t="shared" si="2"/>
        <v>81442</v>
      </c>
      <c r="E42" s="50">
        <v>11452</v>
      </c>
      <c r="F42" s="50">
        <v>69990</v>
      </c>
      <c r="G42" s="51">
        <f t="shared" si="3"/>
        <v>223</v>
      </c>
    </row>
    <row r="43" spans="1:7" ht="25.5" customHeight="1">
      <c r="A43" s="4"/>
      <c r="B43" s="8"/>
      <c r="C43" s="10"/>
      <c r="D43" s="48"/>
      <c r="E43" s="50"/>
      <c r="F43" s="50"/>
      <c r="G43" s="47"/>
    </row>
    <row r="44" spans="1:7" ht="25.5" customHeight="1">
      <c r="A44" s="4"/>
      <c r="B44" s="3" t="s">
        <v>42</v>
      </c>
      <c r="C44" s="10"/>
      <c r="D44" s="12">
        <f>SUM(D46:D88)</f>
        <v>42297534</v>
      </c>
      <c r="E44" s="1">
        <f>SUM(E46:E88)</f>
        <v>14444814</v>
      </c>
      <c r="F44" s="1">
        <f>SUM(F46:F88)</f>
        <v>27852720</v>
      </c>
      <c r="G44" s="19">
        <f>SUM(G46:G88)</f>
        <v>115883</v>
      </c>
    </row>
    <row r="45" spans="1:7" ht="18.75" customHeight="1">
      <c r="A45" s="4"/>
      <c r="B45" s="8"/>
      <c r="C45" s="10"/>
      <c r="D45" s="48"/>
      <c r="E45" s="50"/>
      <c r="F45" s="47"/>
      <c r="G45" s="51"/>
    </row>
    <row r="46" spans="1:7" ht="25.5" customHeight="1">
      <c r="A46" s="4"/>
      <c r="B46" s="7" t="s">
        <v>43</v>
      </c>
      <c r="C46" s="10"/>
      <c r="D46" s="49">
        <f aca="true" t="shared" si="4" ref="D46:D88">SUM(E46:F46)</f>
        <v>1394815</v>
      </c>
      <c r="E46" s="50">
        <v>515305</v>
      </c>
      <c r="F46" s="50">
        <v>879510</v>
      </c>
      <c r="G46" s="51">
        <f>ROUND(D46/365,0)</f>
        <v>3821</v>
      </c>
    </row>
    <row r="47" spans="1:7" ht="25.5" customHeight="1">
      <c r="A47" s="4"/>
      <c r="B47" s="7" t="s">
        <v>44</v>
      </c>
      <c r="C47" s="10"/>
      <c r="D47" s="49">
        <f t="shared" si="4"/>
        <v>68743</v>
      </c>
      <c r="E47" s="50">
        <v>13843</v>
      </c>
      <c r="F47" s="50">
        <v>54900</v>
      </c>
      <c r="G47" s="51">
        <f aca="true" t="shared" si="5" ref="G47:G56">ROUND(D47/365,0)</f>
        <v>188</v>
      </c>
    </row>
    <row r="48" spans="1:7" ht="25.5" customHeight="1">
      <c r="A48" s="4"/>
      <c r="B48" s="7" t="s">
        <v>45</v>
      </c>
      <c r="C48" s="10"/>
      <c r="D48" s="49">
        <f t="shared" si="4"/>
        <v>2084665</v>
      </c>
      <c r="E48" s="50">
        <v>621355</v>
      </c>
      <c r="F48" s="50">
        <v>1463310</v>
      </c>
      <c r="G48" s="51">
        <f t="shared" si="5"/>
        <v>5711</v>
      </c>
    </row>
    <row r="49" spans="1:7" ht="25.5" customHeight="1">
      <c r="A49" s="4"/>
      <c r="B49" s="7" t="s">
        <v>46</v>
      </c>
      <c r="C49" s="10"/>
      <c r="D49" s="49">
        <f t="shared" si="4"/>
        <v>590770</v>
      </c>
      <c r="E49" s="50">
        <v>187450</v>
      </c>
      <c r="F49" s="50">
        <v>403320</v>
      </c>
      <c r="G49" s="51">
        <f t="shared" si="5"/>
        <v>1619</v>
      </c>
    </row>
    <row r="50" spans="1:7" ht="25.5" customHeight="1">
      <c r="A50" s="4"/>
      <c r="B50" s="7" t="s">
        <v>47</v>
      </c>
      <c r="C50" s="10"/>
      <c r="D50" s="49">
        <f t="shared" si="4"/>
        <v>2388921</v>
      </c>
      <c r="E50" s="50">
        <v>637161</v>
      </c>
      <c r="F50" s="50">
        <v>1751760</v>
      </c>
      <c r="G50" s="51">
        <f t="shared" si="5"/>
        <v>6545</v>
      </c>
    </row>
    <row r="51" spans="1:7" ht="25.5" customHeight="1">
      <c r="A51" s="4"/>
      <c r="B51" s="7" t="s">
        <v>168</v>
      </c>
      <c r="C51" s="10"/>
      <c r="D51" s="49">
        <f t="shared" si="4"/>
        <v>5392298</v>
      </c>
      <c r="E51" s="50">
        <v>1971038</v>
      </c>
      <c r="F51" s="50">
        <v>3421260</v>
      </c>
      <c r="G51" s="51">
        <f t="shared" si="5"/>
        <v>14773</v>
      </c>
    </row>
    <row r="52" spans="1:7" ht="25.5" customHeight="1">
      <c r="A52" s="4"/>
      <c r="B52" s="10" t="s">
        <v>188</v>
      </c>
      <c r="C52" s="10"/>
      <c r="D52" s="49">
        <f t="shared" si="4"/>
        <v>81198</v>
      </c>
      <c r="E52" s="50">
        <v>1008</v>
      </c>
      <c r="F52" s="50">
        <v>80190</v>
      </c>
      <c r="G52" s="51">
        <f t="shared" si="5"/>
        <v>222</v>
      </c>
    </row>
    <row r="53" spans="1:7" ht="25.5" customHeight="1">
      <c r="A53" s="4"/>
      <c r="B53" s="7" t="s">
        <v>48</v>
      </c>
      <c r="C53" s="10"/>
      <c r="D53" s="49">
        <f t="shared" si="4"/>
        <v>1727204</v>
      </c>
      <c r="E53" s="50">
        <v>334304</v>
      </c>
      <c r="F53" s="50">
        <v>1392900</v>
      </c>
      <c r="G53" s="51">
        <f t="shared" si="5"/>
        <v>4732</v>
      </c>
    </row>
    <row r="54" spans="1:7" ht="25.5" customHeight="1">
      <c r="A54" s="4"/>
      <c r="B54" s="7" t="s">
        <v>49</v>
      </c>
      <c r="C54" s="10"/>
      <c r="D54" s="49">
        <f t="shared" si="4"/>
        <v>315198</v>
      </c>
      <c r="E54" s="50">
        <v>93468</v>
      </c>
      <c r="F54" s="50">
        <v>221730</v>
      </c>
      <c r="G54" s="51">
        <f t="shared" si="5"/>
        <v>864</v>
      </c>
    </row>
    <row r="55" spans="1:7" ht="25.5" customHeight="1">
      <c r="A55" s="4"/>
      <c r="B55" s="7" t="s">
        <v>50</v>
      </c>
      <c r="C55" s="10"/>
      <c r="D55" s="49">
        <f>SUM(E55:F55)</f>
        <v>315531</v>
      </c>
      <c r="E55" s="50">
        <v>116601</v>
      </c>
      <c r="F55" s="50">
        <v>198930</v>
      </c>
      <c r="G55" s="51">
        <f t="shared" si="5"/>
        <v>864</v>
      </c>
    </row>
    <row r="56" spans="1:7" ht="25.5" customHeight="1">
      <c r="A56" s="45"/>
      <c r="B56" s="7" t="s">
        <v>51</v>
      </c>
      <c r="C56" s="37"/>
      <c r="D56" s="49">
        <f>SUM(E56:F56)</f>
        <v>259636</v>
      </c>
      <c r="E56" s="50">
        <v>79876</v>
      </c>
      <c r="F56" s="50">
        <v>179760</v>
      </c>
      <c r="G56" s="51">
        <f t="shared" si="5"/>
        <v>711</v>
      </c>
    </row>
    <row r="57" spans="1:7" ht="6.75" customHeight="1">
      <c r="A57" s="4"/>
      <c r="B57" s="29"/>
      <c r="C57" s="10"/>
      <c r="D57" s="53"/>
      <c r="E57" s="50"/>
      <c r="F57" s="50"/>
      <c r="G57" s="51"/>
    </row>
    <row r="58" spans="1:7" ht="21.75" customHeight="1">
      <c r="A58" s="35"/>
      <c r="B58" s="10" t="s">
        <v>183</v>
      </c>
      <c r="C58" s="34"/>
      <c r="D58" s="54"/>
      <c r="E58" s="55"/>
      <c r="F58" s="55"/>
      <c r="G58" s="56"/>
    </row>
    <row r="59" spans="1:7" ht="19.5" customHeight="1">
      <c r="A59" s="6"/>
      <c r="B59" s="13" t="s">
        <v>185</v>
      </c>
      <c r="C59" s="28"/>
      <c r="D59" s="57"/>
      <c r="E59" s="58"/>
      <c r="F59" s="58"/>
      <c r="G59" s="59"/>
    </row>
    <row r="60" spans="1:7" ht="27" customHeight="1">
      <c r="A60" s="16"/>
      <c r="B60" s="5" t="s">
        <v>166</v>
      </c>
      <c r="C60" s="17"/>
      <c r="D60" s="36"/>
      <c r="E60" s="36"/>
      <c r="F60" s="36"/>
      <c r="G60" s="40"/>
    </row>
    <row r="61" spans="1:7" ht="24.75" customHeight="1" thickBot="1">
      <c r="A61" s="11"/>
      <c r="B61" s="11" t="s">
        <v>186</v>
      </c>
      <c r="C61" s="26"/>
      <c r="D61" s="26"/>
      <c r="E61" s="26"/>
      <c r="F61" s="26"/>
      <c r="G61" s="31" t="s">
        <v>167</v>
      </c>
    </row>
    <row r="62" spans="1:7" ht="60" customHeight="1" thickTop="1">
      <c r="A62" s="41"/>
      <c r="B62" s="39"/>
      <c r="C62" s="42"/>
      <c r="D62" s="43" t="s">
        <v>14</v>
      </c>
      <c r="E62" s="43" t="s">
        <v>15</v>
      </c>
      <c r="F62" s="43" t="s">
        <v>16</v>
      </c>
      <c r="G62" s="44" t="s">
        <v>17</v>
      </c>
    </row>
    <row r="63" spans="1:7" ht="15" customHeight="1">
      <c r="A63" s="6"/>
      <c r="B63" s="6"/>
      <c r="C63" s="28"/>
      <c r="D63" s="49"/>
      <c r="E63" s="58"/>
      <c r="F63" s="58"/>
      <c r="G63" s="59"/>
    </row>
    <row r="64" spans="1:7" ht="25.5" customHeight="1">
      <c r="A64" s="4"/>
      <c r="B64" s="7" t="s">
        <v>52</v>
      </c>
      <c r="C64" s="10"/>
      <c r="D64" s="49">
        <f>SUM(E64:F64)</f>
        <v>552477</v>
      </c>
      <c r="E64" s="50">
        <v>128007</v>
      </c>
      <c r="F64" s="50">
        <v>424470</v>
      </c>
      <c r="G64" s="51">
        <f>ROUND(D64/365,0)</f>
        <v>1514</v>
      </c>
    </row>
    <row r="65" spans="2:7" ht="26.25" customHeight="1">
      <c r="B65" s="7" t="s">
        <v>53</v>
      </c>
      <c r="D65" s="49">
        <f t="shared" si="4"/>
        <v>298509</v>
      </c>
      <c r="E65" s="50">
        <v>88839</v>
      </c>
      <c r="F65" s="50">
        <v>209670</v>
      </c>
      <c r="G65" s="51">
        <f aca="true" t="shared" si="6" ref="G65:G88">ROUND(D65/365,0)</f>
        <v>818</v>
      </c>
    </row>
    <row r="66" spans="1:7" ht="26.25" customHeight="1">
      <c r="A66" s="4"/>
      <c r="B66" s="7" t="s">
        <v>54</v>
      </c>
      <c r="C66" s="10"/>
      <c r="D66" s="49">
        <f t="shared" si="4"/>
        <v>186613</v>
      </c>
      <c r="E66" s="50">
        <v>67003</v>
      </c>
      <c r="F66" s="50">
        <v>119610</v>
      </c>
      <c r="G66" s="51">
        <f t="shared" si="6"/>
        <v>511</v>
      </c>
    </row>
    <row r="67" spans="1:7" ht="26.25" customHeight="1">
      <c r="A67" s="4"/>
      <c r="B67" s="7" t="s">
        <v>55</v>
      </c>
      <c r="C67" s="10"/>
      <c r="D67" s="49">
        <f t="shared" si="4"/>
        <v>2897339</v>
      </c>
      <c r="E67" s="50">
        <v>1055369</v>
      </c>
      <c r="F67" s="50">
        <v>1841970</v>
      </c>
      <c r="G67" s="51">
        <f t="shared" si="6"/>
        <v>7938</v>
      </c>
    </row>
    <row r="68" spans="1:7" ht="26.25" customHeight="1">
      <c r="A68" s="4"/>
      <c r="B68" s="7" t="s">
        <v>56</v>
      </c>
      <c r="C68" s="10"/>
      <c r="D68" s="49">
        <f t="shared" si="4"/>
        <v>469768</v>
      </c>
      <c r="E68" s="50">
        <v>112828</v>
      </c>
      <c r="F68" s="50">
        <v>356940</v>
      </c>
      <c r="G68" s="51">
        <f t="shared" si="6"/>
        <v>1287</v>
      </c>
    </row>
    <row r="69" spans="1:7" ht="26.25" customHeight="1">
      <c r="A69" s="4"/>
      <c r="B69" s="7" t="s">
        <v>57</v>
      </c>
      <c r="C69" s="10"/>
      <c r="D69" s="49">
        <f t="shared" si="4"/>
        <v>383903</v>
      </c>
      <c r="E69" s="50">
        <v>139913</v>
      </c>
      <c r="F69" s="50">
        <v>243990</v>
      </c>
      <c r="G69" s="51">
        <f t="shared" si="6"/>
        <v>1052</v>
      </c>
    </row>
    <row r="70" spans="1:7" ht="26.25" customHeight="1">
      <c r="A70" s="4"/>
      <c r="B70" s="7" t="s">
        <v>58</v>
      </c>
      <c r="C70" s="10"/>
      <c r="D70" s="49">
        <f t="shared" si="4"/>
        <v>180780</v>
      </c>
      <c r="E70" s="50">
        <v>58530</v>
      </c>
      <c r="F70" s="50">
        <v>122250</v>
      </c>
      <c r="G70" s="51">
        <f t="shared" si="6"/>
        <v>495</v>
      </c>
    </row>
    <row r="71" spans="1:7" ht="26.25" customHeight="1">
      <c r="A71" s="4"/>
      <c r="B71" s="7" t="s">
        <v>59</v>
      </c>
      <c r="C71" s="10"/>
      <c r="D71" s="49">
        <f t="shared" si="4"/>
        <v>256745</v>
      </c>
      <c r="E71" s="50">
        <v>86915</v>
      </c>
      <c r="F71" s="50">
        <v>169830</v>
      </c>
      <c r="G71" s="51">
        <f t="shared" si="6"/>
        <v>703</v>
      </c>
    </row>
    <row r="72" spans="2:7" ht="26.25" customHeight="1">
      <c r="B72" s="7" t="s">
        <v>5</v>
      </c>
      <c r="D72" s="49">
        <f t="shared" si="4"/>
        <v>328819</v>
      </c>
      <c r="E72" s="50">
        <v>102919</v>
      </c>
      <c r="F72" s="50">
        <v>225900</v>
      </c>
      <c r="G72" s="51">
        <f t="shared" si="6"/>
        <v>901</v>
      </c>
    </row>
    <row r="73" spans="2:7" ht="26.25" customHeight="1">
      <c r="B73" s="7" t="s">
        <v>60</v>
      </c>
      <c r="D73" s="49">
        <f t="shared" si="4"/>
        <v>338271</v>
      </c>
      <c r="E73" s="50">
        <v>111561</v>
      </c>
      <c r="F73" s="50">
        <v>226710</v>
      </c>
      <c r="G73" s="51">
        <f t="shared" si="6"/>
        <v>927</v>
      </c>
    </row>
    <row r="74" spans="2:7" ht="26.25" customHeight="1">
      <c r="B74" s="7" t="s">
        <v>61</v>
      </c>
      <c r="D74" s="49">
        <f t="shared" si="4"/>
        <v>1050748</v>
      </c>
      <c r="E74" s="50">
        <v>305098</v>
      </c>
      <c r="F74" s="50">
        <v>745650</v>
      </c>
      <c r="G74" s="51">
        <f t="shared" si="6"/>
        <v>2879</v>
      </c>
    </row>
    <row r="75" spans="2:7" ht="26.25" customHeight="1">
      <c r="B75" s="7" t="s">
        <v>62</v>
      </c>
      <c r="D75" s="49">
        <f t="shared" si="4"/>
        <v>314100</v>
      </c>
      <c r="E75" s="50">
        <v>92700</v>
      </c>
      <c r="F75" s="50">
        <v>221400</v>
      </c>
      <c r="G75" s="51">
        <f t="shared" si="6"/>
        <v>861</v>
      </c>
    </row>
    <row r="76" spans="2:7" ht="26.25" customHeight="1">
      <c r="B76" s="7" t="s">
        <v>63</v>
      </c>
      <c r="D76" s="49">
        <f t="shared" si="4"/>
        <v>243717</v>
      </c>
      <c r="E76" s="50">
        <v>113247</v>
      </c>
      <c r="F76" s="50">
        <v>130470</v>
      </c>
      <c r="G76" s="51">
        <f t="shared" si="6"/>
        <v>668</v>
      </c>
    </row>
    <row r="77" spans="2:7" ht="26.25" customHeight="1">
      <c r="B77" s="7" t="s">
        <v>64</v>
      </c>
      <c r="D77" s="49">
        <f t="shared" si="4"/>
        <v>7759890</v>
      </c>
      <c r="E77" s="50">
        <v>3597480</v>
      </c>
      <c r="F77" s="50">
        <v>4162410</v>
      </c>
      <c r="G77" s="51">
        <f t="shared" si="6"/>
        <v>21260</v>
      </c>
    </row>
    <row r="78" spans="1:7" ht="26.25" customHeight="1">
      <c r="A78" s="45"/>
      <c r="B78" s="30" t="s">
        <v>65</v>
      </c>
      <c r="C78" s="28"/>
      <c r="D78" s="49">
        <f t="shared" si="4"/>
        <v>261959</v>
      </c>
      <c r="E78" s="58">
        <v>111059</v>
      </c>
      <c r="F78" s="58">
        <v>150900</v>
      </c>
      <c r="G78" s="51">
        <f t="shared" si="6"/>
        <v>718</v>
      </c>
    </row>
    <row r="79" spans="2:7" ht="26.25" customHeight="1">
      <c r="B79" s="7" t="s">
        <v>66</v>
      </c>
      <c r="D79" s="49">
        <f t="shared" si="4"/>
        <v>813003</v>
      </c>
      <c r="E79" s="50">
        <v>273543</v>
      </c>
      <c r="F79" s="50">
        <v>539460</v>
      </c>
      <c r="G79" s="51">
        <f t="shared" si="6"/>
        <v>2227</v>
      </c>
    </row>
    <row r="80" spans="2:7" ht="26.25" customHeight="1">
      <c r="B80" s="7" t="s">
        <v>67</v>
      </c>
      <c r="D80" s="49">
        <f t="shared" si="4"/>
        <v>666175</v>
      </c>
      <c r="E80" s="50">
        <v>228955</v>
      </c>
      <c r="F80" s="50">
        <v>437220</v>
      </c>
      <c r="G80" s="51">
        <f t="shared" si="6"/>
        <v>1825</v>
      </c>
    </row>
    <row r="81" spans="2:7" ht="26.25" customHeight="1">
      <c r="B81" s="7" t="s">
        <v>68</v>
      </c>
      <c r="D81" s="49">
        <f t="shared" si="4"/>
        <v>2341790</v>
      </c>
      <c r="E81" s="50">
        <v>732530</v>
      </c>
      <c r="F81" s="50">
        <v>1609260</v>
      </c>
      <c r="G81" s="51">
        <f t="shared" si="6"/>
        <v>6416</v>
      </c>
    </row>
    <row r="82" spans="2:7" ht="26.25" customHeight="1">
      <c r="B82" s="7" t="s">
        <v>181</v>
      </c>
      <c r="D82" s="49">
        <f t="shared" si="4"/>
        <v>1038599</v>
      </c>
      <c r="E82" s="50">
        <v>142619</v>
      </c>
      <c r="F82" s="50">
        <v>895980</v>
      </c>
      <c r="G82" s="51">
        <f t="shared" si="6"/>
        <v>2845</v>
      </c>
    </row>
    <row r="83" spans="1:7" ht="26.25" customHeight="1">
      <c r="A83" s="45"/>
      <c r="B83" s="30" t="s">
        <v>169</v>
      </c>
      <c r="C83" s="37"/>
      <c r="D83" s="49">
        <f>SUM(E83:F83)</f>
        <v>1213465</v>
      </c>
      <c r="E83" s="58">
        <v>329185</v>
      </c>
      <c r="F83" s="58">
        <v>884280</v>
      </c>
      <c r="G83" s="51">
        <f t="shared" si="6"/>
        <v>3325</v>
      </c>
    </row>
    <row r="84" spans="2:7" ht="26.25" customHeight="1">
      <c r="B84" s="7" t="s">
        <v>69</v>
      </c>
      <c r="D84" s="49">
        <f t="shared" si="4"/>
        <v>712914</v>
      </c>
      <c r="E84" s="50">
        <v>199554</v>
      </c>
      <c r="F84" s="50">
        <v>513360</v>
      </c>
      <c r="G84" s="51">
        <f t="shared" si="6"/>
        <v>1953</v>
      </c>
    </row>
    <row r="85" spans="2:7" ht="26.25" customHeight="1">
      <c r="B85" s="7" t="s">
        <v>170</v>
      </c>
      <c r="D85" s="49">
        <f t="shared" si="4"/>
        <v>460507</v>
      </c>
      <c r="E85" s="50">
        <v>130267</v>
      </c>
      <c r="F85" s="50">
        <v>330240</v>
      </c>
      <c r="G85" s="51">
        <f t="shared" si="6"/>
        <v>1262</v>
      </c>
    </row>
    <row r="86" spans="2:7" ht="26.25" customHeight="1">
      <c r="B86" s="7" t="s">
        <v>171</v>
      </c>
      <c r="D86" s="49">
        <f t="shared" si="4"/>
        <v>3873866</v>
      </c>
      <c r="E86" s="50">
        <v>1445426</v>
      </c>
      <c r="F86" s="50">
        <v>2428440</v>
      </c>
      <c r="G86" s="51">
        <f t="shared" si="6"/>
        <v>10613</v>
      </c>
    </row>
    <row r="87" spans="2:7" ht="26.25" customHeight="1">
      <c r="B87" s="7" t="s">
        <v>182</v>
      </c>
      <c r="D87" s="49">
        <f t="shared" si="4"/>
        <v>432420</v>
      </c>
      <c r="E87" s="60"/>
      <c r="F87" s="60">
        <v>432420</v>
      </c>
      <c r="G87" s="51">
        <f t="shared" si="6"/>
        <v>1185</v>
      </c>
    </row>
    <row r="88" spans="2:7" ht="26.25" customHeight="1">
      <c r="B88" s="7" t="s">
        <v>70</v>
      </c>
      <c r="D88" s="49">
        <f t="shared" si="4"/>
        <v>602178</v>
      </c>
      <c r="E88" s="50">
        <v>219858</v>
      </c>
      <c r="F88" s="50">
        <v>382320</v>
      </c>
      <c r="G88" s="51">
        <f t="shared" si="6"/>
        <v>1650</v>
      </c>
    </row>
    <row r="89" spans="2:7" ht="25.5" customHeight="1">
      <c r="B89" s="8"/>
      <c r="D89" s="48"/>
      <c r="E89" s="47"/>
      <c r="F89" s="47"/>
      <c r="G89" s="47"/>
    </row>
    <row r="90" spans="2:7" ht="27.75" customHeight="1">
      <c r="B90" s="3" t="s">
        <v>71</v>
      </c>
      <c r="D90" s="12">
        <f>SUM(D92:D106)</f>
        <v>1195446</v>
      </c>
      <c r="E90" s="1">
        <f>SUM(E92:E106)</f>
        <v>542076</v>
      </c>
      <c r="F90" s="1">
        <f>SUM(F92:F106)</f>
        <v>653370</v>
      </c>
      <c r="G90" s="1">
        <f>SUM(G92:G106)</f>
        <v>3276</v>
      </c>
    </row>
    <row r="91" spans="2:7" ht="18.75" customHeight="1">
      <c r="B91" s="8"/>
      <c r="D91" s="48"/>
      <c r="E91" s="47"/>
      <c r="F91" s="47"/>
      <c r="G91" s="47"/>
    </row>
    <row r="92" spans="2:7" ht="26.25" customHeight="1">
      <c r="B92" s="7" t="s">
        <v>72</v>
      </c>
      <c r="D92" s="49">
        <f aca="true" t="shared" si="7" ref="D92:D106">SUM(E92:F92)</f>
        <v>58712</v>
      </c>
      <c r="E92" s="50">
        <v>14492</v>
      </c>
      <c r="F92" s="50">
        <v>44220</v>
      </c>
      <c r="G92" s="51">
        <f>ROUND(D92/365,0)</f>
        <v>161</v>
      </c>
    </row>
    <row r="93" spans="2:7" ht="26.25" customHeight="1">
      <c r="B93" s="7" t="s">
        <v>73</v>
      </c>
      <c r="D93" s="49">
        <f t="shared" si="7"/>
        <v>76584</v>
      </c>
      <c r="E93" s="50">
        <v>6624</v>
      </c>
      <c r="F93" s="50">
        <v>69960</v>
      </c>
      <c r="G93" s="51">
        <f aca="true" t="shared" si="8" ref="G93:G106">ROUND(D93/365,0)</f>
        <v>210</v>
      </c>
    </row>
    <row r="94" spans="2:7" ht="26.25" customHeight="1">
      <c r="B94" s="7" t="s">
        <v>13</v>
      </c>
      <c r="D94" s="49">
        <f t="shared" si="7"/>
        <v>45806</v>
      </c>
      <c r="E94" s="50">
        <v>7646</v>
      </c>
      <c r="F94" s="50">
        <v>38160</v>
      </c>
      <c r="G94" s="51">
        <f t="shared" si="8"/>
        <v>125</v>
      </c>
    </row>
    <row r="95" spans="2:7" ht="26.25" customHeight="1">
      <c r="B95" s="7" t="s">
        <v>74</v>
      </c>
      <c r="D95" s="49">
        <f t="shared" si="7"/>
        <v>38569</v>
      </c>
      <c r="E95" s="50">
        <v>5329</v>
      </c>
      <c r="F95" s="50">
        <v>33240</v>
      </c>
      <c r="G95" s="51">
        <f t="shared" si="8"/>
        <v>106</v>
      </c>
    </row>
    <row r="96" spans="2:7" ht="26.25" customHeight="1">
      <c r="B96" s="7" t="s">
        <v>75</v>
      </c>
      <c r="D96" s="49">
        <f t="shared" si="7"/>
        <v>41497</v>
      </c>
      <c r="E96" s="50">
        <v>7057</v>
      </c>
      <c r="F96" s="50">
        <v>34440</v>
      </c>
      <c r="G96" s="51">
        <f t="shared" si="8"/>
        <v>114</v>
      </c>
    </row>
    <row r="97" spans="2:7" ht="26.25" customHeight="1">
      <c r="B97" s="7" t="s">
        <v>76</v>
      </c>
      <c r="D97" s="49">
        <f t="shared" si="7"/>
        <v>8047</v>
      </c>
      <c r="E97" s="50">
        <v>2167</v>
      </c>
      <c r="F97" s="50">
        <v>5880</v>
      </c>
      <c r="G97" s="51">
        <f t="shared" si="8"/>
        <v>22</v>
      </c>
    </row>
    <row r="98" spans="2:7" ht="26.25" customHeight="1">
      <c r="B98" s="7" t="s">
        <v>77</v>
      </c>
      <c r="D98" s="49">
        <f t="shared" si="7"/>
        <v>6526</v>
      </c>
      <c r="E98" s="50">
        <v>3826</v>
      </c>
      <c r="F98" s="50">
        <v>2700</v>
      </c>
      <c r="G98" s="51">
        <f t="shared" si="8"/>
        <v>18</v>
      </c>
    </row>
    <row r="99" spans="2:7" ht="26.25" customHeight="1">
      <c r="B99" s="7" t="s">
        <v>78</v>
      </c>
      <c r="D99" s="49">
        <f t="shared" si="7"/>
        <v>4606</v>
      </c>
      <c r="E99" s="50">
        <v>2896</v>
      </c>
      <c r="F99" s="50">
        <v>1710</v>
      </c>
      <c r="G99" s="51">
        <f t="shared" si="8"/>
        <v>13</v>
      </c>
    </row>
    <row r="100" spans="2:7" ht="26.25" customHeight="1">
      <c r="B100" s="7" t="s">
        <v>79</v>
      </c>
      <c r="D100" s="49">
        <f t="shared" si="7"/>
        <v>16306</v>
      </c>
      <c r="E100" s="50">
        <v>7726</v>
      </c>
      <c r="F100" s="50">
        <v>8580</v>
      </c>
      <c r="G100" s="51">
        <f t="shared" si="8"/>
        <v>45</v>
      </c>
    </row>
    <row r="101" spans="2:7" ht="26.25" customHeight="1">
      <c r="B101" s="7" t="s">
        <v>80</v>
      </c>
      <c r="D101" s="49">
        <f t="shared" si="7"/>
        <v>164955</v>
      </c>
      <c r="E101" s="50">
        <v>69615</v>
      </c>
      <c r="F101" s="50">
        <v>95340</v>
      </c>
      <c r="G101" s="51">
        <f t="shared" si="8"/>
        <v>452</v>
      </c>
    </row>
    <row r="102" spans="2:7" ht="26.25" customHeight="1">
      <c r="B102" s="7" t="s">
        <v>81</v>
      </c>
      <c r="D102" s="49">
        <f t="shared" si="7"/>
        <v>11664</v>
      </c>
      <c r="E102" s="50">
        <v>4704</v>
      </c>
      <c r="F102" s="50">
        <v>6960</v>
      </c>
      <c r="G102" s="51">
        <f t="shared" si="8"/>
        <v>32</v>
      </c>
    </row>
    <row r="103" spans="2:7" ht="26.25" customHeight="1">
      <c r="B103" s="7" t="s">
        <v>82</v>
      </c>
      <c r="D103" s="49">
        <f t="shared" si="7"/>
        <v>15279</v>
      </c>
      <c r="E103" s="50">
        <v>7539</v>
      </c>
      <c r="F103" s="50">
        <v>7740</v>
      </c>
      <c r="G103" s="51">
        <f t="shared" si="8"/>
        <v>42</v>
      </c>
    </row>
    <row r="104" spans="2:7" ht="26.25" customHeight="1">
      <c r="B104" s="7" t="s">
        <v>83</v>
      </c>
      <c r="D104" s="49">
        <f t="shared" si="7"/>
        <v>354436</v>
      </c>
      <c r="E104" s="50">
        <v>196006</v>
      </c>
      <c r="F104" s="50">
        <v>158430</v>
      </c>
      <c r="G104" s="51">
        <f t="shared" si="8"/>
        <v>971</v>
      </c>
    </row>
    <row r="105" spans="2:7" ht="26.25" customHeight="1">
      <c r="B105" s="7" t="s">
        <v>84</v>
      </c>
      <c r="D105" s="49">
        <f t="shared" si="7"/>
        <v>29341</v>
      </c>
      <c r="E105" s="50">
        <v>6961</v>
      </c>
      <c r="F105" s="50">
        <v>22380</v>
      </c>
      <c r="G105" s="51">
        <f t="shared" si="8"/>
        <v>80</v>
      </c>
    </row>
    <row r="106" spans="2:7" ht="26.25" customHeight="1">
      <c r="B106" s="7" t="s">
        <v>85</v>
      </c>
      <c r="D106" s="49">
        <f t="shared" si="7"/>
        <v>323118</v>
      </c>
      <c r="E106" s="50">
        <v>199488</v>
      </c>
      <c r="F106" s="50">
        <v>123630</v>
      </c>
      <c r="G106" s="51">
        <f t="shared" si="8"/>
        <v>885</v>
      </c>
    </row>
    <row r="107" spans="2:7" ht="25.5" customHeight="1">
      <c r="B107" s="8"/>
      <c r="D107" s="48"/>
      <c r="E107" s="47"/>
      <c r="F107" s="47"/>
      <c r="G107" s="47"/>
    </row>
    <row r="108" spans="2:7" ht="27.75" customHeight="1">
      <c r="B108" s="3" t="s">
        <v>86</v>
      </c>
      <c r="D108" s="12">
        <f>SUM(D110:D122)</f>
        <v>1277301</v>
      </c>
      <c r="E108" s="1">
        <f>SUM(E110:E122)</f>
        <v>383991</v>
      </c>
      <c r="F108" s="1">
        <f>SUM(F110:F122)</f>
        <v>893310</v>
      </c>
      <c r="G108" s="1">
        <f>SUM(G110:G122)</f>
        <v>3501</v>
      </c>
    </row>
    <row r="109" spans="2:7" ht="18.75" customHeight="1">
      <c r="B109" s="8"/>
      <c r="D109" s="48"/>
      <c r="E109" s="47"/>
      <c r="F109" s="47"/>
      <c r="G109" s="47"/>
    </row>
    <row r="110" spans="2:7" ht="25.5" customHeight="1">
      <c r="B110" s="7" t="s">
        <v>87</v>
      </c>
      <c r="D110" s="49">
        <f>SUM(E110:F110)</f>
        <v>114441</v>
      </c>
      <c r="E110" s="50">
        <v>35271</v>
      </c>
      <c r="F110" s="50">
        <v>79170</v>
      </c>
      <c r="G110" s="51">
        <f>ROUND(D110/365,0)</f>
        <v>314</v>
      </c>
    </row>
    <row r="111" spans="2:7" ht="25.5" customHeight="1">
      <c r="B111" s="7" t="s">
        <v>88</v>
      </c>
      <c r="D111" s="49">
        <f>SUM(E111:F111)</f>
        <v>165395</v>
      </c>
      <c r="E111" s="50">
        <v>54875</v>
      </c>
      <c r="F111" s="50">
        <v>110520</v>
      </c>
      <c r="G111" s="51">
        <f>ROUND(D111/365,0)</f>
        <v>453</v>
      </c>
    </row>
    <row r="112" spans="2:7" ht="25.5" customHeight="1">
      <c r="B112" s="7" t="s">
        <v>89</v>
      </c>
      <c r="D112" s="49">
        <f>SUM(E112:F112)</f>
        <v>241085</v>
      </c>
      <c r="E112" s="50">
        <v>76685</v>
      </c>
      <c r="F112" s="50">
        <v>164400</v>
      </c>
      <c r="G112" s="51">
        <f>ROUND(D112/365,0)</f>
        <v>661</v>
      </c>
    </row>
    <row r="113" spans="2:7" ht="25.5" customHeight="1">
      <c r="B113" s="7" t="s">
        <v>6</v>
      </c>
      <c r="D113" s="49">
        <f>SUM(E113:F113)</f>
        <v>198057</v>
      </c>
      <c r="E113" s="50">
        <v>56157</v>
      </c>
      <c r="F113" s="50">
        <v>141900</v>
      </c>
      <c r="G113" s="51">
        <f>ROUND(D113/365,0)</f>
        <v>543</v>
      </c>
    </row>
    <row r="114" spans="2:7" ht="25.5" customHeight="1">
      <c r="B114" s="7" t="s">
        <v>90</v>
      </c>
      <c r="D114" s="49">
        <f>SUM(E114:F114)</f>
        <v>201476</v>
      </c>
      <c r="E114" s="50">
        <v>49016</v>
      </c>
      <c r="F114" s="50">
        <v>152460</v>
      </c>
      <c r="G114" s="51">
        <f>ROUND(D114/365,0)</f>
        <v>552</v>
      </c>
    </row>
    <row r="115" spans="2:7" ht="6.75" customHeight="1">
      <c r="B115" s="7"/>
      <c r="D115" s="53"/>
      <c r="E115" s="50"/>
      <c r="F115" s="50"/>
      <c r="G115" s="51"/>
    </row>
    <row r="116" spans="1:7" ht="24" customHeight="1">
      <c r="A116" s="35"/>
      <c r="B116" s="35"/>
      <c r="C116" s="34"/>
      <c r="D116" s="54"/>
      <c r="E116" s="55"/>
      <c r="F116" s="55"/>
      <c r="G116" s="56" t="s">
        <v>189</v>
      </c>
    </row>
    <row r="117" spans="1:7" ht="27" customHeight="1">
      <c r="A117" s="16"/>
      <c r="B117" s="5" t="s">
        <v>166</v>
      </c>
      <c r="C117" s="17"/>
      <c r="D117" s="36"/>
      <c r="E117" s="36"/>
      <c r="F117" s="36"/>
      <c r="G117" s="40"/>
    </row>
    <row r="118" spans="1:7" ht="24.75" customHeight="1" thickBot="1">
      <c r="A118" s="11"/>
      <c r="B118" s="11" t="s">
        <v>186</v>
      </c>
      <c r="C118" s="26"/>
      <c r="D118" s="26"/>
      <c r="E118" s="26"/>
      <c r="F118" s="26"/>
      <c r="G118" s="31" t="s">
        <v>167</v>
      </c>
    </row>
    <row r="119" spans="1:7" ht="60" customHeight="1" thickTop="1">
      <c r="A119" s="41"/>
      <c r="B119" s="39"/>
      <c r="C119" s="42"/>
      <c r="D119" s="43" t="s">
        <v>14</v>
      </c>
      <c r="E119" s="43" t="s">
        <v>15</v>
      </c>
      <c r="F119" s="43" t="s">
        <v>16</v>
      </c>
      <c r="G119" s="44" t="s">
        <v>17</v>
      </c>
    </row>
    <row r="120" spans="1:7" ht="18.75" customHeight="1">
      <c r="A120" s="6"/>
      <c r="B120" s="6"/>
      <c r="C120" s="28"/>
      <c r="D120" s="49"/>
      <c r="E120" s="58"/>
      <c r="F120" s="58"/>
      <c r="G120" s="59"/>
    </row>
    <row r="121" spans="2:7" ht="25.5" customHeight="1">
      <c r="B121" s="7" t="s">
        <v>91</v>
      </c>
      <c r="D121" s="49">
        <f>SUM(E121:F121)</f>
        <v>59345</v>
      </c>
      <c r="E121" s="50">
        <v>22055</v>
      </c>
      <c r="F121" s="50">
        <v>37290</v>
      </c>
      <c r="G121" s="51">
        <f>ROUND(D121/365,0)</f>
        <v>163</v>
      </c>
    </row>
    <row r="122" spans="2:7" ht="25.5" customHeight="1">
      <c r="B122" s="7" t="s">
        <v>92</v>
      </c>
      <c r="D122" s="49">
        <f>SUM(E122:F122)</f>
        <v>297502</v>
      </c>
      <c r="E122" s="50">
        <v>89932</v>
      </c>
      <c r="F122" s="50">
        <v>207570</v>
      </c>
      <c r="G122" s="51">
        <f>ROUND(D122/365,0)</f>
        <v>815</v>
      </c>
    </row>
    <row r="123" spans="1:7" ht="18.75" customHeight="1">
      <c r="A123" s="6"/>
      <c r="B123" s="6"/>
      <c r="C123" s="28"/>
      <c r="D123" s="49"/>
      <c r="E123" s="58"/>
      <c r="F123" s="58"/>
      <c r="G123" s="59"/>
    </row>
    <row r="124" spans="2:7" ht="25.5" customHeight="1">
      <c r="B124" s="3" t="s">
        <v>104</v>
      </c>
      <c r="D124" s="12">
        <f>SUM(D126:D134)</f>
        <v>3277140</v>
      </c>
      <c r="E124" s="1">
        <f>SUM(E126:E134)</f>
        <v>858840</v>
      </c>
      <c r="F124" s="1">
        <f>SUM(F126:F134)</f>
        <v>2418300</v>
      </c>
      <c r="G124" s="1">
        <f>SUM(G126:G134)</f>
        <v>8979</v>
      </c>
    </row>
    <row r="125" spans="2:7" ht="9" customHeight="1">
      <c r="B125" s="8"/>
      <c r="D125" s="48"/>
      <c r="E125" s="47"/>
      <c r="F125" s="47"/>
      <c r="G125" s="47"/>
    </row>
    <row r="126" spans="2:7" ht="25.5" customHeight="1">
      <c r="B126" s="7" t="s">
        <v>105</v>
      </c>
      <c r="D126" s="49">
        <f aca="true" t="shared" si="9" ref="D126:D134">SUM(E126:F126)</f>
        <v>111332</v>
      </c>
      <c r="E126" s="50">
        <v>73112</v>
      </c>
      <c r="F126" s="50">
        <v>38220</v>
      </c>
      <c r="G126" s="51">
        <f>ROUND(D126/365,0)</f>
        <v>305</v>
      </c>
    </row>
    <row r="127" spans="2:7" ht="25.5" customHeight="1">
      <c r="B127" s="7" t="s">
        <v>106</v>
      </c>
      <c r="D127" s="49">
        <f t="shared" si="9"/>
        <v>151001</v>
      </c>
      <c r="E127" s="50">
        <v>33311</v>
      </c>
      <c r="F127" s="50">
        <v>117690</v>
      </c>
      <c r="G127" s="51">
        <f aca="true" t="shared" si="10" ref="G127:G134">ROUND(D127/365,0)</f>
        <v>414</v>
      </c>
    </row>
    <row r="128" spans="2:7" ht="25.5" customHeight="1">
      <c r="B128" s="7" t="s">
        <v>107</v>
      </c>
      <c r="D128" s="49">
        <f t="shared" si="9"/>
        <v>217494</v>
      </c>
      <c r="E128" s="50">
        <v>33084</v>
      </c>
      <c r="F128" s="50">
        <v>184410</v>
      </c>
      <c r="G128" s="51">
        <f t="shared" si="10"/>
        <v>596</v>
      </c>
    </row>
    <row r="129" spans="2:7" ht="25.5" customHeight="1">
      <c r="B129" s="7" t="s">
        <v>108</v>
      </c>
      <c r="D129" s="49">
        <f t="shared" si="9"/>
        <v>535600</v>
      </c>
      <c r="E129" s="50">
        <v>136810</v>
      </c>
      <c r="F129" s="50">
        <v>398790</v>
      </c>
      <c r="G129" s="51">
        <f t="shared" si="10"/>
        <v>1467</v>
      </c>
    </row>
    <row r="130" spans="2:7" ht="25.5" customHeight="1">
      <c r="B130" s="7" t="s">
        <v>7</v>
      </c>
      <c r="D130" s="49">
        <f t="shared" si="9"/>
        <v>748832</v>
      </c>
      <c r="E130" s="50">
        <v>153122</v>
      </c>
      <c r="F130" s="50">
        <v>595710</v>
      </c>
      <c r="G130" s="51">
        <f t="shared" si="10"/>
        <v>2052</v>
      </c>
    </row>
    <row r="131" spans="2:7" ht="25.5" customHeight="1">
      <c r="B131" s="7" t="s">
        <v>109</v>
      </c>
      <c r="D131" s="49">
        <f t="shared" si="9"/>
        <v>194280</v>
      </c>
      <c r="E131" s="50">
        <v>62310</v>
      </c>
      <c r="F131" s="50">
        <v>131970</v>
      </c>
      <c r="G131" s="51">
        <f t="shared" si="10"/>
        <v>532</v>
      </c>
    </row>
    <row r="132" spans="2:7" ht="25.5" customHeight="1">
      <c r="B132" s="7" t="s">
        <v>110</v>
      </c>
      <c r="D132" s="49">
        <f t="shared" si="9"/>
        <v>458438</v>
      </c>
      <c r="E132" s="50">
        <v>119018</v>
      </c>
      <c r="F132" s="50">
        <v>339420</v>
      </c>
      <c r="G132" s="51">
        <f t="shared" si="10"/>
        <v>1256</v>
      </c>
    </row>
    <row r="133" spans="2:7" ht="25.5" customHeight="1">
      <c r="B133" s="7" t="s">
        <v>111</v>
      </c>
      <c r="D133" s="49">
        <f t="shared" si="9"/>
        <v>534212</v>
      </c>
      <c r="E133" s="50">
        <v>150122</v>
      </c>
      <c r="F133" s="50">
        <v>384090</v>
      </c>
      <c r="G133" s="51">
        <f t="shared" si="10"/>
        <v>1464</v>
      </c>
    </row>
    <row r="134" spans="2:7" ht="25.5" customHeight="1">
      <c r="B134" s="7" t="s">
        <v>112</v>
      </c>
      <c r="D134" s="49">
        <f t="shared" si="9"/>
        <v>325951</v>
      </c>
      <c r="E134" s="50">
        <v>97951</v>
      </c>
      <c r="F134" s="50">
        <v>228000</v>
      </c>
      <c r="G134" s="51">
        <f t="shared" si="10"/>
        <v>893</v>
      </c>
    </row>
    <row r="135" spans="2:7" ht="18.75" customHeight="1">
      <c r="B135" s="8"/>
      <c r="D135" s="48"/>
      <c r="E135" s="47"/>
      <c r="F135" s="47"/>
      <c r="G135" s="47"/>
    </row>
    <row r="136" spans="2:7" ht="25.5" customHeight="1">
      <c r="B136" s="3" t="s">
        <v>124</v>
      </c>
      <c r="D136" s="12">
        <f>SUM(D138:D141)</f>
        <v>2122311</v>
      </c>
      <c r="E136" s="1">
        <f>SUM(E138:E141)</f>
        <v>605751</v>
      </c>
      <c r="F136" s="1">
        <f>SUM(F138:F141)</f>
        <v>1516560</v>
      </c>
      <c r="G136" s="1">
        <f>SUM(G138:G141)</f>
        <v>5814</v>
      </c>
    </row>
    <row r="137" spans="2:7" ht="9" customHeight="1">
      <c r="B137" s="8"/>
      <c r="D137" s="48"/>
      <c r="E137" s="47"/>
      <c r="F137" s="47"/>
      <c r="G137" s="47"/>
    </row>
    <row r="138" spans="2:7" ht="25.5" customHeight="1">
      <c r="B138" s="7" t="s">
        <v>8</v>
      </c>
      <c r="D138" s="49">
        <f>SUM(E138:F138)</f>
        <v>54556</v>
      </c>
      <c r="E138" s="50">
        <v>10756</v>
      </c>
      <c r="F138" s="50">
        <v>43800</v>
      </c>
      <c r="G138" s="51">
        <f>ROUND(D138/365,0)</f>
        <v>149</v>
      </c>
    </row>
    <row r="139" spans="2:7" ht="25.5" customHeight="1">
      <c r="B139" s="7" t="s">
        <v>2</v>
      </c>
      <c r="D139" s="49">
        <f>SUM(E139:F139)</f>
        <v>659636</v>
      </c>
      <c r="E139" s="50">
        <v>195326</v>
      </c>
      <c r="F139" s="50">
        <v>464310</v>
      </c>
      <c r="G139" s="51">
        <f>ROUND(D139/365,0)</f>
        <v>1807</v>
      </c>
    </row>
    <row r="140" spans="2:7" ht="25.5" customHeight="1">
      <c r="B140" s="7" t="s">
        <v>125</v>
      </c>
      <c r="D140" s="49">
        <f>SUM(E140:F140)</f>
        <v>220644</v>
      </c>
      <c r="E140" s="50">
        <v>57234</v>
      </c>
      <c r="F140" s="50">
        <v>163410</v>
      </c>
      <c r="G140" s="51">
        <f>ROUND(D140/365,0)</f>
        <v>605</v>
      </c>
    </row>
    <row r="141" spans="2:7" ht="25.5" customHeight="1">
      <c r="B141" s="7" t="s">
        <v>126</v>
      </c>
      <c r="D141" s="49">
        <f>SUM(E141:F141)</f>
        <v>1187475</v>
      </c>
      <c r="E141" s="50">
        <v>342435</v>
      </c>
      <c r="F141" s="50">
        <v>845040</v>
      </c>
      <c r="G141" s="51">
        <f>ROUND(D141/365,0)</f>
        <v>3253</v>
      </c>
    </row>
    <row r="142" spans="2:7" ht="18.75" customHeight="1">
      <c r="B142" s="7"/>
      <c r="D142" s="49"/>
      <c r="E142" s="50"/>
      <c r="F142" s="50"/>
      <c r="G142" s="51"/>
    </row>
    <row r="143" spans="2:7" ht="25.5" customHeight="1">
      <c r="B143" s="3" t="s">
        <v>130</v>
      </c>
      <c r="D143" s="12">
        <f>TRUNC(D145)</f>
        <v>537338</v>
      </c>
      <c r="E143" s="1">
        <f>TRUNC(E145)</f>
        <v>76208</v>
      </c>
      <c r="F143" s="1">
        <f>TRUNC(F145)</f>
        <v>461130</v>
      </c>
      <c r="G143" s="1">
        <f>G145</f>
        <v>1472</v>
      </c>
    </row>
    <row r="144" spans="2:7" ht="18.75" customHeight="1">
      <c r="B144" s="8"/>
      <c r="D144" s="48"/>
      <c r="E144" s="47"/>
      <c r="F144" s="47"/>
      <c r="G144" s="47"/>
    </row>
    <row r="145" spans="2:7" ht="25.5" customHeight="1">
      <c r="B145" s="7" t="s">
        <v>131</v>
      </c>
      <c r="D145" s="49">
        <f>SUM(E145:F145)</f>
        <v>537338</v>
      </c>
      <c r="E145" s="50">
        <v>76208</v>
      </c>
      <c r="F145" s="50">
        <v>461130</v>
      </c>
      <c r="G145" s="51">
        <f>ROUND(D145/365,0)</f>
        <v>1472</v>
      </c>
    </row>
    <row r="146" spans="2:7" ht="18.75" customHeight="1">
      <c r="B146" s="8"/>
      <c r="D146" s="48"/>
      <c r="E146" s="47"/>
      <c r="F146" s="47"/>
      <c r="G146" s="47"/>
    </row>
    <row r="147" spans="2:7" ht="25.5" customHeight="1">
      <c r="B147" s="3" t="s">
        <v>132</v>
      </c>
      <c r="D147" s="12">
        <f>SUM(D149:D152)</f>
        <v>1427492</v>
      </c>
      <c r="E147" s="1">
        <f>SUM(E149:E152)</f>
        <v>865322</v>
      </c>
      <c r="F147" s="1">
        <f>SUM(F149:F152)</f>
        <v>562170</v>
      </c>
      <c r="G147" s="1">
        <f>SUM(G149:G152)</f>
        <v>3912</v>
      </c>
    </row>
    <row r="148" spans="2:7" ht="18.75" customHeight="1">
      <c r="B148" s="8"/>
      <c r="D148" s="48"/>
      <c r="E148" s="47"/>
      <c r="F148" s="47"/>
      <c r="G148" s="47"/>
    </row>
    <row r="149" spans="1:7" ht="25.5" customHeight="1">
      <c r="A149" s="14">
        <v>529417</v>
      </c>
      <c r="B149" s="7" t="s">
        <v>177</v>
      </c>
      <c r="D149" s="49">
        <f>SUM(E149:F149)</f>
        <v>718194</v>
      </c>
      <c r="E149" s="50">
        <v>544284</v>
      </c>
      <c r="F149" s="50">
        <v>173910</v>
      </c>
      <c r="G149" s="51">
        <f>ROUND(D149/365,0)</f>
        <v>1968</v>
      </c>
    </row>
    <row r="150" spans="2:7" ht="25.5" customHeight="1">
      <c r="B150" s="7" t="s">
        <v>133</v>
      </c>
      <c r="D150" s="49">
        <f>SUM(E150:F150)</f>
        <v>164931</v>
      </c>
      <c r="E150" s="50">
        <v>11931</v>
      </c>
      <c r="F150" s="50">
        <v>153000</v>
      </c>
      <c r="G150" s="51">
        <f>ROUND(D150/365,0)</f>
        <v>452</v>
      </c>
    </row>
    <row r="151" spans="2:7" ht="25.5" customHeight="1">
      <c r="B151" s="7" t="s">
        <v>134</v>
      </c>
      <c r="D151" s="49">
        <f>SUM(E151:F151)</f>
        <v>41101</v>
      </c>
      <c r="E151" s="50">
        <v>25141</v>
      </c>
      <c r="F151" s="50">
        <v>15960</v>
      </c>
      <c r="G151" s="51">
        <f>ROUND(D151/365,0)</f>
        <v>113</v>
      </c>
    </row>
    <row r="152" spans="1:7" ht="25.5" customHeight="1">
      <c r="A152" s="45"/>
      <c r="B152" s="30" t="s">
        <v>135</v>
      </c>
      <c r="C152" s="28"/>
      <c r="D152" s="49">
        <f>SUM(E152:F152)</f>
        <v>503266</v>
      </c>
      <c r="E152" s="58">
        <v>283966</v>
      </c>
      <c r="F152" s="58">
        <v>219300</v>
      </c>
      <c r="G152" s="51">
        <f>ROUND(D152/365,0)</f>
        <v>1379</v>
      </c>
    </row>
    <row r="153" spans="1:7" ht="18.75" customHeight="1">
      <c r="A153" s="45"/>
      <c r="B153" s="30"/>
      <c r="C153" s="28"/>
      <c r="D153" s="49"/>
      <c r="E153" s="58"/>
      <c r="F153" s="58"/>
      <c r="G153" s="57"/>
    </row>
    <row r="154" spans="2:7" ht="25.5" customHeight="1">
      <c r="B154" s="3" t="s">
        <v>136</v>
      </c>
      <c r="D154" s="12">
        <f>SUM(D156:D165)</f>
        <v>1719238</v>
      </c>
      <c r="E154" s="1">
        <f>SUM(E156:E165)</f>
        <v>1345618</v>
      </c>
      <c r="F154" s="1">
        <f>SUM(F156:F165)</f>
        <v>373620</v>
      </c>
      <c r="G154" s="1">
        <f>ROUND(D154/365,0)</f>
        <v>4710</v>
      </c>
    </row>
    <row r="155" spans="2:7" ht="9" customHeight="1">
      <c r="B155" s="8"/>
      <c r="D155" s="48"/>
      <c r="E155" s="47"/>
      <c r="F155" s="47"/>
      <c r="G155" s="47"/>
    </row>
    <row r="156" spans="2:7" ht="25.5" customHeight="1">
      <c r="B156" s="7" t="s">
        <v>11</v>
      </c>
      <c r="D156" s="49">
        <f aca="true" t="shared" si="11" ref="D156:D165">SUM(E156:F156)</f>
        <v>680142</v>
      </c>
      <c r="E156" s="50">
        <v>589842</v>
      </c>
      <c r="F156" s="15">
        <v>90300</v>
      </c>
      <c r="G156" s="51">
        <f>ROUND(D156/365,0)</f>
        <v>1863</v>
      </c>
    </row>
    <row r="157" spans="2:7" ht="25.5" customHeight="1">
      <c r="B157" s="7" t="s">
        <v>137</v>
      </c>
      <c r="D157" s="49">
        <f t="shared" si="11"/>
        <v>82512</v>
      </c>
      <c r="E157" s="50">
        <v>44802</v>
      </c>
      <c r="F157" s="50">
        <v>37710</v>
      </c>
      <c r="G157" s="51">
        <f aca="true" t="shared" si="12" ref="G157:G165">ROUND(D157/365,0)</f>
        <v>226</v>
      </c>
    </row>
    <row r="158" spans="2:7" ht="25.5" customHeight="1">
      <c r="B158" s="7" t="s">
        <v>138</v>
      </c>
      <c r="D158" s="49">
        <f t="shared" si="11"/>
        <v>55127</v>
      </c>
      <c r="E158" s="50">
        <v>20517</v>
      </c>
      <c r="F158" s="50">
        <v>34610</v>
      </c>
      <c r="G158" s="51">
        <f t="shared" si="12"/>
        <v>151</v>
      </c>
    </row>
    <row r="159" spans="2:7" ht="25.5" customHeight="1">
      <c r="B159" s="7" t="s">
        <v>139</v>
      </c>
      <c r="D159" s="49">
        <f t="shared" si="11"/>
        <v>62997</v>
      </c>
      <c r="E159" s="50">
        <v>33647</v>
      </c>
      <c r="F159" s="50">
        <v>29350</v>
      </c>
      <c r="G159" s="51">
        <f t="shared" si="12"/>
        <v>173</v>
      </c>
    </row>
    <row r="160" spans="2:7" ht="25.5" customHeight="1">
      <c r="B160" s="7" t="s">
        <v>140</v>
      </c>
      <c r="D160" s="49">
        <f t="shared" si="11"/>
        <v>14893</v>
      </c>
      <c r="E160" s="50">
        <v>6633</v>
      </c>
      <c r="F160" s="15">
        <v>8260</v>
      </c>
      <c r="G160" s="51">
        <f t="shared" si="12"/>
        <v>41</v>
      </c>
    </row>
    <row r="161" spans="2:7" ht="25.5" customHeight="1">
      <c r="B161" s="7" t="s">
        <v>141</v>
      </c>
      <c r="D161" s="49">
        <f t="shared" si="11"/>
        <v>66512</v>
      </c>
      <c r="E161" s="50">
        <v>26472</v>
      </c>
      <c r="F161" s="50">
        <v>40040</v>
      </c>
      <c r="G161" s="51">
        <f t="shared" si="12"/>
        <v>182</v>
      </c>
    </row>
    <row r="162" spans="2:7" ht="25.5" customHeight="1">
      <c r="B162" s="7" t="s">
        <v>142</v>
      </c>
      <c r="D162" s="49">
        <f t="shared" si="11"/>
        <v>24675</v>
      </c>
      <c r="E162" s="50">
        <v>10605</v>
      </c>
      <c r="F162" s="50">
        <v>14070</v>
      </c>
      <c r="G162" s="51">
        <f t="shared" si="12"/>
        <v>68</v>
      </c>
    </row>
    <row r="163" spans="2:7" ht="25.5" customHeight="1">
      <c r="B163" s="7" t="s">
        <v>143</v>
      </c>
      <c r="D163" s="49">
        <f t="shared" si="11"/>
        <v>25980</v>
      </c>
      <c r="E163" s="50">
        <v>11460</v>
      </c>
      <c r="F163" s="50">
        <v>14520</v>
      </c>
      <c r="G163" s="51">
        <f t="shared" si="12"/>
        <v>71</v>
      </c>
    </row>
    <row r="164" spans="2:7" ht="25.5" customHeight="1">
      <c r="B164" s="7" t="s">
        <v>144</v>
      </c>
      <c r="D164" s="49">
        <f t="shared" si="11"/>
        <v>21415</v>
      </c>
      <c r="E164" s="50">
        <v>9905</v>
      </c>
      <c r="F164" s="50">
        <v>11510</v>
      </c>
      <c r="G164" s="51">
        <f t="shared" si="12"/>
        <v>59</v>
      </c>
    </row>
    <row r="165" spans="2:7" ht="25.5" customHeight="1">
      <c r="B165" s="7" t="s">
        <v>3</v>
      </c>
      <c r="D165" s="49">
        <f t="shared" si="11"/>
        <v>684985</v>
      </c>
      <c r="E165" s="50">
        <v>591735</v>
      </c>
      <c r="F165" s="50">
        <v>93250</v>
      </c>
      <c r="G165" s="51">
        <f t="shared" si="12"/>
        <v>1877</v>
      </c>
    </row>
    <row r="166" spans="2:7" ht="18.75" customHeight="1">
      <c r="B166" s="8"/>
      <c r="D166" s="48"/>
      <c r="E166" s="47"/>
      <c r="F166" s="47"/>
      <c r="G166" s="47"/>
    </row>
    <row r="167" spans="2:7" ht="25.5" customHeight="1">
      <c r="B167" s="2" t="s">
        <v>159</v>
      </c>
      <c r="D167" s="22">
        <f>D169+D194</f>
        <v>5639392</v>
      </c>
      <c r="E167" s="23">
        <f>E169+E194</f>
        <v>1494072</v>
      </c>
      <c r="F167" s="23">
        <f>F169+F194</f>
        <v>4145320</v>
      </c>
      <c r="G167" s="1">
        <f>ROUND(D167/365,0)</f>
        <v>15450</v>
      </c>
    </row>
    <row r="168" spans="2:7" ht="9" customHeight="1">
      <c r="B168" s="8"/>
      <c r="D168" s="48"/>
      <c r="E168" s="47"/>
      <c r="F168" s="47"/>
      <c r="G168" s="1"/>
    </row>
    <row r="169" spans="2:7" ht="25.5" customHeight="1">
      <c r="B169" s="3" t="s">
        <v>172</v>
      </c>
      <c r="D169" s="12">
        <f>SUM(D171:D192)</f>
        <v>3200481</v>
      </c>
      <c r="E169" s="1">
        <f>SUM(E171:E192)</f>
        <v>705193</v>
      </c>
      <c r="F169" s="1">
        <f>SUM(F171:F192)</f>
        <v>2495288</v>
      </c>
      <c r="G169" s="1">
        <f>ROUND(D169/365,0)</f>
        <v>8768</v>
      </c>
    </row>
    <row r="170" spans="2:7" ht="18.75" customHeight="1">
      <c r="B170" s="8"/>
      <c r="D170" s="48"/>
      <c r="E170" s="47"/>
      <c r="F170" s="47"/>
      <c r="G170" s="47"/>
    </row>
    <row r="171" spans="2:7" ht="25.5" customHeight="1">
      <c r="B171" s="7" t="s">
        <v>145</v>
      </c>
      <c r="D171" s="49">
        <f aca="true" t="shared" si="13" ref="D171:D192">SUM(E171:F171)</f>
        <v>1346059</v>
      </c>
      <c r="E171" s="50">
        <v>293251</v>
      </c>
      <c r="F171" s="50">
        <v>1052808</v>
      </c>
      <c r="G171" s="51">
        <f>ROUND(D171/365,0)</f>
        <v>3688</v>
      </c>
    </row>
    <row r="172" spans="2:7" ht="25.5" customHeight="1">
      <c r="B172" s="7" t="s">
        <v>146</v>
      </c>
      <c r="D172" s="49">
        <f t="shared" si="13"/>
        <v>122931</v>
      </c>
      <c r="E172" s="50">
        <v>33441</v>
      </c>
      <c r="F172" s="50">
        <v>89490</v>
      </c>
      <c r="G172" s="51">
        <f>ROUND(D172/365,0)</f>
        <v>337</v>
      </c>
    </row>
    <row r="173" spans="2:7" ht="25.5" customHeight="1">
      <c r="B173" s="7" t="s">
        <v>147</v>
      </c>
      <c r="D173" s="49">
        <f>SUM(E173:F173)</f>
        <v>68314</v>
      </c>
      <c r="E173" s="50">
        <v>22138</v>
      </c>
      <c r="F173" s="50">
        <v>46176</v>
      </c>
      <c r="G173" s="51">
        <f>ROUND(D173/365,0)</f>
        <v>187</v>
      </c>
    </row>
    <row r="174" spans="2:7" ht="25.5" customHeight="1">
      <c r="B174" s="7" t="s">
        <v>148</v>
      </c>
      <c r="D174" s="49">
        <f>SUM(E174:F174)</f>
        <v>624527</v>
      </c>
      <c r="E174" s="50">
        <v>74695</v>
      </c>
      <c r="F174" s="50">
        <v>549832</v>
      </c>
      <c r="G174" s="51">
        <f>ROUND(D174/365,0)</f>
        <v>1711</v>
      </c>
    </row>
    <row r="175" spans="2:7" ht="7.5" customHeight="1">
      <c r="B175" s="29"/>
      <c r="D175" s="49"/>
      <c r="E175" s="50"/>
      <c r="F175" s="50"/>
      <c r="G175" s="51"/>
    </row>
    <row r="176" spans="1:7" ht="21.75" customHeight="1">
      <c r="A176" s="35"/>
      <c r="B176" s="10" t="s">
        <v>183</v>
      </c>
      <c r="C176" s="34"/>
      <c r="D176" s="54"/>
      <c r="E176" s="55"/>
      <c r="F176" s="55"/>
      <c r="G176" s="56"/>
    </row>
    <row r="177" spans="1:7" ht="21.75" customHeight="1">
      <c r="A177" s="6"/>
      <c r="B177" s="13" t="s">
        <v>185</v>
      </c>
      <c r="C177" s="28"/>
      <c r="D177" s="57"/>
      <c r="E177" s="58"/>
      <c r="F177" s="58"/>
      <c r="G177" s="59"/>
    </row>
    <row r="178" spans="1:7" ht="27" customHeight="1">
      <c r="A178" s="16"/>
      <c r="B178" s="5" t="s">
        <v>166</v>
      </c>
      <c r="C178" s="17"/>
      <c r="D178" s="36"/>
      <c r="E178" s="36"/>
      <c r="F178" s="36"/>
      <c r="G178" s="40"/>
    </row>
    <row r="179" spans="1:7" ht="24.75" customHeight="1" thickBot="1">
      <c r="A179" s="11"/>
      <c r="B179" s="11" t="s">
        <v>186</v>
      </c>
      <c r="C179" s="26"/>
      <c r="D179" s="26"/>
      <c r="E179" s="26"/>
      <c r="F179" s="26"/>
      <c r="G179" s="31" t="s">
        <v>167</v>
      </c>
    </row>
    <row r="180" spans="1:7" ht="60" customHeight="1" thickTop="1">
      <c r="A180" s="41"/>
      <c r="B180" s="39"/>
      <c r="C180" s="42"/>
      <c r="D180" s="43" t="s">
        <v>14</v>
      </c>
      <c r="E180" s="43" t="s">
        <v>15</v>
      </c>
      <c r="F180" s="43" t="s">
        <v>16</v>
      </c>
      <c r="G180" s="44" t="s">
        <v>17</v>
      </c>
    </row>
    <row r="181" spans="1:7" ht="15" customHeight="1">
      <c r="A181" s="6"/>
      <c r="B181" s="6"/>
      <c r="C181" s="28"/>
      <c r="D181" s="49"/>
      <c r="E181" s="58"/>
      <c r="F181" s="58"/>
      <c r="G181" s="59"/>
    </row>
    <row r="182" spans="2:7" ht="25.5" customHeight="1">
      <c r="B182" s="7" t="s">
        <v>149</v>
      </c>
      <c r="D182" s="49">
        <f t="shared" si="13"/>
        <v>175518</v>
      </c>
      <c r="E182" s="50">
        <v>52228</v>
      </c>
      <c r="F182" s="50">
        <v>123290</v>
      </c>
      <c r="G182" s="51">
        <f>ROUND(D182/365,0)</f>
        <v>481</v>
      </c>
    </row>
    <row r="183" spans="2:7" ht="25.5" customHeight="1">
      <c r="B183" s="7" t="s">
        <v>150</v>
      </c>
      <c r="D183" s="49">
        <f t="shared" si="13"/>
        <v>225831</v>
      </c>
      <c r="E183" s="50">
        <v>38677</v>
      </c>
      <c r="F183" s="50">
        <v>187154</v>
      </c>
      <c r="G183" s="51">
        <f aca="true" t="shared" si="14" ref="G183:G192">ROUND(D183/365,0)</f>
        <v>619</v>
      </c>
    </row>
    <row r="184" spans="2:7" ht="25.5" customHeight="1">
      <c r="B184" s="7" t="s">
        <v>9</v>
      </c>
      <c r="D184" s="49">
        <f t="shared" si="13"/>
        <v>119980</v>
      </c>
      <c r="E184" s="50">
        <v>42246</v>
      </c>
      <c r="F184" s="50">
        <v>77734</v>
      </c>
      <c r="G184" s="51">
        <f t="shared" si="14"/>
        <v>329</v>
      </c>
    </row>
    <row r="185" spans="2:7" ht="25.5" customHeight="1">
      <c r="B185" s="7" t="s">
        <v>151</v>
      </c>
      <c r="D185" s="49">
        <f t="shared" si="13"/>
        <v>55845</v>
      </c>
      <c r="E185" s="50">
        <v>15493</v>
      </c>
      <c r="F185" s="50">
        <v>40352</v>
      </c>
      <c r="G185" s="51">
        <f t="shared" si="14"/>
        <v>153</v>
      </c>
    </row>
    <row r="186" spans="2:7" ht="25.5" customHeight="1">
      <c r="B186" s="7" t="s">
        <v>152</v>
      </c>
      <c r="D186" s="49">
        <f t="shared" si="13"/>
        <v>159626</v>
      </c>
      <c r="E186" s="50">
        <v>60942</v>
      </c>
      <c r="F186" s="50">
        <v>98684</v>
      </c>
      <c r="G186" s="51">
        <f t="shared" si="14"/>
        <v>437</v>
      </c>
    </row>
    <row r="187" spans="2:7" ht="25.5" customHeight="1">
      <c r="B187" s="7" t="s">
        <v>153</v>
      </c>
      <c r="D187" s="49">
        <f t="shared" si="13"/>
        <v>125770</v>
      </c>
      <c r="E187" s="50">
        <v>25576</v>
      </c>
      <c r="F187" s="50">
        <v>100194</v>
      </c>
      <c r="G187" s="51">
        <f t="shared" si="14"/>
        <v>345</v>
      </c>
    </row>
    <row r="188" spans="2:7" ht="25.5" customHeight="1">
      <c r="B188" s="7" t="s">
        <v>154</v>
      </c>
      <c r="D188" s="49">
        <f t="shared" si="13"/>
        <v>48374</v>
      </c>
      <c r="E188" s="50">
        <v>10344</v>
      </c>
      <c r="F188" s="50">
        <v>38030</v>
      </c>
      <c r="G188" s="51">
        <f t="shared" si="14"/>
        <v>133</v>
      </c>
    </row>
    <row r="189" spans="2:7" ht="25.5" customHeight="1">
      <c r="B189" s="7" t="s">
        <v>155</v>
      </c>
      <c r="D189" s="49">
        <f t="shared" si="13"/>
        <v>65714</v>
      </c>
      <c r="E189" s="50">
        <v>14234</v>
      </c>
      <c r="F189" s="50">
        <v>51480</v>
      </c>
      <c r="G189" s="51">
        <f t="shared" si="14"/>
        <v>180</v>
      </c>
    </row>
    <row r="190" spans="1:7" ht="25.5" customHeight="1">
      <c r="A190" s="45"/>
      <c r="B190" s="7" t="s">
        <v>156</v>
      </c>
      <c r="D190" s="49">
        <f t="shared" si="13"/>
        <v>19485</v>
      </c>
      <c r="E190" s="50">
        <v>5807</v>
      </c>
      <c r="F190" s="50">
        <v>13678</v>
      </c>
      <c r="G190" s="51">
        <f t="shared" si="14"/>
        <v>53</v>
      </c>
    </row>
    <row r="191" spans="1:7" ht="25.5" customHeight="1">
      <c r="A191" s="45"/>
      <c r="B191" s="7" t="s">
        <v>157</v>
      </c>
      <c r="D191" s="49">
        <f t="shared" si="13"/>
        <v>6559</v>
      </c>
      <c r="E191" s="50">
        <v>449</v>
      </c>
      <c r="F191" s="50">
        <v>6110</v>
      </c>
      <c r="G191" s="51">
        <f t="shared" si="14"/>
        <v>18</v>
      </c>
    </row>
    <row r="192" spans="1:7" ht="25.5" customHeight="1">
      <c r="A192" s="45"/>
      <c r="B192" s="30" t="s">
        <v>158</v>
      </c>
      <c r="C192" s="37"/>
      <c r="D192" s="49">
        <f t="shared" si="13"/>
        <v>35948</v>
      </c>
      <c r="E192" s="58">
        <v>15672</v>
      </c>
      <c r="F192" s="58">
        <v>20276</v>
      </c>
      <c r="G192" s="51">
        <f t="shared" si="14"/>
        <v>98</v>
      </c>
    </row>
    <row r="193" spans="1:7" ht="25.5" customHeight="1">
      <c r="A193" s="45"/>
      <c r="B193" s="30"/>
      <c r="C193" s="28"/>
      <c r="D193" s="49"/>
      <c r="E193" s="58"/>
      <c r="F193" s="58"/>
      <c r="G193" s="51"/>
    </row>
    <row r="194" spans="1:7" ht="25.5" customHeight="1">
      <c r="A194" s="45"/>
      <c r="B194" s="3" t="s">
        <v>93</v>
      </c>
      <c r="D194" s="12">
        <f>SUM(D196:D208)</f>
        <v>2438911</v>
      </c>
      <c r="E194" s="24">
        <f>SUM(E196:E208)</f>
        <v>788879</v>
      </c>
      <c r="F194" s="24">
        <f>SUM(F196:F208)</f>
        <v>1650032</v>
      </c>
      <c r="G194" s="1">
        <f>ROUND(D194/365,0)</f>
        <v>6682</v>
      </c>
    </row>
    <row r="195" spans="1:7" ht="18.75" customHeight="1">
      <c r="A195" s="45"/>
      <c r="B195" s="8"/>
      <c r="D195" s="48"/>
      <c r="E195" s="47"/>
      <c r="F195" s="47"/>
      <c r="G195" s="51"/>
    </row>
    <row r="196" spans="1:7" ht="25.5" customHeight="1">
      <c r="A196" s="45"/>
      <c r="B196" s="7" t="s">
        <v>94</v>
      </c>
      <c r="D196" s="49">
        <f aca="true" t="shared" si="15" ref="D196:D208">SUM(E196:F196)</f>
        <v>920774</v>
      </c>
      <c r="E196" s="50">
        <v>302322</v>
      </c>
      <c r="F196" s="50">
        <v>618452</v>
      </c>
      <c r="G196" s="51">
        <f>ROUND(D196/365,0)</f>
        <v>2523</v>
      </c>
    </row>
    <row r="197" spans="1:7" ht="25.5" customHeight="1">
      <c r="A197" s="45"/>
      <c r="B197" s="7" t="s">
        <v>95</v>
      </c>
      <c r="D197" s="49">
        <f t="shared" si="15"/>
        <v>83216</v>
      </c>
      <c r="E197" s="50">
        <v>22268</v>
      </c>
      <c r="F197" s="50">
        <v>60948</v>
      </c>
      <c r="G197" s="51">
        <f aca="true" t="shared" si="16" ref="G197:G208">ROUND(D197/365,0)</f>
        <v>228</v>
      </c>
    </row>
    <row r="198" spans="1:7" ht="25.5" customHeight="1">
      <c r="A198" s="45"/>
      <c r="B198" s="7" t="s">
        <v>96</v>
      </c>
      <c r="D198" s="49">
        <f t="shared" si="15"/>
        <v>59885</v>
      </c>
      <c r="E198" s="50">
        <v>26069</v>
      </c>
      <c r="F198" s="50">
        <v>33816</v>
      </c>
      <c r="G198" s="51">
        <f t="shared" si="16"/>
        <v>164</v>
      </c>
    </row>
    <row r="199" spans="1:7" ht="25.5" customHeight="1">
      <c r="A199" s="45"/>
      <c r="B199" s="7" t="s">
        <v>97</v>
      </c>
      <c r="D199" s="49">
        <f t="shared" si="15"/>
        <v>131122</v>
      </c>
      <c r="E199" s="50">
        <v>43398</v>
      </c>
      <c r="F199" s="50">
        <v>87724</v>
      </c>
      <c r="G199" s="51">
        <f t="shared" si="16"/>
        <v>359</v>
      </c>
    </row>
    <row r="200" spans="2:7" ht="25.5" customHeight="1">
      <c r="B200" s="7" t="s">
        <v>98</v>
      </c>
      <c r="D200" s="49">
        <f t="shared" si="15"/>
        <v>59935</v>
      </c>
      <c r="E200" s="50">
        <v>19131</v>
      </c>
      <c r="F200" s="50">
        <v>40804</v>
      </c>
      <c r="G200" s="51">
        <f t="shared" si="16"/>
        <v>164</v>
      </c>
    </row>
    <row r="201" spans="2:7" ht="25.5" customHeight="1">
      <c r="B201" s="7" t="s">
        <v>161</v>
      </c>
      <c r="D201" s="49">
        <f t="shared" si="15"/>
        <v>267210</v>
      </c>
      <c r="E201" s="50">
        <v>94278</v>
      </c>
      <c r="F201" s="50">
        <v>172932</v>
      </c>
      <c r="G201" s="51">
        <f t="shared" si="16"/>
        <v>732</v>
      </c>
    </row>
    <row r="202" spans="2:7" ht="25.5" customHeight="1">
      <c r="B202" s="7" t="s">
        <v>99</v>
      </c>
      <c r="D202" s="49">
        <f t="shared" si="15"/>
        <v>113260</v>
      </c>
      <c r="E202" s="50">
        <v>29640</v>
      </c>
      <c r="F202" s="50">
        <v>83620</v>
      </c>
      <c r="G202" s="51">
        <f t="shared" si="16"/>
        <v>310</v>
      </c>
    </row>
    <row r="203" spans="2:7" ht="25.5" customHeight="1">
      <c r="B203" s="7" t="s">
        <v>100</v>
      </c>
      <c r="D203" s="49">
        <f t="shared" si="15"/>
        <v>112950</v>
      </c>
      <c r="E203" s="50">
        <v>38214</v>
      </c>
      <c r="F203" s="50">
        <v>74736</v>
      </c>
      <c r="G203" s="51">
        <f t="shared" si="16"/>
        <v>309</v>
      </c>
    </row>
    <row r="204" spans="2:7" ht="25.5" customHeight="1">
      <c r="B204" s="7" t="s">
        <v>162</v>
      </c>
      <c r="D204" s="49">
        <f t="shared" si="15"/>
        <v>182062</v>
      </c>
      <c r="E204" s="50">
        <v>78514</v>
      </c>
      <c r="F204" s="50">
        <v>103548</v>
      </c>
      <c r="G204" s="51">
        <f t="shared" si="16"/>
        <v>499</v>
      </c>
    </row>
    <row r="205" spans="2:7" ht="25.5" customHeight="1">
      <c r="B205" s="7" t="s">
        <v>160</v>
      </c>
      <c r="D205" s="49">
        <f t="shared" si="15"/>
        <v>92862</v>
      </c>
      <c r="E205" s="50">
        <v>28376</v>
      </c>
      <c r="F205" s="50">
        <v>64486</v>
      </c>
      <c r="G205" s="51">
        <f t="shared" si="16"/>
        <v>254</v>
      </c>
    </row>
    <row r="206" spans="2:7" ht="25.5" customHeight="1">
      <c r="B206" s="7" t="s">
        <v>101</v>
      </c>
      <c r="D206" s="49">
        <f t="shared" si="15"/>
        <v>230988</v>
      </c>
      <c r="E206" s="50">
        <v>44194</v>
      </c>
      <c r="F206" s="50">
        <v>186794</v>
      </c>
      <c r="G206" s="51">
        <f t="shared" si="16"/>
        <v>633</v>
      </c>
    </row>
    <row r="207" spans="2:7" ht="25.5" customHeight="1">
      <c r="B207" s="7" t="s">
        <v>102</v>
      </c>
      <c r="D207" s="49">
        <f t="shared" si="15"/>
        <v>57482</v>
      </c>
      <c r="E207" s="50">
        <v>17522</v>
      </c>
      <c r="F207" s="50">
        <v>39960</v>
      </c>
      <c r="G207" s="51">
        <f t="shared" si="16"/>
        <v>157</v>
      </c>
    </row>
    <row r="208" spans="2:7" ht="25.5" customHeight="1">
      <c r="B208" s="7" t="s">
        <v>103</v>
      </c>
      <c r="D208" s="49">
        <f t="shared" si="15"/>
        <v>127165</v>
      </c>
      <c r="E208" s="50">
        <v>44953</v>
      </c>
      <c r="F208" s="50">
        <v>82212</v>
      </c>
      <c r="G208" s="51">
        <f t="shared" si="16"/>
        <v>348</v>
      </c>
    </row>
    <row r="209" spans="2:7" ht="25.5" customHeight="1">
      <c r="B209" s="7"/>
      <c r="D209" s="49"/>
      <c r="E209" s="50"/>
      <c r="F209" s="50"/>
      <c r="G209" s="51"/>
    </row>
    <row r="210" spans="2:7" ht="25.5" customHeight="1">
      <c r="B210" s="2" t="s">
        <v>164</v>
      </c>
      <c r="D210" s="12">
        <f>SUM(D212:D225)</f>
        <v>1517052</v>
      </c>
      <c r="E210" s="1">
        <f>SUM(E212:E225)</f>
        <v>408672</v>
      </c>
      <c r="F210" s="1">
        <f>SUM(F212:F225)</f>
        <v>1108380</v>
      </c>
      <c r="G210" s="1">
        <f>ROUND(D210/365,0)</f>
        <v>4156</v>
      </c>
    </row>
    <row r="211" spans="2:7" ht="18.75" customHeight="1">
      <c r="B211" s="8"/>
      <c r="D211" s="48"/>
      <c r="E211" s="47"/>
      <c r="F211" s="47"/>
      <c r="G211" s="47"/>
    </row>
    <row r="212" spans="2:7" ht="25.5" customHeight="1">
      <c r="B212" s="7" t="s">
        <v>176</v>
      </c>
      <c r="D212" s="49">
        <f aca="true" t="shared" si="17" ref="D212:D225">SUM(E212:F212)</f>
        <v>607417</v>
      </c>
      <c r="E212" s="50">
        <v>143617</v>
      </c>
      <c r="F212" s="50">
        <v>463800</v>
      </c>
      <c r="G212" s="51">
        <f>ROUND(D212/365,0)</f>
        <v>1664</v>
      </c>
    </row>
    <row r="213" spans="2:7" ht="25.5" customHeight="1">
      <c r="B213" s="7" t="s">
        <v>113</v>
      </c>
      <c r="D213" s="49">
        <f t="shared" si="17"/>
        <v>4852</v>
      </c>
      <c r="E213" s="50">
        <v>2332</v>
      </c>
      <c r="F213" s="50">
        <v>2520</v>
      </c>
      <c r="G213" s="51">
        <f aca="true" t="shared" si="18" ref="G213:G225">ROUND(D213/365,0)</f>
        <v>13</v>
      </c>
    </row>
    <row r="214" spans="1:7" ht="25.5" customHeight="1">
      <c r="A214" s="45"/>
      <c r="B214" s="7" t="s">
        <v>114</v>
      </c>
      <c r="C214" s="28"/>
      <c r="D214" s="49">
        <f t="shared" si="17"/>
        <v>9855</v>
      </c>
      <c r="E214" s="50">
        <v>4665</v>
      </c>
      <c r="F214" s="50">
        <v>5190</v>
      </c>
      <c r="G214" s="51">
        <f t="shared" si="18"/>
        <v>27</v>
      </c>
    </row>
    <row r="215" spans="2:7" ht="25.5" customHeight="1">
      <c r="B215" s="30" t="s">
        <v>115</v>
      </c>
      <c r="D215" s="49">
        <f t="shared" si="17"/>
        <v>18958</v>
      </c>
      <c r="E215" s="50">
        <v>5908</v>
      </c>
      <c r="F215" s="50">
        <v>13050</v>
      </c>
      <c r="G215" s="51">
        <f t="shared" si="18"/>
        <v>52</v>
      </c>
    </row>
    <row r="216" spans="2:7" ht="25.5" customHeight="1">
      <c r="B216" s="7" t="s">
        <v>116</v>
      </c>
      <c r="D216" s="49">
        <f t="shared" si="17"/>
        <v>23862</v>
      </c>
      <c r="E216" s="50">
        <v>10422</v>
      </c>
      <c r="F216" s="50">
        <v>13440</v>
      </c>
      <c r="G216" s="51">
        <f t="shared" si="18"/>
        <v>65</v>
      </c>
    </row>
    <row r="217" spans="2:7" ht="25.5" customHeight="1">
      <c r="B217" s="7" t="s">
        <v>117</v>
      </c>
      <c r="D217" s="49">
        <f t="shared" si="17"/>
        <v>45324</v>
      </c>
      <c r="E217" s="50">
        <v>10584</v>
      </c>
      <c r="F217" s="50">
        <v>34740</v>
      </c>
      <c r="G217" s="51">
        <f t="shared" si="18"/>
        <v>124</v>
      </c>
    </row>
    <row r="218" spans="2:7" ht="25.5" customHeight="1">
      <c r="B218" s="7" t="s">
        <v>118</v>
      </c>
      <c r="D218" s="49">
        <f t="shared" si="17"/>
        <v>16262</v>
      </c>
      <c r="E218" s="50">
        <v>8432</v>
      </c>
      <c r="F218" s="50">
        <v>7830</v>
      </c>
      <c r="G218" s="51">
        <f t="shared" si="18"/>
        <v>45</v>
      </c>
    </row>
    <row r="219" spans="2:7" ht="25.5" customHeight="1">
      <c r="B219" s="7" t="s">
        <v>119</v>
      </c>
      <c r="D219" s="49">
        <f t="shared" si="17"/>
        <v>57336</v>
      </c>
      <c r="E219" s="50">
        <v>28356</v>
      </c>
      <c r="F219" s="50">
        <v>28980</v>
      </c>
      <c r="G219" s="51">
        <f t="shared" si="18"/>
        <v>157</v>
      </c>
    </row>
    <row r="220" spans="2:7" ht="25.5" customHeight="1">
      <c r="B220" s="7" t="s">
        <v>120</v>
      </c>
      <c r="D220" s="49">
        <f t="shared" si="17"/>
        <v>170000</v>
      </c>
      <c r="E220" s="50">
        <v>39620</v>
      </c>
      <c r="F220" s="50">
        <v>130380</v>
      </c>
      <c r="G220" s="51">
        <f t="shared" si="18"/>
        <v>466</v>
      </c>
    </row>
    <row r="221" spans="2:7" ht="25.5" customHeight="1">
      <c r="B221" s="7" t="s">
        <v>121</v>
      </c>
      <c r="D221" s="49">
        <f t="shared" si="17"/>
        <v>18257</v>
      </c>
      <c r="E221" s="50">
        <v>10757</v>
      </c>
      <c r="F221" s="50">
        <v>7500</v>
      </c>
      <c r="G221" s="51">
        <f t="shared" si="18"/>
        <v>50</v>
      </c>
    </row>
    <row r="222" spans="2:7" ht="25.5" customHeight="1">
      <c r="B222" s="7" t="s">
        <v>1</v>
      </c>
      <c r="D222" s="49">
        <f t="shared" si="17"/>
        <v>366534</v>
      </c>
      <c r="E222" s="50">
        <v>90654</v>
      </c>
      <c r="F222" s="50">
        <v>275880</v>
      </c>
      <c r="G222" s="51">
        <f t="shared" si="18"/>
        <v>1004</v>
      </c>
    </row>
    <row r="223" spans="2:7" ht="25.5" customHeight="1">
      <c r="B223" s="7" t="s">
        <v>122</v>
      </c>
      <c r="D223" s="49">
        <f t="shared" si="17"/>
        <v>31878</v>
      </c>
      <c r="E223" s="50">
        <v>6528</v>
      </c>
      <c r="F223" s="50">
        <v>25350</v>
      </c>
      <c r="G223" s="51">
        <f t="shared" si="18"/>
        <v>87</v>
      </c>
    </row>
    <row r="224" spans="2:7" ht="25.5" customHeight="1">
      <c r="B224" s="7" t="s">
        <v>123</v>
      </c>
      <c r="D224" s="49">
        <f t="shared" si="17"/>
        <v>21623</v>
      </c>
      <c r="E224" s="50">
        <v>3113</v>
      </c>
      <c r="F224" s="50">
        <v>18510</v>
      </c>
      <c r="G224" s="51">
        <f t="shared" si="18"/>
        <v>59</v>
      </c>
    </row>
    <row r="225" spans="2:7" ht="25.5" customHeight="1">
      <c r="B225" s="7" t="s">
        <v>175</v>
      </c>
      <c r="D225" s="49">
        <f t="shared" si="17"/>
        <v>124894</v>
      </c>
      <c r="E225" s="50">
        <v>43684</v>
      </c>
      <c r="F225" s="50">
        <v>81210</v>
      </c>
      <c r="G225" s="51">
        <f t="shared" si="18"/>
        <v>342</v>
      </c>
    </row>
    <row r="226" spans="1:7" ht="25.5" customHeight="1">
      <c r="A226" s="45"/>
      <c r="B226" s="30"/>
      <c r="C226" s="28"/>
      <c r="D226" s="49"/>
      <c r="E226" s="58"/>
      <c r="F226" s="58"/>
      <c r="G226" s="57"/>
    </row>
    <row r="227" spans="1:7" ht="25.5" customHeight="1">
      <c r="A227" s="45"/>
      <c r="B227" s="2" t="s">
        <v>163</v>
      </c>
      <c r="D227" s="12">
        <f>SUM(D229:D235)</f>
        <v>1558695</v>
      </c>
      <c r="E227" s="1">
        <f>SUM(E229:E235)</f>
        <v>375045</v>
      </c>
      <c r="F227" s="1">
        <f>SUM(F229:F235)</f>
        <v>1183650</v>
      </c>
      <c r="G227" s="1">
        <f>ROUND(D227/365,0)</f>
        <v>4270</v>
      </c>
    </row>
    <row r="228" spans="1:7" ht="18.75" customHeight="1">
      <c r="A228" s="45"/>
      <c r="B228" s="2"/>
      <c r="C228" s="37"/>
      <c r="D228" s="23"/>
      <c r="E228" s="23"/>
      <c r="F228" s="23"/>
      <c r="G228" s="1"/>
    </row>
    <row r="229" spans="1:7" ht="25.5" customHeight="1">
      <c r="A229" s="45"/>
      <c r="B229" s="7" t="s">
        <v>178</v>
      </c>
      <c r="C229" s="37"/>
      <c r="D229" s="49">
        <f>SUM(E229:F229)</f>
        <v>823448</v>
      </c>
      <c r="E229" s="58">
        <v>194558</v>
      </c>
      <c r="F229" s="58">
        <v>628890</v>
      </c>
      <c r="G229" s="51">
        <f>ROUND(D229/365,0)</f>
        <v>2256</v>
      </c>
    </row>
    <row r="230" spans="1:7" ht="25.5" customHeight="1">
      <c r="A230" s="45"/>
      <c r="B230" s="7" t="s">
        <v>127</v>
      </c>
      <c r="C230" s="37"/>
      <c r="D230" s="49">
        <f>SUM(E230:F230)</f>
        <v>243006</v>
      </c>
      <c r="E230" s="58">
        <v>67506</v>
      </c>
      <c r="F230" s="58">
        <v>175500</v>
      </c>
      <c r="G230" s="51">
        <f>ROUND(D230/365,0)</f>
        <v>666</v>
      </c>
    </row>
    <row r="231" spans="1:7" ht="25.5" customHeight="1">
      <c r="A231" s="45"/>
      <c r="B231" s="7" t="s">
        <v>128</v>
      </c>
      <c r="C231" s="37"/>
      <c r="D231" s="49">
        <f>SUM(E231:F231)</f>
        <v>55204</v>
      </c>
      <c r="E231" s="58">
        <v>13774</v>
      </c>
      <c r="F231" s="58">
        <v>41430</v>
      </c>
      <c r="G231" s="51">
        <f>ROUND(D231/365,0)</f>
        <v>151</v>
      </c>
    </row>
    <row r="232" spans="1:7" ht="25.5" customHeight="1">
      <c r="A232" s="45"/>
      <c r="B232" s="7" t="s">
        <v>173</v>
      </c>
      <c r="C232" s="37"/>
      <c r="D232" s="49">
        <f>SUM(E232:F232)</f>
        <v>255968</v>
      </c>
      <c r="E232" s="58">
        <v>41528</v>
      </c>
      <c r="F232" s="58">
        <v>214440</v>
      </c>
      <c r="G232" s="51">
        <f>ROUND(D232/365,0)</f>
        <v>701</v>
      </c>
    </row>
    <row r="233" spans="1:7" ht="25.5" customHeight="1">
      <c r="A233" s="45"/>
      <c r="B233" s="7" t="s">
        <v>129</v>
      </c>
      <c r="C233" s="37"/>
      <c r="D233" s="49">
        <f>SUM(E233:F233)</f>
        <v>181069</v>
      </c>
      <c r="E233" s="58">
        <v>57679</v>
      </c>
      <c r="F233" s="58">
        <v>123390</v>
      </c>
      <c r="G233" s="51">
        <f>ROUND(D233/365,0)</f>
        <v>496</v>
      </c>
    </row>
    <row r="234" spans="1:7" ht="5.25" customHeight="1">
      <c r="A234" s="61"/>
      <c r="B234" s="29"/>
      <c r="C234" s="38"/>
      <c r="D234" s="62"/>
      <c r="E234" s="63"/>
      <c r="F234" s="63"/>
      <c r="G234" s="62"/>
    </row>
    <row r="235" spans="1:7" ht="17.25">
      <c r="A235" s="10"/>
      <c r="B235" s="10"/>
      <c r="C235" s="28"/>
      <c r="D235" s="57"/>
      <c r="E235" s="58"/>
      <c r="F235" s="58"/>
      <c r="G235" s="25" t="s">
        <v>184</v>
      </c>
    </row>
    <row r="236" spans="2:7" ht="17.25">
      <c r="B236" s="64"/>
      <c r="G236" s="25" t="s">
        <v>190</v>
      </c>
    </row>
  </sheetData>
  <sheetProtection/>
  <printOptions/>
  <pageMargins left="0.7086614173228347" right="0.3937007874015748" top="0.7874015748031497" bottom="0.3937007874015748" header="0.3937007874015748" footer="0"/>
  <pageSetup horizontalDpi="300" verticalDpi="300" orientation="portrait" paperSize="9" scale="57" r:id="rId2"/>
  <headerFooter alignWithMargins="0">
    <oddHeader xml:space="preserve">&amp;L&amp;"ＭＳ ゴシック,標準"      運輸・通信&amp;R&amp;"ＭＳ ゴシック,標準"運輸・通信      </oddHeader>
  </headerFooter>
  <rowBreaks count="3" manualBreakCount="3">
    <brk id="59" max="255" man="1"/>
    <brk id="116" max="255" man="1"/>
    <brk id="1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2016-02-02T01:58:02Z</dcterms:modified>
  <cp:category/>
  <cp:version/>
  <cp:contentType/>
  <cp:contentStatus/>
</cp:coreProperties>
</file>