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120" windowHeight="6465" tabRatio="809" activeTab="0"/>
  </bookViews>
  <sheets>
    <sheet name="128 事業所数、従業者数、･･･（市町） " sheetId="1" r:id="rId1"/>
  </sheets>
  <definedNames/>
  <calcPr fullCalcOnLoad="1"/>
</workbook>
</file>

<file path=xl/sharedStrings.xml><?xml version="1.0" encoding="utf-8"?>
<sst xmlns="http://schemas.openxmlformats.org/spreadsheetml/2006/main" count="95" uniqueCount="80">
  <si>
    <t>年 間 商 品 販 売 額 (百万円)</t>
  </si>
  <si>
    <t>従  業  者  数</t>
  </si>
  <si>
    <t>19  年</t>
  </si>
  <si>
    <t>対前回比(%)</t>
  </si>
  <si>
    <t xml:space="preserve"> 総</t>
  </si>
  <si>
    <t>津市</t>
  </si>
  <si>
    <t xml:space="preserve"> 津</t>
  </si>
  <si>
    <t xml:space="preserve"> 四</t>
  </si>
  <si>
    <t>伊勢市</t>
  </si>
  <si>
    <t xml:space="preserve"> 伊</t>
  </si>
  <si>
    <t>松阪市</t>
  </si>
  <si>
    <t xml:space="preserve"> 松</t>
  </si>
  <si>
    <t>桑名市</t>
  </si>
  <si>
    <t xml:space="preserve"> 桑</t>
  </si>
  <si>
    <t>鈴鹿市</t>
  </si>
  <si>
    <t xml:space="preserve"> 鈴</t>
  </si>
  <si>
    <t>名張市</t>
  </si>
  <si>
    <t xml:space="preserve"> 名</t>
  </si>
  <si>
    <t>尾鷲市</t>
  </si>
  <si>
    <t xml:space="preserve"> 尾</t>
  </si>
  <si>
    <t>亀山市</t>
  </si>
  <si>
    <t xml:space="preserve"> 亀</t>
  </si>
  <si>
    <t>鳥羽市</t>
  </si>
  <si>
    <t xml:space="preserve"> 鳥</t>
  </si>
  <si>
    <t>熊野市</t>
  </si>
  <si>
    <t xml:space="preserve"> 熊</t>
  </si>
  <si>
    <t xml:space="preserve"> 志</t>
  </si>
  <si>
    <t>木曽岬町</t>
  </si>
  <si>
    <t xml:space="preserve"> 木</t>
  </si>
  <si>
    <t>東員町</t>
  </si>
  <si>
    <t xml:space="preserve"> 東</t>
  </si>
  <si>
    <t>菰野町</t>
  </si>
  <si>
    <t xml:space="preserve"> 菰</t>
  </si>
  <si>
    <t>朝日町</t>
  </si>
  <si>
    <t xml:space="preserve"> 朝</t>
  </si>
  <si>
    <t>川越町</t>
  </si>
  <si>
    <t xml:space="preserve"> 川</t>
  </si>
  <si>
    <t>多気町</t>
  </si>
  <si>
    <t xml:space="preserve"> 多</t>
  </si>
  <si>
    <t>明和町</t>
  </si>
  <si>
    <t>大台町</t>
  </si>
  <si>
    <t xml:space="preserve"> 大</t>
  </si>
  <si>
    <t>玉城町</t>
  </si>
  <si>
    <t xml:space="preserve"> 玉</t>
  </si>
  <si>
    <t>度会町</t>
  </si>
  <si>
    <t xml:space="preserve"> 度</t>
  </si>
  <si>
    <t xml:space="preserve"> 南</t>
  </si>
  <si>
    <t xml:space="preserve"> 紀</t>
  </si>
  <si>
    <t>御浜町</t>
  </si>
  <si>
    <t xml:space="preserve"> 御</t>
  </si>
  <si>
    <t>紀宝町</t>
  </si>
  <si>
    <t xml:space="preserve">１２８. 事　業　所  数 、従  業  者  数 、  </t>
  </si>
  <si>
    <t xml:space="preserve">  年  間  商  品  販  売  額  - 市 町 -</t>
  </si>
  <si>
    <t xml:space="preserve">  事　業　所  数</t>
  </si>
  <si>
    <t xml:space="preserve">  従  業  者  数  (人)</t>
  </si>
  <si>
    <t xml:space="preserve">      構          成          比      （％）</t>
  </si>
  <si>
    <t>１事業所当たり従業者数</t>
  </si>
  <si>
    <t>１事業所当たり年間</t>
  </si>
  <si>
    <t>事　業　所　数</t>
  </si>
  <si>
    <t>年 間 商 品 販 売 額</t>
  </si>
  <si>
    <t>（人）</t>
  </si>
  <si>
    <t xml:space="preserve"> 商品販売額(百万円)</t>
  </si>
  <si>
    <t>総数</t>
  </si>
  <si>
    <t>四日市市</t>
  </si>
  <si>
    <t>いなべ市</t>
  </si>
  <si>
    <t xml:space="preserve"> い</t>
  </si>
  <si>
    <t>志摩市</t>
  </si>
  <si>
    <t>伊賀市</t>
  </si>
  <si>
    <t xml:space="preserve"> 伊</t>
  </si>
  <si>
    <t xml:space="preserve"> 明</t>
  </si>
  <si>
    <t>大紀町</t>
  </si>
  <si>
    <t>南伊勢町</t>
  </si>
  <si>
    <t>紀北町</t>
  </si>
  <si>
    <t>19  年</t>
  </si>
  <si>
    <t>資料　 総務省統計局「経済センサス活動調査」</t>
  </si>
  <si>
    <t>23  年</t>
  </si>
  <si>
    <t>23  年</t>
  </si>
  <si>
    <t>23  年</t>
  </si>
  <si>
    <t>注 平成23年の事業所数、従業者数は平成24年2月1日現在。</t>
  </si>
  <si>
    <t>戦略企画部統計課「三重の商業」　　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</si>
</sst>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.0;\-#,##0.0"/>
  </numFmts>
  <fonts count="43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distributed"/>
      <protection/>
    </xf>
    <xf numFmtId="0" fontId="1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Continuous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top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 quotePrefix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0" fontId="3" fillId="0" borderId="0" xfId="0" applyNumberFormat="1" applyFont="1" applyFill="1" applyAlignment="1" applyProtection="1">
      <alignment vertical="center"/>
      <protection/>
    </xf>
    <xf numFmtId="178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distributed"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19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 applyProtection="1">
      <alignment horizontal="distributed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178" fontId="1" fillId="0" borderId="12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91" fontId="1" fillId="0" borderId="12" xfId="0" applyNumberFormat="1" applyFont="1" applyFill="1" applyBorder="1" applyAlignment="1" applyProtection="1">
      <alignment vertical="center"/>
      <protection/>
    </xf>
    <xf numFmtId="180" fontId="3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37" fontId="1" fillId="0" borderId="13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1" fillId="0" borderId="12" xfId="0" applyNumberFormat="1" applyFont="1" applyFill="1" applyBorder="1" applyAlignment="1" applyProtection="1">
      <alignment horizontal="right" vertical="center"/>
      <protection/>
    </xf>
    <xf numFmtId="37" fontId="1" fillId="0" borderId="12" xfId="0" applyNumberFormat="1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テキスト 2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テキスト 3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3" name="テキスト 4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4" name="テキスト 5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5" name="テキスト 6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6" name="テキスト 7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7" name="テキスト 8"/>
        <xdr:cNvSpPr txBox="1">
          <a:spLocks noChangeArrowheads="1"/>
        </xdr:cNvSpPr>
      </xdr:nvSpPr>
      <xdr:spPr>
        <a:xfrm>
          <a:off x="96012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8" name="テキスト 2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9" name="テキスト 3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0" name="テキスト 4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1" name="テキスト 5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2" name="テキスト 6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3" name="テキスト 7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4" name="テキスト 8"/>
        <xdr:cNvSpPr txBox="1">
          <a:spLocks noChangeArrowheads="1"/>
        </xdr:cNvSpPr>
      </xdr:nvSpPr>
      <xdr:spPr>
        <a:xfrm>
          <a:off x="20716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5" name="テキスト 2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6" name="テキスト 3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7" name="テキスト 4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8" name="テキスト 5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9" name="テキスト 6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0" name="テキスト 7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1" name="テキスト 8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2" name="テキスト 2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3" name="テキスト 3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4" name="テキスト 4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5" name="テキスト 5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6" name="テキスト 6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7" name="テキスト 7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8" name="テキスト 8"/>
        <xdr:cNvSpPr txBox="1">
          <a:spLocks noChangeArrowheads="1"/>
        </xdr:cNvSpPr>
      </xdr:nvSpPr>
      <xdr:spPr>
        <a:xfrm>
          <a:off x="24069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55"/>
  <sheetViews>
    <sheetView showGridLines="0" tabSelected="1" zoomScale="70" zoomScaleNormal="70" zoomScaleSheetLayoutView="70" zoomScalePageLayoutView="0" workbookViewId="0" topLeftCell="A1">
      <selection activeCell="B1" sqref="B1"/>
    </sheetView>
  </sheetViews>
  <sheetFormatPr defaultColWidth="13.375" defaultRowHeight="13.5"/>
  <cols>
    <col min="1" max="1" width="0.875" style="2" customWidth="1"/>
    <col min="2" max="2" width="17.125" style="46" customWidth="1"/>
    <col min="3" max="3" width="0.875" style="2" customWidth="1"/>
    <col min="4" max="5" width="15.125" style="2" customWidth="1"/>
    <col min="6" max="6" width="13.625" style="2" customWidth="1"/>
    <col min="7" max="8" width="15.625" style="2" customWidth="1"/>
    <col min="9" max="9" width="13.75390625" style="2" customWidth="1"/>
    <col min="10" max="11" width="18.25390625" style="2" customWidth="1"/>
    <col min="12" max="12" width="13.625" style="2" customWidth="1"/>
    <col min="13" max="18" width="14.125" style="2" customWidth="1"/>
    <col min="19" max="20" width="14.625" style="2" customWidth="1"/>
    <col min="21" max="22" width="19.875" style="2" customWidth="1"/>
    <col min="23" max="23" width="4.25390625" style="9" customWidth="1"/>
    <col min="24" max="16384" width="13.375" style="2" customWidth="1"/>
  </cols>
  <sheetData>
    <row r="1" spans="1:23" s="3" customFormat="1" ht="27" customHeight="1">
      <c r="A1" s="11"/>
      <c r="B1" s="12"/>
      <c r="C1" s="13"/>
      <c r="L1" s="4" t="s">
        <v>51</v>
      </c>
      <c r="M1" s="5" t="s">
        <v>52</v>
      </c>
      <c r="W1" s="6"/>
    </row>
    <row r="2" spans="1:22" ht="24.75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 s="19" customFormat="1" ht="19.5" customHeight="1" thickTop="1">
      <c r="A3" s="10"/>
      <c r="B3" s="10"/>
      <c r="C3" s="10"/>
      <c r="D3" s="57" t="s">
        <v>53</v>
      </c>
      <c r="E3" s="58"/>
      <c r="F3" s="59"/>
      <c r="G3" s="57" t="s">
        <v>54</v>
      </c>
      <c r="H3" s="58"/>
      <c r="I3" s="59"/>
      <c r="J3" s="57" t="s">
        <v>0</v>
      </c>
      <c r="K3" s="58"/>
      <c r="L3" s="59"/>
      <c r="M3" s="14" t="s">
        <v>55</v>
      </c>
      <c r="N3" s="15"/>
      <c r="O3" s="15"/>
      <c r="P3" s="15"/>
      <c r="Q3" s="15"/>
      <c r="R3" s="15"/>
      <c r="S3" s="16" t="s">
        <v>56</v>
      </c>
      <c r="T3" s="17"/>
      <c r="U3" s="16" t="s">
        <v>57</v>
      </c>
      <c r="V3" s="17"/>
      <c r="W3" s="18"/>
    </row>
    <row r="4" spans="4:23" s="19" customFormat="1" ht="19.5" customHeight="1">
      <c r="D4" s="60"/>
      <c r="E4" s="61"/>
      <c r="F4" s="62"/>
      <c r="G4" s="60"/>
      <c r="H4" s="61"/>
      <c r="I4" s="62"/>
      <c r="J4" s="60"/>
      <c r="K4" s="61"/>
      <c r="L4" s="62"/>
      <c r="M4" s="21" t="s">
        <v>58</v>
      </c>
      <c r="N4" s="15"/>
      <c r="O4" s="21" t="s">
        <v>1</v>
      </c>
      <c r="P4" s="15"/>
      <c r="Q4" s="21" t="s">
        <v>59</v>
      </c>
      <c r="R4" s="15"/>
      <c r="S4" s="22" t="s">
        <v>60</v>
      </c>
      <c r="T4" s="15"/>
      <c r="U4" s="22" t="s">
        <v>61</v>
      </c>
      <c r="V4" s="15"/>
      <c r="W4" s="23"/>
    </row>
    <row r="5" spans="1:23" s="19" customFormat="1" ht="36.75" customHeight="1">
      <c r="A5" s="24"/>
      <c r="B5" s="25"/>
      <c r="C5" s="24"/>
      <c r="D5" s="20" t="s">
        <v>73</v>
      </c>
      <c r="E5" s="20" t="s">
        <v>77</v>
      </c>
      <c r="F5" s="26" t="s">
        <v>3</v>
      </c>
      <c r="G5" s="20" t="s">
        <v>2</v>
      </c>
      <c r="H5" s="20" t="s">
        <v>76</v>
      </c>
      <c r="I5" s="26" t="s">
        <v>3</v>
      </c>
      <c r="J5" s="20" t="s">
        <v>2</v>
      </c>
      <c r="K5" s="20" t="s">
        <v>75</v>
      </c>
      <c r="L5" s="27" t="s">
        <v>3</v>
      </c>
      <c r="M5" s="20" t="s">
        <v>2</v>
      </c>
      <c r="N5" s="20" t="s">
        <v>75</v>
      </c>
      <c r="O5" s="20" t="s">
        <v>2</v>
      </c>
      <c r="P5" s="20" t="s">
        <v>75</v>
      </c>
      <c r="Q5" s="20" t="s">
        <v>2</v>
      </c>
      <c r="R5" s="20" t="s">
        <v>76</v>
      </c>
      <c r="S5" s="20" t="s">
        <v>2</v>
      </c>
      <c r="T5" s="20" t="s">
        <v>75</v>
      </c>
      <c r="U5" s="20" t="s">
        <v>2</v>
      </c>
      <c r="V5" s="20" t="s">
        <v>75</v>
      </c>
      <c r="W5" s="23"/>
    </row>
    <row r="6" spans="1:23" s="34" customFormat="1" ht="46.5" customHeight="1">
      <c r="A6" s="28"/>
      <c r="B6" s="29" t="s">
        <v>62</v>
      </c>
      <c r="C6" s="28"/>
      <c r="D6" s="49">
        <v>21602</v>
      </c>
      <c r="E6" s="30">
        <v>15762</v>
      </c>
      <c r="F6" s="31">
        <f>ROUND(IF(ISERR(E6/D6),"",E6/D6)*100,1)</f>
        <v>73</v>
      </c>
      <c r="G6" s="30">
        <v>145169</v>
      </c>
      <c r="H6" s="30">
        <v>107372</v>
      </c>
      <c r="I6" s="31">
        <f>ROUND(IF(ISERR(H6/G6),"",H6/G6)*100,1)</f>
        <v>74</v>
      </c>
      <c r="J6" s="30">
        <v>3940384</v>
      </c>
      <c r="K6" s="30">
        <v>3190633</v>
      </c>
      <c r="L6" s="31">
        <f>ROUND(IF(ISERR(K6/J6),"",K6/J6)*100,1)</f>
        <v>81</v>
      </c>
      <c r="M6" s="31">
        <f>ROUND(IF(ISERR(D6/D6),"",D6/D6)*100,1)</f>
        <v>100</v>
      </c>
      <c r="N6" s="31">
        <f>ROUND(IF(ISERR(E6/E6),"",E6/E6)*100,1)</f>
        <v>100</v>
      </c>
      <c r="O6" s="31">
        <f>ROUND(IF(ISERR(G6/G6),"",G6/G6)*100,1)</f>
        <v>100</v>
      </c>
      <c r="P6" s="31">
        <f>ROUND(IF(ISERR(H6/H6),"",H6/H6)*100,1)</f>
        <v>100</v>
      </c>
      <c r="Q6" s="31">
        <f>ROUND(IF(ISERR(J6/J6),"",J6/J6)*100,1)</f>
        <v>100</v>
      </c>
      <c r="R6" s="31">
        <f>ROUND(IF(ISERR(K6/K6),"",K6/K6)*100,1)</f>
        <v>100</v>
      </c>
      <c r="S6" s="31">
        <f>ROUND(IF(ISERR(G6/D6),"",G6/D6),3)</f>
        <v>6.72</v>
      </c>
      <c r="T6" s="31">
        <f>ROUND(IF(ISERR(H6/E6),"",H6/E6),3)</f>
        <v>6.812</v>
      </c>
      <c r="U6" s="32">
        <f>ROUND(IF(ISERR(J6/D6),"",J6/D6),1)</f>
        <v>182.4</v>
      </c>
      <c r="V6" s="32">
        <f>ROUND(IF(ISERR(K6/E6),"",K6/E6),1)</f>
        <v>202.4</v>
      </c>
      <c r="W6" s="33" t="s">
        <v>4</v>
      </c>
    </row>
    <row r="7" spans="4:23" s="19" customFormat="1" ht="6" customHeight="1">
      <c r="D7" s="50"/>
      <c r="U7" s="35"/>
      <c r="V7" s="35"/>
      <c r="W7" s="18"/>
    </row>
    <row r="8" spans="1:23" s="19" customFormat="1" ht="45" customHeight="1">
      <c r="A8" s="36"/>
      <c r="B8" s="36" t="s">
        <v>5</v>
      </c>
      <c r="C8" s="36"/>
      <c r="D8" s="51">
        <v>2907</v>
      </c>
      <c r="E8" s="35">
        <v>2108</v>
      </c>
      <c r="F8" s="37">
        <f>ROUND(IF(ISERR(E8/D8),"",E8/D8)*100,1)</f>
        <v>72.5</v>
      </c>
      <c r="G8" s="35">
        <v>23004</v>
      </c>
      <c r="H8" s="35">
        <v>16714</v>
      </c>
      <c r="I8" s="37">
        <f>ROUND(IF(ISERR(H8/G8),"",H8/G8)*100,1)</f>
        <v>72.7</v>
      </c>
      <c r="J8" s="35">
        <v>746624</v>
      </c>
      <c r="K8" s="35">
        <v>617435</v>
      </c>
      <c r="L8" s="37">
        <f>ROUND(IF(ISERR(K8/J8),"",K8/J8)*100,1)</f>
        <v>82.7</v>
      </c>
      <c r="M8" s="37">
        <f>ROUND(IF(ISERR(D8/$D$6),"",D8/$D$6)*100,1)</f>
        <v>13.5</v>
      </c>
      <c r="N8" s="37">
        <f>ROUND(IF(ISERR(E8/$E$6),"",E8/$E$6)*100,1)</f>
        <v>13.4</v>
      </c>
      <c r="O8" s="37">
        <f>ROUND(IF(ISERR(G8/$G$6),"",G8/$G$6)*100,1)</f>
        <v>15.8</v>
      </c>
      <c r="P8" s="37">
        <f>ROUND(IF(ISERR(H8/$H$6),"",H8/$H$6)*100,1)</f>
        <v>15.6</v>
      </c>
      <c r="Q8" s="37">
        <f>ROUND(IF(ISERR(J8/$J$6),"",J8/$J$6)*100,1)</f>
        <v>18.9</v>
      </c>
      <c r="R8" s="37">
        <f>ROUND(IF(ISERR(K8/$K$6),"",K8/$K$6)*100,1)</f>
        <v>19.4</v>
      </c>
      <c r="S8" s="37">
        <f>ROUND(IF(ISERR(G8/D8),"",G8/D8),1)</f>
        <v>7.9</v>
      </c>
      <c r="T8" s="37">
        <f>ROUND(IF(ISERR(H8/E8),"",H8/E8),1)</f>
        <v>7.9</v>
      </c>
      <c r="U8" s="37">
        <f aca="true" t="shared" si="0" ref="U8:U36">ROUND(IF(ISERR(J8/D8),"",J8/D8),1)</f>
        <v>256.8</v>
      </c>
      <c r="V8" s="38">
        <f aca="true" t="shared" si="1" ref="V8:V37">ROUND(IF(ISERR(K8/E8),"",K8/E8),1)</f>
        <v>292.9</v>
      </c>
      <c r="W8" s="39" t="s">
        <v>6</v>
      </c>
    </row>
    <row r="9" spans="1:23" s="19" customFormat="1" ht="39.75" customHeight="1">
      <c r="A9" s="36"/>
      <c r="B9" s="36" t="s">
        <v>63</v>
      </c>
      <c r="C9" s="36"/>
      <c r="D9" s="51">
        <v>3484</v>
      </c>
      <c r="E9" s="35">
        <v>2582</v>
      </c>
      <c r="F9" s="37">
        <f aca="true" t="shared" si="2" ref="F9:F37">ROUND(IF(ISERR(E9/D9),"",E9/D9)*100,1)</f>
        <v>74.1</v>
      </c>
      <c r="G9" s="35">
        <v>27532</v>
      </c>
      <c r="H9" s="35">
        <v>20841</v>
      </c>
      <c r="I9" s="37">
        <f aca="true" t="shared" si="3" ref="I9:I37">ROUND(IF(ISERR(H9/G9),"",H9/G9)*100,1)</f>
        <v>75.7</v>
      </c>
      <c r="J9" s="35">
        <v>1128844</v>
      </c>
      <c r="K9" s="35">
        <v>844348</v>
      </c>
      <c r="L9" s="37">
        <f aca="true" t="shared" si="4" ref="L9:L37">ROUND(IF(ISERR(K9/J9),"",K9/J9)*100,1)</f>
        <v>74.8</v>
      </c>
      <c r="M9" s="37">
        <f aca="true" t="shared" si="5" ref="M9:M35">ROUND(IF(ISERR(D9/$D$6),"",D9/$D$6)*100,1)</f>
        <v>16.1</v>
      </c>
      <c r="N9" s="37">
        <f aca="true" t="shared" si="6" ref="N9:N20">ROUND(IF(ISERR(E9/$E$6),"",E9/$E$6)*100,1)</f>
        <v>16.4</v>
      </c>
      <c r="O9" s="37">
        <f aca="true" t="shared" si="7" ref="O9:O35">ROUND(IF(ISERR(G9/$G$6),"",G9/$G$6)*100,1)</f>
        <v>19</v>
      </c>
      <c r="P9" s="37">
        <f aca="true" t="shared" si="8" ref="P9:P20">ROUND(IF(ISERR(H9/$H$6),"",H9/$H$6)*100,1)</f>
        <v>19.4</v>
      </c>
      <c r="Q9" s="37">
        <f aca="true" t="shared" si="9" ref="Q9:Q35">ROUND(IF(ISERR(J9/$J$6),"",J9/$J$6)*100,1)</f>
        <v>28.6</v>
      </c>
      <c r="R9" s="37">
        <f aca="true" t="shared" si="10" ref="R9:R20">ROUND(IF(ISERR(K9/$K$6),"",K9/$K$6)*100,1)</f>
        <v>26.5</v>
      </c>
      <c r="S9" s="37">
        <f aca="true" t="shared" si="11" ref="S9:T35">ROUND(IF(ISERR(G9/D9),"",G9/D9),1)</f>
        <v>7.9</v>
      </c>
      <c r="T9" s="37">
        <f t="shared" si="11"/>
        <v>8.1</v>
      </c>
      <c r="U9" s="37">
        <f t="shared" si="0"/>
        <v>324</v>
      </c>
      <c r="V9" s="38">
        <f t="shared" si="1"/>
        <v>327</v>
      </c>
      <c r="W9" s="39" t="s">
        <v>7</v>
      </c>
    </row>
    <row r="10" spans="1:23" s="19" customFormat="1" ht="39.75" customHeight="1">
      <c r="A10" s="36"/>
      <c r="B10" s="36" t="s">
        <v>8</v>
      </c>
      <c r="C10" s="36"/>
      <c r="D10" s="51">
        <v>2167</v>
      </c>
      <c r="E10" s="35">
        <v>1594</v>
      </c>
      <c r="F10" s="37">
        <f t="shared" si="2"/>
        <v>73.6</v>
      </c>
      <c r="G10" s="35">
        <v>13647</v>
      </c>
      <c r="H10" s="35">
        <v>9974</v>
      </c>
      <c r="I10" s="37">
        <f t="shared" si="3"/>
        <v>73.1</v>
      </c>
      <c r="J10" s="35">
        <v>307634</v>
      </c>
      <c r="K10" s="35">
        <v>230717</v>
      </c>
      <c r="L10" s="37">
        <f t="shared" si="4"/>
        <v>75</v>
      </c>
      <c r="M10" s="37">
        <f t="shared" si="5"/>
        <v>10</v>
      </c>
      <c r="N10" s="37">
        <f t="shared" si="6"/>
        <v>10.1</v>
      </c>
      <c r="O10" s="37">
        <f t="shared" si="7"/>
        <v>9.4</v>
      </c>
      <c r="P10" s="37">
        <f t="shared" si="8"/>
        <v>9.3</v>
      </c>
      <c r="Q10" s="37">
        <f t="shared" si="9"/>
        <v>7.8</v>
      </c>
      <c r="R10" s="37">
        <f t="shared" si="10"/>
        <v>7.2</v>
      </c>
      <c r="S10" s="37">
        <f t="shared" si="11"/>
        <v>6.3</v>
      </c>
      <c r="T10" s="37">
        <f t="shared" si="11"/>
        <v>6.3</v>
      </c>
      <c r="U10" s="37">
        <f t="shared" si="0"/>
        <v>142</v>
      </c>
      <c r="V10" s="38">
        <f t="shared" si="1"/>
        <v>144.7</v>
      </c>
      <c r="W10" s="39" t="s">
        <v>9</v>
      </c>
    </row>
    <row r="11" spans="1:23" s="19" customFormat="1" ht="39.75" customHeight="1">
      <c r="A11" s="36"/>
      <c r="B11" s="36" t="s">
        <v>10</v>
      </c>
      <c r="C11" s="36"/>
      <c r="D11" s="51">
        <v>2172</v>
      </c>
      <c r="E11" s="35">
        <v>1526</v>
      </c>
      <c r="F11" s="37">
        <f t="shared" si="2"/>
        <v>70.3</v>
      </c>
      <c r="G11" s="35">
        <v>14125</v>
      </c>
      <c r="H11" s="35">
        <v>9899</v>
      </c>
      <c r="I11" s="37">
        <f t="shared" si="3"/>
        <v>70.1</v>
      </c>
      <c r="J11" s="35">
        <v>387110</v>
      </c>
      <c r="K11" s="35">
        <v>285938</v>
      </c>
      <c r="L11" s="37">
        <f t="shared" si="4"/>
        <v>73.9</v>
      </c>
      <c r="M11" s="37">
        <f t="shared" si="5"/>
        <v>10.1</v>
      </c>
      <c r="N11" s="37">
        <f t="shared" si="6"/>
        <v>9.7</v>
      </c>
      <c r="O11" s="37">
        <f t="shared" si="7"/>
        <v>9.7</v>
      </c>
      <c r="P11" s="37">
        <f t="shared" si="8"/>
        <v>9.2</v>
      </c>
      <c r="Q11" s="37">
        <f t="shared" si="9"/>
        <v>9.8</v>
      </c>
      <c r="R11" s="37">
        <f t="shared" si="10"/>
        <v>9</v>
      </c>
      <c r="S11" s="37">
        <f t="shared" si="11"/>
        <v>6.5</v>
      </c>
      <c r="T11" s="37">
        <f t="shared" si="11"/>
        <v>6.5</v>
      </c>
      <c r="U11" s="37">
        <f t="shared" si="0"/>
        <v>178.2</v>
      </c>
      <c r="V11" s="38">
        <f t="shared" si="1"/>
        <v>187.4</v>
      </c>
      <c r="W11" s="39" t="s">
        <v>11</v>
      </c>
    </row>
    <row r="12" spans="1:23" s="19" customFormat="1" ht="39.75" customHeight="1">
      <c r="A12" s="36"/>
      <c r="B12" s="36" t="s">
        <v>12</v>
      </c>
      <c r="C12" s="36"/>
      <c r="D12" s="51">
        <v>1590</v>
      </c>
      <c r="E12" s="35">
        <v>1209</v>
      </c>
      <c r="F12" s="37">
        <f t="shared" si="2"/>
        <v>76</v>
      </c>
      <c r="G12" s="35">
        <v>11475</v>
      </c>
      <c r="H12" s="35">
        <v>9202</v>
      </c>
      <c r="I12" s="37">
        <f t="shared" si="3"/>
        <v>80.2</v>
      </c>
      <c r="J12" s="35">
        <v>233982</v>
      </c>
      <c r="K12" s="35">
        <v>219895</v>
      </c>
      <c r="L12" s="37">
        <f t="shared" si="4"/>
        <v>94</v>
      </c>
      <c r="M12" s="37">
        <f t="shared" si="5"/>
        <v>7.4</v>
      </c>
      <c r="N12" s="37">
        <f t="shared" si="6"/>
        <v>7.7</v>
      </c>
      <c r="O12" s="37">
        <f t="shared" si="7"/>
        <v>7.9</v>
      </c>
      <c r="P12" s="37">
        <f t="shared" si="8"/>
        <v>8.6</v>
      </c>
      <c r="Q12" s="37">
        <f t="shared" si="9"/>
        <v>5.9</v>
      </c>
      <c r="R12" s="37">
        <f t="shared" si="10"/>
        <v>6.9</v>
      </c>
      <c r="S12" s="37">
        <f t="shared" si="11"/>
        <v>7.2</v>
      </c>
      <c r="T12" s="37">
        <f t="shared" si="11"/>
        <v>7.6</v>
      </c>
      <c r="U12" s="37">
        <f t="shared" si="0"/>
        <v>147.2</v>
      </c>
      <c r="V12" s="38">
        <f t="shared" si="1"/>
        <v>181.9</v>
      </c>
      <c r="W12" s="39" t="s">
        <v>13</v>
      </c>
    </row>
    <row r="13" spans="1:23" s="19" customFormat="1" ht="39.75" customHeight="1">
      <c r="A13" s="36"/>
      <c r="B13" s="36" t="s">
        <v>14</v>
      </c>
      <c r="C13" s="36"/>
      <c r="D13" s="51">
        <v>1691</v>
      </c>
      <c r="E13" s="35">
        <v>1301</v>
      </c>
      <c r="F13" s="37">
        <f t="shared" si="2"/>
        <v>76.9</v>
      </c>
      <c r="G13" s="35">
        <v>13004</v>
      </c>
      <c r="H13" s="35">
        <v>10001</v>
      </c>
      <c r="I13" s="37">
        <f t="shared" si="3"/>
        <v>76.9</v>
      </c>
      <c r="J13" s="35">
        <v>334582</v>
      </c>
      <c r="K13" s="35">
        <v>313272</v>
      </c>
      <c r="L13" s="37">
        <f t="shared" si="4"/>
        <v>93.6</v>
      </c>
      <c r="M13" s="37">
        <f t="shared" si="5"/>
        <v>7.8</v>
      </c>
      <c r="N13" s="37">
        <f t="shared" si="6"/>
        <v>8.3</v>
      </c>
      <c r="O13" s="37">
        <f t="shared" si="7"/>
        <v>9</v>
      </c>
      <c r="P13" s="37">
        <f t="shared" si="8"/>
        <v>9.3</v>
      </c>
      <c r="Q13" s="37">
        <f t="shared" si="9"/>
        <v>8.5</v>
      </c>
      <c r="R13" s="37">
        <f t="shared" si="10"/>
        <v>9.8</v>
      </c>
      <c r="S13" s="37">
        <f t="shared" si="11"/>
        <v>7.7</v>
      </c>
      <c r="T13" s="37">
        <f t="shared" si="11"/>
        <v>7.7</v>
      </c>
      <c r="U13" s="37">
        <f t="shared" si="0"/>
        <v>197.9</v>
      </c>
      <c r="V13" s="38">
        <f t="shared" si="1"/>
        <v>240.8</v>
      </c>
      <c r="W13" s="39" t="s">
        <v>15</v>
      </c>
    </row>
    <row r="14" spans="1:23" s="19" customFormat="1" ht="39.75" customHeight="1">
      <c r="A14" s="36"/>
      <c r="B14" s="36" t="s">
        <v>16</v>
      </c>
      <c r="C14" s="36"/>
      <c r="D14" s="51">
        <v>762</v>
      </c>
      <c r="E14" s="35">
        <v>552</v>
      </c>
      <c r="F14" s="37">
        <f t="shared" si="2"/>
        <v>72.4</v>
      </c>
      <c r="G14" s="35">
        <v>5655</v>
      </c>
      <c r="H14" s="35">
        <v>4129</v>
      </c>
      <c r="I14" s="37">
        <f t="shared" si="3"/>
        <v>73</v>
      </c>
      <c r="J14" s="35">
        <v>91958</v>
      </c>
      <c r="K14" s="35">
        <v>79294</v>
      </c>
      <c r="L14" s="37">
        <f t="shared" si="4"/>
        <v>86.2</v>
      </c>
      <c r="M14" s="37">
        <f t="shared" si="5"/>
        <v>3.5</v>
      </c>
      <c r="N14" s="37">
        <f t="shared" si="6"/>
        <v>3.5</v>
      </c>
      <c r="O14" s="37">
        <f t="shared" si="7"/>
        <v>3.9</v>
      </c>
      <c r="P14" s="37">
        <f t="shared" si="8"/>
        <v>3.8</v>
      </c>
      <c r="Q14" s="37">
        <f t="shared" si="9"/>
        <v>2.3</v>
      </c>
      <c r="R14" s="37">
        <f t="shared" si="10"/>
        <v>2.5</v>
      </c>
      <c r="S14" s="37">
        <f t="shared" si="11"/>
        <v>7.4</v>
      </c>
      <c r="T14" s="37">
        <f t="shared" si="11"/>
        <v>7.5</v>
      </c>
      <c r="U14" s="37">
        <f t="shared" si="0"/>
        <v>120.7</v>
      </c>
      <c r="V14" s="38">
        <f t="shared" si="1"/>
        <v>143.6</v>
      </c>
      <c r="W14" s="39" t="s">
        <v>17</v>
      </c>
    </row>
    <row r="15" spans="1:23" s="19" customFormat="1" ht="39.75" customHeight="1">
      <c r="A15" s="36"/>
      <c r="B15" s="36" t="s">
        <v>18</v>
      </c>
      <c r="C15" s="36"/>
      <c r="D15" s="51">
        <v>454</v>
      </c>
      <c r="E15" s="35">
        <v>324</v>
      </c>
      <c r="F15" s="37">
        <f t="shared" si="2"/>
        <v>71.4</v>
      </c>
      <c r="G15" s="35">
        <v>2054</v>
      </c>
      <c r="H15" s="35">
        <v>1486</v>
      </c>
      <c r="I15" s="37">
        <f t="shared" si="3"/>
        <v>72.3</v>
      </c>
      <c r="J15" s="35">
        <v>39800</v>
      </c>
      <c r="K15" s="35">
        <v>43896</v>
      </c>
      <c r="L15" s="37">
        <f t="shared" si="4"/>
        <v>110.3</v>
      </c>
      <c r="M15" s="37">
        <f t="shared" si="5"/>
        <v>2.1</v>
      </c>
      <c r="N15" s="37">
        <f t="shared" si="6"/>
        <v>2.1</v>
      </c>
      <c r="O15" s="37">
        <f t="shared" si="7"/>
        <v>1.4</v>
      </c>
      <c r="P15" s="37">
        <f t="shared" si="8"/>
        <v>1.4</v>
      </c>
      <c r="Q15" s="37">
        <f t="shared" si="9"/>
        <v>1</v>
      </c>
      <c r="R15" s="37">
        <f t="shared" si="10"/>
        <v>1.4</v>
      </c>
      <c r="S15" s="37">
        <f t="shared" si="11"/>
        <v>4.5</v>
      </c>
      <c r="T15" s="37">
        <f t="shared" si="11"/>
        <v>4.6</v>
      </c>
      <c r="U15" s="37">
        <f t="shared" si="0"/>
        <v>87.7</v>
      </c>
      <c r="V15" s="38">
        <f t="shared" si="1"/>
        <v>135.5</v>
      </c>
      <c r="W15" s="39" t="s">
        <v>19</v>
      </c>
    </row>
    <row r="16" spans="1:23" s="19" customFormat="1" ht="39.75" customHeight="1">
      <c r="A16" s="36"/>
      <c r="B16" s="36" t="s">
        <v>20</v>
      </c>
      <c r="C16" s="36"/>
      <c r="D16" s="51">
        <v>460</v>
      </c>
      <c r="E16" s="35">
        <v>315</v>
      </c>
      <c r="F16" s="37">
        <f t="shared" si="2"/>
        <v>68.5</v>
      </c>
      <c r="G16" s="35">
        <v>2955</v>
      </c>
      <c r="H16" s="35">
        <v>2055</v>
      </c>
      <c r="I16" s="37">
        <f t="shared" si="3"/>
        <v>69.5</v>
      </c>
      <c r="J16" s="35">
        <v>54753</v>
      </c>
      <c r="K16" s="35">
        <v>44423</v>
      </c>
      <c r="L16" s="37">
        <f t="shared" si="4"/>
        <v>81.1</v>
      </c>
      <c r="M16" s="37">
        <f t="shared" si="5"/>
        <v>2.1</v>
      </c>
      <c r="N16" s="37">
        <f t="shared" si="6"/>
        <v>2</v>
      </c>
      <c r="O16" s="37">
        <f t="shared" si="7"/>
        <v>2</v>
      </c>
      <c r="P16" s="37">
        <f t="shared" si="8"/>
        <v>1.9</v>
      </c>
      <c r="Q16" s="37">
        <f t="shared" si="9"/>
        <v>1.4</v>
      </c>
      <c r="R16" s="37">
        <f t="shared" si="10"/>
        <v>1.4</v>
      </c>
      <c r="S16" s="37">
        <f t="shared" si="11"/>
        <v>6.4</v>
      </c>
      <c r="T16" s="37">
        <f t="shared" si="11"/>
        <v>6.5</v>
      </c>
      <c r="U16" s="37">
        <f t="shared" si="0"/>
        <v>119</v>
      </c>
      <c r="V16" s="38">
        <f t="shared" si="1"/>
        <v>141</v>
      </c>
      <c r="W16" s="39" t="s">
        <v>21</v>
      </c>
    </row>
    <row r="17" spans="1:23" s="19" customFormat="1" ht="39.75" customHeight="1">
      <c r="A17" s="36"/>
      <c r="B17" s="36" t="s">
        <v>22</v>
      </c>
      <c r="C17" s="36"/>
      <c r="D17" s="51">
        <v>440</v>
      </c>
      <c r="E17" s="35">
        <v>295</v>
      </c>
      <c r="F17" s="37">
        <f t="shared" si="2"/>
        <v>67</v>
      </c>
      <c r="G17" s="35">
        <v>2009</v>
      </c>
      <c r="H17" s="35">
        <v>1397</v>
      </c>
      <c r="I17" s="37">
        <f t="shared" si="3"/>
        <v>69.5</v>
      </c>
      <c r="J17" s="35">
        <v>30589</v>
      </c>
      <c r="K17" s="35">
        <v>24508</v>
      </c>
      <c r="L17" s="37">
        <f t="shared" si="4"/>
        <v>80.1</v>
      </c>
      <c r="M17" s="37">
        <f t="shared" si="5"/>
        <v>2</v>
      </c>
      <c r="N17" s="37">
        <f t="shared" si="6"/>
        <v>1.9</v>
      </c>
      <c r="O17" s="37">
        <f t="shared" si="7"/>
        <v>1.4</v>
      </c>
      <c r="P17" s="37">
        <f t="shared" si="8"/>
        <v>1.3</v>
      </c>
      <c r="Q17" s="37">
        <f t="shared" si="9"/>
        <v>0.8</v>
      </c>
      <c r="R17" s="37">
        <f t="shared" si="10"/>
        <v>0.8</v>
      </c>
      <c r="S17" s="37">
        <f t="shared" si="11"/>
        <v>4.6</v>
      </c>
      <c r="T17" s="37">
        <f t="shared" si="11"/>
        <v>4.7</v>
      </c>
      <c r="U17" s="37">
        <f t="shared" si="0"/>
        <v>69.5</v>
      </c>
      <c r="V17" s="38">
        <f t="shared" si="1"/>
        <v>83.1</v>
      </c>
      <c r="W17" s="39" t="s">
        <v>23</v>
      </c>
    </row>
    <row r="18" spans="1:23" s="19" customFormat="1" ht="39.75" customHeight="1">
      <c r="A18" s="36"/>
      <c r="B18" s="36" t="s">
        <v>24</v>
      </c>
      <c r="C18" s="36"/>
      <c r="D18" s="51">
        <v>467</v>
      </c>
      <c r="E18" s="35">
        <v>300</v>
      </c>
      <c r="F18" s="37">
        <f t="shared" si="2"/>
        <v>64.2</v>
      </c>
      <c r="G18" s="35">
        <v>2094</v>
      </c>
      <c r="H18" s="35">
        <v>1148</v>
      </c>
      <c r="I18" s="37">
        <f t="shared" si="3"/>
        <v>54.8</v>
      </c>
      <c r="J18" s="35">
        <v>31449</v>
      </c>
      <c r="K18" s="35">
        <v>19246</v>
      </c>
      <c r="L18" s="37">
        <f t="shared" si="4"/>
        <v>61.2</v>
      </c>
      <c r="M18" s="37">
        <f t="shared" si="5"/>
        <v>2.2</v>
      </c>
      <c r="N18" s="37">
        <f t="shared" si="6"/>
        <v>1.9</v>
      </c>
      <c r="O18" s="37">
        <f t="shared" si="7"/>
        <v>1.4</v>
      </c>
      <c r="P18" s="37">
        <f t="shared" si="8"/>
        <v>1.1</v>
      </c>
      <c r="Q18" s="37">
        <f t="shared" si="9"/>
        <v>0.8</v>
      </c>
      <c r="R18" s="37">
        <f t="shared" si="10"/>
        <v>0.6</v>
      </c>
      <c r="S18" s="37">
        <f t="shared" si="11"/>
        <v>4.5</v>
      </c>
      <c r="T18" s="37">
        <f t="shared" si="11"/>
        <v>3.8</v>
      </c>
      <c r="U18" s="37">
        <f t="shared" si="0"/>
        <v>67.3</v>
      </c>
      <c r="V18" s="38">
        <f t="shared" si="1"/>
        <v>64.2</v>
      </c>
      <c r="W18" s="39" t="s">
        <v>25</v>
      </c>
    </row>
    <row r="19" spans="1:23" s="19" customFormat="1" ht="39.75" customHeight="1">
      <c r="A19" s="36"/>
      <c r="B19" s="36" t="s">
        <v>64</v>
      </c>
      <c r="C19" s="36"/>
      <c r="D19" s="51">
        <v>397</v>
      </c>
      <c r="E19" s="35">
        <v>307</v>
      </c>
      <c r="F19" s="37">
        <f>ROUND(IF(ISERR(E19/D19),"",E19/D19)*100,1)</f>
        <v>77.3</v>
      </c>
      <c r="G19" s="35">
        <v>2275</v>
      </c>
      <c r="H19" s="35">
        <v>1733</v>
      </c>
      <c r="I19" s="37">
        <f>ROUND(IF(ISERR(H19/G19),"",H19/G19)*100,1)</f>
        <v>76.2</v>
      </c>
      <c r="J19" s="35">
        <v>35248</v>
      </c>
      <c r="K19" s="35">
        <v>35439</v>
      </c>
      <c r="L19" s="37">
        <f>ROUND(IF(ISERR(K19/J19),"",K19/J19)*100,1)</f>
        <v>100.5</v>
      </c>
      <c r="M19" s="37">
        <f>ROUND(IF(ISERR(D19/$D$6),"",D19/$D$6)*100,1)</f>
        <v>1.8</v>
      </c>
      <c r="N19" s="37">
        <f>ROUND(IF(ISERR(E19/$E$6),"",E19/$E$6)*100,1)</f>
        <v>1.9</v>
      </c>
      <c r="O19" s="37">
        <f>ROUND(IF(ISERR(G19/$G$6),"",G19/$G$6)*100,1)</f>
        <v>1.6</v>
      </c>
      <c r="P19" s="37">
        <f>ROUND(IF(ISERR(H19/$H$6),"",H19/$H$6)*100,1)</f>
        <v>1.6</v>
      </c>
      <c r="Q19" s="37">
        <f>ROUND(IF(ISERR(J19/$J$6),"",J19/$J$6)*100,1)</f>
        <v>0.9</v>
      </c>
      <c r="R19" s="37">
        <f>ROUND(IF(ISERR(K19/$K$6),"",K19/$K$6)*100,1)</f>
        <v>1.1</v>
      </c>
      <c r="S19" s="37">
        <f>ROUND(IF(ISERR(G19/D19),"",G19/D19),1)</f>
        <v>5.7</v>
      </c>
      <c r="T19" s="37">
        <f>ROUND(IF(ISERR(H19/E19),"",H19/E19),1)</f>
        <v>5.6</v>
      </c>
      <c r="U19" s="37">
        <f>ROUND(IF(ISERR(J19/D19),"",J19/D19),1)</f>
        <v>88.8</v>
      </c>
      <c r="V19" s="38">
        <f>ROUND(IF(ISERR(K19/E19),"",K19/E19),1)</f>
        <v>115.4</v>
      </c>
      <c r="W19" s="39" t="s">
        <v>65</v>
      </c>
    </row>
    <row r="20" spans="1:23" s="19" customFormat="1" ht="39.75" customHeight="1">
      <c r="A20" s="36"/>
      <c r="B20" s="36" t="s">
        <v>66</v>
      </c>
      <c r="C20" s="36"/>
      <c r="D20" s="51">
        <v>877</v>
      </c>
      <c r="E20" s="35">
        <v>619</v>
      </c>
      <c r="F20" s="37">
        <f t="shared" si="2"/>
        <v>70.6</v>
      </c>
      <c r="G20" s="35">
        <v>4146</v>
      </c>
      <c r="H20" s="35">
        <v>2821</v>
      </c>
      <c r="I20" s="37">
        <f t="shared" si="3"/>
        <v>68</v>
      </c>
      <c r="J20" s="35">
        <v>67815</v>
      </c>
      <c r="K20" s="35">
        <v>48873</v>
      </c>
      <c r="L20" s="37">
        <f t="shared" si="4"/>
        <v>72.1</v>
      </c>
      <c r="M20" s="37">
        <f t="shared" si="5"/>
        <v>4.1</v>
      </c>
      <c r="N20" s="37">
        <f t="shared" si="6"/>
        <v>3.9</v>
      </c>
      <c r="O20" s="37">
        <f t="shared" si="7"/>
        <v>2.9</v>
      </c>
      <c r="P20" s="37">
        <f t="shared" si="8"/>
        <v>2.6</v>
      </c>
      <c r="Q20" s="37">
        <f t="shared" si="9"/>
        <v>1.7</v>
      </c>
      <c r="R20" s="37">
        <f t="shared" si="10"/>
        <v>1.5</v>
      </c>
      <c r="S20" s="37">
        <f t="shared" si="11"/>
        <v>4.7</v>
      </c>
      <c r="T20" s="37">
        <f t="shared" si="11"/>
        <v>4.6</v>
      </c>
      <c r="U20" s="37">
        <f t="shared" si="0"/>
        <v>77.3</v>
      </c>
      <c r="V20" s="38">
        <f t="shared" si="1"/>
        <v>79</v>
      </c>
      <c r="W20" s="39" t="s">
        <v>26</v>
      </c>
    </row>
    <row r="21" spans="1:23" s="19" customFormat="1" ht="39.75" customHeight="1">
      <c r="A21" s="36"/>
      <c r="B21" s="36" t="s">
        <v>67</v>
      </c>
      <c r="C21" s="36"/>
      <c r="D21" s="51">
        <v>1173</v>
      </c>
      <c r="E21" s="35">
        <v>829</v>
      </c>
      <c r="F21" s="37">
        <f t="shared" si="2"/>
        <v>70.7</v>
      </c>
      <c r="G21" s="35">
        <v>7369</v>
      </c>
      <c r="H21" s="35">
        <v>5263</v>
      </c>
      <c r="I21" s="37">
        <f t="shared" si="3"/>
        <v>71.4</v>
      </c>
      <c r="J21" s="35">
        <v>190755</v>
      </c>
      <c r="K21" s="35">
        <v>141376</v>
      </c>
      <c r="L21" s="37">
        <f t="shared" si="4"/>
        <v>74.1</v>
      </c>
      <c r="M21" s="37">
        <f>ROUND(IF(ISERR(D21/$D$6),"",D21/$D$6)*100,1)</f>
        <v>5.4</v>
      </c>
      <c r="N21" s="37">
        <f>ROUND(IF(ISERR(E21/$E$6),"",E21/$E$6)*100,1)</f>
        <v>5.3</v>
      </c>
      <c r="O21" s="37">
        <f>ROUND(IF(ISERR(G21/$G$6),"",G21/$G$6)*100,1)</f>
        <v>5.1</v>
      </c>
      <c r="P21" s="37">
        <f>ROUND(IF(ISERR(H21/$H$6),"",H21/$H$6)*100,1)</f>
        <v>4.9</v>
      </c>
      <c r="Q21" s="37">
        <f>ROUND(IF(ISERR(J21/$J$6),"",J21/$J$6)*100,1)</f>
        <v>4.8</v>
      </c>
      <c r="R21" s="37">
        <f>ROUND(IF(ISERR(K21/$K$6),"",K21/$K$6)*100,1)</f>
        <v>4.4</v>
      </c>
      <c r="S21" s="37">
        <f>ROUND(IF(ISERR(G21/D21),"",G21/D21),1)</f>
        <v>6.3</v>
      </c>
      <c r="T21" s="37">
        <f>ROUND(IF(ISERR(H21/E21),"",H21/E21),1)</f>
        <v>6.3</v>
      </c>
      <c r="U21" s="37">
        <f t="shared" si="0"/>
        <v>162.6</v>
      </c>
      <c r="V21" s="38">
        <f t="shared" si="1"/>
        <v>170.5</v>
      </c>
      <c r="W21" s="39" t="s">
        <v>68</v>
      </c>
    </row>
    <row r="22" spans="2:23" s="19" customFormat="1" ht="17.25" customHeight="1">
      <c r="B22" s="40"/>
      <c r="D22" s="50"/>
      <c r="F22" s="37"/>
      <c r="I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18"/>
    </row>
    <row r="23" spans="1:23" s="19" customFormat="1" ht="39.75" customHeight="1">
      <c r="A23" s="36"/>
      <c r="B23" s="36" t="s">
        <v>27</v>
      </c>
      <c r="C23" s="36"/>
      <c r="D23" s="51">
        <v>28</v>
      </c>
      <c r="E23" s="52">
        <v>37</v>
      </c>
      <c r="F23" s="37">
        <f t="shared" si="2"/>
        <v>132.1</v>
      </c>
      <c r="G23" s="53">
        <v>183</v>
      </c>
      <c r="H23" s="52">
        <v>274</v>
      </c>
      <c r="I23" s="37">
        <f t="shared" si="3"/>
        <v>149.7</v>
      </c>
      <c r="J23" s="53">
        <v>6119</v>
      </c>
      <c r="K23" s="52">
        <v>11203</v>
      </c>
      <c r="L23" s="37">
        <f t="shared" si="4"/>
        <v>183.1</v>
      </c>
      <c r="M23" s="37">
        <f>ROUND(IF(ISERR(D23/$D$6),"",D23/$D$6)*100,1)</f>
        <v>0.1</v>
      </c>
      <c r="N23" s="37">
        <f aca="true" t="shared" si="12" ref="N23:N37">ROUND(IF(ISERR(E23/$E$6),"",E23/$E$6)*100,1)</f>
        <v>0.2</v>
      </c>
      <c r="O23" s="37">
        <f>ROUND(IF(ISERR(G23/$G$6),"",G23/$G$6)*100,1)</f>
        <v>0.1</v>
      </c>
      <c r="P23" s="37">
        <f aca="true" t="shared" si="13" ref="P23:P37">ROUND(IF(ISERR(H23/$H$6),"",H23/$H$6)*100,1)</f>
        <v>0.3</v>
      </c>
      <c r="Q23" s="37">
        <f>ROUND(IF(ISERR(J23/$J$6),"",J23/$J$6)*100,1)</f>
        <v>0.2</v>
      </c>
      <c r="R23" s="37">
        <f aca="true" t="shared" si="14" ref="R23:R37">ROUND(IF(ISERR(K23/$K$6),"",K23/$K$6)*100,1)</f>
        <v>0.4</v>
      </c>
      <c r="S23" s="37">
        <f>ROUND(IF(ISERR(G23/D23),"",G23/D23),1)</f>
        <v>6.5</v>
      </c>
      <c r="T23" s="37">
        <f aca="true" t="shared" si="15" ref="T23:T37">ROUND(IF(ISERR(H23/E23),"",H23/E23),1)</f>
        <v>7.4</v>
      </c>
      <c r="U23" s="37">
        <f>ROUND(IF(ISERR(J23/D23),"",J23/D23),1)</f>
        <v>218.5</v>
      </c>
      <c r="V23" s="38">
        <f t="shared" si="1"/>
        <v>302.8</v>
      </c>
      <c r="W23" s="39" t="s">
        <v>28</v>
      </c>
    </row>
    <row r="24" spans="1:23" s="19" customFormat="1" ht="39.75" customHeight="1">
      <c r="A24" s="36"/>
      <c r="B24" s="36" t="s">
        <v>29</v>
      </c>
      <c r="C24" s="36"/>
      <c r="D24" s="51">
        <v>171</v>
      </c>
      <c r="E24" s="52">
        <v>119</v>
      </c>
      <c r="F24" s="37">
        <f t="shared" si="2"/>
        <v>69.6</v>
      </c>
      <c r="G24" s="53">
        <v>1240</v>
      </c>
      <c r="H24" s="52">
        <v>925</v>
      </c>
      <c r="I24" s="37">
        <f t="shared" si="3"/>
        <v>74.6</v>
      </c>
      <c r="J24" s="53">
        <v>22975</v>
      </c>
      <c r="K24" s="52">
        <v>18555</v>
      </c>
      <c r="L24" s="37">
        <f t="shared" si="4"/>
        <v>80.8</v>
      </c>
      <c r="M24" s="37">
        <f t="shared" si="5"/>
        <v>0.8</v>
      </c>
      <c r="N24" s="37">
        <f t="shared" si="12"/>
        <v>0.8</v>
      </c>
      <c r="O24" s="37">
        <f t="shared" si="7"/>
        <v>0.9</v>
      </c>
      <c r="P24" s="37">
        <f t="shared" si="13"/>
        <v>0.9</v>
      </c>
      <c r="Q24" s="37">
        <f t="shared" si="9"/>
        <v>0.6</v>
      </c>
      <c r="R24" s="37">
        <f t="shared" si="14"/>
        <v>0.6</v>
      </c>
      <c r="S24" s="37">
        <f t="shared" si="11"/>
        <v>7.3</v>
      </c>
      <c r="T24" s="37">
        <f t="shared" si="15"/>
        <v>7.8</v>
      </c>
      <c r="U24" s="37">
        <f t="shared" si="0"/>
        <v>134.4</v>
      </c>
      <c r="V24" s="38">
        <f t="shared" si="1"/>
        <v>155.9</v>
      </c>
      <c r="W24" s="39" t="s">
        <v>30</v>
      </c>
    </row>
    <row r="25" spans="1:23" s="19" customFormat="1" ht="39.75" customHeight="1">
      <c r="A25" s="36"/>
      <c r="B25" s="36" t="s">
        <v>31</v>
      </c>
      <c r="C25" s="36"/>
      <c r="D25" s="51">
        <v>312</v>
      </c>
      <c r="E25" s="52">
        <v>240</v>
      </c>
      <c r="F25" s="37">
        <f t="shared" si="2"/>
        <v>76.9</v>
      </c>
      <c r="G25" s="53">
        <v>2217</v>
      </c>
      <c r="H25" s="52">
        <v>1562</v>
      </c>
      <c r="I25" s="37">
        <f t="shared" si="3"/>
        <v>70.5</v>
      </c>
      <c r="J25" s="53">
        <v>38455</v>
      </c>
      <c r="K25" s="52">
        <v>30402</v>
      </c>
      <c r="L25" s="37">
        <f t="shared" si="4"/>
        <v>79.1</v>
      </c>
      <c r="M25" s="37">
        <f t="shared" si="5"/>
        <v>1.4</v>
      </c>
      <c r="N25" s="37">
        <f t="shared" si="12"/>
        <v>1.5</v>
      </c>
      <c r="O25" s="37">
        <f t="shared" si="7"/>
        <v>1.5</v>
      </c>
      <c r="P25" s="37">
        <f t="shared" si="13"/>
        <v>1.5</v>
      </c>
      <c r="Q25" s="37">
        <f t="shared" si="9"/>
        <v>1</v>
      </c>
      <c r="R25" s="37">
        <f t="shared" si="14"/>
        <v>1</v>
      </c>
      <c r="S25" s="37">
        <f t="shared" si="11"/>
        <v>7.1</v>
      </c>
      <c r="T25" s="37">
        <f t="shared" si="15"/>
        <v>6.5</v>
      </c>
      <c r="U25" s="37">
        <f t="shared" si="0"/>
        <v>123.3</v>
      </c>
      <c r="V25" s="38">
        <f t="shared" si="1"/>
        <v>126.7</v>
      </c>
      <c r="W25" s="39" t="s">
        <v>32</v>
      </c>
    </row>
    <row r="26" spans="1:23" s="19" customFormat="1" ht="39.75" customHeight="1">
      <c r="A26" s="36"/>
      <c r="B26" s="36" t="s">
        <v>33</v>
      </c>
      <c r="C26" s="36"/>
      <c r="D26" s="51">
        <v>63</v>
      </c>
      <c r="E26" s="52">
        <v>46</v>
      </c>
      <c r="F26" s="37">
        <f t="shared" si="2"/>
        <v>73</v>
      </c>
      <c r="G26" s="53">
        <v>449</v>
      </c>
      <c r="H26" s="52">
        <v>439</v>
      </c>
      <c r="I26" s="37">
        <f t="shared" si="3"/>
        <v>97.8</v>
      </c>
      <c r="J26" s="53">
        <v>7725</v>
      </c>
      <c r="K26" s="52">
        <v>10965</v>
      </c>
      <c r="L26" s="37">
        <f t="shared" si="4"/>
        <v>141.9</v>
      </c>
      <c r="M26" s="37">
        <f t="shared" si="5"/>
        <v>0.3</v>
      </c>
      <c r="N26" s="37">
        <f t="shared" si="12"/>
        <v>0.3</v>
      </c>
      <c r="O26" s="37">
        <f t="shared" si="7"/>
        <v>0.3</v>
      </c>
      <c r="P26" s="37">
        <f t="shared" si="13"/>
        <v>0.4</v>
      </c>
      <c r="Q26" s="37">
        <f t="shared" si="9"/>
        <v>0.2</v>
      </c>
      <c r="R26" s="37">
        <f t="shared" si="14"/>
        <v>0.3</v>
      </c>
      <c r="S26" s="37">
        <f t="shared" si="11"/>
        <v>7.1</v>
      </c>
      <c r="T26" s="37">
        <f t="shared" si="15"/>
        <v>9.5</v>
      </c>
      <c r="U26" s="37">
        <f t="shared" si="0"/>
        <v>122.6</v>
      </c>
      <c r="V26" s="38">
        <f t="shared" si="1"/>
        <v>238.4</v>
      </c>
      <c r="W26" s="39" t="s">
        <v>34</v>
      </c>
    </row>
    <row r="27" spans="1:23" s="19" customFormat="1" ht="39.75" customHeight="1">
      <c r="A27" s="36"/>
      <c r="B27" s="36" t="s">
        <v>35</v>
      </c>
      <c r="C27" s="36"/>
      <c r="D27" s="51">
        <v>135</v>
      </c>
      <c r="E27" s="52">
        <v>111</v>
      </c>
      <c r="F27" s="37">
        <f t="shared" si="2"/>
        <v>82.2</v>
      </c>
      <c r="G27" s="53">
        <v>1048</v>
      </c>
      <c r="H27" s="52">
        <v>1034</v>
      </c>
      <c r="I27" s="37">
        <f t="shared" si="3"/>
        <v>98.7</v>
      </c>
      <c r="J27" s="53">
        <v>29602</v>
      </c>
      <c r="K27" s="52">
        <v>23690</v>
      </c>
      <c r="L27" s="37">
        <f t="shared" si="4"/>
        <v>80</v>
      </c>
      <c r="M27" s="37">
        <f t="shared" si="5"/>
        <v>0.6</v>
      </c>
      <c r="N27" s="37">
        <f t="shared" si="12"/>
        <v>0.7</v>
      </c>
      <c r="O27" s="37">
        <f t="shared" si="7"/>
        <v>0.7</v>
      </c>
      <c r="P27" s="37">
        <f t="shared" si="13"/>
        <v>1</v>
      </c>
      <c r="Q27" s="37">
        <f t="shared" si="9"/>
        <v>0.8</v>
      </c>
      <c r="R27" s="37">
        <f t="shared" si="14"/>
        <v>0.7</v>
      </c>
      <c r="S27" s="37">
        <f t="shared" si="11"/>
        <v>7.8</v>
      </c>
      <c r="T27" s="37">
        <f t="shared" si="15"/>
        <v>9.3</v>
      </c>
      <c r="U27" s="37">
        <f t="shared" si="0"/>
        <v>219.3</v>
      </c>
      <c r="V27" s="38">
        <f t="shared" si="1"/>
        <v>213.4</v>
      </c>
      <c r="W27" s="39" t="s">
        <v>36</v>
      </c>
    </row>
    <row r="28" spans="1:23" ht="39.75" customHeight="1">
      <c r="A28" s="1"/>
      <c r="B28" s="36" t="s">
        <v>37</v>
      </c>
      <c r="C28" s="1"/>
      <c r="D28" s="51">
        <v>166</v>
      </c>
      <c r="E28" s="52">
        <v>133</v>
      </c>
      <c r="F28" s="37">
        <f t="shared" si="2"/>
        <v>80.1</v>
      </c>
      <c r="G28" s="53">
        <v>940</v>
      </c>
      <c r="H28" s="52">
        <v>722</v>
      </c>
      <c r="I28" s="37">
        <f t="shared" si="3"/>
        <v>76.8</v>
      </c>
      <c r="J28" s="53">
        <v>15912</v>
      </c>
      <c r="K28" s="52">
        <v>21671</v>
      </c>
      <c r="L28" s="37">
        <f t="shared" si="4"/>
        <v>136.2</v>
      </c>
      <c r="M28" s="37">
        <f t="shared" si="5"/>
        <v>0.8</v>
      </c>
      <c r="N28" s="37">
        <f t="shared" si="12"/>
        <v>0.8</v>
      </c>
      <c r="O28" s="37">
        <f t="shared" si="7"/>
        <v>0.6</v>
      </c>
      <c r="P28" s="37">
        <f t="shared" si="13"/>
        <v>0.7</v>
      </c>
      <c r="Q28" s="37">
        <f t="shared" si="9"/>
        <v>0.4</v>
      </c>
      <c r="R28" s="37">
        <f t="shared" si="14"/>
        <v>0.7</v>
      </c>
      <c r="S28" s="37">
        <f t="shared" si="11"/>
        <v>5.7</v>
      </c>
      <c r="T28" s="37">
        <f t="shared" si="15"/>
        <v>5.4</v>
      </c>
      <c r="U28" s="37">
        <f t="shared" si="0"/>
        <v>95.9</v>
      </c>
      <c r="V28" s="38">
        <f t="shared" si="1"/>
        <v>162.9</v>
      </c>
      <c r="W28" s="39" t="s">
        <v>38</v>
      </c>
    </row>
    <row r="29" spans="1:23" ht="39.75" customHeight="1">
      <c r="A29" s="1"/>
      <c r="B29" s="36" t="s">
        <v>39</v>
      </c>
      <c r="C29" s="1"/>
      <c r="D29" s="51">
        <v>175</v>
      </c>
      <c r="E29" s="52">
        <v>146</v>
      </c>
      <c r="F29" s="37">
        <f t="shared" si="2"/>
        <v>83.4</v>
      </c>
      <c r="G29" s="53">
        <v>1571</v>
      </c>
      <c r="H29" s="52">
        <v>1350</v>
      </c>
      <c r="I29" s="37">
        <f t="shared" si="3"/>
        <v>85.9</v>
      </c>
      <c r="J29" s="53">
        <v>32147</v>
      </c>
      <c r="K29" s="52">
        <v>39072</v>
      </c>
      <c r="L29" s="37">
        <f t="shared" si="4"/>
        <v>121.5</v>
      </c>
      <c r="M29" s="37">
        <f t="shared" si="5"/>
        <v>0.8</v>
      </c>
      <c r="N29" s="37">
        <f t="shared" si="12"/>
        <v>0.9</v>
      </c>
      <c r="O29" s="37">
        <f t="shared" si="7"/>
        <v>1.1</v>
      </c>
      <c r="P29" s="37">
        <f t="shared" si="13"/>
        <v>1.3</v>
      </c>
      <c r="Q29" s="37">
        <f t="shared" si="9"/>
        <v>0.8</v>
      </c>
      <c r="R29" s="37">
        <f t="shared" si="14"/>
        <v>1.2</v>
      </c>
      <c r="S29" s="37">
        <f t="shared" si="11"/>
        <v>9</v>
      </c>
      <c r="T29" s="37">
        <f t="shared" si="15"/>
        <v>9.2</v>
      </c>
      <c r="U29" s="37">
        <f t="shared" si="0"/>
        <v>183.7</v>
      </c>
      <c r="V29" s="38">
        <f t="shared" si="1"/>
        <v>267.6</v>
      </c>
      <c r="W29" s="39" t="s">
        <v>69</v>
      </c>
    </row>
    <row r="30" spans="1:23" ht="39.75" customHeight="1">
      <c r="A30" s="1"/>
      <c r="B30" s="36" t="s">
        <v>40</v>
      </c>
      <c r="C30" s="1"/>
      <c r="D30" s="51">
        <v>202</v>
      </c>
      <c r="E30" s="52">
        <v>137</v>
      </c>
      <c r="F30" s="37">
        <f t="shared" si="2"/>
        <v>67.8</v>
      </c>
      <c r="G30" s="53">
        <v>826</v>
      </c>
      <c r="H30" s="52">
        <v>571</v>
      </c>
      <c r="I30" s="37">
        <f t="shared" si="3"/>
        <v>69.1</v>
      </c>
      <c r="J30" s="53">
        <v>14522</v>
      </c>
      <c r="K30" s="52">
        <v>8585</v>
      </c>
      <c r="L30" s="37">
        <f t="shared" si="4"/>
        <v>59.1</v>
      </c>
      <c r="M30" s="37">
        <f t="shared" si="5"/>
        <v>0.9</v>
      </c>
      <c r="N30" s="37">
        <f t="shared" si="12"/>
        <v>0.9</v>
      </c>
      <c r="O30" s="37">
        <f t="shared" si="7"/>
        <v>0.6</v>
      </c>
      <c r="P30" s="37">
        <f t="shared" si="13"/>
        <v>0.5</v>
      </c>
      <c r="Q30" s="37">
        <f t="shared" si="9"/>
        <v>0.4</v>
      </c>
      <c r="R30" s="37">
        <f t="shared" si="14"/>
        <v>0.3</v>
      </c>
      <c r="S30" s="37">
        <f t="shared" si="11"/>
        <v>4.1</v>
      </c>
      <c r="T30" s="37">
        <f t="shared" si="15"/>
        <v>4.2</v>
      </c>
      <c r="U30" s="37">
        <f t="shared" si="0"/>
        <v>71.9</v>
      </c>
      <c r="V30" s="38">
        <f t="shared" si="1"/>
        <v>62.7</v>
      </c>
      <c r="W30" s="39" t="s">
        <v>41</v>
      </c>
    </row>
    <row r="31" spans="1:23" ht="39.75" customHeight="1">
      <c r="A31" s="1"/>
      <c r="B31" s="36" t="s">
        <v>42</v>
      </c>
      <c r="C31" s="1"/>
      <c r="D31" s="51">
        <v>132</v>
      </c>
      <c r="E31" s="52">
        <v>106</v>
      </c>
      <c r="F31" s="37">
        <f t="shared" si="2"/>
        <v>80.3</v>
      </c>
      <c r="G31" s="53">
        <v>838</v>
      </c>
      <c r="H31" s="52">
        <v>692</v>
      </c>
      <c r="I31" s="37">
        <f t="shared" si="3"/>
        <v>82.6</v>
      </c>
      <c r="J31" s="53">
        <v>18345</v>
      </c>
      <c r="K31" s="52">
        <v>16531</v>
      </c>
      <c r="L31" s="37">
        <f t="shared" si="4"/>
        <v>90.1</v>
      </c>
      <c r="M31" s="37">
        <f t="shared" si="5"/>
        <v>0.6</v>
      </c>
      <c r="N31" s="37">
        <f t="shared" si="12"/>
        <v>0.7</v>
      </c>
      <c r="O31" s="37">
        <f t="shared" si="7"/>
        <v>0.6</v>
      </c>
      <c r="P31" s="37">
        <f t="shared" si="13"/>
        <v>0.6</v>
      </c>
      <c r="Q31" s="37">
        <f t="shared" si="9"/>
        <v>0.5</v>
      </c>
      <c r="R31" s="37">
        <f t="shared" si="14"/>
        <v>0.5</v>
      </c>
      <c r="S31" s="37">
        <f t="shared" si="11"/>
        <v>6.3</v>
      </c>
      <c r="T31" s="37">
        <f t="shared" si="15"/>
        <v>6.5</v>
      </c>
      <c r="U31" s="37">
        <f t="shared" si="0"/>
        <v>139</v>
      </c>
      <c r="V31" s="38">
        <f t="shared" si="1"/>
        <v>156</v>
      </c>
      <c r="W31" s="39" t="s">
        <v>43</v>
      </c>
    </row>
    <row r="32" spans="1:23" ht="39.75" customHeight="1">
      <c r="A32" s="1"/>
      <c r="B32" s="36" t="s">
        <v>44</v>
      </c>
      <c r="C32" s="1"/>
      <c r="D32" s="51">
        <v>80</v>
      </c>
      <c r="E32" s="52">
        <v>65</v>
      </c>
      <c r="F32" s="37">
        <f t="shared" si="2"/>
        <v>81.3</v>
      </c>
      <c r="G32" s="53">
        <v>432</v>
      </c>
      <c r="H32" s="52">
        <v>280</v>
      </c>
      <c r="I32" s="37">
        <f t="shared" si="3"/>
        <v>64.8</v>
      </c>
      <c r="J32" s="53">
        <v>6115</v>
      </c>
      <c r="K32" s="52">
        <v>3728</v>
      </c>
      <c r="L32" s="37">
        <f t="shared" si="4"/>
        <v>61</v>
      </c>
      <c r="M32" s="37">
        <f t="shared" si="5"/>
        <v>0.4</v>
      </c>
      <c r="N32" s="37">
        <f t="shared" si="12"/>
        <v>0.4</v>
      </c>
      <c r="O32" s="37">
        <f t="shared" si="7"/>
        <v>0.3</v>
      </c>
      <c r="P32" s="37">
        <f t="shared" si="13"/>
        <v>0.3</v>
      </c>
      <c r="Q32" s="37">
        <f t="shared" si="9"/>
        <v>0.2</v>
      </c>
      <c r="R32" s="37">
        <f t="shared" si="14"/>
        <v>0.1</v>
      </c>
      <c r="S32" s="37">
        <f t="shared" si="11"/>
        <v>5.4</v>
      </c>
      <c r="T32" s="37">
        <f t="shared" si="15"/>
        <v>4.3</v>
      </c>
      <c r="U32" s="37">
        <f t="shared" si="0"/>
        <v>76.4</v>
      </c>
      <c r="V32" s="38">
        <f t="shared" si="1"/>
        <v>57.4</v>
      </c>
      <c r="W32" s="39" t="s">
        <v>45</v>
      </c>
    </row>
    <row r="33" spans="1:23" ht="39.75" customHeight="1">
      <c r="A33" s="1"/>
      <c r="B33" s="36" t="s">
        <v>70</v>
      </c>
      <c r="C33" s="1"/>
      <c r="D33" s="51">
        <v>180</v>
      </c>
      <c r="E33" s="52">
        <v>126</v>
      </c>
      <c r="F33" s="37">
        <f t="shared" si="2"/>
        <v>70</v>
      </c>
      <c r="G33" s="53">
        <v>601</v>
      </c>
      <c r="H33" s="52">
        <v>400</v>
      </c>
      <c r="I33" s="37">
        <f t="shared" si="3"/>
        <v>66.6</v>
      </c>
      <c r="J33" s="53">
        <v>7714</v>
      </c>
      <c r="K33" s="52">
        <v>7614</v>
      </c>
      <c r="L33" s="37">
        <f t="shared" si="4"/>
        <v>98.7</v>
      </c>
      <c r="M33" s="37">
        <f t="shared" si="5"/>
        <v>0.8</v>
      </c>
      <c r="N33" s="37">
        <f t="shared" si="12"/>
        <v>0.8</v>
      </c>
      <c r="O33" s="37">
        <f t="shared" si="7"/>
        <v>0.4</v>
      </c>
      <c r="P33" s="37">
        <f t="shared" si="13"/>
        <v>0.4</v>
      </c>
      <c r="Q33" s="37">
        <f t="shared" si="9"/>
        <v>0.2</v>
      </c>
      <c r="R33" s="37">
        <f t="shared" si="14"/>
        <v>0.2</v>
      </c>
      <c r="S33" s="37">
        <f t="shared" si="11"/>
        <v>3.3</v>
      </c>
      <c r="T33" s="37">
        <f t="shared" si="15"/>
        <v>3.2</v>
      </c>
      <c r="U33" s="37">
        <f t="shared" si="0"/>
        <v>42.9</v>
      </c>
      <c r="V33" s="38">
        <f t="shared" si="1"/>
        <v>60.4</v>
      </c>
      <c r="W33" s="39" t="s">
        <v>41</v>
      </c>
    </row>
    <row r="34" spans="1:23" ht="39.75" customHeight="1">
      <c r="A34" s="1"/>
      <c r="B34" s="36" t="s">
        <v>71</v>
      </c>
      <c r="C34" s="1"/>
      <c r="D34" s="51">
        <v>257</v>
      </c>
      <c r="E34" s="52">
        <v>178</v>
      </c>
      <c r="F34" s="37">
        <f t="shared" si="2"/>
        <v>69.3</v>
      </c>
      <c r="G34" s="53">
        <v>964</v>
      </c>
      <c r="H34" s="52">
        <v>636</v>
      </c>
      <c r="I34" s="37">
        <f t="shared" si="3"/>
        <v>66</v>
      </c>
      <c r="J34" s="53">
        <v>16929</v>
      </c>
      <c r="K34" s="52">
        <v>15888</v>
      </c>
      <c r="L34" s="37">
        <f t="shared" si="4"/>
        <v>93.9</v>
      </c>
      <c r="M34" s="37">
        <f t="shared" si="5"/>
        <v>1.2</v>
      </c>
      <c r="N34" s="37">
        <f t="shared" si="12"/>
        <v>1.1</v>
      </c>
      <c r="O34" s="37">
        <f t="shared" si="7"/>
        <v>0.7</v>
      </c>
      <c r="P34" s="37">
        <f t="shared" si="13"/>
        <v>0.6</v>
      </c>
      <c r="Q34" s="37">
        <f t="shared" si="9"/>
        <v>0.4</v>
      </c>
      <c r="R34" s="37">
        <f t="shared" si="14"/>
        <v>0.5</v>
      </c>
      <c r="S34" s="37">
        <f t="shared" si="11"/>
        <v>3.8</v>
      </c>
      <c r="T34" s="37">
        <f t="shared" si="15"/>
        <v>3.6</v>
      </c>
      <c r="U34" s="37">
        <f t="shared" si="0"/>
        <v>65.9</v>
      </c>
      <c r="V34" s="38">
        <f t="shared" si="1"/>
        <v>89.3</v>
      </c>
      <c r="W34" s="39" t="s">
        <v>46</v>
      </c>
    </row>
    <row r="35" spans="1:23" ht="39.75" customHeight="1">
      <c r="A35" s="1"/>
      <c r="B35" s="36" t="s">
        <v>72</v>
      </c>
      <c r="C35" s="1"/>
      <c r="D35" s="51">
        <v>375</v>
      </c>
      <c r="E35" s="52">
        <v>250</v>
      </c>
      <c r="F35" s="37">
        <f t="shared" si="2"/>
        <v>66.7</v>
      </c>
      <c r="G35" s="53">
        <v>1430</v>
      </c>
      <c r="H35" s="52">
        <v>937</v>
      </c>
      <c r="I35" s="37">
        <f t="shared" si="3"/>
        <v>65.5</v>
      </c>
      <c r="J35" s="53">
        <v>23258</v>
      </c>
      <c r="K35" s="52">
        <v>16882</v>
      </c>
      <c r="L35" s="37">
        <f t="shared" si="4"/>
        <v>72.6</v>
      </c>
      <c r="M35" s="37">
        <f t="shared" si="5"/>
        <v>1.7</v>
      </c>
      <c r="N35" s="37">
        <f t="shared" si="12"/>
        <v>1.6</v>
      </c>
      <c r="O35" s="37">
        <f t="shared" si="7"/>
        <v>1</v>
      </c>
      <c r="P35" s="37">
        <f t="shared" si="13"/>
        <v>0.9</v>
      </c>
      <c r="Q35" s="37">
        <f t="shared" si="9"/>
        <v>0.6</v>
      </c>
      <c r="R35" s="37">
        <f t="shared" si="14"/>
        <v>0.5</v>
      </c>
      <c r="S35" s="37">
        <f t="shared" si="11"/>
        <v>3.8</v>
      </c>
      <c r="T35" s="37">
        <f t="shared" si="15"/>
        <v>3.7</v>
      </c>
      <c r="U35" s="37">
        <f t="shared" si="0"/>
        <v>62</v>
      </c>
      <c r="V35" s="38">
        <f t="shared" si="1"/>
        <v>67.5</v>
      </c>
      <c r="W35" s="39" t="s">
        <v>47</v>
      </c>
    </row>
    <row r="36" spans="1:23" ht="39.75" customHeight="1">
      <c r="A36" s="1"/>
      <c r="B36" s="36" t="s">
        <v>48</v>
      </c>
      <c r="C36" s="1"/>
      <c r="D36" s="51">
        <v>171</v>
      </c>
      <c r="E36" s="52">
        <v>129</v>
      </c>
      <c r="F36" s="37">
        <f t="shared" si="2"/>
        <v>75.4</v>
      </c>
      <c r="G36" s="53">
        <v>606</v>
      </c>
      <c r="H36" s="52">
        <v>590</v>
      </c>
      <c r="I36" s="37">
        <f t="shared" si="3"/>
        <v>97.4</v>
      </c>
      <c r="J36" s="53">
        <v>11779</v>
      </c>
      <c r="K36" s="52">
        <v>12672</v>
      </c>
      <c r="L36" s="37">
        <f t="shared" si="4"/>
        <v>107.6</v>
      </c>
      <c r="M36" s="37">
        <f>ROUND(IF(ISERR(D36/$D$6),"",D36/$D$6)*100,1)</f>
        <v>0.8</v>
      </c>
      <c r="N36" s="37">
        <f t="shared" si="12"/>
        <v>0.8</v>
      </c>
      <c r="O36" s="37">
        <f>ROUND(IF(ISERR(G36/$G$6),"",G36/$G$6)*100,1)</f>
        <v>0.4</v>
      </c>
      <c r="P36" s="37">
        <f t="shared" si="13"/>
        <v>0.5</v>
      </c>
      <c r="Q36" s="37">
        <f>ROUND(IF(ISERR(J36/$J$6),"",J36/$J$6)*100,1)</f>
        <v>0.3</v>
      </c>
      <c r="R36" s="37">
        <f t="shared" si="14"/>
        <v>0.4</v>
      </c>
      <c r="S36" s="37">
        <f>ROUND(IF(ISERR(G36/D36),"",G36/D36),1)</f>
        <v>3.5</v>
      </c>
      <c r="T36" s="37">
        <f t="shared" si="15"/>
        <v>4.6</v>
      </c>
      <c r="U36" s="37">
        <f t="shared" si="0"/>
        <v>68.9</v>
      </c>
      <c r="V36" s="38">
        <f t="shared" si="1"/>
        <v>98.2</v>
      </c>
      <c r="W36" s="39" t="s">
        <v>49</v>
      </c>
    </row>
    <row r="37" spans="1:23" ht="39.75" customHeight="1">
      <c r="A37" s="41"/>
      <c r="B37" s="42" t="s">
        <v>50</v>
      </c>
      <c r="C37" s="41"/>
      <c r="D37" s="54">
        <v>114</v>
      </c>
      <c r="E37" s="55">
        <v>78</v>
      </c>
      <c r="F37" s="43">
        <f t="shared" si="2"/>
        <v>68.4</v>
      </c>
      <c r="G37" s="56">
        <v>480</v>
      </c>
      <c r="H37" s="55">
        <v>297</v>
      </c>
      <c r="I37" s="43">
        <f t="shared" si="3"/>
        <v>61.9</v>
      </c>
      <c r="J37" s="56">
        <v>7648</v>
      </c>
      <c r="K37" s="55">
        <v>4515</v>
      </c>
      <c r="L37" s="43">
        <f t="shared" si="4"/>
        <v>59</v>
      </c>
      <c r="M37" s="43">
        <f>ROUND(IF(ISERR(D37/$D$6),"",D37/$D$6)*100,1)</f>
        <v>0.5</v>
      </c>
      <c r="N37" s="43">
        <f t="shared" si="12"/>
        <v>0.5</v>
      </c>
      <c r="O37" s="43">
        <f>ROUND(IF(ISERR(G37/$G$6),"",G37/$G$6)*100,1)</f>
        <v>0.3</v>
      </c>
      <c r="P37" s="43">
        <f t="shared" si="13"/>
        <v>0.3</v>
      </c>
      <c r="Q37" s="43">
        <f>ROUND(IF(ISERR(J37/$J$6),"",J37/$J$6)*100,1)</f>
        <v>0.2</v>
      </c>
      <c r="R37" s="43">
        <f t="shared" si="14"/>
        <v>0.1</v>
      </c>
      <c r="S37" s="43">
        <f>ROUND(IF(ISERR(G37/D37),"",G37/D37),1)</f>
        <v>4.2</v>
      </c>
      <c r="T37" s="43">
        <f t="shared" si="15"/>
        <v>3.8</v>
      </c>
      <c r="U37" s="43">
        <f>ROUND(IF(ISERR(J37/D37),"",J37/D37),1)</f>
        <v>67.1</v>
      </c>
      <c r="V37" s="48">
        <f t="shared" si="1"/>
        <v>57.9</v>
      </c>
      <c r="W37" s="39" t="s">
        <v>47</v>
      </c>
    </row>
    <row r="38" spans="1:22" ht="17.25">
      <c r="A38" s="44"/>
      <c r="B38" s="44" t="s">
        <v>78</v>
      </c>
      <c r="C38" s="44"/>
      <c r="V38" s="45" t="s">
        <v>74</v>
      </c>
    </row>
    <row r="39" spans="1:22" ht="17.25">
      <c r="A39" s="44"/>
      <c r="B39" s="44"/>
      <c r="C39" s="44"/>
      <c r="V39" s="47" t="s">
        <v>79</v>
      </c>
    </row>
    <row r="41" spans="1:5" ht="17.25">
      <c r="A41" s="44"/>
      <c r="D41" s="44"/>
      <c r="E41" s="44"/>
    </row>
    <row r="42" spans="1:5" ht="17.25">
      <c r="A42" s="44"/>
      <c r="D42" s="44"/>
      <c r="E42" s="44"/>
    </row>
    <row r="43" spans="1:5" ht="17.25">
      <c r="A43" s="44"/>
      <c r="D43" s="44"/>
      <c r="E43" s="44"/>
    </row>
    <row r="44" spans="1:5" ht="17.25">
      <c r="A44" s="44"/>
      <c r="D44" s="44"/>
      <c r="E44" s="44"/>
    </row>
    <row r="45" spans="1:5" ht="17.25">
      <c r="A45" s="44"/>
      <c r="D45" s="44"/>
      <c r="E45" s="44"/>
    </row>
    <row r="46" spans="1:5" ht="17.25">
      <c r="A46" s="44"/>
      <c r="D46" s="44"/>
      <c r="E46" s="44"/>
    </row>
    <row r="47" spans="1:5" ht="17.25">
      <c r="A47" s="44"/>
      <c r="D47" s="44"/>
      <c r="E47" s="44"/>
    </row>
    <row r="48" spans="1:5" ht="17.25">
      <c r="A48" s="44"/>
      <c r="D48" s="44"/>
      <c r="E48" s="44"/>
    </row>
    <row r="49" spans="1:5" ht="17.25">
      <c r="A49" s="44"/>
      <c r="D49" s="44"/>
      <c r="E49" s="44"/>
    </row>
    <row r="50" spans="1:5" ht="17.25">
      <c r="A50" s="44"/>
      <c r="D50" s="44"/>
      <c r="E50" s="44"/>
    </row>
    <row r="51" spans="1:5" ht="17.25">
      <c r="A51" s="44"/>
      <c r="D51" s="44"/>
      <c r="E51" s="44"/>
    </row>
    <row r="52" spans="1:5" ht="17.25">
      <c r="A52" s="44"/>
      <c r="D52" s="44"/>
      <c r="E52" s="44"/>
    </row>
    <row r="53" spans="1:5" ht="17.25">
      <c r="A53" s="44"/>
      <c r="D53" s="44"/>
      <c r="E53" s="44"/>
    </row>
    <row r="54" spans="1:5" ht="17.25">
      <c r="A54" s="44"/>
      <c r="D54" s="44"/>
      <c r="E54" s="44"/>
    </row>
    <row r="55" spans="1:5" ht="17.25">
      <c r="A55" s="44"/>
      <c r="D55" s="44"/>
      <c r="E55" s="44"/>
    </row>
  </sheetData>
  <sheetProtection/>
  <mergeCells count="3">
    <mergeCell ref="D3:F4"/>
    <mergeCell ref="G3:I4"/>
    <mergeCell ref="J3:L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2"/>
  <headerFooter alignWithMargins="0">
    <oddHeader>&amp;L&amp;"ＭＳ ゴシック,標準"&amp;14　　　商業・貿易&amp;R&amp;"ＭＳ ゴシック,標準"&amp;14商業・貿易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2015-10-26T05:04:10Z</cp:lastPrinted>
  <dcterms:created xsi:type="dcterms:W3CDTF">1998-09-02T00:04:32Z</dcterms:created>
  <dcterms:modified xsi:type="dcterms:W3CDTF">2016-02-08T08:42:13Z</dcterms:modified>
  <cp:category/>
  <cp:version/>
  <cp:contentType/>
  <cp:contentStatus/>
</cp:coreProperties>
</file>