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-15" yWindow="-15" windowWidth="10200" windowHeight="826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<sst xmlns="http://schemas.openxmlformats.org/spreadsheetml/2006/main" count="221" uniqueCount="111">
  <si>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</si>
  <si>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</si>
  <si>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</si>
  <si>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</si>
  <si>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</si>
  <si>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</si>
  <si>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</si>
  <si>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</si>
  <si>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</si>
  <si>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</si>
  <si>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</si>
  <si>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</si>
  <si>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</si>
  <si>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</si>
  <si>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</si>
  <si>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</si>
  <si>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</si>
  <si>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</si>
  <si>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</si>
  <si>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</si>
  <si>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</si>
  <si>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</si>
  <si>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</si>
  <si>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</si>
  <si>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</si>
  <si>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</si>
  <si>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</si>
  <si>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</si>
  <si>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</si>
  <si>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</si>
  <si>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</si>
  <si>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</si>
  <si>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</si>
  <si>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</si>
  <si>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</si>
  <si>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</si>
  <si>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</si>
  <si>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</si>
  <si>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</si>
  <si>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</si>
  <si>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</si>
  <si>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</si>
  <si>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</si>
  <si>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</si>
  <si>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</si>
  <si>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</si>
  <si>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</si>
  <si>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</si>
  <si>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</si>
  <si>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</si>
  <si>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</si>
  <si>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</si>
  <si>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</si>
  <si>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</si>
  <si>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</si>
  <si>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</si>
  <si>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</si>
  <si>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</si>
  <si>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</si>
  <si>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</si>
  <si>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</si>
  <si>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</si>
  <si>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</si>
  <si>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</si>
  <si>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</si>
  <si>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</si>
  <si>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</si>
  <si>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</si>
  <si>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</si>
  <si>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</si>
  <si>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</si>
  <si>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</si>
  <si>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</si>
  <si>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</si>
  <si>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</si>
  <si>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</si>
  <si>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</si>
  <si>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</si>
  <si>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</si>
  <si>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</si>
  <si>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</si>
  <si>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</si>
  <si>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</si>
  <si>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</si>
  <si>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</si>
  <si>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</si>
  <si>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</si>
  <si>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</si>
  <si>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</si>
  <si>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</si>
  <si>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</si>
  <si>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</si>
  <si>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</si>
  <si>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</si>
  <si>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</si>
  <si>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</si>
  <si>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御浜町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</si>
  <si>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</si>
  <si>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</si>
  <si>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</si>
  <si>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</si>
  <si>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</si>
  <si>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</si>
  <si>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</si>
  <si>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</si>
  <si>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</si>
  <si>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</si>
  <si>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</si>
  <si>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１２年の供用開始から１５年を経過しているが、管渠施設の耐用年数には達していないため、当面管渠の改善は必要なしと判断する。しかし、処理場及びマンホールポンプ場の電気、機械設備については、耐用年数に達しているものもあり、計画的に施設の改善を行うため、現在、長寿命化計画を策定中である。</t>
    <rPh sb="0" eb="2">
      <t>ヘイセイ</t>
    </rPh>
    <rPh sb="4" eb="5">
      <t>ネン</t>
    </rPh>
    <rPh sb="6" eb="8">
      <t>キョウヨウ</t>
    </rPh>
    <rPh sb="8" eb="10">
      <t>カイシ</t>
    </rPh>
    <rPh sb="14" eb="15">
      <t>ネン</t>
    </rPh>
    <rPh sb="16" eb="18">
      <t>ケイカ</t>
    </rPh>
    <rPh sb="24" eb="26">
      <t>カンキョ</t>
    </rPh>
    <rPh sb="26" eb="28">
      <t>シセツ</t>
    </rPh>
    <rPh sb="29" eb="31">
      <t>タイヨウ</t>
    </rPh>
    <rPh sb="31" eb="33">
      <t>ネンスウ</t>
    </rPh>
    <rPh sb="35" eb="36">
      <t>タッ</t>
    </rPh>
    <rPh sb="44" eb="46">
      <t>トウメン</t>
    </rPh>
    <rPh sb="46" eb="48">
      <t>カンキョ</t>
    </rPh>
    <rPh sb="49" eb="51">
      <t>カイゼン</t>
    </rPh>
    <rPh sb="52" eb="54">
      <t>ヒツヨウ</t>
    </rPh>
    <rPh sb="57" eb="59">
      <t>ハンダン</t>
    </rPh>
    <rPh sb="66" eb="69">
      <t>ショリジョウ</t>
    </rPh>
    <rPh sb="69" eb="70">
      <t>オヨ</t>
    </rPh>
    <rPh sb="79" eb="80">
      <t>ジョウ</t>
    </rPh>
    <rPh sb="81" eb="83">
      <t>デンキ</t>
    </rPh>
    <rPh sb="84" eb="86">
      <t>キカイ</t>
    </rPh>
    <rPh sb="86" eb="88">
      <t>セツビ</t>
    </rPh>
    <rPh sb="94" eb="96">
      <t>タイヨウ</t>
    </rPh>
    <rPh sb="96" eb="98">
      <t>ネンスウ</t>
    </rPh>
    <rPh sb="99" eb="100">
      <t>タッ</t>
    </rPh>
    <rPh sb="110" eb="113">
      <t>ケイカクテキ</t>
    </rPh>
    <rPh sb="114" eb="116">
      <t>シセツ</t>
    </rPh>
    <rPh sb="117" eb="119">
      <t>カイゼン</t>
    </rPh>
    <rPh sb="120" eb="121">
      <t>オコナ</t>
    </rPh>
    <rPh sb="125" eb="127">
      <t>ゲンザイ</t>
    </rPh>
    <rPh sb="128" eb="129">
      <t>チョウ</t>
    </rPh>
    <rPh sb="129" eb="132">
      <t>ジュミョウカ</t>
    </rPh>
    <rPh sb="132" eb="134">
      <t>ケイカク</t>
    </rPh>
    <rPh sb="135" eb="137">
      <t>サクテイ</t>
    </rPh>
    <rPh sb="137" eb="138">
      <t>チュウ</t>
    </rPh>
    <phoneticPr fontId="4"/>
  </si>
  <si>
    <t>　使用料収入及び、繰入金等により、収益的収支比率は１００％に近い水準を保っているが、近年の人口減少により流入汚水量も減少しており、今後使用料が減少すると考えられる。また処理場及びマンホールポンプ場の電気、機械設備については、耐用年数に達しているものもあり、施設の改善を行うための費用が必要となってくる。以上より、今後より一層の経費削減、使用料収入の減少状況により料金改正の検討が必要である。</t>
    <rPh sb="6" eb="7">
      <t>オヨ</t>
    </rPh>
    <rPh sb="12" eb="13">
      <t>トウ</t>
    </rPh>
    <rPh sb="17" eb="20">
      <t>シュウエキテキ</t>
    </rPh>
    <rPh sb="20" eb="22">
      <t>シュウシ</t>
    </rPh>
    <rPh sb="22" eb="24">
      <t>ヒリツ</t>
    </rPh>
    <rPh sb="30" eb="31">
      <t>チカ</t>
    </rPh>
    <rPh sb="32" eb="34">
      <t>スイジュン</t>
    </rPh>
    <rPh sb="35" eb="36">
      <t>タモ</t>
    </rPh>
    <rPh sb="42" eb="44">
      <t>キンネン</t>
    </rPh>
    <rPh sb="45" eb="47">
      <t>ジンコウ</t>
    </rPh>
    <rPh sb="47" eb="49">
      <t>ゲンショウ</t>
    </rPh>
    <rPh sb="52" eb="54">
      <t>リュウニュウ</t>
    </rPh>
    <rPh sb="54" eb="56">
      <t>オスイ</t>
    </rPh>
    <rPh sb="56" eb="57">
      <t>リョウ</t>
    </rPh>
    <rPh sb="58" eb="60">
      <t>ゲンショウ</t>
    </rPh>
    <rPh sb="65" eb="67">
      <t>コンゴ</t>
    </rPh>
    <rPh sb="67" eb="70">
      <t>シヨウリョウ</t>
    </rPh>
    <rPh sb="71" eb="73">
      <t>ゲンショウ</t>
    </rPh>
    <rPh sb="76" eb="77">
      <t>カンガ</t>
    </rPh>
    <rPh sb="128" eb="130">
      <t>シセツ</t>
    </rPh>
    <rPh sb="139" eb="141">
      <t>ヒヨウ</t>
    </rPh>
    <rPh sb="142" eb="144">
      <t>ヒツヨウ</t>
    </rPh>
    <rPh sb="151" eb="153">
      <t>イジョウ</t>
    </rPh>
    <rPh sb="156" eb="158">
      <t>コンゴ</t>
    </rPh>
    <rPh sb="160" eb="162">
      <t>イッソウ</t>
    </rPh>
    <rPh sb="163" eb="165">
      <t>ケイヒ</t>
    </rPh>
    <rPh sb="165" eb="167">
      <t>サクゲン</t>
    </rPh>
    <rPh sb="168" eb="171">
      <t>シヨウリョウ</t>
    </rPh>
    <rPh sb="171" eb="173">
      <t>シュウニュウ</t>
    </rPh>
    <rPh sb="174" eb="175">
      <t>ゲン</t>
    </rPh>
    <rPh sb="175" eb="176">
      <t>ショウ</t>
    </rPh>
    <rPh sb="176" eb="178">
      <t>ジョウキョウ</t>
    </rPh>
    <rPh sb="181" eb="183">
      <t>リョウキン</t>
    </rPh>
    <rPh sb="183" eb="185">
      <t>カイセイ</t>
    </rPh>
    <rPh sb="186" eb="188">
      <t>ケントウ</t>
    </rPh>
    <rPh sb="189" eb="191">
      <t>ヒツヨウ</t>
    </rPh>
    <phoneticPr fontId="4"/>
  </si>
  <si>
    <t>平成２４年度使用料の改定により、収益的収支比率は、１００％に近い水準を保っているが、経費回収率は、１００％以下であり、使用料収入以外の収入で賄われている状況である。また、施設利用率も５０％以下で減少傾向である。原因として、人口減少、節水型設備の普及により、流入汚水量が計画値より減少していると考えられる。</t>
    <rPh sb="0" eb="2">
      <t>ヘイセイ</t>
    </rPh>
    <rPh sb="4" eb="6">
      <t>ネンド</t>
    </rPh>
    <rPh sb="6" eb="9">
      <t>シヨウリョウ</t>
    </rPh>
    <rPh sb="10" eb="12">
      <t>カイテイ</t>
    </rPh>
    <rPh sb="16" eb="19">
      <t>シュウエキテキ</t>
    </rPh>
    <rPh sb="19" eb="21">
      <t>シュウシ</t>
    </rPh>
    <rPh sb="21" eb="23">
      <t>ヒリツ</t>
    </rPh>
    <rPh sb="30" eb="31">
      <t>チカ</t>
    </rPh>
    <rPh sb="32" eb="34">
      <t>スイジュン</t>
    </rPh>
    <rPh sb="35" eb="36">
      <t>タモ</t>
    </rPh>
    <rPh sb="42" eb="44">
      <t>ケイヒ</t>
    </rPh>
    <rPh sb="44" eb="46">
      <t>カイシュウ</t>
    </rPh>
    <rPh sb="46" eb="47">
      <t>リツ</t>
    </rPh>
    <rPh sb="53" eb="55">
      <t>イカ</t>
    </rPh>
    <rPh sb="59" eb="62">
      <t>シヨウリョウ</t>
    </rPh>
    <rPh sb="62" eb="64">
      <t>シュウニュウ</t>
    </rPh>
    <rPh sb="64" eb="66">
      <t>イガイ</t>
    </rPh>
    <rPh sb="67" eb="69">
      <t>シュウニュウ</t>
    </rPh>
    <rPh sb="70" eb="71">
      <t>マカナ</t>
    </rPh>
    <rPh sb="76" eb="78">
      <t>ジョウキョウ</t>
    </rPh>
    <rPh sb="85" eb="87">
      <t>シセツ</t>
    </rPh>
    <rPh sb="87" eb="90">
      <t>リヨウリツ</t>
    </rPh>
    <rPh sb="94" eb="96">
      <t>イカ</t>
    </rPh>
    <rPh sb="97" eb="99">
      <t>ゲンショウ</t>
    </rPh>
    <rPh sb="99" eb="101">
      <t>ケイコウ</t>
    </rPh>
    <rPh sb="105" eb="107">
      <t>ゲンイン</t>
    </rPh>
    <rPh sb="111" eb="113">
      <t>ジンコウ</t>
    </rPh>
    <rPh sb="113" eb="115">
      <t>ゲンショウ</t>
    </rPh>
    <rPh sb="116" eb="118">
      <t>セッスイ</t>
    </rPh>
    <rPh sb="118" eb="119">
      <t>ガタ</t>
    </rPh>
    <rPh sb="119" eb="121">
      <t>セツビ</t>
    </rPh>
    <rPh sb="122" eb="124">
      <t>フキュウ</t>
    </rPh>
    <rPh sb="128" eb="130">
      <t>リュウニュウ</t>
    </rPh>
    <rPh sb="130" eb="132">
      <t>オスイ</t>
    </rPh>
    <rPh sb="132" eb="133">
      <t>リョウ</t>
    </rPh>
    <rPh sb="134" eb="136">
      <t>ケイカク</t>
    </rPh>
    <rPh sb="136" eb="137">
      <t>チ</t>
    </rPh>
    <rPh sb="139" eb="141">
      <t>ゲンショウ</t>
    </rPh>
    <rPh sb="146" eb="147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</si>
</sst>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54112"/>
        <c:axId val="8296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54112"/>
        <c:axId val="82964480"/>
      </c:lineChart>
      <c:dateAx>
        <c:axId val="8295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964480"/>
        <c:crosses val="autoZero"/>
        <c:auto val="1"/>
        <c:lblOffset val="100"/>
        <c:baseTimeUnit val="years"/>
      </c:dateAx>
      <c:valAx>
        <c:axId val="8296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95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46.61</c:v>
                </c:pt>
                <c:pt idx="1">
                  <c:v>44.89</c:v>
                </c:pt>
                <c:pt idx="2">
                  <c:v>42.89</c:v>
                </c:pt>
                <c:pt idx="3">
                  <c:v>40.17</c:v>
                </c:pt>
                <c:pt idx="4">
                  <c:v>38.89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20192"/>
        <c:axId val="8652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34.74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20192"/>
        <c:axId val="86522112"/>
      </c:lineChart>
      <c:dateAx>
        <c:axId val="86520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22112"/>
        <c:crosses val="autoZero"/>
        <c:auto val="1"/>
        <c:lblOffset val="100"/>
        <c:baseTimeUnit val="years"/>
      </c:dateAx>
      <c:valAx>
        <c:axId val="8652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20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75.08</c:v>
                </c:pt>
                <c:pt idx="1">
                  <c:v>73.430000000000007</c:v>
                </c:pt>
                <c:pt idx="2">
                  <c:v>74.900000000000006</c:v>
                </c:pt>
                <c:pt idx="3">
                  <c:v>76.239999999999995</c:v>
                </c:pt>
                <c:pt idx="4">
                  <c:v>79.09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50400"/>
        <c:axId val="8656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70.14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50400"/>
        <c:axId val="86568960"/>
      </c:lineChart>
      <c:dateAx>
        <c:axId val="8655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68960"/>
        <c:crosses val="autoZero"/>
        <c:auto val="1"/>
        <c:lblOffset val="100"/>
        <c:baseTimeUnit val="years"/>
      </c:dateAx>
      <c:valAx>
        <c:axId val="8656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5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75.349999999999994</c:v>
                </c:pt>
                <c:pt idx="1">
                  <c:v>84.46</c:v>
                </c:pt>
                <c:pt idx="2">
                  <c:v>99.46</c:v>
                </c:pt>
                <c:pt idx="3">
                  <c:v>101.64</c:v>
                </c:pt>
                <c:pt idx="4">
                  <c:v>98.19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72352"/>
        <c:axId val="8477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72352"/>
        <c:axId val="84774272"/>
      </c:lineChart>
      <c:dateAx>
        <c:axId val="8477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774272"/>
        <c:crosses val="autoZero"/>
        <c:auto val="1"/>
        <c:lblOffset val="100"/>
        <c:baseTimeUnit val="years"/>
      </c:dateAx>
      <c:valAx>
        <c:axId val="8477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77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83264"/>
        <c:axId val="8508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83264"/>
        <c:axId val="85085184"/>
      </c:lineChart>
      <c:dateAx>
        <c:axId val="8508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085184"/>
        <c:crosses val="autoZero"/>
        <c:auto val="1"/>
        <c:lblOffset val="100"/>
        <c:baseTimeUnit val="years"/>
      </c:dateAx>
      <c:valAx>
        <c:axId val="8508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8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15648"/>
        <c:axId val="8511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15648"/>
        <c:axId val="85117568"/>
      </c:lineChart>
      <c:dateAx>
        <c:axId val="8511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117568"/>
        <c:crosses val="autoZero"/>
        <c:auto val="1"/>
        <c:lblOffset val="100"/>
        <c:baseTimeUnit val="years"/>
      </c:dateAx>
      <c:valAx>
        <c:axId val="8511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11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37120"/>
        <c:axId val="8483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37120"/>
        <c:axId val="84839040"/>
      </c:lineChart>
      <c:dateAx>
        <c:axId val="8483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839040"/>
        <c:crosses val="autoZero"/>
        <c:auto val="1"/>
        <c:lblOffset val="100"/>
        <c:baseTimeUnit val="years"/>
      </c:dateAx>
      <c:valAx>
        <c:axId val="8483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83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79616"/>
        <c:axId val="8488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79616"/>
        <c:axId val="84885888"/>
      </c:lineChart>
      <c:dateAx>
        <c:axId val="8487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885888"/>
        <c:crosses val="autoZero"/>
        <c:auto val="1"/>
        <c:lblOffset val="100"/>
        <c:baseTimeUnit val="years"/>
      </c:dateAx>
      <c:valAx>
        <c:axId val="8488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87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27.52</c:v>
                </c:pt>
                <c:pt idx="1">
                  <c:v>126.64</c:v>
                </c:pt>
                <c:pt idx="2">
                  <c:v>198.7</c:v>
                </c:pt>
                <c:pt idx="3">
                  <c:v>124.35</c:v>
                </c:pt>
                <c:pt idx="4">
                  <c:v>134.66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20192"/>
        <c:axId val="8492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1671.86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0192"/>
        <c:axId val="84926464"/>
      </c:lineChart>
      <c:dateAx>
        <c:axId val="84920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926464"/>
        <c:crosses val="autoZero"/>
        <c:auto val="1"/>
        <c:lblOffset val="100"/>
        <c:baseTimeUnit val="years"/>
      </c:dateAx>
      <c:valAx>
        <c:axId val="8492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920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76.959999999999994</c:v>
                </c:pt>
                <c:pt idx="1">
                  <c:v>91.9</c:v>
                </c:pt>
                <c:pt idx="2">
                  <c:v>93.56</c:v>
                </c:pt>
                <c:pt idx="3">
                  <c:v>98.78</c:v>
                </c:pt>
                <c:pt idx="4">
                  <c:v>92.54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52576"/>
        <c:axId val="8495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50.54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52576"/>
        <c:axId val="84954496"/>
      </c:lineChart>
      <c:dateAx>
        <c:axId val="8495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954496"/>
        <c:crosses val="autoZero"/>
        <c:auto val="1"/>
        <c:lblOffset val="100"/>
        <c:baseTimeUnit val="years"/>
      </c:dateAx>
      <c:valAx>
        <c:axId val="8495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95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177.8</c:v>
                </c:pt>
                <c:pt idx="1">
                  <c:v>150.54</c:v>
                </c:pt>
                <c:pt idx="2">
                  <c:v>164.67</c:v>
                </c:pt>
                <c:pt idx="3">
                  <c:v>161.85</c:v>
                </c:pt>
                <c:pt idx="4">
                  <c:v>176.48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88672"/>
        <c:axId val="8499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320.36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88672"/>
        <c:axId val="84990592"/>
      </c:lineChart>
      <c:dateAx>
        <c:axId val="8498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990592"/>
        <c:crosses val="autoZero"/>
        <c:auto val="1"/>
        <c:lblOffset val="100"/>
        <c:baseTimeUnit val="years"/>
      </c:dateAx>
      <c:valAx>
        <c:axId val="8499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98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BD3" zoomScaleNormal="100" workbookViewId="0">
      <selection activeCell="CF20" sqref="CF20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御浜町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9208</v>
      </c>
      <c r="AM8" s="47"/>
      <c r="AN8" s="47"/>
      <c r="AO8" s="47"/>
      <c r="AP8" s="47"/>
      <c r="AQ8" s="47"/>
      <c r="AR8" s="47"/>
      <c r="AS8" s="47"/>
      <c r="AT8" s="43">
        <f>データ!S6</f>
        <v>88.13</v>
      </c>
      <c r="AU8" s="43"/>
      <c r="AV8" s="43"/>
      <c r="AW8" s="43"/>
      <c r="AX8" s="43"/>
      <c r="AY8" s="43"/>
      <c r="AZ8" s="43"/>
      <c r="BA8" s="43"/>
      <c r="BB8" s="43">
        <f>データ!T6</f>
        <v>104.48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26.8</v>
      </c>
      <c r="Q10" s="43"/>
      <c r="R10" s="43"/>
      <c r="S10" s="43"/>
      <c r="T10" s="43"/>
      <c r="U10" s="43"/>
      <c r="V10" s="43"/>
      <c r="W10" s="43">
        <f>データ!P6</f>
        <v>108.17</v>
      </c>
      <c r="X10" s="43"/>
      <c r="Y10" s="43"/>
      <c r="Z10" s="43"/>
      <c r="AA10" s="43"/>
      <c r="AB10" s="43"/>
      <c r="AC10" s="43"/>
      <c r="AD10" s="47">
        <f>データ!Q6</f>
        <v>2910</v>
      </c>
      <c r="AE10" s="47"/>
      <c r="AF10" s="47"/>
      <c r="AG10" s="47"/>
      <c r="AH10" s="47"/>
      <c r="AI10" s="47"/>
      <c r="AJ10" s="47"/>
      <c r="AK10" s="2"/>
      <c r="AL10" s="47">
        <f>データ!U6</f>
        <v>2458</v>
      </c>
      <c r="AM10" s="47"/>
      <c r="AN10" s="47"/>
      <c r="AO10" s="47"/>
      <c r="AP10" s="47"/>
      <c r="AQ10" s="47"/>
      <c r="AR10" s="47"/>
      <c r="AS10" s="47"/>
      <c r="AT10" s="43">
        <f>データ!V6</f>
        <v>0.79</v>
      </c>
      <c r="AU10" s="43"/>
      <c r="AV10" s="43"/>
      <c r="AW10" s="43"/>
      <c r="AX10" s="43"/>
      <c r="AY10" s="43"/>
      <c r="AZ10" s="43"/>
      <c r="BA10" s="43"/>
      <c r="BB10" s="43">
        <f>データ!W6</f>
        <v>3111.39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245615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三重県　御浜町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26.8</v>
      </c>
      <c r="P6" s="32">
        <f t="shared" si="3"/>
        <v>108.17</v>
      </c>
      <c r="Q6" s="32">
        <f t="shared" si="3"/>
        <v>2910</v>
      </c>
      <c r="R6" s="32">
        <f t="shared" si="3"/>
        <v>9208</v>
      </c>
      <c r="S6" s="32">
        <f t="shared" si="3"/>
        <v>88.13</v>
      </c>
      <c r="T6" s="32">
        <f t="shared" si="3"/>
        <v>104.48</v>
      </c>
      <c r="U6" s="32">
        <f t="shared" si="3"/>
        <v>2458</v>
      </c>
      <c r="V6" s="32">
        <f t="shared" si="3"/>
        <v>0.79</v>
      </c>
      <c r="W6" s="32">
        <f t="shared" si="3"/>
        <v>3111.39</v>
      </c>
      <c r="X6" s="33">
        <f>IF(X7="",NA(),X7)</f>
        <v>75.349999999999994</v>
      </c>
      <c r="Y6" s="33">
        <f t="shared" ref="Y6:AG6" si="4">IF(Y7="",NA(),Y7)</f>
        <v>84.46</v>
      </c>
      <c r="Z6" s="33">
        <f t="shared" si="4"/>
        <v>99.46</v>
      </c>
      <c r="AA6" s="33">
        <f t="shared" si="4"/>
        <v>101.64</v>
      </c>
      <c r="AB6" s="33">
        <f t="shared" si="4"/>
        <v>98.19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27.52</v>
      </c>
      <c r="BF6" s="33">
        <f t="shared" ref="BF6:BN6" si="7">IF(BF7="",NA(),BF7)</f>
        <v>126.64</v>
      </c>
      <c r="BG6" s="33">
        <f t="shared" si="7"/>
        <v>198.7</v>
      </c>
      <c r="BH6" s="33">
        <f t="shared" si="7"/>
        <v>124.35</v>
      </c>
      <c r="BI6" s="33">
        <f t="shared" si="7"/>
        <v>134.66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1554.05</v>
      </c>
      <c r="BN6" s="33">
        <f t="shared" si="7"/>
        <v>1671.86</v>
      </c>
      <c r="BO6" s="32" t="str">
        <f>IF(BO7="","",IF(BO7="-","【-】","【"&amp;SUBSTITUTE(TEXT(BO7,"#,##0.00"),"-","△")&amp;"】"))</f>
        <v>【1,479.31】</v>
      </c>
      <c r="BP6" s="33">
        <f>IF(BP7="",NA(),BP7)</f>
        <v>76.959999999999994</v>
      </c>
      <c r="BQ6" s="33">
        <f t="shared" ref="BQ6:BY6" si="8">IF(BQ7="",NA(),BQ7)</f>
        <v>91.9</v>
      </c>
      <c r="BR6" s="33">
        <f t="shared" si="8"/>
        <v>93.56</v>
      </c>
      <c r="BS6" s="33">
        <f t="shared" si="8"/>
        <v>98.78</v>
      </c>
      <c r="BT6" s="33">
        <f t="shared" si="8"/>
        <v>92.54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53.01</v>
      </c>
      <c r="BY6" s="33">
        <f t="shared" si="8"/>
        <v>50.54</v>
      </c>
      <c r="BZ6" s="32" t="str">
        <f>IF(BZ7="","",IF(BZ7="-","【-】","【"&amp;SUBSTITUTE(TEXT(BZ7,"#,##0.00"),"-","△")&amp;"】"))</f>
        <v>【63.50】</v>
      </c>
      <c r="CA6" s="33">
        <f>IF(CA7="",NA(),CA7)</f>
        <v>177.8</v>
      </c>
      <c r="CB6" s="33">
        <f t="shared" ref="CB6:CJ6" si="9">IF(CB7="",NA(),CB7)</f>
        <v>150.54</v>
      </c>
      <c r="CC6" s="33">
        <f t="shared" si="9"/>
        <v>164.67</v>
      </c>
      <c r="CD6" s="33">
        <f t="shared" si="9"/>
        <v>161.85</v>
      </c>
      <c r="CE6" s="33">
        <f t="shared" si="9"/>
        <v>176.48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299.39</v>
      </c>
      <c r="CJ6" s="33">
        <f t="shared" si="9"/>
        <v>320.36</v>
      </c>
      <c r="CK6" s="32" t="str">
        <f>IF(CK7="","",IF(CK7="-","【-】","【"&amp;SUBSTITUTE(TEXT(CK7,"#,##0.00"),"-","△")&amp;"】"))</f>
        <v>【253.12】</v>
      </c>
      <c r="CL6" s="33">
        <f>IF(CL7="",NA(),CL7)</f>
        <v>46.61</v>
      </c>
      <c r="CM6" s="33">
        <f t="shared" ref="CM6:CU6" si="10">IF(CM7="",NA(),CM7)</f>
        <v>44.89</v>
      </c>
      <c r="CN6" s="33">
        <f t="shared" si="10"/>
        <v>42.89</v>
      </c>
      <c r="CO6" s="33">
        <f t="shared" si="10"/>
        <v>40.17</v>
      </c>
      <c r="CP6" s="33">
        <f t="shared" si="10"/>
        <v>38.89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36.200000000000003</v>
      </c>
      <c r="CU6" s="33">
        <f t="shared" si="10"/>
        <v>34.74</v>
      </c>
      <c r="CV6" s="32" t="str">
        <f>IF(CV7="","",IF(CV7="-","【-】","【"&amp;SUBSTITUTE(TEXT(CV7,"#,##0.00"),"-","△")&amp;"】"))</f>
        <v>【41.06】</v>
      </c>
      <c r="CW6" s="33">
        <f>IF(CW7="",NA(),CW7)</f>
        <v>75.08</v>
      </c>
      <c r="CX6" s="33">
        <f t="shared" ref="CX6:DF6" si="11">IF(CX7="",NA(),CX7)</f>
        <v>73.430000000000007</v>
      </c>
      <c r="CY6" s="33">
        <f t="shared" si="11"/>
        <v>74.900000000000006</v>
      </c>
      <c r="CZ6" s="33">
        <f t="shared" si="11"/>
        <v>76.239999999999995</v>
      </c>
      <c r="DA6" s="33">
        <f t="shared" si="11"/>
        <v>79.09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70.14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245615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26.8</v>
      </c>
      <c r="P7" s="36">
        <v>108.17</v>
      </c>
      <c r="Q7" s="36">
        <v>2910</v>
      </c>
      <c r="R7" s="36">
        <v>9208</v>
      </c>
      <c r="S7" s="36">
        <v>88.13</v>
      </c>
      <c r="T7" s="36">
        <v>104.48</v>
      </c>
      <c r="U7" s="36">
        <v>2458</v>
      </c>
      <c r="V7" s="36">
        <v>0.79</v>
      </c>
      <c r="W7" s="36">
        <v>3111.39</v>
      </c>
      <c r="X7" s="36">
        <v>75.349999999999994</v>
      </c>
      <c r="Y7" s="36">
        <v>84.46</v>
      </c>
      <c r="Z7" s="36">
        <v>99.46</v>
      </c>
      <c r="AA7" s="36">
        <v>101.64</v>
      </c>
      <c r="AB7" s="36">
        <v>98.19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27.52</v>
      </c>
      <c r="BF7" s="36">
        <v>126.64</v>
      </c>
      <c r="BG7" s="36">
        <v>198.7</v>
      </c>
      <c r="BH7" s="36">
        <v>124.35</v>
      </c>
      <c r="BI7" s="36">
        <v>134.66</v>
      </c>
      <c r="BJ7" s="36">
        <v>1868.17</v>
      </c>
      <c r="BK7" s="36">
        <v>1835.56</v>
      </c>
      <c r="BL7" s="36">
        <v>1716.82</v>
      </c>
      <c r="BM7" s="36">
        <v>1554.05</v>
      </c>
      <c r="BN7" s="36">
        <v>1671.86</v>
      </c>
      <c r="BO7" s="36">
        <v>1479.31</v>
      </c>
      <c r="BP7" s="36">
        <v>76.959999999999994</v>
      </c>
      <c r="BQ7" s="36">
        <v>91.9</v>
      </c>
      <c r="BR7" s="36">
        <v>93.56</v>
      </c>
      <c r="BS7" s="36">
        <v>98.78</v>
      </c>
      <c r="BT7" s="36">
        <v>92.54</v>
      </c>
      <c r="BU7" s="36">
        <v>55.15</v>
      </c>
      <c r="BV7" s="36">
        <v>52.89</v>
      </c>
      <c r="BW7" s="36">
        <v>51.73</v>
      </c>
      <c r="BX7" s="36">
        <v>53.01</v>
      </c>
      <c r="BY7" s="36">
        <v>50.54</v>
      </c>
      <c r="BZ7" s="36">
        <v>63.5</v>
      </c>
      <c r="CA7" s="36">
        <v>177.8</v>
      </c>
      <c r="CB7" s="36">
        <v>150.54</v>
      </c>
      <c r="CC7" s="36">
        <v>164.67</v>
      </c>
      <c r="CD7" s="36">
        <v>161.85</v>
      </c>
      <c r="CE7" s="36">
        <v>176.48</v>
      </c>
      <c r="CF7" s="36">
        <v>283.05</v>
      </c>
      <c r="CG7" s="36">
        <v>300.52</v>
      </c>
      <c r="CH7" s="36">
        <v>310.47000000000003</v>
      </c>
      <c r="CI7" s="36">
        <v>299.39</v>
      </c>
      <c r="CJ7" s="36">
        <v>320.36</v>
      </c>
      <c r="CK7" s="36">
        <v>253.12</v>
      </c>
      <c r="CL7" s="36">
        <v>46.61</v>
      </c>
      <c r="CM7" s="36">
        <v>44.89</v>
      </c>
      <c r="CN7" s="36">
        <v>42.89</v>
      </c>
      <c r="CO7" s="36">
        <v>40.17</v>
      </c>
      <c r="CP7" s="36">
        <v>38.89</v>
      </c>
      <c r="CQ7" s="36">
        <v>36.18</v>
      </c>
      <c r="CR7" s="36">
        <v>36.799999999999997</v>
      </c>
      <c r="CS7" s="36">
        <v>36.67</v>
      </c>
      <c r="CT7" s="36">
        <v>36.200000000000003</v>
      </c>
      <c r="CU7" s="36">
        <v>34.74</v>
      </c>
      <c r="CV7" s="36">
        <v>41.06</v>
      </c>
      <c r="CW7" s="36">
        <v>75.08</v>
      </c>
      <c r="CX7" s="36">
        <v>73.430000000000007</v>
      </c>
      <c r="CY7" s="36">
        <v>74.900000000000006</v>
      </c>
      <c r="CZ7" s="36">
        <v>76.239999999999995</v>
      </c>
      <c r="DA7" s="36">
        <v>79.09</v>
      </c>
      <c r="DB7" s="36">
        <v>72.14</v>
      </c>
      <c r="DC7" s="36">
        <v>71.62</v>
      </c>
      <c r="DD7" s="36">
        <v>71.239999999999995</v>
      </c>
      <c r="DE7" s="36">
        <v>71.069999999999993</v>
      </c>
      <c r="DF7" s="36">
        <v>70.14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7.0000000000000007E-2</v>
      </c>
      <c r="EM7" s="36">
        <v>0.08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2016-02-23T07:05:56Z</cp:lastPrinted>
  <dcterms:created xsi:type="dcterms:W3CDTF">2016-02-03T09:04:39Z</dcterms:created>
  <dcterms:modified xsi:type="dcterms:W3CDTF">2016-02-25T10:05:45Z</dcterms:modified>
  <cp:category/>
</cp:coreProperties>
</file>