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<sst xmlns="http://schemas.openxmlformats.org/spreadsheetml/2006/main" count="221" uniqueCount="111">
  <si>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</si>
  <si>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</si>
  <si>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</si>
  <si>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</si>
  <si>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</si>
  <si>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</si>
  <si>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</si>
  <si>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</si>
  <si>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</si>
  <si>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</si>
  <si>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</si>
  <si>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</si>
  <si>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</si>
  <si>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</si>
  <si>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</si>
  <si>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</si>
  <si>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</si>
  <si>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</si>
  <si>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</si>
  <si>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</si>
  <si>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</si>
  <si>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</si>
  <si>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</si>
  <si>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</si>
  <si>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</si>
  <si>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</si>
  <si>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</si>
  <si>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</si>
  <si>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</si>
  <si>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</si>
  <si>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</si>
  <si>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</si>
  <si>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</si>
  <si>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</si>
  <si>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</si>
  <si>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</si>
  <si>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</si>
  <si>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</si>
  <si>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</si>
  <si>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</si>
  <si>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</si>
  <si>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</si>
  <si>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</si>
  <si>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</si>
  <si>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</si>
  <si>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</si>
  <si>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</si>
  <si>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</si>
  <si>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</si>
  <si>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</si>
  <si>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</si>
  <si>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</si>
  <si>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</si>
  <si>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</si>
  <si>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</si>
  <si>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</si>
  <si>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</si>
  <si>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</si>
  <si>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</si>
  <si>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</si>
  <si>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</si>
  <si>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</si>
  <si>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</si>
  <si>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</si>
  <si>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</si>
  <si>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</si>
  <si>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</si>
  <si>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</si>
  <si>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</si>
  <si>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</si>
  <si>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</si>
  <si>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</si>
  <si>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</si>
  <si>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</si>
  <si>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</si>
  <si>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</si>
  <si>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</si>
  <si>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</si>
  <si>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</si>
  <si>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</si>
  <si>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</si>
  <si>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</si>
  <si>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</si>
  <si>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</si>
  <si>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</si>
  <si>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</si>
  <si>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</si>
  <si>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</si>
  <si>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</si>
  <si>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</si>
  <si>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</si>
  <si>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</si>
  <si>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</si>
  <si>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</si>
  <si>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</si>
  <si>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</si>
  <si>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伊賀市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</si>
  <si>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</si>
  <si>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</si>
  <si>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</si>
  <si>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</si>
  <si>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</si>
  <si>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</si>
  <si>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</si>
  <si>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</si>
  <si>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</si>
  <si>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</si>
  <si>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</si>
  <si>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収益的収支比率について、赤字であり経営改善に向けた取組みが必要である。近年100％に近い数値であるが、一般会計繰入金に依存する傾向が強い。
　企業債残高対事業規模比率について、企業債残高は減少しているが、平成28年度から長寿命化対策事業の実施により増加する。
　経費回収率について、使用料にて回収すべき経費をほぼ賄えている状況であるが、適正な使用料金収入の確保が必要である。
　汚水処理原価について、類似団体と比較しても数値は低く、低コストにて効率的な汚水処理が実施できていると考える。
　施設利用率について、数値は低く、施設が十分に活用されていないと考える。今後地域の人口推移等を鑑み、統廃合等も視野に入れて分析が必要である。
　水洗化率については、100％未満であり、水質保全や使用料収入の観点から向上の取組みが必要である。</t>
    <phoneticPr fontId="4"/>
  </si>
  <si>
    <t>　処理施設の維持管理コスト低減等のため、長寿命化計画に基づき、平成28年度より下水道長寿命化事業を実施する。</t>
    <phoneticPr fontId="4"/>
  </si>
  <si>
    <t>　水洗化率が低く、収益的収支が赤字で、一般会計繰入金に依存しており経費回収率と併せて分析する。
　平成２９年４月からの地方公営企業法を適用し、企業会計への移行を行うと共に、経営戦略を策定し、経営基盤の強化を図る。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</si>
</sst>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62432"/>
        <c:axId val="7800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2432"/>
        <c:axId val="78004224"/>
      </c:lineChart>
      <c:dateAx>
        <c:axId val="3296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004224"/>
        <c:crosses val="autoZero"/>
        <c:auto val="1"/>
        <c:lblOffset val="100"/>
        <c:baseTimeUnit val="years"/>
      </c:dateAx>
      <c:valAx>
        <c:axId val="7800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6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33.659999999999997</c:v>
                </c:pt>
                <c:pt idx="1">
                  <c:v>34.700000000000003</c:v>
                </c:pt>
                <c:pt idx="2">
                  <c:v>33.729999999999997</c:v>
                </c:pt>
                <c:pt idx="3">
                  <c:v>34.1</c:v>
                </c:pt>
                <c:pt idx="4">
                  <c:v>34.81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85536"/>
        <c:axId val="7880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85536"/>
        <c:axId val="78804096"/>
      </c:lineChart>
      <c:dateAx>
        <c:axId val="7878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804096"/>
        <c:crosses val="autoZero"/>
        <c:auto val="1"/>
        <c:lblOffset val="100"/>
        <c:baseTimeUnit val="years"/>
      </c:dateAx>
      <c:valAx>
        <c:axId val="7880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78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77.349999999999994</c:v>
                </c:pt>
                <c:pt idx="1">
                  <c:v>75.17</c:v>
                </c:pt>
                <c:pt idx="2">
                  <c:v>76.31</c:v>
                </c:pt>
                <c:pt idx="3">
                  <c:v>76.5</c:v>
                </c:pt>
                <c:pt idx="4">
                  <c:v>75.19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54784"/>
        <c:axId val="7885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54784"/>
        <c:axId val="78856960"/>
      </c:lineChart>
      <c:dateAx>
        <c:axId val="7885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856960"/>
        <c:crosses val="autoZero"/>
        <c:auto val="1"/>
        <c:lblOffset val="100"/>
        <c:baseTimeUnit val="years"/>
      </c:dateAx>
      <c:valAx>
        <c:axId val="7885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85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94.36</c:v>
                </c:pt>
                <c:pt idx="1">
                  <c:v>98.77</c:v>
                </c:pt>
                <c:pt idx="2">
                  <c:v>97.92</c:v>
                </c:pt>
                <c:pt idx="3">
                  <c:v>97.47</c:v>
                </c:pt>
                <c:pt idx="4">
                  <c:v>97.86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38528"/>
        <c:axId val="7804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38528"/>
        <c:axId val="78040448"/>
      </c:lineChart>
      <c:dateAx>
        <c:axId val="7803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040448"/>
        <c:crosses val="autoZero"/>
        <c:auto val="1"/>
        <c:lblOffset val="100"/>
        <c:baseTimeUnit val="years"/>
      </c:dateAx>
      <c:valAx>
        <c:axId val="7804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03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06080"/>
        <c:axId val="7820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06080"/>
        <c:axId val="78208000"/>
      </c:lineChart>
      <c:dateAx>
        <c:axId val="7820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08000"/>
        <c:crosses val="autoZero"/>
        <c:auto val="1"/>
        <c:lblOffset val="100"/>
        <c:baseTimeUnit val="years"/>
      </c:dateAx>
      <c:valAx>
        <c:axId val="7820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0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78432"/>
        <c:axId val="7858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78432"/>
        <c:axId val="78580352"/>
      </c:lineChart>
      <c:dateAx>
        <c:axId val="7857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80352"/>
        <c:crosses val="autoZero"/>
        <c:auto val="1"/>
        <c:lblOffset val="100"/>
        <c:baseTimeUnit val="years"/>
      </c:dateAx>
      <c:valAx>
        <c:axId val="7858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57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16832"/>
        <c:axId val="7862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16832"/>
        <c:axId val="78627200"/>
      </c:lineChart>
      <c:dateAx>
        <c:axId val="7861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627200"/>
        <c:crosses val="autoZero"/>
        <c:auto val="1"/>
        <c:lblOffset val="100"/>
        <c:baseTimeUnit val="years"/>
      </c:dateAx>
      <c:valAx>
        <c:axId val="7862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61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26208"/>
        <c:axId val="7892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26208"/>
        <c:axId val="78928128"/>
      </c:lineChart>
      <c:dateAx>
        <c:axId val="7892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28128"/>
        <c:crosses val="autoZero"/>
        <c:auto val="1"/>
        <c:lblOffset val="100"/>
        <c:baseTimeUnit val="years"/>
      </c:dateAx>
      <c:valAx>
        <c:axId val="7892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2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1191.17</c:v>
                </c:pt>
                <c:pt idx="1">
                  <c:v>1498.59</c:v>
                </c:pt>
                <c:pt idx="2">
                  <c:v>1201.83</c:v>
                </c:pt>
                <c:pt idx="3">
                  <c:v>1140.07</c:v>
                </c:pt>
                <c:pt idx="4">
                  <c:v>3.08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58592"/>
        <c:axId val="7896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8592"/>
        <c:axId val="78960512"/>
      </c:lineChart>
      <c:dateAx>
        <c:axId val="789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60512"/>
        <c:crosses val="autoZero"/>
        <c:auto val="1"/>
        <c:lblOffset val="100"/>
        <c:baseTimeUnit val="years"/>
      </c:dateAx>
      <c:valAx>
        <c:axId val="7896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87.19</c:v>
                </c:pt>
                <c:pt idx="1">
                  <c:v>87.23</c:v>
                </c:pt>
                <c:pt idx="2">
                  <c:v>87.22</c:v>
                </c:pt>
                <c:pt idx="3">
                  <c:v>85.42</c:v>
                </c:pt>
                <c:pt idx="4">
                  <c:v>87.66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67136"/>
        <c:axId val="7867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67136"/>
        <c:axId val="78673408"/>
      </c:lineChart>
      <c:dateAx>
        <c:axId val="7866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673408"/>
        <c:crosses val="autoZero"/>
        <c:auto val="1"/>
        <c:lblOffset val="100"/>
        <c:baseTimeUnit val="years"/>
      </c:dateAx>
      <c:valAx>
        <c:axId val="7867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66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190.3</c:v>
                </c:pt>
                <c:pt idx="1">
                  <c:v>195.2</c:v>
                </c:pt>
                <c:pt idx="2">
                  <c:v>196.18</c:v>
                </c:pt>
                <c:pt idx="3">
                  <c:v>207.2</c:v>
                </c:pt>
                <c:pt idx="4">
                  <c:v>200.55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99904"/>
        <c:axId val="7870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99904"/>
        <c:axId val="78706176"/>
      </c:lineChart>
      <c:dateAx>
        <c:axId val="7869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706176"/>
        <c:crosses val="autoZero"/>
        <c:auto val="1"/>
        <c:lblOffset val="100"/>
        <c:baseTimeUnit val="years"/>
      </c:dateAx>
      <c:valAx>
        <c:axId val="7870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69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伊賀市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94732</v>
      </c>
      <c r="AM8" s="47"/>
      <c r="AN8" s="47"/>
      <c r="AO8" s="47"/>
      <c r="AP8" s="47"/>
      <c r="AQ8" s="47"/>
      <c r="AR8" s="47"/>
      <c r="AS8" s="47"/>
      <c r="AT8" s="43">
        <f>データ!S6</f>
        <v>558.23</v>
      </c>
      <c r="AU8" s="43"/>
      <c r="AV8" s="43"/>
      <c r="AW8" s="43"/>
      <c r="AX8" s="43"/>
      <c r="AY8" s="43"/>
      <c r="AZ8" s="43"/>
      <c r="BA8" s="43"/>
      <c r="BB8" s="43">
        <f>データ!T6</f>
        <v>169.7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14.08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4428</v>
      </c>
      <c r="AE10" s="47"/>
      <c r="AF10" s="47"/>
      <c r="AG10" s="47"/>
      <c r="AH10" s="47"/>
      <c r="AI10" s="47"/>
      <c r="AJ10" s="47"/>
      <c r="AK10" s="2"/>
      <c r="AL10" s="47">
        <f>データ!U6</f>
        <v>13275</v>
      </c>
      <c r="AM10" s="47"/>
      <c r="AN10" s="47"/>
      <c r="AO10" s="47"/>
      <c r="AP10" s="47"/>
      <c r="AQ10" s="47"/>
      <c r="AR10" s="47"/>
      <c r="AS10" s="47"/>
      <c r="AT10" s="43">
        <f>データ!V6</f>
        <v>4.5</v>
      </c>
      <c r="AU10" s="43"/>
      <c r="AV10" s="43"/>
      <c r="AW10" s="43"/>
      <c r="AX10" s="43"/>
      <c r="AY10" s="43"/>
      <c r="AZ10" s="43"/>
      <c r="BA10" s="43"/>
      <c r="BB10" s="43">
        <f>データ!W6</f>
        <v>2950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242161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三重県　伊賀市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14.08</v>
      </c>
      <c r="P6" s="32">
        <f t="shared" si="3"/>
        <v>100</v>
      </c>
      <c r="Q6" s="32">
        <f t="shared" si="3"/>
        <v>4428</v>
      </c>
      <c r="R6" s="32">
        <f t="shared" si="3"/>
        <v>94732</v>
      </c>
      <c r="S6" s="32">
        <f t="shared" si="3"/>
        <v>558.23</v>
      </c>
      <c r="T6" s="32">
        <f t="shared" si="3"/>
        <v>169.7</v>
      </c>
      <c r="U6" s="32">
        <f t="shared" si="3"/>
        <v>13275</v>
      </c>
      <c r="V6" s="32">
        <f t="shared" si="3"/>
        <v>4.5</v>
      </c>
      <c r="W6" s="32">
        <f t="shared" si="3"/>
        <v>2950</v>
      </c>
      <c r="X6" s="33">
        <f>IF(X7="",NA(),X7)</f>
        <v>94.36</v>
      </c>
      <c r="Y6" s="33">
        <f t="shared" ref="Y6:AG6" si="4">IF(Y7="",NA(),Y7)</f>
        <v>98.77</v>
      </c>
      <c r="Z6" s="33">
        <f t="shared" si="4"/>
        <v>97.92</v>
      </c>
      <c r="AA6" s="33">
        <f t="shared" si="4"/>
        <v>97.47</v>
      </c>
      <c r="AB6" s="33">
        <f t="shared" si="4"/>
        <v>97.86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1191.17</v>
      </c>
      <c r="BF6" s="33">
        <f t="shared" ref="BF6:BN6" si="7">IF(BF7="",NA(),BF7)</f>
        <v>1498.59</v>
      </c>
      <c r="BG6" s="33">
        <f t="shared" si="7"/>
        <v>1201.83</v>
      </c>
      <c r="BH6" s="33">
        <f t="shared" si="7"/>
        <v>1140.07</v>
      </c>
      <c r="BI6" s="33">
        <f t="shared" si="7"/>
        <v>3.08</v>
      </c>
      <c r="BJ6" s="33">
        <f t="shared" si="7"/>
        <v>1835.56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87.19</v>
      </c>
      <c r="BQ6" s="33">
        <f t="shared" ref="BQ6:BY6" si="8">IF(BQ7="",NA(),BQ7)</f>
        <v>87.23</v>
      </c>
      <c r="BR6" s="33">
        <f t="shared" si="8"/>
        <v>87.22</v>
      </c>
      <c r="BS6" s="33">
        <f t="shared" si="8"/>
        <v>85.42</v>
      </c>
      <c r="BT6" s="33">
        <f t="shared" si="8"/>
        <v>87.66</v>
      </c>
      <c r="BU6" s="33">
        <f t="shared" si="8"/>
        <v>52.89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190.3</v>
      </c>
      <c r="CB6" s="33">
        <f t="shared" ref="CB6:CJ6" si="9">IF(CB7="",NA(),CB7)</f>
        <v>195.2</v>
      </c>
      <c r="CC6" s="33">
        <f t="shared" si="9"/>
        <v>196.18</v>
      </c>
      <c r="CD6" s="33">
        <f t="shared" si="9"/>
        <v>207.2</v>
      </c>
      <c r="CE6" s="33">
        <f t="shared" si="9"/>
        <v>200.55</v>
      </c>
      <c r="CF6" s="33">
        <f t="shared" si="9"/>
        <v>300.52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33.659999999999997</v>
      </c>
      <c r="CM6" s="33">
        <f t="shared" ref="CM6:CU6" si="10">IF(CM7="",NA(),CM7)</f>
        <v>34.700000000000003</v>
      </c>
      <c r="CN6" s="33">
        <f t="shared" si="10"/>
        <v>33.729999999999997</v>
      </c>
      <c r="CO6" s="33">
        <f t="shared" si="10"/>
        <v>34.1</v>
      </c>
      <c r="CP6" s="33">
        <f t="shared" si="10"/>
        <v>34.81</v>
      </c>
      <c r="CQ6" s="33">
        <f t="shared" si="10"/>
        <v>36.799999999999997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77.349999999999994</v>
      </c>
      <c r="CX6" s="33">
        <f t="shared" ref="CX6:DF6" si="11">IF(CX7="",NA(),CX7)</f>
        <v>75.17</v>
      </c>
      <c r="CY6" s="33">
        <f t="shared" si="11"/>
        <v>76.31</v>
      </c>
      <c r="CZ6" s="33">
        <f t="shared" si="11"/>
        <v>76.5</v>
      </c>
      <c r="DA6" s="33">
        <f t="shared" si="11"/>
        <v>75.19</v>
      </c>
      <c r="DB6" s="33">
        <f t="shared" si="11"/>
        <v>71.62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242161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14.08</v>
      </c>
      <c r="P7" s="36">
        <v>100</v>
      </c>
      <c r="Q7" s="36">
        <v>4428</v>
      </c>
      <c r="R7" s="36">
        <v>94732</v>
      </c>
      <c r="S7" s="36">
        <v>558.23</v>
      </c>
      <c r="T7" s="36">
        <v>169.7</v>
      </c>
      <c r="U7" s="36">
        <v>13275</v>
      </c>
      <c r="V7" s="36">
        <v>4.5</v>
      </c>
      <c r="W7" s="36">
        <v>2950</v>
      </c>
      <c r="X7" s="36">
        <v>94.36</v>
      </c>
      <c r="Y7" s="36">
        <v>98.77</v>
      </c>
      <c r="Z7" s="36">
        <v>97.92</v>
      </c>
      <c r="AA7" s="36">
        <v>97.47</v>
      </c>
      <c r="AB7" s="36">
        <v>97.86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1191.17</v>
      </c>
      <c r="BF7" s="36">
        <v>1498.59</v>
      </c>
      <c r="BG7" s="36">
        <v>1201.83</v>
      </c>
      <c r="BH7" s="36">
        <v>1140.07</v>
      </c>
      <c r="BI7" s="36">
        <v>3.08</v>
      </c>
      <c r="BJ7" s="36">
        <v>1835.56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87.19</v>
      </c>
      <c r="BQ7" s="36">
        <v>87.23</v>
      </c>
      <c r="BR7" s="36">
        <v>87.22</v>
      </c>
      <c r="BS7" s="36">
        <v>85.42</v>
      </c>
      <c r="BT7" s="36">
        <v>87.66</v>
      </c>
      <c r="BU7" s="36">
        <v>52.89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190.3</v>
      </c>
      <c r="CB7" s="36">
        <v>195.2</v>
      </c>
      <c r="CC7" s="36">
        <v>196.18</v>
      </c>
      <c r="CD7" s="36">
        <v>207.2</v>
      </c>
      <c r="CE7" s="36">
        <v>200.55</v>
      </c>
      <c r="CF7" s="36">
        <v>300.52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33.659999999999997</v>
      </c>
      <c r="CM7" s="36">
        <v>34.700000000000003</v>
      </c>
      <c r="CN7" s="36">
        <v>33.729999999999997</v>
      </c>
      <c r="CO7" s="36">
        <v>34.1</v>
      </c>
      <c r="CP7" s="36">
        <v>34.81</v>
      </c>
      <c r="CQ7" s="36">
        <v>36.799999999999997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77.349999999999994</v>
      </c>
      <c r="CX7" s="36">
        <v>75.17</v>
      </c>
      <c r="CY7" s="36">
        <v>76.31</v>
      </c>
      <c r="CZ7" s="36">
        <v>76.5</v>
      </c>
      <c r="DA7" s="36">
        <v>75.19</v>
      </c>
      <c r="DB7" s="36">
        <v>71.62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2017-02-08T03:02:04Z</dcterms:created>
  <dcterms:modified xsi:type="dcterms:W3CDTF">2017-02-22T02:52:05Z</dcterms:modified>
  <cp:category/>
</cp:coreProperties>
</file>