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45" yWindow="-15" windowWidth="10290" windowHeight="81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<sst xmlns="http://schemas.openxmlformats.org/spreadsheetml/2006/main" count="221" uniqueCount="111">
  <si>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</si>
  <si>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</si>
  <si>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</si>
  <si>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</si>
  <si>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</si>
  <si>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</si>
  <si>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</si>
  <si>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</si>
  <si>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</si>
  <si>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</si>
  <si>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</si>
  <si>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</si>
  <si>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</si>
  <si>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</si>
  <si>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</si>
  <si>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</si>
  <si>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</si>
  <si>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</si>
  <si>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</si>
  <si>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</si>
  <si>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</si>
  <si>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</si>
  <si>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</si>
  <si>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</si>
  <si>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</si>
  <si>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</si>
  <si>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</si>
  <si>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</si>
  <si>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</si>
  <si>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</si>
  <si>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</si>
  <si>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</si>
  <si>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</si>
  <si>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</si>
  <si>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</si>
  <si>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</si>
  <si>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</si>
  <si>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</si>
  <si>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</si>
  <si>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</si>
  <si>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</si>
  <si>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</si>
  <si>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</si>
  <si>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</si>
  <si>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</si>
  <si>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</si>
  <si>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</si>
  <si>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</si>
  <si>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</si>
  <si>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</si>
  <si>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</si>
  <si>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</si>
  <si>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</si>
  <si>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</si>
  <si>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</si>
  <si>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</si>
  <si>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</si>
  <si>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</si>
  <si>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</si>
  <si>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</si>
  <si>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</si>
  <si>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</si>
  <si>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</si>
  <si>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</si>
  <si>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</si>
  <si>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</si>
  <si>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</si>
  <si>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</si>
  <si>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</si>
  <si>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</si>
  <si>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</si>
  <si>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</si>
  <si>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</si>
  <si>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</si>
  <si>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</si>
  <si>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</si>
  <si>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</si>
  <si>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</si>
  <si>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</si>
  <si>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</si>
  <si>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</si>
  <si>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</si>
  <si>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</si>
  <si>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</si>
  <si>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</si>
  <si>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</si>
  <si>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</si>
  <si>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</si>
  <si>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</si>
  <si>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</si>
  <si>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</si>
  <si>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</si>
  <si>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</si>
  <si>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</si>
  <si>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</si>
  <si>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</si>
  <si>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亀山市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</si>
  <si>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</si>
  <si>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</si>
  <si>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</si>
  <si>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</si>
  <si>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</si>
  <si>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</si>
  <si>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</si>
  <si>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</si>
  <si>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</si>
  <si>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</si>
  <si>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</si>
  <si>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本市については、平成26年度に建設事業が完了したことから、今後は施設の更新と維持管理をバランスよく進めていく必要があります。
　接続率の向上及び使用料見直しの検討による使用料収益の確保並びに経営の効率化による費用削減や計画的な設備更新を行い、経営の健全化に努めていきます。</t>
    <rPh sb="9" eb="11">
      <t>ヘイセイ</t>
    </rPh>
    <rPh sb="13" eb="15">
      <t>ネンド</t>
    </rPh>
    <rPh sb="16" eb="18">
      <t>ケンセツ</t>
    </rPh>
    <rPh sb="18" eb="20">
      <t>ジギョウ</t>
    </rPh>
    <rPh sb="21" eb="23">
      <t>カンリョウ</t>
    </rPh>
    <rPh sb="30" eb="32">
      <t>コンゴ</t>
    </rPh>
    <rPh sb="33" eb="35">
      <t>シセツ</t>
    </rPh>
    <rPh sb="36" eb="38">
      <t>コウシン</t>
    </rPh>
    <rPh sb="39" eb="41">
      <t>イジ</t>
    </rPh>
    <rPh sb="41" eb="43">
      <t>カンリ</t>
    </rPh>
    <rPh sb="50" eb="51">
      <t>スス</t>
    </rPh>
    <rPh sb="55" eb="57">
      <t>ヒツヨウ</t>
    </rPh>
    <rPh sb="93" eb="94">
      <t>ナラ</t>
    </rPh>
    <rPh sb="96" eb="98">
      <t>ケイエイ</t>
    </rPh>
    <rPh sb="99" eb="102">
      <t>コウリツカ</t>
    </rPh>
    <rPh sb="105" eb="107">
      <t>ヒヨウ</t>
    </rPh>
    <rPh sb="107" eb="109">
      <t>サクゲン</t>
    </rPh>
    <phoneticPr fontId="4"/>
  </si>
  <si>
    <t>　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り、施設の改善更新が今後の大きな課題であることから、費用とのバランスを図りつつ、早い段階から計画的な更新作業を進めていく必要があります。</t>
    <rPh sb="95" eb="97">
      <t>キョウヨウ</t>
    </rPh>
    <rPh sb="97" eb="99">
      <t>カイシ</t>
    </rPh>
    <rPh sb="103" eb="104">
      <t>ネン</t>
    </rPh>
    <rPh sb="105" eb="107">
      <t>ケイカ</t>
    </rPh>
    <rPh sb="109" eb="111">
      <t>ショリ</t>
    </rPh>
    <rPh sb="111" eb="113">
      <t>シセツ</t>
    </rPh>
    <rPh sb="117" eb="119">
      <t>シセツ</t>
    </rPh>
    <rPh sb="120" eb="122">
      <t>カイゼン</t>
    </rPh>
    <rPh sb="125" eb="127">
      <t>コンゴ</t>
    </rPh>
    <rPh sb="150" eb="151">
      <t>ハカ</t>
    </rPh>
    <phoneticPr fontId="4"/>
  </si>
  <si>
    <t>　①収益的収支比率は、使用料や一般会計繰入金等の総収益で、総費用に地方債償還金を加えた費用をどの程度賄えているかを表す指標で、100％以上であれば単年度収支が黒字であることを表します。平成27年度の当該指標は72.20％で、前年度と比較して4.02ポイント改善されましたが、依然として一般会計からの繰入金に頼った経営となっています。
　⑤経費回収率は、使用料で回収すべき処理費用を使用料でどの程度賄えているかを示す指標で、100％以上であれば、使用料収入で処理費用を回収できているといえます。本市の指標は50％程度に留まっており、コストのかかる処理場費に対して使用料収入が十分確保されていない状況です。
　⑥汚水処理原価は、有収水量1㎥あたりの汚水処理に要した費用であり、汚水処理に係るコストを表したものです。本市の場合、類似団体とほぼ同水準にあり、汚水処理効率は悪いとは言えませんが、継続的に維持管理費を削減し、経営効率を高めることが求められます。
　⑦施設利用率は、施設の利用状況や適正規模を判断する指標で、一般的に高い数値であることが望まれます。本市の場合、類似団体と比較して高いものの昨年度より9ポイント下がっています。これは新たに昼生地区の供用が開始されたことが要因です。
　⑧水洗化率は、現在処理区域内人口のうち水洗便所を設置して汚水処理している人口の割合を表した指標で、100％となっていることが望ましいとされています。本市の場合、昼生地区が平成27年3月31日に供用を開始したことに伴い平成26年度から当該指標が80％台に落ち込んでいます。公共用水域の水質保全は勿論のこと、経営の根幹を成す使用料収入へも影響することから、今後も普及促進に努める必要があります。</t>
    <rPh sb="24" eb="25">
      <t>ソウ</t>
    </rPh>
    <rPh sb="29" eb="30">
      <t>ソウ</t>
    </rPh>
    <rPh sb="30" eb="32">
      <t>ヒヨウ</t>
    </rPh>
    <rPh sb="33" eb="35">
      <t>チホウ</t>
    </rPh>
    <rPh sb="35" eb="36">
      <t>サイ</t>
    </rPh>
    <rPh sb="36" eb="39">
      <t>ショウカンキン</t>
    </rPh>
    <rPh sb="40" eb="41">
      <t>クワ</t>
    </rPh>
    <rPh sb="43" eb="45">
      <t>ヒヨウ</t>
    </rPh>
    <rPh sb="67" eb="69">
      <t>イジョウ</t>
    </rPh>
    <rPh sb="73" eb="76">
      <t>タンネンド</t>
    </rPh>
    <rPh sb="76" eb="78">
      <t>シュウシ</t>
    </rPh>
    <rPh sb="79" eb="81">
      <t>クロジ</t>
    </rPh>
    <rPh sb="87" eb="88">
      <t>アラワ</t>
    </rPh>
    <rPh sb="92" eb="94">
      <t>ヘイセイ</t>
    </rPh>
    <rPh sb="96" eb="98">
      <t>ネンド</t>
    </rPh>
    <rPh sb="99" eb="101">
      <t>トウガイ</t>
    </rPh>
    <rPh sb="101" eb="103">
      <t>シヒョウ</t>
    </rPh>
    <rPh sb="112" eb="115">
      <t>ゼンネンド</t>
    </rPh>
    <rPh sb="116" eb="118">
      <t>ヒカク</t>
    </rPh>
    <rPh sb="128" eb="130">
      <t>カイゼン</t>
    </rPh>
    <rPh sb="137" eb="139">
      <t>イゼン</t>
    </rPh>
    <rPh sb="156" eb="158">
      <t>ケイエイ</t>
    </rPh>
    <rPh sb="169" eb="171">
      <t>ケイヒ</t>
    </rPh>
    <rPh sb="171" eb="173">
      <t>カイシュウ</t>
    </rPh>
    <rPh sb="173" eb="174">
      <t>リツ</t>
    </rPh>
    <rPh sb="176" eb="178">
      <t>シヨウ</t>
    </rPh>
    <rPh sb="178" eb="179">
      <t>リョウ</t>
    </rPh>
    <rPh sb="180" eb="182">
      <t>カイシュウ</t>
    </rPh>
    <rPh sb="185" eb="187">
      <t>ショリ</t>
    </rPh>
    <rPh sb="187" eb="189">
      <t>ヒヨウ</t>
    </rPh>
    <rPh sb="190" eb="192">
      <t>シヨウ</t>
    </rPh>
    <rPh sb="192" eb="193">
      <t>リョウ</t>
    </rPh>
    <rPh sb="196" eb="198">
      <t>テイド</t>
    </rPh>
    <rPh sb="198" eb="199">
      <t>マカナ</t>
    </rPh>
    <rPh sb="205" eb="206">
      <t>シメ</t>
    </rPh>
    <rPh sb="207" eb="209">
      <t>シヒョウ</t>
    </rPh>
    <rPh sb="215" eb="217">
      <t>イジョウ</t>
    </rPh>
    <rPh sb="246" eb="247">
      <t>ホン</t>
    </rPh>
    <rPh sb="247" eb="248">
      <t>シ</t>
    </rPh>
    <rPh sb="249" eb="251">
      <t>シヒョウ</t>
    </rPh>
    <rPh sb="255" eb="257">
      <t>テイド</t>
    </rPh>
    <rPh sb="312" eb="313">
      <t>ユウ</t>
    </rPh>
    <rPh sb="358" eb="360">
      <t>バアイ</t>
    </rPh>
    <rPh sb="368" eb="369">
      <t>ドウ</t>
    </rPh>
    <rPh sb="369" eb="371">
      <t>スイジュン</t>
    </rPh>
    <rPh sb="375" eb="377">
      <t>オスイ</t>
    </rPh>
    <rPh sb="377" eb="379">
      <t>ショリ</t>
    </rPh>
    <rPh sb="428" eb="430">
      <t>シセツ</t>
    </rPh>
    <rPh sb="430" eb="432">
      <t>リヨウ</t>
    </rPh>
    <rPh sb="432" eb="433">
      <t>リツ</t>
    </rPh>
    <rPh sb="435" eb="437">
      <t>シセツ</t>
    </rPh>
    <rPh sb="438" eb="440">
      <t>リヨウ</t>
    </rPh>
    <rPh sb="440" eb="442">
      <t>ジョウキョウ</t>
    </rPh>
    <rPh sb="443" eb="444">
      <t>テキ</t>
    </rPh>
    <rPh sb="444" eb="445">
      <t>セイ</t>
    </rPh>
    <rPh sb="445" eb="447">
      <t>キボ</t>
    </rPh>
    <rPh sb="448" eb="450">
      <t>ハンダン</t>
    </rPh>
    <rPh sb="452" eb="454">
      <t>シヒョウ</t>
    </rPh>
    <rPh sb="456" eb="458">
      <t>イッパン</t>
    </rPh>
    <rPh sb="458" eb="459">
      <t>テキ</t>
    </rPh>
    <rPh sb="460" eb="461">
      <t>タカ</t>
    </rPh>
    <rPh sb="462" eb="464">
      <t>スウチ</t>
    </rPh>
    <rPh sb="470" eb="471">
      <t>ノゾ</t>
    </rPh>
    <rPh sb="476" eb="477">
      <t>ホン</t>
    </rPh>
    <rPh sb="477" eb="478">
      <t>シ</t>
    </rPh>
    <rPh sb="479" eb="481">
      <t>バアイ</t>
    </rPh>
    <rPh sb="482" eb="484">
      <t>ルイジ</t>
    </rPh>
    <rPh sb="484" eb="486">
      <t>ダンタイ</t>
    </rPh>
    <rPh sb="487" eb="489">
      <t>ヒカク</t>
    </rPh>
    <rPh sb="491" eb="492">
      <t>タカ</t>
    </rPh>
    <rPh sb="496" eb="499">
      <t>サクネンド</t>
    </rPh>
    <rPh sb="506" eb="507">
      <t>サ</t>
    </rPh>
    <rPh sb="517" eb="518">
      <t>アラ</t>
    </rPh>
    <rPh sb="520" eb="521">
      <t>ヒル</t>
    </rPh>
    <rPh sb="521" eb="522">
      <t>ウ</t>
    </rPh>
    <rPh sb="522" eb="524">
      <t>チク</t>
    </rPh>
    <rPh sb="525" eb="527">
      <t>キョウヨウ</t>
    </rPh>
    <rPh sb="528" eb="530">
      <t>カイシ</t>
    </rPh>
    <rPh sb="536" eb="538">
      <t>ヨウイン</t>
    </rPh>
    <rPh sb="544" eb="546">
      <t>スイセン</t>
    </rPh>
    <rPh sb="546" eb="547">
      <t>カ</t>
    </rPh>
    <rPh sb="547" eb="548">
      <t>リツ</t>
    </rPh>
    <rPh sb="605" eb="606">
      <t>ノゾ</t>
    </rPh>
    <rPh sb="617" eb="618">
      <t>ホン</t>
    </rPh>
    <rPh sb="618" eb="619">
      <t>シ</t>
    </rPh>
    <rPh sb="620" eb="622">
      <t>バアイ</t>
    </rPh>
    <rPh sb="623" eb="624">
      <t>ヒル</t>
    </rPh>
    <rPh sb="624" eb="625">
      <t>ウ</t>
    </rPh>
    <rPh sb="625" eb="627">
      <t>チク</t>
    </rPh>
    <rPh sb="628" eb="630">
      <t>ヘイセイ</t>
    </rPh>
    <rPh sb="632" eb="633">
      <t>ネン</t>
    </rPh>
    <rPh sb="634" eb="635">
      <t>ガツ</t>
    </rPh>
    <rPh sb="637" eb="638">
      <t>ニチ</t>
    </rPh>
    <rPh sb="639" eb="641">
      <t>キョウヨウ</t>
    </rPh>
    <rPh sb="642" eb="644">
      <t>カイシ</t>
    </rPh>
    <rPh sb="649" eb="650">
      <t>トモナ</t>
    </rPh>
    <rPh sb="651" eb="653">
      <t>ヘイセイ</t>
    </rPh>
    <rPh sb="655" eb="657">
      <t>ネンド</t>
    </rPh>
    <rPh sb="659" eb="661">
      <t>トウガイ</t>
    </rPh>
    <rPh sb="661" eb="663">
      <t>シヒョウ</t>
    </rPh>
    <rPh sb="667" eb="668">
      <t>ダイ</t>
    </rPh>
    <rPh sb="669" eb="670">
      <t>オ</t>
    </rPh>
    <rPh sb="671" eb="672">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</si>
</sst>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02624"/>
        <c:axId val="918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1802624"/>
        <c:axId val="91833088"/>
      </c:lineChart>
      <c:dateAx>
        <c:axId val="91802624"/>
        <c:scaling>
          <c:orientation val="minMax"/>
        </c:scaling>
        <c:delete val="1"/>
        <c:axPos val="b"/>
        <c:numFmt formatCode="ge" sourceLinked="1"/>
        <c:majorTickMark val="none"/>
        <c:minorTickMark val="none"/>
        <c:tickLblPos val="none"/>
        <c:crossAx val="91833088"/>
        <c:crosses val="autoZero"/>
        <c:auto val="1"/>
        <c:lblOffset val="100"/>
        <c:baseTimeUnit val="years"/>
      </c:dateAx>
      <c:valAx>
        <c:axId val="918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02624"/>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72.38</c:v>
                </c:pt>
                <c:pt idx="1">
                  <c:v>72.87</c:v>
                </c:pt>
                <c:pt idx="2">
                  <c:v>69.62</c:v>
                </c:pt>
                <c:pt idx="3">
                  <c:v>70.69</c:v>
                </c:pt>
                <c:pt idx="4">
                  <c:v>61.69</c:v>
                </c:pt>
              </c:numCache>
            </c:numRef>
          </c:val>
        </c:ser>
        <c:dLbls>
          <c:showLegendKey val="0"/>
          <c:showVal val="0"/>
          <c:showCatName val="0"/>
          <c:showSerName val="0"/>
          <c:showPercent val="0"/>
          <c:showBubbleSize val="0"/>
        </c:dLbls>
        <c:gapWidth val="150"/>
        <c:axId val="97536640"/>
        <c:axId val="975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7536640"/>
        <c:axId val="97542528"/>
      </c:lineChart>
      <c:dateAx>
        <c:axId val="97536640"/>
        <c:scaling>
          <c:orientation val="minMax"/>
        </c:scaling>
        <c:delete val="1"/>
        <c:axPos val="b"/>
        <c:numFmt formatCode="ge" sourceLinked="1"/>
        <c:majorTickMark val="none"/>
        <c:minorTickMark val="none"/>
        <c:tickLblPos val="none"/>
        <c:crossAx val="97542528"/>
        <c:crosses val="autoZero"/>
        <c:auto val="1"/>
        <c:lblOffset val="100"/>
        <c:baseTimeUnit val="years"/>
      </c:dateAx>
      <c:valAx>
        <c:axId val="975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89.53</c:v>
                </c:pt>
                <c:pt idx="1">
                  <c:v>90.35</c:v>
                </c:pt>
                <c:pt idx="2">
                  <c:v>91.37</c:v>
                </c:pt>
                <c:pt idx="3">
                  <c:v>83.37</c:v>
                </c:pt>
                <c:pt idx="4">
                  <c:v>82.32</c:v>
                </c:pt>
              </c:numCache>
            </c:numRef>
          </c:val>
        </c:ser>
        <c:dLbls>
          <c:showLegendKey val="0"/>
          <c:showVal val="0"/>
          <c:showCatName val="0"/>
          <c:showSerName val="0"/>
          <c:showPercent val="0"/>
          <c:showBubbleSize val="0"/>
        </c:dLbls>
        <c:gapWidth val="150"/>
        <c:axId val="97582080"/>
        <c:axId val="1038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7582080"/>
        <c:axId val="103883520"/>
      </c:lineChart>
      <c:dateAx>
        <c:axId val="97582080"/>
        <c:scaling>
          <c:orientation val="minMax"/>
        </c:scaling>
        <c:delete val="1"/>
        <c:axPos val="b"/>
        <c:numFmt formatCode="ge" sourceLinked="1"/>
        <c:majorTickMark val="none"/>
        <c:minorTickMark val="none"/>
        <c:tickLblPos val="none"/>
        <c:crossAx val="103883520"/>
        <c:crosses val="autoZero"/>
        <c:auto val="1"/>
        <c:lblOffset val="100"/>
        <c:baseTimeUnit val="years"/>
      </c:dateAx>
      <c:valAx>
        <c:axId val="1038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73.430000000000007</c:v>
                </c:pt>
                <c:pt idx="1">
                  <c:v>72.44</c:v>
                </c:pt>
                <c:pt idx="2">
                  <c:v>66.06</c:v>
                </c:pt>
                <c:pt idx="3">
                  <c:v>68.180000000000007</c:v>
                </c:pt>
                <c:pt idx="4">
                  <c:v>72.2</c:v>
                </c:pt>
              </c:numCache>
            </c:numRef>
          </c:val>
        </c:ser>
        <c:dLbls>
          <c:showLegendKey val="0"/>
          <c:showVal val="0"/>
          <c:showCatName val="0"/>
          <c:showSerName val="0"/>
          <c:showPercent val="0"/>
          <c:showBubbleSize val="0"/>
        </c:dLbls>
        <c:gapWidth val="150"/>
        <c:axId val="91868544"/>
        <c:axId val="918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68544"/>
        <c:axId val="91874432"/>
      </c:lineChart>
      <c:dateAx>
        <c:axId val="91868544"/>
        <c:scaling>
          <c:orientation val="minMax"/>
        </c:scaling>
        <c:delete val="1"/>
        <c:axPos val="b"/>
        <c:numFmt formatCode="ge" sourceLinked="1"/>
        <c:majorTickMark val="none"/>
        <c:minorTickMark val="none"/>
        <c:tickLblPos val="none"/>
        <c:crossAx val="91874432"/>
        <c:crosses val="autoZero"/>
        <c:auto val="1"/>
        <c:lblOffset val="100"/>
        <c:baseTimeUnit val="years"/>
      </c:dateAx>
      <c:valAx>
        <c:axId val="918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66048"/>
        <c:axId val="944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66048"/>
        <c:axId val="94467584"/>
      </c:lineChart>
      <c:dateAx>
        <c:axId val="94466048"/>
        <c:scaling>
          <c:orientation val="minMax"/>
        </c:scaling>
        <c:delete val="1"/>
        <c:axPos val="b"/>
        <c:numFmt formatCode="ge" sourceLinked="1"/>
        <c:majorTickMark val="none"/>
        <c:minorTickMark val="none"/>
        <c:tickLblPos val="none"/>
        <c:crossAx val="94467584"/>
        <c:crosses val="autoZero"/>
        <c:auto val="1"/>
        <c:lblOffset val="100"/>
        <c:baseTimeUnit val="years"/>
      </c:dateAx>
      <c:valAx>
        <c:axId val="944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60064"/>
        <c:axId val="955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60064"/>
        <c:axId val="95561600"/>
      </c:lineChart>
      <c:dateAx>
        <c:axId val="95560064"/>
        <c:scaling>
          <c:orientation val="minMax"/>
        </c:scaling>
        <c:delete val="1"/>
        <c:axPos val="b"/>
        <c:numFmt formatCode="ge" sourceLinked="1"/>
        <c:majorTickMark val="none"/>
        <c:minorTickMark val="none"/>
        <c:tickLblPos val="none"/>
        <c:crossAx val="95561600"/>
        <c:crosses val="autoZero"/>
        <c:auto val="1"/>
        <c:lblOffset val="100"/>
        <c:baseTimeUnit val="years"/>
      </c:dateAx>
      <c:valAx>
        <c:axId val="955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58112"/>
        <c:axId val="972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58112"/>
        <c:axId val="97268096"/>
      </c:lineChart>
      <c:dateAx>
        <c:axId val="97258112"/>
        <c:scaling>
          <c:orientation val="minMax"/>
        </c:scaling>
        <c:delete val="1"/>
        <c:axPos val="b"/>
        <c:numFmt formatCode="ge" sourceLinked="1"/>
        <c:majorTickMark val="none"/>
        <c:minorTickMark val="none"/>
        <c:tickLblPos val="none"/>
        <c:crossAx val="97268096"/>
        <c:crosses val="autoZero"/>
        <c:auto val="1"/>
        <c:lblOffset val="100"/>
        <c:baseTimeUnit val="years"/>
      </c:dateAx>
      <c:valAx>
        <c:axId val="972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03936"/>
        <c:axId val="973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03936"/>
        <c:axId val="97313920"/>
      </c:lineChart>
      <c:dateAx>
        <c:axId val="97303936"/>
        <c:scaling>
          <c:orientation val="minMax"/>
        </c:scaling>
        <c:delete val="1"/>
        <c:axPos val="b"/>
        <c:numFmt formatCode="ge" sourceLinked="1"/>
        <c:majorTickMark val="none"/>
        <c:minorTickMark val="none"/>
        <c:tickLblPos val="none"/>
        <c:crossAx val="97313920"/>
        <c:crosses val="autoZero"/>
        <c:auto val="1"/>
        <c:lblOffset val="100"/>
        <c:baseTimeUnit val="years"/>
      </c:dateAx>
      <c:valAx>
        <c:axId val="973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22.23</c:v>
                </c:pt>
                <c:pt idx="1">
                  <c:v>21.16</c:v>
                </c:pt>
                <c:pt idx="2">
                  <c:v>19.37</c:v>
                </c:pt>
                <c:pt idx="3">
                  <c:v>227.03</c:v>
                </c:pt>
                <c:pt idx="4">
                  <c:v>11.63</c:v>
                </c:pt>
              </c:numCache>
            </c:numRef>
          </c:val>
        </c:ser>
        <c:dLbls>
          <c:showLegendKey val="0"/>
          <c:showVal val="0"/>
          <c:showCatName val="0"/>
          <c:showSerName val="0"/>
          <c:showPercent val="0"/>
          <c:showBubbleSize val="0"/>
        </c:dLbls>
        <c:gapWidth val="150"/>
        <c:axId val="97345536"/>
        <c:axId val="97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7345536"/>
        <c:axId val="97347072"/>
      </c:lineChart>
      <c:dateAx>
        <c:axId val="97345536"/>
        <c:scaling>
          <c:orientation val="minMax"/>
        </c:scaling>
        <c:delete val="1"/>
        <c:axPos val="b"/>
        <c:numFmt formatCode="ge" sourceLinked="1"/>
        <c:majorTickMark val="none"/>
        <c:minorTickMark val="none"/>
        <c:tickLblPos val="none"/>
        <c:crossAx val="97347072"/>
        <c:crosses val="autoZero"/>
        <c:auto val="1"/>
        <c:lblOffset val="100"/>
        <c:baseTimeUnit val="years"/>
      </c:dateAx>
      <c:valAx>
        <c:axId val="97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48.98</c:v>
                </c:pt>
                <c:pt idx="1">
                  <c:v>44.98</c:v>
                </c:pt>
                <c:pt idx="2">
                  <c:v>50.96</c:v>
                </c:pt>
                <c:pt idx="3">
                  <c:v>50.93</c:v>
                </c:pt>
                <c:pt idx="4">
                  <c:v>49.32</c:v>
                </c:pt>
              </c:numCache>
            </c:numRef>
          </c:val>
        </c:ser>
        <c:dLbls>
          <c:showLegendKey val="0"/>
          <c:showVal val="0"/>
          <c:showCatName val="0"/>
          <c:showSerName val="0"/>
          <c:showPercent val="0"/>
          <c:showBubbleSize val="0"/>
        </c:dLbls>
        <c:gapWidth val="150"/>
        <c:axId val="97372800"/>
        <c:axId val="974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7372800"/>
        <c:axId val="97472896"/>
      </c:lineChart>
      <c:dateAx>
        <c:axId val="97372800"/>
        <c:scaling>
          <c:orientation val="minMax"/>
        </c:scaling>
        <c:delete val="1"/>
        <c:axPos val="b"/>
        <c:numFmt formatCode="ge" sourceLinked="1"/>
        <c:majorTickMark val="none"/>
        <c:minorTickMark val="none"/>
        <c:tickLblPos val="none"/>
        <c:crossAx val="97472896"/>
        <c:crosses val="autoZero"/>
        <c:auto val="1"/>
        <c:lblOffset val="100"/>
        <c:baseTimeUnit val="years"/>
      </c:dateAx>
      <c:valAx>
        <c:axId val="974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261.72000000000003</c:v>
                </c:pt>
                <c:pt idx="1">
                  <c:v>286.18</c:v>
                </c:pt>
                <c:pt idx="2">
                  <c:v>277.45</c:v>
                </c:pt>
                <c:pt idx="3">
                  <c:v>280.88</c:v>
                </c:pt>
                <c:pt idx="4">
                  <c:v>297.47000000000003</c:v>
                </c:pt>
              </c:numCache>
            </c:numRef>
          </c:val>
        </c:ser>
        <c:dLbls>
          <c:showLegendKey val="0"/>
          <c:showVal val="0"/>
          <c:showCatName val="0"/>
          <c:showSerName val="0"/>
          <c:showPercent val="0"/>
          <c:showBubbleSize val="0"/>
        </c:dLbls>
        <c:gapWidth val="150"/>
        <c:axId val="97491200"/>
        <c:axId val="975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7491200"/>
        <c:axId val="97505280"/>
      </c:lineChart>
      <c:dateAx>
        <c:axId val="97491200"/>
        <c:scaling>
          <c:orientation val="minMax"/>
        </c:scaling>
        <c:delete val="1"/>
        <c:axPos val="b"/>
        <c:numFmt formatCode="ge" sourceLinked="1"/>
        <c:majorTickMark val="none"/>
        <c:minorTickMark val="none"/>
        <c:tickLblPos val="none"/>
        <c:crossAx val="97505280"/>
        <c:crosses val="autoZero"/>
        <c:auto val="1"/>
        <c:lblOffset val="100"/>
        <c:baseTimeUnit val="years"/>
      </c:dateAx>
      <c:valAx>
        <c:axId val="975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亀山市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49804</v>
      </c>
      <c r="AM8" s="47"/>
      <c r="AN8" s="47"/>
      <c r="AO8" s="47"/>
      <c r="AP8" s="47"/>
      <c r="AQ8" s="47"/>
      <c r="AR8" s="47"/>
      <c r="AS8" s="47"/>
      <c r="AT8" s="43">
        <f>データ!S6</f>
        <v>191.04</v>
      </c>
      <c r="AU8" s="43"/>
      <c r="AV8" s="43"/>
      <c r="AW8" s="43"/>
      <c r="AX8" s="43"/>
      <c r="AY8" s="43"/>
      <c r="AZ8" s="43"/>
      <c r="BA8" s="43"/>
      <c r="BB8" s="43">
        <f>データ!T6</f>
        <v>260.7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17.05</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8454</v>
      </c>
      <c r="AM10" s="47"/>
      <c r="AN10" s="47"/>
      <c r="AO10" s="47"/>
      <c r="AP10" s="47"/>
      <c r="AQ10" s="47"/>
      <c r="AR10" s="47"/>
      <c r="AS10" s="47"/>
      <c r="AT10" s="43">
        <f>データ!V6</f>
        <v>3.74</v>
      </c>
      <c r="AU10" s="43"/>
      <c r="AV10" s="43"/>
      <c r="AW10" s="43"/>
      <c r="AX10" s="43"/>
      <c r="AY10" s="43"/>
      <c r="AZ10" s="43"/>
      <c r="BA10" s="43"/>
      <c r="BB10" s="43">
        <f>データ!W6</f>
        <v>2260.4299999999998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242101</v>
      </c>
      <c r="D6" s="31">
        <f t="shared" si="3"/>
        <v>47</v>
      </c>
      <c r="E6" s="31">
        <f t="shared" si="3"/>
        <v>17</v>
      </c>
      <c r="F6" s="31">
        <f t="shared" si="3"/>
        <v>5</v>
      </c>
      <c r="G6" s="31">
        <f t="shared" si="3"/>
        <v>0</v>
      </c>
      <c r="H6" s="31" t="str">
        <f t="shared" si="3"/>
        <v>三重県　亀山市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17.05</v>
      </c>
      <c r="P6" s="32">
        <f t="shared" si="3"/>
        <v>100</v>
      </c>
      <c r="Q6" s="32">
        <f t="shared" si="3"/>
        <v>3780</v>
      </c>
      <c r="R6" s="32">
        <f t="shared" si="3"/>
        <v>49804</v>
      </c>
      <c r="S6" s="32">
        <f t="shared" si="3"/>
        <v>191.04</v>
      </c>
      <c r="T6" s="32">
        <f t="shared" si="3"/>
        <v>260.7</v>
      </c>
      <c r="U6" s="32">
        <f t="shared" si="3"/>
        <v>8454</v>
      </c>
      <c r="V6" s="32">
        <f t="shared" si="3"/>
        <v>3.74</v>
      </c>
      <c r="W6" s="32">
        <f t="shared" si="3"/>
        <v>2260.4299999999998</v>
      </c>
      <c r="X6" s="33">
        <f>IF(X7="",NA(),X7)</f>
        <v>73.430000000000007</v>
      </c>
      <c r="Y6" s="33">
        <f t="shared" ref="Y6:AG6" si="4">IF(Y7="",NA(),Y7)</f>
        <v>72.44</v>
      </c>
      <c r="Z6" s="33">
        <f t="shared" si="4"/>
        <v>66.06</v>
      </c>
      <c r="AA6" s="33">
        <f t="shared" si="4"/>
        <v>68.180000000000007</v>
      </c>
      <c r="AB6" s="33">
        <f t="shared" si="4"/>
        <v>72.2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22.23</v>
      </c>
      <c r="BF6" s="33">
        <f t="shared" ref="BF6:BN6" si="7">IF(BF7="",NA(),BF7)</f>
        <v>21.16</v>
      </c>
      <c r="BG6" s="33">
        <f t="shared" si="7"/>
        <v>19.37</v>
      </c>
      <c r="BH6" s="33">
        <f t="shared" si="7"/>
        <v>227.03</v>
      </c>
      <c r="BI6" s="33">
        <f t="shared" si="7"/>
        <v>11.63</v>
      </c>
      <c r="BJ6" s="33">
        <f t="shared" si="7"/>
        <v>1239.2</v>
      </c>
      <c r="BK6" s="33">
        <f t="shared" si="7"/>
        <v>1197.82</v>
      </c>
      <c r="BL6" s="33">
        <f t="shared" si="7"/>
        <v>1126.77</v>
      </c>
      <c r="BM6" s="33">
        <f t="shared" si="7"/>
        <v>1044.8</v>
      </c>
      <c r="BN6" s="33">
        <f t="shared" si="7"/>
        <v>1081.8</v>
      </c>
      <c r="BO6" s="32" t="str">
        <f>IF(BO7="","",IF(BO7="-","【-】","【"&amp;SUBSTITUTE(TEXT(BO7,"#,##0.00"),"-","△")&amp;"】"))</f>
        <v>【1,015.77】</v>
      </c>
      <c r="BP6" s="33">
        <f>IF(BP7="",NA(),BP7)</f>
        <v>48.98</v>
      </c>
      <c r="BQ6" s="33">
        <f t="shared" ref="BQ6:BY6" si="8">IF(BQ7="",NA(),BQ7)</f>
        <v>44.98</v>
      </c>
      <c r="BR6" s="33">
        <f t="shared" si="8"/>
        <v>50.96</v>
      </c>
      <c r="BS6" s="33">
        <f t="shared" si="8"/>
        <v>50.93</v>
      </c>
      <c r="BT6" s="33">
        <f t="shared" si="8"/>
        <v>49.32</v>
      </c>
      <c r="BU6" s="33">
        <f t="shared" si="8"/>
        <v>51.56</v>
      </c>
      <c r="BV6" s="33">
        <f t="shared" si="8"/>
        <v>51.03</v>
      </c>
      <c r="BW6" s="33">
        <f t="shared" si="8"/>
        <v>50.9</v>
      </c>
      <c r="BX6" s="33">
        <f t="shared" si="8"/>
        <v>50.82</v>
      </c>
      <c r="BY6" s="33">
        <f t="shared" si="8"/>
        <v>52.19</v>
      </c>
      <c r="BZ6" s="32" t="str">
        <f>IF(BZ7="","",IF(BZ7="-","【-】","【"&amp;SUBSTITUTE(TEXT(BZ7,"#,##0.00"),"-","△")&amp;"】"))</f>
        <v>【52.78】</v>
      </c>
      <c r="CA6" s="33">
        <f>IF(CA7="",NA(),CA7)</f>
        <v>261.72000000000003</v>
      </c>
      <c r="CB6" s="33">
        <f t="shared" ref="CB6:CJ6" si="9">IF(CB7="",NA(),CB7)</f>
        <v>286.18</v>
      </c>
      <c r="CC6" s="33">
        <f t="shared" si="9"/>
        <v>277.45</v>
      </c>
      <c r="CD6" s="33">
        <f t="shared" si="9"/>
        <v>280.88</v>
      </c>
      <c r="CE6" s="33">
        <f t="shared" si="9"/>
        <v>297.47000000000003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72.38</v>
      </c>
      <c r="CM6" s="33">
        <f t="shared" ref="CM6:CU6" si="10">IF(CM7="",NA(),CM7)</f>
        <v>72.87</v>
      </c>
      <c r="CN6" s="33">
        <f t="shared" si="10"/>
        <v>69.62</v>
      </c>
      <c r="CO6" s="33">
        <f t="shared" si="10"/>
        <v>70.69</v>
      </c>
      <c r="CP6" s="33">
        <f t="shared" si="10"/>
        <v>61.69</v>
      </c>
      <c r="CQ6" s="33">
        <f t="shared" si="10"/>
        <v>55.2</v>
      </c>
      <c r="CR6" s="33">
        <f t="shared" si="10"/>
        <v>54.74</v>
      </c>
      <c r="CS6" s="33">
        <f t="shared" si="10"/>
        <v>53.78</v>
      </c>
      <c r="CT6" s="33">
        <f t="shared" si="10"/>
        <v>53.24</v>
      </c>
      <c r="CU6" s="33">
        <f t="shared" si="10"/>
        <v>52.31</v>
      </c>
      <c r="CV6" s="32" t="str">
        <f>IF(CV7="","",IF(CV7="-","【-】","【"&amp;SUBSTITUTE(TEXT(CV7,"#,##0.00"),"-","△")&amp;"】"))</f>
        <v>【52.74】</v>
      </c>
      <c r="CW6" s="33">
        <f>IF(CW7="",NA(),CW7)</f>
        <v>89.53</v>
      </c>
      <c r="CX6" s="33">
        <f t="shared" ref="CX6:DF6" si="11">IF(CX7="",NA(),CX7)</f>
        <v>90.35</v>
      </c>
      <c r="CY6" s="33">
        <f t="shared" si="11"/>
        <v>91.37</v>
      </c>
      <c r="CZ6" s="33">
        <f t="shared" si="11"/>
        <v>83.37</v>
      </c>
      <c r="DA6" s="33">
        <f t="shared" si="11"/>
        <v>82.32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242101</v>
      </c>
      <c r="D7" s="35">
        <v>47</v>
      </c>
      <c r="E7" s="35">
        <v>17</v>
      </c>
      <c r="F7" s="35">
        <v>5</v>
      </c>
      <c r="G7" s="35">
        <v>0</v>
      </c>
      <c r="H7" s="35" t="s">
        <v>96</v>
      </c>
      <c r="I7" s="35" t="s">
        <v>97</v>
      </c>
      <c r="J7" s="35" t="s">
        <v>98</v>
      </c>
      <c r="K7" s="35" t="s">
        <v>99</v>
      </c>
      <c r="L7" s="35" t="s">
        <v>100</v>
      </c>
      <c r="M7" s="36" t="s">
        <v>101</v>
      </c>
      <c r="N7" s="36" t="s">
        <v>102</v>
      </c>
      <c r="O7" s="36">
        <v>17.05</v>
      </c>
      <c r="P7" s="36">
        <v>100</v>
      </c>
      <c r="Q7" s="36">
        <v>3780</v>
      </c>
      <c r="R7" s="36">
        <v>49804</v>
      </c>
      <c r="S7" s="36">
        <v>191.04</v>
      </c>
      <c r="T7" s="36">
        <v>260.7</v>
      </c>
      <c r="U7" s="36">
        <v>8454</v>
      </c>
      <c r="V7" s="36">
        <v>3.74</v>
      </c>
      <c r="W7" s="36">
        <v>2260.4299999999998</v>
      </c>
      <c r="X7" s="36">
        <v>73.430000000000007</v>
      </c>
      <c r="Y7" s="36">
        <v>72.44</v>
      </c>
      <c r="Z7" s="36">
        <v>66.06</v>
      </c>
      <c r="AA7" s="36">
        <v>68.180000000000007</v>
      </c>
      <c r="AB7" s="36">
        <v>72.2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22.23</v>
      </c>
      <c r="BF7" s="36">
        <v>21.16</v>
      </c>
      <c r="BG7" s="36">
        <v>19.37</v>
      </c>
      <c r="BH7" s="36">
        <v>227.03</v>
      </c>
      <c r="BI7" s="36">
        <v>11.63</v>
      </c>
      <c r="BJ7" s="36">
        <v>1239.2</v>
      </c>
      <c r="BK7" s="36">
        <v>1197.82</v>
      </c>
      <c r="BL7" s="36">
        <v>1126.77</v>
      </c>
      <c r="BM7" s="36">
        <v>1044.8</v>
      </c>
      <c r="BN7" s="36">
        <v>1081.8</v>
      </c>
      <c r="BO7" s="36">
        <v>1015.77</v>
      </c>
      <c r="BP7" s="36">
        <v>48.98</v>
      </c>
      <c r="BQ7" s="36">
        <v>44.98</v>
      </c>
      <c r="BR7" s="36">
        <v>50.96</v>
      </c>
      <c r="BS7" s="36">
        <v>50.93</v>
      </c>
      <c r="BT7" s="36">
        <v>49.32</v>
      </c>
      <c r="BU7" s="36">
        <v>51.56</v>
      </c>
      <c r="BV7" s="36">
        <v>51.03</v>
      </c>
      <c r="BW7" s="36">
        <v>50.9</v>
      </c>
      <c r="BX7" s="36">
        <v>50.82</v>
      </c>
      <c r="BY7" s="36">
        <v>52.19</v>
      </c>
      <c r="BZ7" s="36">
        <v>52.78</v>
      </c>
      <c r="CA7" s="36">
        <v>261.72000000000003</v>
      </c>
      <c r="CB7" s="36">
        <v>286.18</v>
      </c>
      <c r="CC7" s="36">
        <v>277.45</v>
      </c>
      <c r="CD7" s="36">
        <v>280.88</v>
      </c>
      <c r="CE7" s="36">
        <v>297.47000000000003</v>
      </c>
      <c r="CF7" s="36">
        <v>283.26</v>
      </c>
      <c r="CG7" s="36">
        <v>289.60000000000002</v>
      </c>
      <c r="CH7" s="36">
        <v>293.27</v>
      </c>
      <c r="CI7" s="36">
        <v>300.52</v>
      </c>
      <c r="CJ7" s="36">
        <v>296.14</v>
      </c>
      <c r="CK7" s="36">
        <v>289.81</v>
      </c>
      <c r="CL7" s="36">
        <v>72.38</v>
      </c>
      <c r="CM7" s="36">
        <v>72.87</v>
      </c>
      <c r="CN7" s="36">
        <v>69.62</v>
      </c>
      <c r="CO7" s="36">
        <v>70.69</v>
      </c>
      <c r="CP7" s="36">
        <v>61.69</v>
      </c>
      <c r="CQ7" s="36">
        <v>55.2</v>
      </c>
      <c r="CR7" s="36">
        <v>54.74</v>
      </c>
      <c r="CS7" s="36">
        <v>53.78</v>
      </c>
      <c r="CT7" s="36">
        <v>53.24</v>
      </c>
      <c r="CU7" s="36">
        <v>52.31</v>
      </c>
      <c r="CV7" s="36">
        <v>52.74</v>
      </c>
      <c r="CW7" s="36">
        <v>89.53</v>
      </c>
      <c r="CX7" s="36">
        <v>90.35</v>
      </c>
      <c r="CY7" s="36">
        <v>91.37</v>
      </c>
      <c r="CZ7" s="36">
        <v>83.37</v>
      </c>
      <c r="DA7" s="36">
        <v>82.32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2017-02-22T02:55:18Z</dcterms:modified>
</cp:coreProperties>
</file>