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<sst xmlns="http://schemas.openxmlformats.org/spreadsheetml/2006/main" count="221" uniqueCount="111">
  <si>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</si>
  <si>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</si>
  <si>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</si>
  <si>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</si>
  <si>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</si>
  <si>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</si>
  <si>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</si>
  <si>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</si>
  <si>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</si>
  <si>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</si>
  <si>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</si>
  <si>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</si>
  <si>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</si>
  <si>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</si>
  <si>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</si>
  <si>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</si>
  <si>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</si>
  <si>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</si>
  <si>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</si>
  <si>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</si>
  <si>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</si>
  <si>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</si>
  <si>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</si>
  <si>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</si>
  <si>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</si>
  <si>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</si>
  <si>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</si>
  <si>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</si>
  <si>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</si>
  <si>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</si>
  <si>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</si>
  <si>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</si>
  <si>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</si>
  <si>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</si>
  <si>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</si>
  <si>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</si>
  <si>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</si>
  <si>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</si>
  <si>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</si>
  <si>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</si>
  <si>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</si>
  <si>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</si>
  <si>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</si>
  <si>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</si>
  <si>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</si>
  <si>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</si>
  <si>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</si>
  <si>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</si>
  <si>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</si>
  <si>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</si>
  <si>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</si>
  <si>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</si>
  <si>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</si>
  <si>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</si>
  <si>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</si>
  <si>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</si>
  <si>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</si>
  <si>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</si>
  <si>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</si>
  <si>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</si>
  <si>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</si>
  <si>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</si>
  <si>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</si>
  <si>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</si>
  <si>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</si>
  <si>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</si>
  <si>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</si>
  <si>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</si>
  <si>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</si>
  <si>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</si>
  <si>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</si>
  <si>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</si>
  <si>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</si>
  <si>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</si>
  <si>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</si>
  <si>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</si>
  <si>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</si>
  <si>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</si>
  <si>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</si>
  <si>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</si>
  <si>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</si>
  <si>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</si>
  <si>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</si>
  <si>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</si>
  <si>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</si>
  <si>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</si>
  <si>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</si>
  <si>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</si>
  <si>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</si>
  <si>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</si>
  <si>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</si>
  <si>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</si>
  <si>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</si>
  <si>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</si>
  <si>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</si>
  <si>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</si>
  <si>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志摩市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</si>
  <si>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</si>
  <si>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</si>
  <si>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</si>
  <si>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</si>
  <si>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</si>
  <si>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</si>
  <si>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</si>
  <si>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</si>
  <si>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</si>
  <si>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</si>
  <si>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</si>
  <si>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収益的収支比率、経費回収率等の指標から、下水道使用料で事業運営ができていない状況であり、不足分を一般会計からの繰入金で賄っている。また、
総支出額のうち企業債償還額が占める率も高い。
　水洗化率が低迷しているため、期間を限定した接続補助金制度の創設や戸別訪問等を行い、接続率向上に取り組んできたが、大きな成果は出ていない。
　下水道使用料については、近隣市町の料金も比較し、公営企業会計移行後に検討が必要である。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70" eb="71">
      <t>ソウ</t>
    </rPh>
    <rPh sb="71" eb="74">
      <t>シシュツガク</t>
    </rPh>
    <rPh sb="77" eb="79">
      <t>キギョウ</t>
    </rPh>
    <rPh sb="79" eb="80">
      <t>サイ</t>
    </rPh>
    <rPh sb="80" eb="82">
      <t>ショウカン</t>
    </rPh>
    <rPh sb="82" eb="83">
      <t>ガク</t>
    </rPh>
    <rPh sb="84" eb="85">
      <t>シ</t>
    </rPh>
    <rPh sb="87" eb="88">
      <t>リツ</t>
    </rPh>
    <rPh sb="89" eb="90">
      <t>タカ</t>
    </rPh>
    <rPh sb="94" eb="97">
      <t>スイセンカ</t>
    </rPh>
    <rPh sb="97" eb="98">
      <t>リツ</t>
    </rPh>
    <rPh sb="99" eb="101">
      <t>テイメイ</t>
    </rPh>
    <rPh sb="108" eb="110">
      <t>キカン</t>
    </rPh>
    <rPh sb="111" eb="113">
      <t>ゲンテイ</t>
    </rPh>
    <rPh sb="115" eb="117">
      <t>セツゾク</t>
    </rPh>
    <rPh sb="117" eb="120">
      <t>ホジョキン</t>
    </rPh>
    <rPh sb="120" eb="122">
      <t>セイド</t>
    </rPh>
    <rPh sb="123" eb="125">
      <t>ソウセツ</t>
    </rPh>
    <rPh sb="128" eb="131">
      <t>ホウモントウ</t>
    </rPh>
    <rPh sb="132" eb="133">
      <t>オコナ</t>
    </rPh>
    <rPh sb="135" eb="137">
      <t>セツゾク</t>
    </rPh>
    <rPh sb="137" eb="138">
      <t>リツ</t>
    </rPh>
    <rPh sb="138" eb="140">
      <t>コウジョウ</t>
    </rPh>
    <rPh sb="141" eb="142">
      <t>ト</t>
    </rPh>
    <rPh sb="143" eb="144">
      <t>ク</t>
    </rPh>
    <rPh sb="150" eb="151">
      <t>オオ</t>
    </rPh>
    <rPh sb="153" eb="155">
      <t>セイカ</t>
    </rPh>
    <rPh sb="156" eb="157">
      <t>デ</t>
    </rPh>
    <rPh sb="164" eb="167">
      <t>ゲスイドウ</t>
    </rPh>
    <rPh sb="167" eb="170">
      <t>シヨウリョウ</t>
    </rPh>
    <rPh sb="176" eb="178">
      <t>キンリン</t>
    </rPh>
    <rPh sb="178" eb="179">
      <t>シ</t>
    </rPh>
    <rPh sb="179" eb="180">
      <t>マチ</t>
    </rPh>
    <rPh sb="181" eb="183">
      <t>リョウキン</t>
    </rPh>
    <rPh sb="184" eb="186">
      <t>ヒカク</t>
    </rPh>
    <rPh sb="188" eb="190">
      <t>コウエイ</t>
    </rPh>
    <rPh sb="190" eb="192">
      <t>キギョウ</t>
    </rPh>
    <rPh sb="192" eb="194">
      <t>カイケイ</t>
    </rPh>
    <rPh sb="194" eb="196">
      <t>イコウ</t>
    </rPh>
    <rPh sb="196" eb="197">
      <t>ゴ</t>
    </rPh>
    <rPh sb="198" eb="200">
      <t>ケントウ</t>
    </rPh>
    <rPh sb="201" eb="203">
      <t>ヒツヨウ</t>
    </rPh>
    <phoneticPr fontId="4"/>
  </si>
  <si>
    <t>　漁業集落排水施設の供用開始が平成13年であり、管渠については、老朽化の懸念はない。しかし、処理場やマンホールポンプの機械電気施設の一部は耐用年数に達し、経年劣化からの故障もみられることから、平成26年度より、機能保全対策事業に着手して、効率的、計画的な改築更新を実施中である。</t>
    <rPh sb="1" eb="3">
      <t>ギョギョウ</t>
    </rPh>
    <rPh sb="3" eb="5">
      <t>シュウラク</t>
    </rPh>
    <rPh sb="5" eb="7">
      <t>ハイスイ</t>
    </rPh>
    <rPh sb="7" eb="9">
      <t>シセツ</t>
    </rPh>
    <rPh sb="10" eb="12">
      <t>キョウヨウ</t>
    </rPh>
    <rPh sb="12" eb="14">
      <t>カイシ</t>
    </rPh>
    <rPh sb="15" eb="17">
      <t>ヘイセイ</t>
    </rPh>
    <rPh sb="19" eb="20">
      <t>ネン</t>
    </rPh>
    <rPh sb="24" eb="25">
      <t>カン</t>
    </rPh>
    <rPh sb="25" eb="26">
      <t>キョ</t>
    </rPh>
    <rPh sb="32" eb="35">
      <t>ロウキュウカ</t>
    </rPh>
    <rPh sb="36" eb="38">
      <t>ケネン</t>
    </rPh>
    <rPh sb="46" eb="49">
      <t>ショリジョウ</t>
    </rPh>
    <rPh sb="59" eb="61">
      <t>キカイ</t>
    </rPh>
    <rPh sb="61" eb="63">
      <t>デンキ</t>
    </rPh>
    <rPh sb="63" eb="65">
      <t>シセツ</t>
    </rPh>
    <rPh sb="66" eb="68">
      <t>イチブ</t>
    </rPh>
    <rPh sb="69" eb="71">
      <t>タイヨウ</t>
    </rPh>
    <rPh sb="71" eb="73">
      <t>ネンスウ</t>
    </rPh>
    <rPh sb="74" eb="75">
      <t>タッ</t>
    </rPh>
    <rPh sb="77" eb="78">
      <t>ヘ</t>
    </rPh>
    <rPh sb="78" eb="79">
      <t>ネン</t>
    </rPh>
    <rPh sb="79" eb="81">
      <t>レッカ</t>
    </rPh>
    <rPh sb="84" eb="86">
      <t>コショウ</t>
    </rPh>
    <rPh sb="96" eb="98">
      <t>ヘイセイ</t>
    </rPh>
    <rPh sb="100" eb="102">
      <t>ネンド</t>
    </rPh>
    <rPh sb="105" eb="107">
      <t>キノウ</t>
    </rPh>
    <rPh sb="107" eb="109">
      <t>ホゼン</t>
    </rPh>
    <rPh sb="109" eb="111">
      <t>タイサク</t>
    </rPh>
    <rPh sb="111" eb="113">
      <t>ジギョウ</t>
    </rPh>
    <rPh sb="114" eb="116">
      <t>チャクシュ</t>
    </rPh>
    <rPh sb="119" eb="122">
      <t>コウリツテキ</t>
    </rPh>
    <rPh sb="123" eb="126">
      <t>ケイカクテキ</t>
    </rPh>
    <rPh sb="127" eb="129">
      <t>カイチク</t>
    </rPh>
    <rPh sb="129" eb="131">
      <t>コウシン</t>
    </rPh>
    <rPh sb="132" eb="135">
      <t>ジッシチュウ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</si>
  <si>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現在「志摩市下水道事業経営戦略」を策定しており、平成29年3月末に志摩市ホームページにおいて公開する予定。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130" eb="132">
      <t>ゲンザイ</t>
    </rPh>
    <rPh sb="133" eb="136">
      <t>シマシ</t>
    </rPh>
    <rPh sb="136" eb="139">
      <t>ゲスイドウ</t>
    </rPh>
    <rPh sb="139" eb="141">
      <t>ジギョウ</t>
    </rPh>
    <rPh sb="141" eb="143">
      <t>ケイエイ</t>
    </rPh>
    <rPh sb="143" eb="145">
      <t>センリャク</t>
    </rPh>
    <rPh sb="147" eb="149">
      <t>サクテイ</t>
    </rPh>
    <rPh sb="154" eb="156">
      <t>ヘイセイ</t>
    </rPh>
    <rPh sb="158" eb="159">
      <t>ネン</t>
    </rPh>
    <rPh sb="160" eb="161">
      <t>ガツ</t>
    </rPh>
    <rPh sb="161" eb="162">
      <t>マツ</t>
    </rPh>
    <rPh sb="163" eb="166">
      <t>シマシ</t>
    </rPh>
    <rPh sb="176" eb="178">
      <t>コウカイ</t>
    </rPh>
    <rPh sb="180" eb="182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</si>
</sst>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1488"/>
        <c:axId val="968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0.25</c:v>
                </c:pt>
                <c:pt idx="3">
                  <c:v>0.31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1488"/>
        <c:axId val="96808960"/>
      </c:lineChart>
      <c:dateAx>
        <c:axId val="954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08960"/>
        <c:crosses val="autoZero"/>
        <c:auto val="1"/>
        <c:lblOffset val="100"/>
        <c:baseTimeUnit val="years"/>
      </c:dateAx>
      <c:valAx>
        <c:axId val="968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7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24.03</c:v>
                </c:pt>
                <c:pt idx="1">
                  <c:v>24.03</c:v>
                </c:pt>
                <c:pt idx="2">
                  <c:v>23.82</c:v>
                </c:pt>
                <c:pt idx="3">
                  <c:v>23.61</c:v>
                </c:pt>
                <c:pt idx="4">
                  <c:v>24.36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93280"/>
        <c:axId val="9741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31.37</c:v>
                </c:pt>
                <c:pt idx="3">
                  <c:v>29.86</c:v>
                </c:pt>
                <c:pt idx="4">
                  <c:v>29.28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93280"/>
        <c:axId val="97411840"/>
      </c:lineChart>
      <c:dateAx>
        <c:axId val="9739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11840"/>
        <c:crosses val="autoZero"/>
        <c:auto val="1"/>
        <c:lblOffset val="100"/>
        <c:baseTimeUnit val="years"/>
      </c:dateAx>
      <c:valAx>
        <c:axId val="9741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9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53.82</c:v>
                </c:pt>
                <c:pt idx="2">
                  <c:v>54.94</c:v>
                </c:pt>
                <c:pt idx="3">
                  <c:v>57.48</c:v>
                </c:pt>
                <c:pt idx="4">
                  <c:v>57.97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2048"/>
        <c:axId val="974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67.38</c:v>
                </c:pt>
                <c:pt idx="3">
                  <c:v>65.95</c:v>
                </c:pt>
                <c:pt idx="4">
                  <c:v>66.819999999999993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2048"/>
        <c:axId val="97444224"/>
      </c:lineChart>
      <c:dateAx>
        <c:axId val="9744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44224"/>
        <c:crosses val="autoZero"/>
        <c:auto val="1"/>
        <c:lblOffset val="100"/>
        <c:baseTimeUnit val="years"/>
      </c:dateAx>
      <c:valAx>
        <c:axId val="974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4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68</c:v>
                </c:pt>
                <c:pt idx="2">
                  <c:v>79.97</c:v>
                </c:pt>
                <c:pt idx="3">
                  <c:v>74.11</c:v>
                </c:pt>
                <c:pt idx="4">
                  <c:v>75.38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43648"/>
        <c:axId val="968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3648"/>
        <c:axId val="96854016"/>
      </c:lineChart>
      <c:dateAx>
        <c:axId val="968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54016"/>
        <c:crosses val="autoZero"/>
        <c:auto val="1"/>
        <c:lblOffset val="100"/>
        <c:baseTimeUnit val="years"/>
      </c:dateAx>
      <c:valAx>
        <c:axId val="968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7104"/>
        <c:axId val="9700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7104"/>
        <c:axId val="97009024"/>
      </c:lineChart>
      <c:dateAx>
        <c:axId val="9700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09024"/>
        <c:crosses val="autoZero"/>
        <c:auto val="1"/>
        <c:lblOffset val="100"/>
        <c:baseTimeUnit val="years"/>
      </c:dateAx>
      <c:valAx>
        <c:axId val="9700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0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51776"/>
        <c:axId val="9705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1776"/>
        <c:axId val="97053696"/>
      </c:lineChart>
      <c:dateAx>
        <c:axId val="9705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53696"/>
        <c:crosses val="autoZero"/>
        <c:auto val="1"/>
        <c:lblOffset val="100"/>
        <c:baseTimeUnit val="years"/>
      </c:dateAx>
      <c:valAx>
        <c:axId val="9705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5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90560"/>
        <c:axId val="9709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90560"/>
        <c:axId val="97096832"/>
      </c:lineChart>
      <c:dateAx>
        <c:axId val="970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96832"/>
        <c:crosses val="autoZero"/>
        <c:auto val="1"/>
        <c:lblOffset val="100"/>
        <c:baseTimeUnit val="years"/>
      </c:dateAx>
      <c:valAx>
        <c:axId val="9709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9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62208"/>
        <c:axId val="972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62208"/>
        <c:axId val="97268480"/>
      </c:lineChart>
      <c:dateAx>
        <c:axId val="972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68480"/>
        <c:crosses val="autoZero"/>
        <c:auto val="1"/>
        <c:lblOffset val="100"/>
        <c:baseTimeUnit val="years"/>
      </c:dateAx>
      <c:valAx>
        <c:axId val="972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410.26</c:v>
                </c:pt>
                <c:pt idx="1">
                  <c:v>630.52</c:v>
                </c:pt>
                <c:pt idx="2">
                  <c:v>406.16</c:v>
                </c:pt>
                <c:pt idx="3">
                  <c:v>345.05</c:v>
                </c:pt>
                <c:pt idx="4">
                  <c:v>331.41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86400"/>
        <c:axId val="9730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1716.47</c:v>
                </c:pt>
                <c:pt idx="3">
                  <c:v>1741.94</c:v>
                </c:pt>
                <c:pt idx="4">
                  <c:v>1451.54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86400"/>
        <c:axId val="97304960"/>
      </c:lineChart>
      <c:dateAx>
        <c:axId val="9728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04960"/>
        <c:crosses val="autoZero"/>
        <c:auto val="1"/>
        <c:lblOffset val="100"/>
        <c:baseTimeUnit val="years"/>
      </c:dateAx>
      <c:valAx>
        <c:axId val="9730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8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57.48</c:v>
                </c:pt>
                <c:pt idx="1">
                  <c:v>46.17</c:v>
                </c:pt>
                <c:pt idx="2">
                  <c:v>52.88</c:v>
                </c:pt>
                <c:pt idx="3">
                  <c:v>41.46</c:v>
                </c:pt>
                <c:pt idx="4">
                  <c:v>44.88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14848"/>
        <c:axId val="9721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35.049999999999997</c:v>
                </c:pt>
                <c:pt idx="3">
                  <c:v>33.86</c:v>
                </c:pt>
                <c:pt idx="4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4848"/>
        <c:axId val="97216768"/>
      </c:lineChart>
      <c:dateAx>
        <c:axId val="9721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16768"/>
        <c:crosses val="autoZero"/>
        <c:auto val="1"/>
        <c:lblOffset val="100"/>
        <c:baseTimeUnit val="years"/>
      </c:dateAx>
      <c:valAx>
        <c:axId val="9721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1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391.52</c:v>
                </c:pt>
                <c:pt idx="1">
                  <c:v>491.88</c:v>
                </c:pt>
                <c:pt idx="2">
                  <c:v>427.35</c:v>
                </c:pt>
                <c:pt idx="3">
                  <c:v>579.02</c:v>
                </c:pt>
                <c:pt idx="4">
                  <c:v>521.20000000000005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42496"/>
        <c:axId val="9724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463.38</c:v>
                </c:pt>
                <c:pt idx="3">
                  <c:v>510.15</c:v>
                </c:pt>
                <c:pt idx="4">
                  <c:v>514.39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42496"/>
        <c:axId val="97248768"/>
      </c:lineChart>
      <c:dateAx>
        <c:axId val="9724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48768"/>
        <c:crosses val="autoZero"/>
        <c:auto val="1"/>
        <c:lblOffset val="100"/>
        <c:baseTimeUnit val="years"/>
      </c:dateAx>
      <c:valAx>
        <c:axId val="9724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4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志摩市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漁業集落排水</v>
      </c>
      <c r="Q8" s="46"/>
      <c r="R8" s="46"/>
      <c r="S8" s="46"/>
      <c r="T8" s="46"/>
      <c r="U8" s="46"/>
      <c r="V8" s="46"/>
      <c r="W8" s="46" t="str">
        <f>データ!L6</f>
        <v>H3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52943</v>
      </c>
      <c r="AM8" s="47"/>
      <c r="AN8" s="47"/>
      <c r="AO8" s="47"/>
      <c r="AP8" s="47"/>
      <c r="AQ8" s="47"/>
      <c r="AR8" s="47"/>
      <c r="AS8" s="47"/>
      <c r="AT8" s="43">
        <f>データ!S6</f>
        <v>178.94</v>
      </c>
      <c r="AU8" s="43"/>
      <c r="AV8" s="43"/>
      <c r="AW8" s="43"/>
      <c r="AX8" s="43"/>
      <c r="AY8" s="43"/>
      <c r="AZ8" s="43"/>
      <c r="BA8" s="43"/>
      <c r="BB8" s="43">
        <f>データ!T6</f>
        <v>295.87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3.13</v>
      </c>
      <c r="Q10" s="43"/>
      <c r="R10" s="43"/>
      <c r="S10" s="43"/>
      <c r="T10" s="43"/>
      <c r="U10" s="43"/>
      <c r="V10" s="43"/>
      <c r="W10" s="43">
        <f>データ!P6</f>
        <v>99.04</v>
      </c>
      <c r="X10" s="43"/>
      <c r="Y10" s="43"/>
      <c r="Z10" s="43"/>
      <c r="AA10" s="43"/>
      <c r="AB10" s="43"/>
      <c r="AC10" s="43"/>
      <c r="AD10" s="47">
        <f>データ!Q6</f>
        <v>4233</v>
      </c>
      <c r="AE10" s="47"/>
      <c r="AF10" s="47"/>
      <c r="AG10" s="47"/>
      <c r="AH10" s="47"/>
      <c r="AI10" s="47"/>
      <c r="AJ10" s="47"/>
      <c r="AK10" s="2"/>
      <c r="AL10" s="47">
        <f>データ!U6</f>
        <v>1649</v>
      </c>
      <c r="AM10" s="47"/>
      <c r="AN10" s="47"/>
      <c r="AO10" s="47"/>
      <c r="AP10" s="47"/>
      <c r="AQ10" s="47"/>
      <c r="AR10" s="47"/>
      <c r="AS10" s="47"/>
      <c r="AT10" s="43">
        <f>データ!V6</f>
        <v>0.48</v>
      </c>
      <c r="AU10" s="43"/>
      <c r="AV10" s="43"/>
      <c r="AW10" s="43"/>
      <c r="AX10" s="43"/>
      <c r="AY10" s="43"/>
      <c r="AZ10" s="43"/>
      <c r="BA10" s="43"/>
      <c r="BB10" s="43">
        <f>データ!W6</f>
        <v>3435.42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242152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三重県　志摩市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3.13</v>
      </c>
      <c r="P6" s="32">
        <f t="shared" si="3"/>
        <v>99.04</v>
      </c>
      <c r="Q6" s="32">
        <f t="shared" si="3"/>
        <v>4233</v>
      </c>
      <c r="R6" s="32">
        <f t="shared" si="3"/>
        <v>52943</v>
      </c>
      <c r="S6" s="32">
        <f t="shared" si="3"/>
        <v>178.94</v>
      </c>
      <c r="T6" s="32">
        <f t="shared" si="3"/>
        <v>295.87</v>
      </c>
      <c r="U6" s="32">
        <f t="shared" si="3"/>
        <v>1649</v>
      </c>
      <c r="V6" s="32">
        <f t="shared" si="3"/>
        <v>0.48</v>
      </c>
      <c r="W6" s="32">
        <f t="shared" si="3"/>
        <v>3435.42</v>
      </c>
      <c r="X6" s="33">
        <f>IF(X7="",NA(),X7)</f>
        <v>81.900000000000006</v>
      </c>
      <c r="Y6" s="33">
        <f t="shared" ref="Y6:AG6" si="4">IF(Y7="",NA(),Y7)</f>
        <v>68</v>
      </c>
      <c r="Z6" s="33">
        <f t="shared" si="4"/>
        <v>79.97</v>
      </c>
      <c r="AA6" s="33">
        <f t="shared" si="4"/>
        <v>74.11</v>
      </c>
      <c r="AB6" s="33">
        <f t="shared" si="4"/>
        <v>75.38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410.26</v>
      </c>
      <c r="BF6" s="33">
        <f t="shared" ref="BF6:BN6" si="7">IF(BF7="",NA(),BF7)</f>
        <v>630.52</v>
      </c>
      <c r="BG6" s="33">
        <f t="shared" si="7"/>
        <v>406.16</v>
      </c>
      <c r="BH6" s="33">
        <f t="shared" si="7"/>
        <v>345.05</v>
      </c>
      <c r="BI6" s="33">
        <f t="shared" si="7"/>
        <v>331.41</v>
      </c>
      <c r="BJ6" s="33">
        <f t="shared" si="7"/>
        <v>1723.1</v>
      </c>
      <c r="BK6" s="33">
        <f t="shared" si="7"/>
        <v>1665.33</v>
      </c>
      <c r="BL6" s="33">
        <f t="shared" si="7"/>
        <v>1716.47</v>
      </c>
      <c r="BM6" s="33">
        <f t="shared" si="7"/>
        <v>1741.94</v>
      </c>
      <c r="BN6" s="33">
        <f t="shared" si="7"/>
        <v>1451.54</v>
      </c>
      <c r="BO6" s="32" t="str">
        <f>IF(BO7="","",IF(BO7="-","【-】","【"&amp;SUBSTITUTE(TEXT(BO7,"#,##0.00"),"-","△")&amp;"】"))</f>
        <v>【1,052.66】</v>
      </c>
      <c r="BP6" s="33">
        <f>IF(BP7="",NA(),BP7)</f>
        <v>57.48</v>
      </c>
      <c r="BQ6" s="33">
        <f t="shared" ref="BQ6:BY6" si="8">IF(BQ7="",NA(),BQ7)</f>
        <v>46.17</v>
      </c>
      <c r="BR6" s="33">
        <f t="shared" si="8"/>
        <v>52.88</v>
      </c>
      <c r="BS6" s="33">
        <f t="shared" si="8"/>
        <v>41.46</v>
      </c>
      <c r="BT6" s="33">
        <f t="shared" si="8"/>
        <v>44.88</v>
      </c>
      <c r="BU6" s="33">
        <f t="shared" si="8"/>
        <v>35.909999999999997</v>
      </c>
      <c r="BV6" s="33">
        <f t="shared" si="8"/>
        <v>37.92</v>
      </c>
      <c r="BW6" s="33">
        <f t="shared" si="8"/>
        <v>35.049999999999997</v>
      </c>
      <c r="BX6" s="33">
        <f t="shared" si="8"/>
        <v>33.86</v>
      </c>
      <c r="BY6" s="33">
        <f t="shared" si="8"/>
        <v>33.58</v>
      </c>
      <c r="BZ6" s="32" t="str">
        <f>IF(BZ7="","",IF(BZ7="-","【-】","【"&amp;SUBSTITUTE(TEXT(BZ7,"#,##0.00"),"-","△")&amp;"】"))</f>
        <v>【40.22】</v>
      </c>
      <c r="CA6" s="33">
        <f>IF(CA7="",NA(),CA7)</f>
        <v>391.52</v>
      </c>
      <c r="CB6" s="33">
        <f t="shared" ref="CB6:CJ6" si="9">IF(CB7="",NA(),CB7)</f>
        <v>491.88</v>
      </c>
      <c r="CC6" s="33">
        <f t="shared" si="9"/>
        <v>427.35</v>
      </c>
      <c r="CD6" s="33">
        <f t="shared" si="9"/>
        <v>579.02</v>
      </c>
      <c r="CE6" s="33">
        <f t="shared" si="9"/>
        <v>521.20000000000005</v>
      </c>
      <c r="CF6" s="33">
        <f t="shared" si="9"/>
        <v>459.38</v>
      </c>
      <c r="CG6" s="33">
        <f t="shared" si="9"/>
        <v>438.71</v>
      </c>
      <c r="CH6" s="33">
        <f t="shared" si="9"/>
        <v>463.38</v>
      </c>
      <c r="CI6" s="33">
        <f t="shared" si="9"/>
        <v>510.15</v>
      </c>
      <c r="CJ6" s="33">
        <f t="shared" si="9"/>
        <v>514.39</v>
      </c>
      <c r="CK6" s="32" t="str">
        <f>IF(CK7="","",IF(CK7="-","【-】","【"&amp;SUBSTITUTE(TEXT(CK7,"#,##0.00"),"-","△")&amp;"】"))</f>
        <v>【424.58】</v>
      </c>
      <c r="CL6" s="33">
        <f>IF(CL7="",NA(),CL7)</f>
        <v>24.03</v>
      </c>
      <c r="CM6" s="33">
        <f t="shared" ref="CM6:CU6" si="10">IF(CM7="",NA(),CM7)</f>
        <v>24.03</v>
      </c>
      <c r="CN6" s="33">
        <f t="shared" si="10"/>
        <v>23.82</v>
      </c>
      <c r="CO6" s="33">
        <f t="shared" si="10"/>
        <v>23.61</v>
      </c>
      <c r="CP6" s="33">
        <f t="shared" si="10"/>
        <v>24.36</v>
      </c>
      <c r="CQ6" s="33">
        <f t="shared" si="10"/>
        <v>32.04</v>
      </c>
      <c r="CR6" s="33">
        <f t="shared" si="10"/>
        <v>33.81</v>
      </c>
      <c r="CS6" s="33">
        <f t="shared" si="10"/>
        <v>31.37</v>
      </c>
      <c r="CT6" s="33">
        <f t="shared" si="10"/>
        <v>29.86</v>
      </c>
      <c r="CU6" s="33">
        <f t="shared" si="10"/>
        <v>29.28</v>
      </c>
      <c r="CV6" s="32" t="str">
        <f>IF(CV7="","",IF(CV7="-","【-】","【"&amp;SUBSTITUTE(TEXT(CV7,"#,##0.00"),"-","△")&amp;"】"))</f>
        <v>【33.90】</v>
      </c>
      <c r="CW6" s="33">
        <f>IF(CW7="",NA(),CW7)</f>
        <v>53.42</v>
      </c>
      <c r="CX6" s="33">
        <f t="shared" ref="CX6:DF6" si="11">IF(CX7="",NA(),CX7)</f>
        <v>53.82</v>
      </c>
      <c r="CY6" s="33">
        <f t="shared" si="11"/>
        <v>54.94</v>
      </c>
      <c r="CZ6" s="33">
        <f t="shared" si="11"/>
        <v>57.48</v>
      </c>
      <c r="DA6" s="33">
        <f t="shared" si="11"/>
        <v>57.97</v>
      </c>
      <c r="DB6" s="33">
        <f t="shared" si="11"/>
        <v>68.86</v>
      </c>
      <c r="DC6" s="33">
        <f t="shared" si="11"/>
        <v>68.7</v>
      </c>
      <c r="DD6" s="33">
        <f t="shared" si="11"/>
        <v>67.38</v>
      </c>
      <c r="DE6" s="33">
        <f t="shared" si="11"/>
        <v>65.95</v>
      </c>
      <c r="DF6" s="33">
        <f t="shared" si="11"/>
        <v>66.819999999999993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0.25</v>
      </c>
      <c r="EL6" s="33">
        <f t="shared" si="14"/>
        <v>0.31</v>
      </c>
      <c r="EM6" s="33">
        <f t="shared" si="14"/>
        <v>0.1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242152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3.13</v>
      </c>
      <c r="P7" s="36">
        <v>99.04</v>
      </c>
      <c r="Q7" s="36">
        <v>4233</v>
      </c>
      <c r="R7" s="36">
        <v>52943</v>
      </c>
      <c r="S7" s="36">
        <v>178.94</v>
      </c>
      <c r="T7" s="36">
        <v>295.87</v>
      </c>
      <c r="U7" s="36">
        <v>1649</v>
      </c>
      <c r="V7" s="36">
        <v>0.48</v>
      </c>
      <c r="W7" s="36">
        <v>3435.42</v>
      </c>
      <c r="X7" s="36">
        <v>81.900000000000006</v>
      </c>
      <c r="Y7" s="36">
        <v>68</v>
      </c>
      <c r="Z7" s="36">
        <v>79.97</v>
      </c>
      <c r="AA7" s="36">
        <v>74.11</v>
      </c>
      <c r="AB7" s="36">
        <v>75.38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410.26</v>
      </c>
      <c r="BF7" s="36">
        <v>630.52</v>
      </c>
      <c r="BG7" s="36">
        <v>406.16</v>
      </c>
      <c r="BH7" s="36">
        <v>345.05</v>
      </c>
      <c r="BI7" s="36">
        <v>331.41</v>
      </c>
      <c r="BJ7" s="36">
        <v>1723.1</v>
      </c>
      <c r="BK7" s="36">
        <v>1665.33</v>
      </c>
      <c r="BL7" s="36">
        <v>1716.47</v>
      </c>
      <c r="BM7" s="36">
        <v>1741.94</v>
      </c>
      <c r="BN7" s="36">
        <v>1451.54</v>
      </c>
      <c r="BO7" s="36">
        <v>1052.6600000000001</v>
      </c>
      <c r="BP7" s="36">
        <v>57.48</v>
      </c>
      <c r="BQ7" s="36">
        <v>46.17</v>
      </c>
      <c r="BR7" s="36">
        <v>52.88</v>
      </c>
      <c r="BS7" s="36">
        <v>41.46</v>
      </c>
      <c r="BT7" s="36">
        <v>44.88</v>
      </c>
      <c r="BU7" s="36">
        <v>35.909999999999997</v>
      </c>
      <c r="BV7" s="36">
        <v>37.92</v>
      </c>
      <c r="BW7" s="36">
        <v>35.049999999999997</v>
      </c>
      <c r="BX7" s="36">
        <v>33.86</v>
      </c>
      <c r="BY7" s="36">
        <v>33.58</v>
      </c>
      <c r="BZ7" s="36">
        <v>40.22</v>
      </c>
      <c r="CA7" s="36">
        <v>391.52</v>
      </c>
      <c r="CB7" s="36">
        <v>491.88</v>
      </c>
      <c r="CC7" s="36">
        <v>427.35</v>
      </c>
      <c r="CD7" s="36">
        <v>579.02</v>
      </c>
      <c r="CE7" s="36">
        <v>521.20000000000005</v>
      </c>
      <c r="CF7" s="36">
        <v>459.38</v>
      </c>
      <c r="CG7" s="36">
        <v>438.71</v>
      </c>
      <c r="CH7" s="36">
        <v>463.38</v>
      </c>
      <c r="CI7" s="36">
        <v>510.15</v>
      </c>
      <c r="CJ7" s="36">
        <v>514.39</v>
      </c>
      <c r="CK7" s="36">
        <v>424.58</v>
      </c>
      <c r="CL7" s="36">
        <v>24.03</v>
      </c>
      <c r="CM7" s="36">
        <v>24.03</v>
      </c>
      <c r="CN7" s="36">
        <v>23.82</v>
      </c>
      <c r="CO7" s="36">
        <v>23.61</v>
      </c>
      <c r="CP7" s="36">
        <v>24.36</v>
      </c>
      <c r="CQ7" s="36">
        <v>32.04</v>
      </c>
      <c r="CR7" s="36">
        <v>33.81</v>
      </c>
      <c r="CS7" s="36">
        <v>31.37</v>
      </c>
      <c r="CT7" s="36">
        <v>29.86</v>
      </c>
      <c r="CU7" s="36">
        <v>29.28</v>
      </c>
      <c r="CV7" s="36">
        <v>33.9</v>
      </c>
      <c r="CW7" s="36">
        <v>53.42</v>
      </c>
      <c r="CX7" s="36">
        <v>53.82</v>
      </c>
      <c r="CY7" s="36">
        <v>54.94</v>
      </c>
      <c r="CZ7" s="36">
        <v>57.48</v>
      </c>
      <c r="DA7" s="36">
        <v>57.97</v>
      </c>
      <c r="DB7" s="36">
        <v>68.86</v>
      </c>
      <c r="DC7" s="36">
        <v>68.7</v>
      </c>
      <c r="DD7" s="36">
        <v>67.38</v>
      </c>
      <c r="DE7" s="36">
        <v>65.95</v>
      </c>
      <c r="DF7" s="36">
        <v>66.819999999999993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0.25</v>
      </c>
      <c r="EL7" s="36">
        <v>0.31</v>
      </c>
      <c r="EM7" s="36">
        <v>0.1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2017-02-13T05:06:39Z</cp:lastPrinted>
  <dcterms:created xsi:type="dcterms:W3CDTF">2017-02-08T03:18:11Z</dcterms:created>
  <dcterms:modified xsi:type="dcterms:W3CDTF">2017-02-22T02:57:16Z</dcterms:modified>
</cp:coreProperties>
</file>