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<sst xmlns="http://schemas.openxmlformats.org/spreadsheetml/2006/main" count="182" uniqueCount="126">
  <si>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</si>
  <si>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</si>
  <si>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</si>
  <si>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</si>
  <si>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</si>
  <si>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</si>
  <si>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</si>
  <si>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</si>
  <si>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</si>
  <si>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</si>
  <si>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</si>
  <si>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</si>
  <si>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</si>
  <si>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</si>
  <si>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</si>
  <si>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</si>
  <si>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</si>
  <si>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</si>
  <si>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</si>
  <si>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</si>
  <si>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</si>
  <si>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</si>
  <si>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</si>
  <si>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</si>
  <si>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</si>
  <si>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</si>
  <si>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</si>
  <si>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</si>
  <si>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</si>
  <si>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</si>
  <si>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</si>
  <si>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</si>
  <si>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</si>
  <si>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</si>
  <si>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</si>
  <si>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</si>
  <si>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</si>
  <si>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</si>
  <si>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</si>
  <si>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</si>
  <si>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</si>
  <si>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</si>
  <si>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</si>
  <si>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</si>
  <si>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</si>
  <si>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</si>
  <si>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</si>
  <si>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</si>
  <si>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</si>
  <si>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</si>
  <si>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</si>
  <si>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</si>
  <si>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</si>
  <si>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</si>
  <si>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</si>
  <si>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</si>
  <si>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</si>
  <si>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</si>
  <si>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</si>
  <si>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</si>
  <si>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</si>
  <si>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</si>
  <si>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</si>
  <si>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</si>
  <si>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</si>
  <si>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</si>
  <si>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木曽岬町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</si>
  <si>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</si>
  <si>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</si>
  <si>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</si>
  <si>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</si>
  <si>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</si>
  <si>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</si>
  <si>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</si>
  <si>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</si>
  <si>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</si>
  <si>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</si>
  <si>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</si>
  <si>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</si>
  <si>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</si>
  <si>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</si>
  <si>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</si>
  <si>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Ｈ22年国調</t>
  </si>
  <si>
    <t>財  政  力  指  数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</si>
  <si>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</si>
  <si>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</si>
  <si>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</si>
  <si>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</si>
  <si>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</si>
  <si>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</si>
  <si>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</si>
  <si>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</si>
  <si>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</si>
  <si>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</si>
  <si>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</si>
  <si>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</si>
  <si>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</si>
  <si>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</si>
  <si>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</si>
  <si>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</si>
  <si>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</si>
  <si>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</si>
  <si>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</si>
  <si>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>* ｢標財規模｣（標準財政規模）は、臨時財政対策債発行可能額を含む。平均については、加重平均による。</t>
  </si>
  <si>
    <t>Ｈ27年国調</t>
  </si>
  <si>
    <t>H22国調</t>
  </si>
  <si>
    <t xml:space="preserve"> H27国調／</t>
  </si>
  <si>
    <t>Ⅳ－３</t>
  </si>
  <si>
    <t>Ⅲ－３</t>
  </si>
  <si>
    <t>Ⅳ－２</t>
  </si>
  <si>
    <t>Ⅲ－２</t>
  </si>
  <si>
    <t>Ⅳ－１</t>
  </si>
  <si>
    <t>Ⅱ－２</t>
  </si>
  <si>
    <t>Ⅰ－３</t>
  </si>
  <si>
    <t>Ⅱ－０</t>
  </si>
  <si>
    <t>Ⅰ－１</t>
  </si>
  <si>
    <t>Ⅰ－２</t>
  </si>
  <si>
    <t>Ⅱ－１</t>
  </si>
  <si>
    <t>Ⅴ－１</t>
  </si>
  <si>
    <t>Ⅲ－１</t>
  </si>
  <si>
    <t>Ⅲ－０</t>
  </si>
  <si>
    <t>平成28年度</t>
  </si>
  <si>
    <t>26～28年度</t>
  </si>
  <si>
    <t>Ｈ29.1.1</t>
  </si>
  <si>
    <t>平成28年度</t>
  </si>
  <si>
    <t>注) 面積について
　国土交通省国土地理院公表｢全国都道府県市区町村別面積調｣による。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</si>
</sst>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177" fontId="0" fillId="0" borderId="55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quotePrefix="1">
      <alignment horizontal="left" vertical="center" wrapText="1"/>
    </xf>
    <xf numFmtId="0" fontId="0" fillId="0" borderId="0" xfId="0" applyNumberForma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B2" sqref="B2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81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157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101</v>
      </c>
      <c r="J4" s="10"/>
      <c r="K4" s="96" t="s">
        <v>84</v>
      </c>
      <c r="L4" s="97"/>
      <c r="M4" s="14" t="s">
        <v>1</v>
      </c>
      <c r="N4" s="15" t="s">
        <v>2</v>
      </c>
      <c r="O4" s="15" t="s">
        <v>68</v>
      </c>
      <c r="P4" s="42" t="s">
        <v>83</v>
      </c>
      <c r="Q4" s="43"/>
      <c r="R4" s="9"/>
      <c r="S4" s="157"/>
      <c r="T4" s="33"/>
      <c r="U4" s="33"/>
    </row>
    <row r="5" spans="1:21" s="4" customFormat="1" ht="27" customHeight="1">
      <c r="A5" s="13" t="s">
        <v>70</v>
      </c>
      <c r="B5" s="13" t="s">
        <v>64</v>
      </c>
      <c r="C5" s="14" t="s">
        <v>3</v>
      </c>
      <c r="D5" s="14" t="s">
        <v>4</v>
      </c>
      <c r="E5" s="14" t="s">
        <v>50</v>
      </c>
      <c r="F5" s="14" t="s">
        <v>67</v>
      </c>
      <c r="G5" s="14" t="s">
        <v>82</v>
      </c>
      <c r="H5" s="14" t="s">
        <v>104</v>
      </c>
      <c r="I5" s="10" t="s">
        <v>106</v>
      </c>
      <c r="J5" s="30" t="s">
        <v>123</v>
      </c>
      <c r="K5" s="96" t="s">
        <v>124</v>
      </c>
      <c r="L5" s="97"/>
      <c r="M5" s="30" t="s">
        <v>104</v>
      </c>
      <c r="N5" s="17"/>
      <c r="O5" s="31" t="s">
        <v>69</v>
      </c>
      <c r="P5" s="10"/>
      <c r="Q5" s="12" t="s">
        <v>58</v>
      </c>
      <c r="R5" s="9"/>
      <c r="S5" s="157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105</v>
      </c>
      <c r="J6" s="14" t="s">
        <v>5</v>
      </c>
      <c r="K6" s="10"/>
      <c r="L6" s="27"/>
      <c r="M6" s="10"/>
      <c r="N6" s="10"/>
      <c r="O6" s="17"/>
      <c r="P6" s="30" t="s">
        <v>121</v>
      </c>
      <c r="Q6" s="32" t="s">
        <v>122</v>
      </c>
      <c r="R6" s="9"/>
      <c r="S6" s="157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52</v>
      </c>
      <c r="M7" s="41" t="s">
        <v>53</v>
      </c>
      <c r="N7" s="21" t="s">
        <v>8</v>
      </c>
      <c r="O7" s="21" t="s">
        <v>8</v>
      </c>
      <c r="P7" s="39"/>
      <c r="Q7" s="147" t="s">
        <v>100</v>
      </c>
      <c r="R7" s="9"/>
      <c r="S7" s="157"/>
      <c r="T7" s="33"/>
      <c r="U7" s="33"/>
    </row>
    <row r="8" spans="1:21" ht="27" customHeight="1">
      <c r="A8" s="54" t="s">
        <v>9</v>
      </c>
      <c r="B8" s="154" t="s">
        <v>107</v>
      </c>
      <c r="C8" s="56">
        <v>280384</v>
      </c>
      <c r="D8" s="56">
        <v>286519</v>
      </c>
      <c r="E8" s="56">
        <v>286521</v>
      </c>
      <c r="F8" s="56">
        <v>288538</v>
      </c>
      <c r="G8" s="56">
        <v>285746</v>
      </c>
      <c r="H8" s="56">
        <v>279886</v>
      </c>
      <c r="I8" s="148">
        <f>(H8/G8-1)*100</f>
        <v>-2.0507723642675613</v>
      </c>
      <c r="J8" s="57">
        <v>281745</v>
      </c>
      <c r="K8" s="58"/>
      <c r="L8" s="59">
        <v>711.11</v>
      </c>
      <c r="M8" s="155">
        <f>H8/L8</f>
        <v>393.5903024848476</v>
      </c>
      <c r="N8" s="57">
        <v>66753358</v>
      </c>
      <c r="O8" s="57">
        <v>3931158</v>
      </c>
      <c r="P8" s="87">
        <v>0.729</v>
      </c>
      <c r="Q8" s="88">
        <v>0.737</v>
      </c>
      <c r="R8" s="6"/>
      <c r="S8" s="158" t="s">
        <v>125</v>
      </c>
      <c r="T8" s="6"/>
      <c r="U8" s="6"/>
    </row>
    <row r="9" spans="1:21" ht="27" customHeight="1">
      <c r="A9" s="60" t="s">
        <v>10</v>
      </c>
      <c r="B9" s="61" t="s">
        <v>65</v>
      </c>
      <c r="C9" s="62">
        <v>285015</v>
      </c>
      <c r="D9" s="62">
        <v>296623</v>
      </c>
      <c r="E9" s="62">
        <v>302102</v>
      </c>
      <c r="F9" s="62">
        <v>303845</v>
      </c>
      <c r="G9" s="62">
        <v>307766</v>
      </c>
      <c r="H9" s="62">
        <v>311031</v>
      </c>
      <c r="I9" s="149">
        <f aca="true" t="shared" si="0" ref="I9:I39">(H9/G9-1)*100</f>
        <v>1.0608709214143142</v>
      </c>
      <c r="J9" s="63">
        <v>312211</v>
      </c>
      <c r="K9" s="64"/>
      <c r="L9" s="65">
        <v>206.44</v>
      </c>
      <c r="M9" s="156">
        <f aca="true" t="shared" si="1" ref="M9:M36">H9/L9</f>
        <v>1506.6411548149583</v>
      </c>
      <c r="N9" s="63">
        <v>70210994</v>
      </c>
      <c r="O9" s="63">
        <v>212607</v>
      </c>
      <c r="P9" s="89">
        <v>1.018</v>
      </c>
      <c r="Q9" s="90">
        <v>1.001</v>
      </c>
      <c r="R9" s="6"/>
      <c r="S9" s="158"/>
      <c r="T9" s="6"/>
      <c r="U9" s="6"/>
    </row>
    <row r="10" spans="1:21" ht="27" customHeight="1">
      <c r="A10" s="60" t="s">
        <v>11</v>
      </c>
      <c r="B10" s="61" t="s">
        <v>108</v>
      </c>
      <c r="C10" s="62">
        <v>138298</v>
      </c>
      <c r="D10" s="62">
        <v>138404</v>
      </c>
      <c r="E10" s="62">
        <v>136173</v>
      </c>
      <c r="F10" s="62">
        <v>135026</v>
      </c>
      <c r="G10" s="62">
        <v>130271</v>
      </c>
      <c r="H10" s="62">
        <v>127817</v>
      </c>
      <c r="I10" s="149">
        <f t="shared" si="0"/>
        <v>-1.88376538139724</v>
      </c>
      <c r="J10" s="63">
        <v>128800</v>
      </c>
      <c r="K10" s="64"/>
      <c r="L10" s="65">
        <v>208.35</v>
      </c>
      <c r="M10" s="156">
        <f t="shared" si="1"/>
        <v>613.4725221982242</v>
      </c>
      <c r="N10" s="63">
        <v>29904712</v>
      </c>
      <c r="O10" s="63">
        <v>1845859</v>
      </c>
      <c r="P10" s="89">
        <v>0.623</v>
      </c>
      <c r="Q10" s="90">
        <v>0.63</v>
      </c>
      <c r="R10" s="6"/>
      <c r="S10" s="158"/>
      <c r="T10" s="6"/>
      <c r="U10" s="6"/>
    </row>
    <row r="11" spans="1:21" ht="27" customHeight="1">
      <c r="A11" s="60" t="s">
        <v>12</v>
      </c>
      <c r="B11" s="61" t="s">
        <v>109</v>
      </c>
      <c r="C11" s="62">
        <v>159625</v>
      </c>
      <c r="D11" s="62">
        <v>163131</v>
      </c>
      <c r="E11" s="62">
        <v>164504</v>
      </c>
      <c r="F11" s="62">
        <v>168973</v>
      </c>
      <c r="G11" s="62">
        <v>168017</v>
      </c>
      <c r="H11" s="62">
        <v>163863</v>
      </c>
      <c r="I11" s="149">
        <f t="shared" si="0"/>
        <v>-2.4723688674360367</v>
      </c>
      <c r="J11" s="63">
        <v>166577</v>
      </c>
      <c r="K11" s="64"/>
      <c r="L11" s="65">
        <v>623.66</v>
      </c>
      <c r="M11" s="156">
        <f t="shared" si="1"/>
        <v>262.74412340057086</v>
      </c>
      <c r="N11" s="63">
        <v>39846984</v>
      </c>
      <c r="O11" s="63">
        <v>2465702</v>
      </c>
      <c r="P11" s="89">
        <v>0.619</v>
      </c>
      <c r="Q11" s="90">
        <v>0.627</v>
      </c>
      <c r="R11" s="6"/>
      <c r="S11" s="159"/>
      <c r="T11" s="6"/>
      <c r="U11" s="6"/>
    </row>
    <row r="12" spans="1:21" ht="27" customHeight="1">
      <c r="A12" s="60" t="s">
        <v>13</v>
      </c>
      <c r="B12" s="61" t="s">
        <v>110</v>
      </c>
      <c r="C12" s="62">
        <v>124042</v>
      </c>
      <c r="D12" s="62">
        <v>129595</v>
      </c>
      <c r="E12" s="62">
        <v>134856</v>
      </c>
      <c r="F12" s="62">
        <v>138963</v>
      </c>
      <c r="G12" s="62">
        <v>140290</v>
      </c>
      <c r="H12" s="62">
        <v>140303</v>
      </c>
      <c r="I12" s="149">
        <f t="shared" si="0"/>
        <v>0.009266519352779667</v>
      </c>
      <c r="J12" s="63">
        <v>143080</v>
      </c>
      <c r="K12" s="64"/>
      <c r="L12" s="65">
        <v>136.68</v>
      </c>
      <c r="M12" s="156">
        <f t="shared" si="1"/>
        <v>1026.5071700321919</v>
      </c>
      <c r="N12" s="63">
        <v>30258838</v>
      </c>
      <c r="O12" s="63">
        <v>1859205</v>
      </c>
      <c r="P12" s="89">
        <v>0.855</v>
      </c>
      <c r="Q12" s="90">
        <v>0.853</v>
      </c>
      <c r="R12" s="6"/>
      <c r="S12" s="159"/>
      <c r="T12" s="6"/>
      <c r="U12" s="6"/>
    </row>
    <row r="13" spans="1:21" ht="27" customHeight="1">
      <c r="A13" s="60" t="s">
        <v>14</v>
      </c>
      <c r="B13" s="61" t="s">
        <v>111</v>
      </c>
      <c r="C13" s="62">
        <v>174105</v>
      </c>
      <c r="D13" s="62">
        <v>179800</v>
      </c>
      <c r="E13" s="62">
        <v>186151</v>
      </c>
      <c r="F13" s="62">
        <v>193114</v>
      </c>
      <c r="G13" s="62">
        <v>199293</v>
      </c>
      <c r="H13" s="62">
        <v>196403</v>
      </c>
      <c r="I13" s="149">
        <f t="shared" si="0"/>
        <v>-1.4501261961032297</v>
      </c>
      <c r="J13" s="63">
        <v>200510</v>
      </c>
      <c r="K13" s="63"/>
      <c r="L13" s="65">
        <v>194.46</v>
      </c>
      <c r="M13" s="156">
        <f t="shared" si="1"/>
        <v>1009.9917720868044</v>
      </c>
      <c r="N13" s="63">
        <v>36958913</v>
      </c>
      <c r="O13" s="63">
        <v>2371252</v>
      </c>
      <c r="P13" s="89">
        <v>0.866</v>
      </c>
      <c r="Q13" s="90">
        <v>0.868</v>
      </c>
      <c r="R13" s="6"/>
      <c r="S13" s="159"/>
      <c r="T13" s="6"/>
      <c r="U13" s="6"/>
    </row>
    <row r="14" spans="1:21" ht="27" customHeight="1">
      <c r="A14" s="60" t="s">
        <v>15</v>
      </c>
      <c r="B14" s="61" t="s">
        <v>112</v>
      </c>
      <c r="C14" s="62">
        <v>68933</v>
      </c>
      <c r="D14" s="62">
        <v>79913</v>
      </c>
      <c r="E14" s="62">
        <v>83291</v>
      </c>
      <c r="F14" s="62">
        <v>82156</v>
      </c>
      <c r="G14" s="62">
        <v>80284</v>
      </c>
      <c r="H14" s="62">
        <v>78795</v>
      </c>
      <c r="I14" s="149">
        <f t="shared" si="0"/>
        <v>-1.8546659359274575</v>
      </c>
      <c r="J14" s="63">
        <v>79942</v>
      </c>
      <c r="K14" s="63"/>
      <c r="L14" s="65">
        <v>129.77</v>
      </c>
      <c r="M14" s="156">
        <f t="shared" si="1"/>
        <v>607.1896432149186</v>
      </c>
      <c r="N14" s="63">
        <v>15721589</v>
      </c>
      <c r="O14" s="63">
        <v>1215365</v>
      </c>
      <c r="P14" s="89">
        <v>0.729</v>
      </c>
      <c r="Q14" s="90">
        <v>0.732</v>
      </c>
      <c r="R14" s="6"/>
      <c r="S14" s="159"/>
      <c r="T14" s="6"/>
      <c r="U14" s="6"/>
    </row>
    <row r="15" spans="1:21" ht="27" customHeight="1">
      <c r="A15" s="60" t="s">
        <v>16</v>
      </c>
      <c r="B15" s="61" t="s">
        <v>113</v>
      </c>
      <c r="C15" s="62">
        <v>27114</v>
      </c>
      <c r="D15" s="62">
        <v>25258</v>
      </c>
      <c r="E15" s="62">
        <v>23683</v>
      </c>
      <c r="F15" s="62">
        <v>22103</v>
      </c>
      <c r="G15" s="62">
        <v>20033</v>
      </c>
      <c r="H15" s="62">
        <v>18009</v>
      </c>
      <c r="I15" s="149">
        <f t="shared" si="0"/>
        <v>-10.103329506314584</v>
      </c>
      <c r="J15" s="63">
        <v>18763</v>
      </c>
      <c r="K15" s="63"/>
      <c r="L15" s="65">
        <v>192.71</v>
      </c>
      <c r="M15" s="156">
        <f t="shared" si="1"/>
        <v>93.45129988064967</v>
      </c>
      <c r="N15" s="63">
        <v>5876367</v>
      </c>
      <c r="O15" s="63">
        <v>295214</v>
      </c>
      <c r="P15" s="89">
        <v>0.391</v>
      </c>
      <c r="Q15" s="90">
        <v>0.392</v>
      </c>
      <c r="R15" s="6"/>
      <c r="S15" s="6"/>
      <c r="T15" s="6"/>
      <c r="U15" s="6"/>
    </row>
    <row r="16" spans="1:21" ht="27" customHeight="1">
      <c r="A16" s="60" t="s">
        <v>17</v>
      </c>
      <c r="B16" s="61" t="s">
        <v>114</v>
      </c>
      <c r="C16" s="62">
        <v>45045</v>
      </c>
      <c r="D16" s="62">
        <v>46128</v>
      </c>
      <c r="E16" s="62">
        <v>46606</v>
      </c>
      <c r="F16" s="62">
        <v>49253</v>
      </c>
      <c r="G16" s="62">
        <v>51023</v>
      </c>
      <c r="H16" s="62">
        <v>50254</v>
      </c>
      <c r="I16" s="149">
        <f t="shared" si="0"/>
        <v>-1.5071634360974473</v>
      </c>
      <c r="J16" s="63">
        <v>49709</v>
      </c>
      <c r="K16" s="64"/>
      <c r="L16" s="65">
        <v>191.04</v>
      </c>
      <c r="M16" s="156">
        <f t="shared" si="1"/>
        <v>263.05485762144053</v>
      </c>
      <c r="N16" s="63">
        <v>12933932</v>
      </c>
      <c r="O16" s="63">
        <v>528034</v>
      </c>
      <c r="P16" s="89">
        <v>0.931</v>
      </c>
      <c r="Q16" s="90">
        <v>0.948</v>
      </c>
      <c r="R16" s="6"/>
      <c r="S16" s="158"/>
      <c r="T16" s="6"/>
      <c r="U16" s="6"/>
    </row>
    <row r="17" spans="1:21" ht="27" customHeight="1">
      <c r="A17" s="60" t="s">
        <v>18</v>
      </c>
      <c r="B17" s="61" t="s">
        <v>115</v>
      </c>
      <c r="C17" s="62">
        <v>27320</v>
      </c>
      <c r="D17" s="62">
        <v>26806</v>
      </c>
      <c r="E17" s="62">
        <v>24945</v>
      </c>
      <c r="F17" s="62">
        <v>23067</v>
      </c>
      <c r="G17" s="62">
        <v>21435</v>
      </c>
      <c r="H17" s="62">
        <v>19448</v>
      </c>
      <c r="I17" s="149">
        <f t="shared" si="0"/>
        <v>-9.269885700956381</v>
      </c>
      <c r="J17" s="63">
        <v>19691</v>
      </c>
      <c r="K17" s="63"/>
      <c r="L17" s="65">
        <v>107.34</v>
      </c>
      <c r="M17" s="156">
        <f t="shared" si="1"/>
        <v>181.18129308738588</v>
      </c>
      <c r="N17" s="63">
        <v>6254502</v>
      </c>
      <c r="O17" s="63">
        <v>349656</v>
      </c>
      <c r="P17" s="89">
        <v>0.449</v>
      </c>
      <c r="Q17" s="90">
        <v>0.452</v>
      </c>
      <c r="R17" s="6"/>
      <c r="S17" s="158"/>
      <c r="T17" s="6"/>
      <c r="U17" s="6"/>
    </row>
    <row r="18" spans="1:21" ht="27" customHeight="1">
      <c r="A18" s="60" t="s">
        <v>19</v>
      </c>
      <c r="B18" s="61" t="s">
        <v>113</v>
      </c>
      <c r="C18" s="62">
        <v>25783</v>
      </c>
      <c r="D18" s="62">
        <v>24067</v>
      </c>
      <c r="E18" s="62">
        <v>22640</v>
      </c>
      <c r="F18" s="62">
        <v>21230</v>
      </c>
      <c r="G18" s="62">
        <v>19662</v>
      </c>
      <c r="H18" s="62">
        <v>17322</v>
      </c>
      <c r="I18" s="149">
        <f t="shared" si="0"/>
        <v>-11.901129081476958</v>
      </c>
      <c r="J18" s="63">
        <v>17670</v>
      </c>
      <c r="K18" s="64"/>
      <c r="L18" s="65">
        <v>373.35</v>
      </c>
      <c r="M18" s="156">
        <f t="shared" si="1"/>
        <v>46.396143029329046</v>
      </c>
      <c r="N18" s="63">
        <v>7119761</v>
      </c>
      <c r="O18" s="63">
        <v>311854</v>
      </c>
      <c r="P18" s="89">
        <v>0.263</v>
      </c>
      <c r="Q18" s="90">
        <v>0.272</v>
      </c>
      <c r="R18" s="6"/>
      <c r="S18" s="158"/>
      <c r="T18" s="6"/>
      <c r="U18" s="6"/>
    </row>
    <row r="19" spans="1:21" ht="27" customHeight="1">
      <c r="A19" s="60" t="s">
        <v>51</v>
      </c>
      <c r="B19" s="61" t="s">
        <v>116</v>
      </c>
      <c r="C19" s="62">
        <v>43882</v>
      </c>
      <c r="D19" s="62">
        <v>45746</v>
      </c>
      <c r="E19" s="62">
        <v>45630</v>
      </c>
      <c r="F19" s="62">
        <v>46446</v>
      </c>
      <c r="G19" s="62">
        <v>45684</v>
      </c>
      <c r="H19" s="62">
        <v>45815</v>
      </c>
      <c r="I19" s="149">
        <f t="shared" si="0"/>
        <v>0.28675247351370725</v>
      </c>
      <c r="J19" s="63">
        <v>45758</v>
      </c>
      <c r="K19" s="64"/>
      <c r="L19" s="65">
        <v>219.83</v>
      </c>
      <c r="M19" s="156">
        <f t="shared" si="1"/>
        <v>208.41104489833052</v>
      </c>
      <c r="N19" s="63">
        <v>13307060</v>
      </c>
      <c r="O19" s="63">
        <v>786179</v>
      </c>
      <c r="P19" s="89">
        <v>0.807</v>
      </c>
      <c r="Q19" s="90">
        <v>0.832</v>
      </c>
      <c r="R19" s="6"/>
      <c r="S19" s="6"/>
      <c r="T19" s="6"/>
      <c r="U19" s="6"/>
    </row>
    <row r="20" spans="1:21" ht="27" customHeight="1">
      <c r="A20" s="60" t="s">
        <v>56</v>
      </c>
      <c r="B20" s="61" t="s">
        <v>117</v>
      </c>
      <c r="C20" s="62">
        <v>62877</v>
      </c>
      <c r="D20" s="62">
        <v>63035</v>
      </c>
      <c r="E20" s="62">
        <v>61628</v>
      </c>
      <c r="F20" s="62">
        <v>58225</v>
      </c>
      <c r="G20" s="62">
        <v>54694</v>
      </c>
      <c r="H20" s="62">
        <v>50341</v>
      </c>
      <c r="I20" s="149">
        <f t="shared" si="0"/>
        <v>-7.958825465316122</v>
      </c>
      <c r="J20" s="63">
        <v>52140</v>
      </c>
      <c r="K20" s="63"/>
      <c r="L20" s="65">
        <v>178.95</v>
      </c>
      <c r="M20" s="156">
        <f t="shared" si="1"/>
        <v>281.3132159821179</v>
      </c>
      <c r="N20" s="63">
        <v>16961892</v>
      </c>
      <c r="O20" s="63">
        <v>854364</v>
      </c>
      <c r="P20" s="89">
        <v>0.389</v>
      </c>
      <c r="Q20" s="90">
        <v>0.408</v>
      </c>
      <c r="R20" s="6"/>
      <c r="S20" s="6"/>
      <c r="T20" s="6"/>
      <c r="U20" s="6"/>
    </row>
    <row r="21" spans="1:21" ht="27" customHeight="1" thickBot="1">
      <c r="A21" s="66" t="s">
        <v>57</v>
      </c>
      <c r="B21" s="67" t="s">
        <v>114</v>
      </c>
      <c r="C21" s="68">
        <v>97752</v>
      </c>
      <c r="D21" s="68">
        <v>101435</v>
      </c>
      <c r="E21" s="68">
        <v>101527</v>
      </c>
      <c r="F21" s="68">
        <v>100623</v>
      </c>
      <c r="G21" s="68">
        <v>97207</v>
      </c>
      <c r="H21" s="68">
        <v>90581</v>
      </c>
      <c r="I21" s="150">
        <f t="shared" si="0"/>
        <v>-6.8163815363091125</v>
      </c>
      <c r="J21" s="69">
        <v>93892</v>
      </c>
      <c r="K21" s="70"/>
      <c r="L21" s="71">
        <v>558.23</v>
      </c>
      <c r="M21" s="77">
        <f t="shared" si="1"/>
        <v>162.26465793669274</v>
      </c>
      <c r="N21" s="69">
        <v>28148303</v>
      </c>
      <c r="O21" s="69">
        <v>1697461</v>
      </c>
      <c r="P21" s="91">
        <v>0.632</v>
      </c>
      <c r="Q21" s="92">
        <v>0.639</v>
      </c>
      <c r="R21" s="6"/>
      <c r="S21" s="6"/>
      <c r="T21" s="6"/>
      <c r="U21" s="6"/>
    </row>
    <row r="22" spans="1:21" ht="27" customHeight="1">
      <c r="A22" s="54" t="s">
        <v>66</v>
      </c>
      <c r="B22" s="55" t="s">
        <v>117</v>
      </c>
      <c r="C22" s="56">
        <v>7167</v>
      </c>
      <c r="D22" s="56">
        <v>7231</v>
      </c>
      <c r="E22" s="56">
        <v>7172</v>
      </c>
      <c r="F22" s="56">
        <v>6965</v>
      </c>
      <c r="G22" s="56">
        <v>6855</v>
      </c>
      <c r="H22" s="56">
        <v>6357</v>
      </c>
      <c r="I22" s="148">
        <f t="shared" si="0"/>
        <v>-7.264770240700214</v>
      </c>
      <c r="J22" s="57">
        <v>6457</v>
      </c>
      <c r="K22" s="58"/>
      <c r="L22" s="59">
        <v>15.74</v>
      </c>
      <c r="M22" s="155">
        <f t="shared" si="1"/>
        <v>403.87547649301143</v>
      </c>
      <c r="N22" s="57">
        <v>2062321</v>
      </c>
      <c r="O22" s="57">
        <v>111910</v>
      </c>
      <c r="P22" s="87">
        <v>0.525</v>
      </c>
      <c r="Q22" s="88">
        <v>0.513</v>
      </c>
      <c r="R22" s="6"/>
      <c r="S22" s="6"/>
      <c r="T22" s="6"/>
      <c r="U22" s="6"/>
    </row>
    <row r="23" spans="1:21" ht="27" customHeight="1">
      <c r="A23" s="60" t="s">
        <v>21</v>
      </c>
      <c r="B23" s="72" t="s">
        <v>118</v>
      </c>
      <c r="C23" s="62">
        <v>25447</v>
      </c>
      <c r="D23" s="62">
        <v>26235</v>
      </c>
      <c r="E23" s="62">
        <v>26305</v>
      </c>
      <c r="F23" s="62">
        <v>25897</v>
      </c>
      <c r="G23" s="62">
        <v>25661</v>
      </c>
      <c r="H23" s="62">
        <v>25344</v>
      </c>
      <c r="I23" s="149">
        <f t="shared" si="0"/>
        <v>-1.2353376719535514</v>
      </c>
      <c r="J23" s="63">
        <v>25580</v>
      </c>
      <c r="K23" s="63"/>
      <c r="L23" s="65">
        <v>22.68</v>
      </c>
      <c r="M23" s="156">
        <f t="shared" si="1"/>
        <v>1117.4603174603176</v>
      </c>
      <c r="N23" s="63">
        <v>5653965</v>
      </c>
      <c r="O23" s="63">
        <v>327753</v>
      </c>
      <c r="P23" s="89">
        <v>0.824</v>
      </c>
      <c r="Q23" s="90">
        <v>0.823</v>
      </c>
      <c r="R23" s="6"/>
      <c r="S23" s="6"/>
      <c r="T23" s="6"/>
      <c r="U23" s="6"/>
    </row>
    <row r="24" spans="1:21" ht="27" customHeight="1">
      <c r="A24" s="60" t="s">
        <v>22</v>
      </c>
      <c r="B24" s="61" t="s">
        <v>118</v>
      </c>
      <c r="C24" s="62">
        <v>32263</v>
      </c>
      <c r="D24" s="62">
        <v>35117</v>
      </c>
      <c r="E24" s="62">
        <v>37972</v>
      </c>
      <c r="F24" s="62">
        <v>38986</v>
      </c>
      <c r="G24" s="62">
        <v>39978</v>
      </c>
      <c r="H24" s="62">
        <v>40210</v>
      </c>
      <c r="I24" s="149">
        <f t="shared" si="0"/>
        <v>0.5803191755465509</v>
      </c>
      <c r="J24" s="63">
        <v>41731</v>
      </c>
      <c r="K24" s="64"/>
      <c r="L24" s="65">
        <v>107.01</v>
      </c>
      <c r="M24" s="156">
        <f t="shared" si="1"/>
        <v>375.7592748341276</v>
      </c>
      <c r="N24" s="63">
        <v>8562120</v>
      </c>
      <c r="O24" s="63">
        <v>639051</v>
      </c>
      <c r="P24" s="89">
        <v>0.773</v>
      </c>
      <c r="Q24" s="90">
        <v>0.785</v>
      </c>
      <c r="R24" s="6"/>
      <c r="S24" s="6"/>
      <c r="T24" s="6"/>
      <c r="U24" s="6"/>
    </row>
    <row r="25" spans="1:21" ht="27" customHeight="1">
      <c r="A25" s="60" t="s">
        <v>23</v>
      </c>
      <c r="B25" s="61" t="s">
        <v>119</v>
      </c>
      <c r="C25" s="62">
        <v>6744</v>
      </c>
      <c r="D25" s="62">
        <v>6900</v>
      </c>
      <c r="E25" s="62">
        <v>6716</v>
      </c>
      <c r="F25" s="62">
        <v>7114</v>
      </c>
      <c r="G25" s="62">
        <v>9626</v>
      </c>
      <c r="H25" s="62">
        <v>10560</v>
      </c>
      <c r="I25" s="149">
        <f t="shared" si="0"/>
        <v>9.702888011635146</v>
      </c>
      <c r="J25" s="63">
        <v>10634</v>
      </c>
      <c r="K25" s="63"/>
      <c r="L25" s="65">
        <v>5.99</v>
      </c>
      <c r="M25" s="156">
        <f t="shared" si="1"/>
        <v>1762.9382303839732</v>
      </c>
      <c r="N25" s="63">
        <v>2837471</v>
      </c>
      <c r="O25" s="63">
        <v>186700</v>
      </c>
      <c r="P25" s="89">
        <v>0.797</v>
      </c>
      <c r="Q25" s="90">
        <v>0.785</v>
      </c>
      <c r="R25" s="6"/>
      <c r="S25" s="6"/>
      <c r="T25" s="6"/>
      <c r="U25" s="6"/>
    </row>
    <row r="26" spans="1:21" ht="27" customHeight="1">
      <c r="A26" s="60" t="s">
        <v>24</v>
      </c>
      <c r="B26" s="61" t="s">
        <v>119</v>
      </c>
      <c r="C26" s="62">
        <v>9988</v>
      </c>
      <c r="D26" s="62">
        <v>10863</v>
      </c>
      <c r="E26" s="62">
        <v>11782</v>
      </c>
      <c r="F26" s="62">
        <v>13048</v>
      </c>
      <c r="G26" s="62">
        <v>14003</v>
      </c>
      <c r="H26" s="62">
        <v>14752</v>
      </c>
      <c r="I26" s="149">
        <f t="shared" si="0"/>
        <v>5.348853817039201</v>
      </c>
      <c r="J26" s="63">
        <v>14977</v>
      </c>
      <c r="K26" s="63"/>
      <c r="L26" s="65">
        <v>8.73</v>
      </c>
      <c r="M26" s="156">
        <f t="shared" si="1"/>
        <v>1689.8052691867124</v>
      </c>
      <c r="N26" s="63">
        <v>5004050</v>
      </c>
      <c r="O26" s="63">
        <v>0</v>
      </c>
      <c r="P26" s="89">
        <v>1.302</v>
      </c>
      <c r="Q26" s="90">
        <v>1.284</v>
      </c>
      <c r="R26" s="6"/>
      <c r="S26" s="6"/>
      <c r="T26" s="6"/>
      <c r="U26" s="6"/>
    </row>
    <row r="27" spans="1:21" ht="27" customHeight="1">
      <c r="A27" s="60" t="s">
        <v>25</v>
      </c>
      <c r="B27" s="61" t="s">
        <v>119</v>
      </c>
      <c r="C27" s="62">
        <v>15691</v>
      </c>
      <c r="D27" s="62">
        <v>15644</v>
      </c>
      <c r="E27" s="62">
        <v>16149</v>
      </c>
      <c r="F27" s="62">
        <v>15793</v>
      </c>
      <c r="G27" s="62">
        <v>15438</v>
      </c>
      <c r="H27" s="62">
        <v>14878</v>
      </c>
      <c r="I27" s="149">
        <f t="shared" si="0"/>
        <v>-3.6274128773157166</v>
      </c>
      <c r="J27" s="63">
        <v>14984</v>
      </c>
      <c r="K27" s="64"/>
      <c r="L27" s="65">
        <v>103.06</v>
      </c>
      <c r="M27" s="156">
        <f t="shared" si="1"/>
        <v>144.3625072773142</v>
      </c>
      <c r="N27" s="63">
        <v>5287562</v>
      </c>
      <c r="O27" s="63">
        <v>303727</v>
      </c>
      <c r="P27" s="89">
        <v>0.563</v>
      </c>
      <c r="Q27" s="90">
        <v>0.574</v>
      </c>
      <c r="R27" s="6"/>
      <c r="S27" s="6"/>
      <c r="T27" s="6"/>
      <c r="U27" s="6"/>
    </row>
    <row r="28" spans="1:21" ht="27" customHeight="1">
      <c r="A28" s="60" t="s">
        <v>26</v>
      </c>
      <c r="B28" s="153" t="s">
        <v>118</v>
      </c>
      <c r="C28" s="62">
        <v>21484</v>
      </c>
      <c r="D28" s="62">
        <v>21853</v>
      </c>
      <c r="E28" s="62">
        <v>22300</v>
      </c>
      <c r="F28" s="62">
        <v>22618</v>
      </c>
      <c r="G28" s="62">
        <v>22833</v>
      </c>
      <c r="H28" s="62">
        <v>22586</v>
      </c>
      <c r="I28" s="149">
        <f t="shared" si="0"/>
        <v>-1.0817676170455037</v>
      </c>
      <c r="J28" s="63">
        <v>23162</v>
      </c>
      <c r="K28" s="63"/>
      <c r="L28" s="65">
        <v>41.04</v>
      </c>
      <c r="M28" s="156">
        <f t="shared" si="1"/>
        <v>550.3411306042885</v>
      </c>
      <c r="N28" s="63">
        <v>5198941</v>
      </c>
      <c r="O28" s="63">
        <v>315436</v>
      </c>
      <c r="P28" s="89">
        <v>0.578</v>
      </c>
      <c r="Q28" s="90">
        <v>0.57</v>
      </c>
      <c r="R28" s="6"/>
      <c r="S28" s="6"/>
      <c r="T28" s="6"/>
      <c r="U28" s="6"/>
    </row>
    <row r="29" spans="1:21" ht="27" customHeight="1">
      <c r="A29" s="60" t="s">
        <v>27</v>
      </c>
      <c r="B29" s="61" t="s">
        <v>112</v>
      </c>
      <c r="C29" s="62">
        <v>12144</v>
      </c>
      <c r="D29" s="62">
        <v>11758</v>
      </c>
      <c r="E29" s="62">
        <v>11399</v>
      </c>
      <c r="F29" s="62">
        <v>11099</v>
      </c>
      <c r="G29" s="62">
        <v>10416</v>
      </c>
      <c r="H29" s="62">
        <v>9557</v>
      </c>
      <c r="I29" s="149">
        <f t="shared" si="0"/>
        <v>-8.24692780337941</v>
      </c>
      <c r="J29" s="63">
        <v>9721</v>
      </c>
      <c r="K29" s="64"/>
      <c r="L29" s="73">
        <v>362.86</v>
      </c>
      <c r="M29" s="156">
        <f t="shared" si="1"/>
        <v>26.337981590696135</v>
      </c>
      <c r="N29" s="63">
        <v>4729879</v>
      </c>
      <c r="O29" s="63">
        <v>193743</v>
      </c>
      <c r="P29" s="89">
        <v>0.261</v>
      </c>
      <c r="Q29" s="90">
        <v>0.256</v>
      </c>
      <c r="R29" s="6"/>
      <c r="S29" s="6"/>
      <c r="T29" s="6"/>
      <c r="U29" s="6"/>
    </row>
    <row r="30" spans="1:21" ht="27" customHeight="1">
      <c r="A30" s="60" t="s">
        <v>28</v>
      </c>
      <c r="B30" s="61" t="s">
        <v>111</v>
      </c>
      <c r="C30" s="62">
        <v>12348</v>
      </c>
      <c r="D30" s="62">
        <v>13313</v>
      </c>
      <c r="E30" s="62">
        <v>14284</v>
      </c>
      <c r="F30" s="62">
        <v>14835</v>
      </c>
      <c r="G30" s="62">
        <v>15297</v>
      </c>
      <c r="H30" s="62">
        <v>15431</v>
      </c>
      <c r="I30" s="149">
        <f t="shared" si="0"/>
        <v>0.875988755965218</v>
      </c>
      <c r="J30" s="63">
        <v>15713</v>
      </c>
      <c r="K30" s="63"/>
      <c r="L30" s="65">
        <v>40.91</v>
      </c>
      <c r="M30" s="156">
        <f t="shared" si="1"/>
        <v>377.19384013688585</v>
      </c>
      <c r="N30" s="63">
        <v>3939720</v>
      </c>
      <c r="O30" s="63">
        <v>236712</v>
      </c>
      <c r="P30" s="89">
        <v>0.616</v>
      </c>
      <c r="Q30" s="90">
        <v>0.6</v>
      </c>
      <c r="R30" s="6"/>
      <c r="S30" s="6"/>
      <c r="T30" s="6"/>
      <c r="U30" s="6"/>
    </row>
    <row r="31" spans="1:21" ht="27" customHeight="1">
      <c r="A31" s="60" t="s">
        <v>54</v>
      </c>
      <c r="B31" s="61" t="s">
        <v>117</v>
      </c>
      <c r="C31" s="62">
        <v>9075</v>
      </c>
      <c r="D31" s="62">
        <v>9077</v>
      </c>
      <c r="E31" s="62">
        <v>9218</v>
      </c>
      <c r="F31" s="62">
        <v>9057</v>
      </c>
      <c r="G31" s="62">
        <v>8692</v>
      </c>
      <c r="H31" s="62">
        <v>8309</v>
      </c>
      <c r="I31" s="149">
        <f t="shared" si="0"/>
        <v>-4.406350667280257</v>
      </c>
      <c r="J31" s="63">
        <v>8459</v>
      </c>
      <c r="K31" s="63"/>
      <c r="L31" s="65">
        <v>134.98</v>
      </c>
      <c r="M31" s="156">
        <f t="shared" si="1"/>
        <v>61.557267743369394</v>
      </c>
      <c r="N31" s="63">
        <v>2590666</v>
      </c>
      <c r="O31" s="63">
        <v>114742</v>
      </c>
      <c r="P31" s="89">
        <v>0.327</v>
      </c>
      <c r="Q31" s="90">
        <v>0.324</v>
      </c>
      <c r="R31" s="6"/>
      <c r="S31" s="6"/>
      <c r="T31" s="6"/>
      <c r="U31" s="6"/>
    </row>
    <row r="32" spans="1:21" ht="27" customHeight="1">
      <c r="A32" s="60" t="s">
        <v>55</v>
      </c>
      <c r="B32" s="61" t="s">
        <v>117</v>
      </c>
      <c r="C32" s="62">
        <v>12580</v>
      </c>
      <c r="D32" s="62">
        <v>11921</v>
      </c>
      <c r="E32" s="62">
        <v>11334</v>
      </c>
      <c r="F32" s="62">
        <v>10788</v>
      </c>
      <c r="G32" s="62">
        <v>9846</v>
      </c>
      <c r="H32" s="62">
        <v>8939</v>
      </c>
      <c r="I32" s="149">
        <f t="shared" si="0"/>
        <v>-9.211862685354454</v>
      </c>
      <c r="J32" s="63">
        <v>9119</v>
      </c>
      <c r="K32" s="64"/>
      <c r="L32" s="73">
        <v>233.32</v>
      </c>
      <c r="M32" s="156">
        <f t="shared" si="1"/>
        <v>38.31218926795817</v>
      </c>
      <c r="N32" s="63">
        <v>4692528</v>
      </c>
      <c r="O32" s="63">
        <v>175095</v>
      </c>
      <c r="P32" s="89">
        <v>0.194</v>
      </c>
      <c r="Q32" s="90">
        <v>0.196</v>
      </c>
      <c r="R32" s="6"/>
      <c r="S32" s="6"/>
      <c r="T32" s="6"/>
      <c r="U32" s="6"/>
    </row>
    <row r="33" spans="1:21" ht="27" customHeight="1">
      <c r="A33" s="60" t="s">
        <v>59</v>
      </c>
      <c r="B33" s="61" t="s">
        <v>120</v>
      </c>
      <c r="C33" s="62">
        <v>20933</v>
      </c>
      <c r="D33" s="62">
        <v>19673</v>
      </c>
      <c r="E33" s="62">
        <v>18235</v>
      </c>
      <c r="F33" s="62">
        <v>16687</v>
      </c>
      <c r="G33" s="62">
        <v>14791</v>
      </c>
      <c r="H33" s="62">
        <v>12788</v>
      </c>
      <c r="I33" s="149">
        <f t="shared" si="0"/>
        <v>-13.542018795213306</v>
      </c>
      <c r="J33" s="63">
        <v>13521</v>
      </c>
      <c r="K33" s="64"/>
      <c r="L33" s="73">
        <v>241.89</v>
      </c>
      <c r="M33" s="156">
        <f t="shared" si="1"/>
        <v>52.867005663731454</v>
      </c>
      <c r="N33" s="63">
        <v>5933424</v>
      </c>
      <c r="O33" s="63">
        <v>231961</v>
      </c>
      <c r="P33" s="89">
        <v>0.209</v>
      </c>
      <c r="Q33" s="90">
        <v>0.208</v>
      </c>
      <c r="R33" s="6"/>
      <c r="S33" s="6"/>
      <c r="T33" s="6"/>
      <c r="U33" s="6"/>
    </row>
    <row r="34" spans="1:21" ht="27" customHeight="1">
      <c r="A34" s="60" t="s">
        <v>60</v>
      </c>
      <c r="B34" s="61" t="s">
        <v>109</v>
      </c>
      <c r="C34" s="62">
        <v>23663</v>
      </c>
      <c r="D34" s="62">
        <v>22478</v>
      </c>
      <c r="E34" s="62">
        <v>21362</v>
      </c>
      <c r="F34" s="62">
        <v>19963</v>
      </c>
      <c r="G34" s="62">
        <v>18611</v>
      </c>
      <c r="H34" s="62">
        <v>16338</v>
      </c>
      <c r="I34" s="149">
        <f t="shared" si="0"/>
        <v>-12.213207243028313</v>
      </c>
      <c r="J34" s="63">
        <v>16849</v>
      </c>
      <c r="K34" s="64"/>
      <c r="L34" s="73">
        <v>256.53</v>
      </c>
      <c r="M34" s="156">
        <f t="shared" si="1"/>
        <v>63.688457490352015</v>
      </c>
      <c r="N34" s="63">
        <v>6103287</v>
      </c>
      <c r="O34" s="63">
        <v>264295</v>
      </c>
      <c r="P34" s="89">
        <v>0.283</v>
      </c>
      <c r="Q34" s="90">
        <v>0.29</v>
      </c>
      <c r="R34" s="6"/>
      <c r="S34" s="6"/>
      <c r="T34" s="6"/>
      <c r="U34" s="6"/>
    </row>
    <row r="35" spans="1:21" ht="27" customHeight="1">
      <c r="A35" s="60" t="s">
        <v>29</v>
      </c>
      <c r="B35" s="61" t="s">
        <v>114</v>
      </c>
      <c r="C35" s="62">
        <v>9893</v>
      </c>
      <c r="D35" s="62">
        <v>9914</v>
      </c>
      <c r="E35" s="62">
        <v>10030</v>
      </c>
      <c r="F35" s="62">
        <v>9903</v>
      </c>
      <c r="G35" s="62">
        <v>9376</v>
      </c>
      <c r="H35" s="62">
        <v>8741</v>
      </c>
      <c r="I35" s="149">
        <f t="shared" si="0"/>
        <v>-6.772610921501709</v>
      </c>
      <c r="J35" s="63">
        <v>8972</v>
      </c>
      <c r="K35" s="63"/>
      <c r="L35" s="65">
        <v>88.13</v>
      </c>
      <c r="M35" s="156">
        <f t="shared" si="1"/>
        <v>99.1830250765914</v>
      </c>
      <c r="N35" s="63">
        <v>3181445</v>
      </c>
      <c r="O35" s="63">
        <v>134586</v>
      </c>
      <c r="P35" s="89">
        <v>0.286</v>
      </c>
      <c r="Q35" s="90">
        <v>0.283</v>
      </c>
      <c r="R35" s="6"/>
      <c r="S35" s="6"/>
      <c r="T35" s="6"/>
      <c r="U35" s="6"/>
    </row>
    <row r="36" spans="1:21" ht="27" customHeight="1" thickBot="1">
      <c r="A36" s="74" t="s">
        <v>61</v>
      </c>
      <c r="B36" s="75" t="s">
        <v>110</v>
      </c>
      <c r="C36" s="76">
        <v>12919</v>
      </c>
      <c r="D36" s="76">
        <v>12921</v>
      </c>
      <c r="E36" s="76">
        <v>12824</v>
      </c>
      <c r="F36" s="76">
        <v>12648</v>
      </c>
      <c r="G36" s="76">
        <v>11896</v>
      </c>
      <c r="H36" s="76">
        <v>11207</v>
      </c>
      <c r="I36" s="151">
        <f t="shared" si="0"/>
        <v>-5.791862811028913</v>
      </c>
      <c r="J36" s="69">
        <v>11386</v>
      </c>
      <c r="K36" s="70"/>
      <c r="L36" s="71">
        <v>79.62</v>
      </c>
      <c r="M36" s="77">
        <f t="shared" si="1"/>
        <v>140.756091434313</v>
      </c>
      <c r="N36" s="78">
        <v>4090987</v>
      </c>
      <c r="O36" s="78">
        <v>187501</v>
      </c>
      <c r="P36" s="93">
        <v>0.307</v>
      </c>
      <c r="Q36" s="92">
        <v>0.316</v>
      </c>
      <c r="R36" s="6"/>
      <c r="S36" s="6"/>
      <c r="T36" s="6"/>
      <c r="U36" s="6"/>
    </row>
    <row r="37" spans="1:21" ht="27" customHeight="1" thickBot="1">
      <c r="A37" s="79" t="s">
        <v>89</v>
      </c>
      <c r="B37" s="80"/>
      <c r="C37" s="81">
        <f aca="true" t="shared" si="2" ref="C37:H37">SUM(C8:C21)</f>
        <v>1560175</v>
      </c>
      <c r="D37" s="81">
        <f t="shared" si="2"/>
        <v>1606460</v>
      </c>
      <c r="E37" s="81">
        <f t="shared" si="2"/>
        <v>1620257</v>
      </c>
      <c r="F37" s="81">
        <f t="shared" si="2"/>
        <v>1631562</v>
      </c>
      <c r="G37" s="81">
        <f t="shared" si="2"/>
        <v>1621405</v>
      </c>
      <c r="H37" s="81">
        <f t="shared" si="2"/>
        <v>1589868</v>
      </c>
      <c r="I37" s="152">
        <f t="shared" si="0"/>
        <v>-1.9450414917926095</v>
      </c>
      <c r="J37" s="81">
        <f>SUM(J8:J21)</f>
        <v>1610488</v>
      </c>
      <c r="K37" s="82"/>
      <c r="L37" s="83">
        <v>4031.9</v>
      </c>
      <c r="M37" s="84">
        <f>H37/L37</f>
        <v>394.3222798184479</v>
      </c>
      <c r="N37" s="81">
        <f>SUM(N8:N21)</f>
        <v>380257205</v>
      </c>
      <c r="O37" s="81">
        <f>SUM(O8:O21)</f>
        <v>18723910</v>
      </c>
      <c r="P37" s="94">
        <f>AVERAGEA(P8:P21)</f>
        <v>0.6643571428571428</v>
      </c>
      <c r="Q37" s="95">
        <f>AVERAGEA(Q8:Q21)</f>
        <v>0.6707857142857143</v>
      </c>
      <c r="R37" s="34"/>
      <c r="S37" s="34"/>
      <c r="T37" s="6"/>
      <c r="U37" s="6"/>
    </row>
    <row r="38" spans="1:21" ht="27" customHeight="1" thickBot="1">
      <c r="A38" s="79" t="s">
        <v>90</v>
      </c>
      <c r="B38" s="85"/>
      <c r="C38" s="81">
        <f aca="true" t="shared" si="3" ref="C38:H38">SUM(C22:C36)</f>
        <v>232339</v>
      </c>
      <c r="D38" s="81">
        <f t="shared" si="3"/>
        <v>234898</v>
      </c>
      <c r="E38" s="81">
        <f t="shared" si="3"/>
        <v>237082</v>
      </c>
      <c r="F38" s="81">
        <f t="shared" si="3"/>
        <v>235401</v>
      </c>
      <c r="G38" s="81">
        <f t="shared" si="3"/>
        <v>233319</v>
      </c>
      <c r="H38" s="81">
        <f t="shared" si="3"/>
        <v>225997</v>
      </c>
      <c r="I38" s="152">
        <f t="shared" si="0"/>
        <v>-3.1381927746990224</v>
      </c>
      <c r="J38" s="81">
        <f>SUM(J22:J36)</f>
        <v>231265</v>
      </c>
      <c r="K38" s="82"/>
      <c r="L38" s="86">
        <v>1742.5</v>
      </c>
      <c r="M38" s="84">
        <f>H38/L38</f>
        <v>129.69698708751793</v>
      </c>
      <c r="N38" s="81">
        <f>SUM(N22:N36)</f>
        <v>69868366</v>
      </c>
      <c r="O38" s="81">
        <f>SUM(O22:O36)</f>
        <v>3423212</v>
      </c>
      <c r="P38" s="94">
        <f>AVERAGEA(P22:P36)</f>
        <v>0.523</v>
      </c>
      <c r="Q38" s="95">
        <f>AVERAGEA(Q22:Q36)</f>
        <v>0.5204666666666667</v>
      </c>
      <c r="R38" s="34"/>
      <c r="S38" s="34"/>
      <c r="T38" s="6"/>
      <c r="U38" s="6"/>
    </row>
    <row r="39" spans="1:21" ht="27" customHeight="1" thickBot="1">
      <c r="A39" s="79" t="s">
        <v>91</v>
      </c>
      <c r="B39" s="85"/>
      <c r="C39" s="81">
        <f aca="true" t="shared" si="4" ref="C39:H39">SUM(C8:C36)</f>
        <v>1792514</v>
      </c>
      <c r="D39" s="81">
        <f t="shared" si="4"/>
        <v>1841358</v>
      </c>
      <c r="E39" s="81">
        <f t="shared" si="4"/>
        <v>1857339</v>
      </c>
      <c r="F39" s="81">
        <f t="shared" si="4"/>
        <v>1866963</v>
      </c>
      <c r="G39" s="81">
        <f t="shared" si="4"/>
        <v>1854724</v>
      </c>
      <c r="H39" s="81">
        <f t="shared" si="4"/>
        <v>1815865</v>
      </c>
      <c r="I39" s="152">
        <f t="shared" si="0"/>
        <v>-2.0951365270519995</v>
      </c>
      <c r="J39" s="81">
        <f>SUM(J8:J36)</f>
        <v>1841753</v>
      </c>
      <c r="K39" s="82"/>
      <c r="L39" s="86">
        <f>SUM(L8:L36)</f>
        <v>5774.409999999998</v>
      </c>
      <c r="M39" s="84">
        <f>H39/L39</f>
        <v>314.4676252638799</v>
      </c>
      <c r="N39" s="81">
        <f>SUM(N8:N36)</f>
        <v>450125571</v>
      </c>
      <c r="O39" s="81">
        <f>SUM(O8:O36)</f>
        <v>22147122</v>
      </c>
      <c r="P39" s="94">
        <f>AVERAGEA(P8:P36)</f>
        <v>0.5912413793103447</v>
      </c>
      <c r="Q39" s="95">
        <f>AVERAGEA(Q8:Q36)</f>
        <v>0.5930344827586207</v>
      </c>
      <c r="R39" s="34"/>
      <c r="S39" s="34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2" t="s">
        <v>31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mergeCells count="2">
    <mergeCell ref="S16:S18"/>
    <mergeCell ref="S8:S10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63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4"/>
      <c r="B3" s="115"/>
      <c r="C3" s="10"/>
      <c r="D3" s="10"/>
      <c r="E3" s="10"/>
      <c r="F3" s="10"/>
      <c r="G3" s="28"/>
      <c r="H3" s="10"/>
      <c r="I3" s="10"/>
      <c r="J3" s="11"/>
      <c r="K3" s="10"/>
      <c r="L3" s="12"/>
      <c r="M3" s="100"/>
      <c r="N3" s="99"/>
      <c r="O3" s="129"/>
      <c r="P3" s="99"/>
      <c r="Q3" s="130"/>
      <c r="R3" s="131"/>
    </row>
    <row r="4" spans="1:18" s="4" customFormat="1" ht="27" customHeight="1">
      <c r="A4" s="116"/>
      <c r="B4" s="117" t="s">
        <v>33</v>
      </c>
      <c r="C4" s="14" t="s">
        <v>34</v>
      </c>
      <c r="D4" s="14" t="s">
        <v>35</v>
      </c>
      <c r="E4" s="14" t="s">
        <v>36</v>
      </c>
      <c r="F4" s="14" t="s">
        <v>92</v>
      </c>
      <c r="G4" s="14" t="s">
        <v>85</v>
      </c>
      <c r="H4" s="14" t="s">
        <v>37</v>
      </c>
      <c r="I4" s="14" t="s">
        <v>38</v>
      </c>
      <c r="J4" s="15" t="s">
        <v>39</v>
      </c>
      <c r="K4" s="14" t="s">
        <v>38</v>
      </c>
      <c r="L4" s="16" t="s">
        <v>40</v>
      </c>
      <c r="M4" s="16" t="s">
        <v>62</v>
      </c>
      <c r="N4" s="9"/>
      <c r="O4" s="128" t="s">
        <v>95</v>
      </c>
      <c r="P4" s="9"/>
      <c r="Q4" s="132" t="s">
        <v>98</v>
      </c>
      <c r="R4" s="131"/>
    </row>
    <row r="5" spans="1:18" s="4" customFormat="1" ht="27" customHeight="1">
      <c r="A5" s="118" t="s">
        <v>70</v>
      </c>
      <c r="B5" s="101"/>
      <c r="C5" s="10"/>
      <c r="D5" s="14" t="s">
        <v>41</v>
      </c>
      <c r="E5" s="14" t="s">
        <v>42</v>
      </c>
      <c r="F5" s="14" t="s">
        <v>43</v>
      </c>
      <c r="G5" s="14" t="s">
        <v>86</v>
      </c>
      <c r="H5" s="10"/>
      <c r="I5" s="10"/>
      <c r="J5" s="17"/>
      <c r="K5" s="14" t="s">
        <v>44</v>
      </c>
      <c r="L5" s="16" t="s">
        <v>45</v>
      </c>
      <c r="M5" s="146" t="s">
        <v>99</v>
      </c>
      <c r="N5" s="13" t="s">
        <v>47</v>
      </c>
      <c r="O5" s="16" t="s">
        <v>94</v>
      </c>
      <c r="P5" s="13" t="s">
        <v>48</v>
      </c>
      <c r="Q5" s="133" t="s">
        <v>97</v>
      </c>
      <c r="R5" s="131"/>
    </row>
    <row r="6" spans="1:18" s="4" customFormat="1" ht="27" customHeight="1">
      <c r="A6" s="116"/>
      <c r="B6" s="101"/>
      <c r="C6" s="10"/>
      <c r="D6" s="10"/>
      <c r="E6" s="10"/>
      <c r="F6" s="10"/>
      <c r="G6" s="14" t="s">
        <v>88</v>
      </c>
      <c r="H6" s="10"/>
      <c r="I6" s="10"/>
      <c r="J6" s="17"/>
      <c r="K6" s="10"/>
      <c r="L6" s="16" t="s">
        <v>46</v>
      </c>
      <c r="M6" s="135"/>
      <c r="N6" s="101"/>
      <c r="O6" s="16" t="s">
        <v>102</v>
      </c>
      <c r="P6" s="9"/>
      <c r="Q6" s="133" t="s">
        <v>96</v>
      </c>
      <c r="R6" s="131"/>
    </row>
    <row r="7" spans="1:18" s="4" customFormat="1" ht="27" customHeight="1" thickBot="1">
      <c r="A7" s="119"/>
      <c r="B7" s="120" t="s">
        <v>71</v>
      </c>
      <c r="C7" s="21" t="s">
        <v>72</v>
      </c>
      <c r="D7" s="21" t="s">
        <v>73</v>
      </c>
      <c r="E7" s="21" t="s">
        <v>74</v>
      </c>
      <c r="F7" s="21" t="s">
        <v>75</v>
      </c>
      <c r="G7" s="21" t="s">
        <v>87</v>
      </c>
      <c r="H7" s="21" t="s">
        <v>76</v>
      </c>
      <c r="I7" s="21" t="s">
        <v>77</v>
      </c>
      <c r="J7" s="22" t="s">
        <v>78</v>
      </c>
      <c r="K7" s="21" t="s">
        <v>79</v>
      </c>
      <c r="L7" s="23"/>
      <c r="M7" s="23" t="s">
        <v>49</v>
      </c>
      <c r="N7" s="20" t="s">
        <v>80</v>
      </c>
      <c r="O7" s="23" t="s">
        <v>49</v>
      </c>
      <c r="P7" s="20" t="s">
        <v>93</v>
      </c>
      <c r="Q7" s="140" t="s">
        <v>49</v>
      </c>
      <c r="R7" s="131"/>
    </row>
    <row r="8" spans="1:18" ht="27" customHeight="1">
      <c r="A8" s="121" t="s">
        <v>9</v>
      </c>
      <c r="B8" s="122">
        <v>110054154</v>
      </c>
      <c r="C8" s="106">
        <v>109582413</v>
      </c>
      <c r="D8" s="106">
        <v>471741</v>
      </c>
      <c r="E8" s="106">
        <v>335188</v>
      </c>
      <c r="F8" s="106">
        <v>136553</v>
      </c>
      <c r="G8" s="109">
        <v>0.2</v>
      </c>
      <c r="H8" s="106">
        <v>-435787</v>
      </c>
      <c r="I8" s="106">
        <v>55558</v>
      </c>
      <c r="J8" s="107">
        <v>3500</v>
      </c>
      <c r="K8" s="106">
        <v>2400000</v>
      </c>
      <c r="L8" s="108">
        <v>-2776729</v>
      </c>
      <c r="M8" s="136">
        <v>94</v>
      </c>
      <c r="N8" s="110">
        <v>23637484</v>
      </c>
      <c r="O8" s="136">
        <v>35.4</v>
      </c>
      <c r="P8" s="110">
        <v>106323081</v>
      </c>
      <c r="Q8" s="141">
        <v>159.3</v>
      </c>
      <c r="R8" s="134"/>
    </row>
    <row r="9" spans="1:18" ht="27" customHeight="1">
      <c r="A9" s="123" t="s">
        <v>10</v>
      </c>
      <c r="B9" s="124">
        <v>110266362</v>
      </c>
      <c r="C9" s="44">
        <v>107627082</v>
      </c>
      <c r="D9" s="44">
        <v>2639280</v>
      </c>
      <c r="E9" s="44">
        <v>1026343</v>
      </c>
      <c r="F9" s="44">
        <v>1612937</v>
      </c>
      <c r="G9" s="103">
        <v>2.3</v>
      </c>
      <c r="H9" s="44">
        <v>-962865</v>
      </c>
      <c r="I9" s="44">
        <v>6102</v>
      </c>
      <c r="J9" s="45">
        <v>0</v>
      </c>
      <c r="K9" s="44">
        <v>779475</v>
      </c>
      <c r="L9" s="46">
        <v>-1736238</v>
      </c>
      <c r="M9" s="137">
        <v>88.4</v>
      </c>
      <c r="N9" s="2">
        <v>28334271</v>
      </c>
      <c r="O9" s="137">
        <v>40.4</v>
      </c>
      <c r="P9" s="2">
        <v>68679194</v>
      </c>
      <c r="Q9" s="142">
        <v>97.8</v>
      </c>
      <c r="R9" s="134"/>
    </row>
    <row r="10" spans="1:18" ht="27" customHeight="1">
      <c r="A10" s="123" t="s">
        <v>11</v>
      </c>
      <c r="B10" s="124">
        <v>51430403</v>
      </c>
      <c r="C10" s="44">
        <v>50376750</v>
      </c>
      <c r="D10" s="44">
        <v>1053653</v>
      </c>
      <c r="E10" s="44">
        <v>180327</v>
      </c>
      <c r="F10" s="44">
        <v>873326</v>
      </c>
      <c r="G10" s="103">
        <v>2.9</v>
      </c>
      <c r="H10" s="44">
        <v>-1173258</v>
      </c>
      <c r="I10" s="44">
        <v>68132</v>
      </c>
      <c r="J10" s="45">
        <v>0</v>
      </c>
      <c r="K10" s="44">
        <v>0</v>
      </c>
      <c r="L10" s="46">
        <v>-1105126</v>
      </c>
      <c r="M10" s="137">
        <v>91.8</v>
      </c>
      <c r="N10" s="2">
        <v>21775101</v>
      </c>
      <c r="O10" s="137">
        <v>72.8</v>
      </c>
      <c r="P10" s="2">
        <v>52581084</v>
      </c>
      <c r="Q10" s="142">
        <v>175.8</v>
      </c>
      <c r="R10" s="134"/>
    </row>
    <row r="11" spans="1:18" ht="27" customHeight="1">
      <c r="A11" s="123" t="s">
        <v>12</v>
      </c>
      <c r="B11" s="124">
        <v>61931505</v>
      </c>
      <c r="C11" s="44">
        <v>60254121</v>
      </c>
      <c r="D11" s="44">
        <v>1677384</v>
      </c>
      <c r="E11" s="44">
        <v>80320</v>
      </c>
      <c r="F11" s="44">
        <v>1597064</v>
      </c>
      <c r="G11" s="103">
        <v>4</v>
      </c>
      <c r="H11" s="44">
        <v>403472</v>
      </c>
      <c r="I11" s="44">
        <v>614442</v>
      </c>
      <c r="J11" s="45">
        <v>0</v>
      </c>
      <c r="K11" s="44">
        <v>274069</v>
      </c>
      <c r="L11" s="46">
        <v>743845</v>
      </c>
      <c r="M11" s="137">
        <v>89.8</v>
      </c>
      <c r="N11" s="2">
        <v>14044596</v>
      </c>
      <c r="O11" s="137">
        <v>35.2</v>
      </c>
      <c r="P11" s="2">
        <v>45631228</v>
      </c>
      <c r="Q11" s="142">
        <v>114.5</v>
      </c>
      <c r="R11" s="134"/>
    </row>
    <row r="12" spans="1:18" ht="27" customHeight="1">
      <c r="A12" s="123" t="s">
        <v>13</v>
      </c>
      <c r="B12" s="124">
        <v>55750343</v>
      </c>
      <c r="C12" s="44">
        <v>53920838</v>
      </c>
      <c r="D12" s="44">
        <v>1829505</v>
      </c>
      <c r="E12" s="44">
        <v>112228</v>
      </c>
      <c r="F12" s="44">
        <v>1717277</v>
      </c>
      <c r="G12" s="103">
        <v>5.7</v>
      </c>
      <c r="H12" s="44">
        <v>166585</v>
      </c>
      <c r="I12" s="44">
        <v>781684</v>
      </c>
      <c r="J12" s="45">
        <v>0</v>
      </c>
      <c r="K12" s="44">
        <v>1236977</v>
      </c>
      <c r="L12" s="46">
        <v>-288708</v>
      </c>
      <c r="M12" s="137">
        <v>99.2</v>
      </c>
      <c r="N12" s="2">
        <v>8164910</v>
      </c>
      <c r="O12" s="137">
        <v>27</v>
      </c>
      <c r="P12" s="2">
        <v>58095273</v>
      </c>
      <c r="Q12" s="142">
        <v>192</v>
      </c>
      <c r="R12" s="134"/>
    </row>
    <row r="13" spans="1:18" ht="27" customHeight="1">
      <c r="A13" s="123" t="s">
        <v>14</v>
      </c>
      <c r="B13" s="124">
        <v>60311787</v>
      </c>
      <c r="C13" s="44">
        <v>58968978</v>
      </c>
      <c r="D13" s="44">
        <v>1342809</v>
      </c>
      <c r="E13" s="44">
        <v>272232</v>
      </c>
      <c r="F13" s="44">
        <v>1070577</v>
      </c>
      <c r="G13" s="103">
        <v>2.9</v>
      </c>
      <c r="H13" s="44">
        <v>214358</v>
      </c>
      <c r="I13" s="44">
        <v>4718</v>
      </c>
      <c r="J13" s="45">
        <v>22109</v>
      </c>
      <c r="K13" s="44">
        <v>0</v>
      </c>
      <c r="L13" s="46">
        <v>241185</v>
      </c>
      <c r="M13" s="137">
        <v>92.5</v>
      </c>
      <c r="N13" s="2">
        <v>11445520</v>
      </c>
      <c r="O13" s="137">
        <v>31</v>
      </c>
      <c r="P13" s="2">
        <v>44284136</v>
      </c>
      <c r="Q13" s="142">
        <v>119.8</v>
      </c>
      <c r="R13" s="134"/>
    </row>
    <row r="14" spans="1:18" ht="27" customHeight="1">
      <c r="A14" s="123" t="s">
        <v>15</v>
      </c>
      <c r="B14" s="124">
        <v>26773228</v>
      </c>
      <c r="C14" s="44">
        <v>26487107</v>
      </c>
      <c r="D14" s="44">
        <v>286121</v>
      </c>
      <c r="E14" s="44">
        <v>9007</v>
      </c>
      <c r="F14" s="44">
        <v>277114</v>
      </c>
      <c r="G14" s="103">
        <v>1.8</v>
      </c>
      <c r="H14" s="44">
        <v>-44100</v>
      </c>
      <c r="I14" s="44">
        <v>211062</v>
      </c>
      <c r="J14" s="45">
        <v>0</v>
      </c>
      <c r="K14" s="44">
        <v>0</v>
      </c>
      <c r="L14" s="46">
        <v>166962</v>
      </c>
      <c r="M14" s="137">
        <v>99.7</v>
      </c>
      <c r="N14" s="2">
        <v>2232808</v>
      </c>
      <c r="O14" s="137">
        <v>14.2</v>
      </c>
      <c r="P14" s="2">
        <v>34810455</v>
      </c>
      <c r="Q14" s="142">
        <v>221.4</v>
      </c>
      <c r="R14" s="134"/>
    </row>
    <row r="15" spans="1:18" ht="27" customHeight="1">
      <c r="A15" s="123" t="s">
        <v>16</v>
      </c>
      <c r="B15" s="124">
        <v>10509397</v>
      </c>
      <c r="C15" s="44">
        <v>10237138</v>
      </c>
      <c r="D15" s="44">
        <v>272259</v>
      </c>
      <c r="E15" s="44">
        <v>5127</v>
      </c>
      <c r="F15" s="44">
        <v>267132</v>
      </c>
      <c r="G15" s="103">
        <v>4.5</v>
      </c>
      <c r="H15" s="44">
        <v>17215</v>
      </c>
      <c r="I15" s="44">
        <v>620520</v>
      </c>
      <c r="J15" s="45">
        <v>0</v>
      </c>
      <c r="K15" s="44">
        <v>672246</v>
      </c>
      <c r="L15" s="46">
        <v>-34511</v>
      </c>
      <c r="M15" s="137">
        <v>96.4</v>
      </c>
      <c r="N15" s="2">
        <v>2314804</v>
      </c>
      <c r="O15" s="137">
        <v>39.4</v>
      </c>
      <c r="P15" s="2">
        <v>10974475</v>
      </c>
      <c r="Q15" s="142">
        <v>186.8</v>
      </c>
      <c r="R15" s="134"/>
    </row>
    <row r="16" spans="1:18" ht="27" customHeight="1">
      <c r="A16" s="123" t="s">
        <v>17</v>
      </c>
      <c r="B16" s="124">
        <v>20455170</v>
      </c>
      <c r="C16" s="44">
        <v>19755921</v>
      </c>
      <c r="D16" s="44">
        <v>699249</v>
      </c>
      <c r="E16" s="44">
        <v>368728</v>
      </c>
      <c r="F16" s="44">
        <v>330521</v>
      </c>
      <c r="G16" s="103">
        <v>2.6</v>
      </c>
      <c r="H16" s="44">
        <v>-637842</v>
      </c>
      <c r="I16" s="44">
        <v>2186</v>
      </c>
      <c r="J16" s="45">
        <v>0</v>
      </c>
      <c r="K16" s="44">
        <v>770393</v>
      </c>
      <c r="L16" s="46">
        <v>-1406049</v>
      </c>
      <c r="M16" s="137">
        <v>89.1</v>
      </c>
      <c r="N16" s="2">
        <v>8445753</v>
      </c>
      <c r="O16" s="137">
        <v>65.3</v>
      </c>
      <c r="P16" s="2">
        <v>16419604</v>
      </c>
      <c r="Q16" s="142">
        <v>126.9</v>
      </c>
      <c r="R16" s="134"/>
    </row>
    <row r="17" spans="1:18" ht="27" customHeight="1">
      <c r="A17" s="123" t="s">
        <v>18</v>
      </c>
      <c r="B17" s="124">
        <v>11609483</v>
      </c>
      <c r="C17" s="44">
        <v>11342654</v>
      </c>
      <c r="D17" s="44">
        <v>266829</v>
      </c>
      <c r="E17" s="44">
        <v>253</v>
      </c>
      <c r="F17" s="44">
        <v>266576</v>
      </c>
      <c r="G17" s="103">
        <v>4.3</v>
      </c>
      <c r="H17" s="44">
        <v>-36359</v>
      </c>
      <c r="I17" s="44">
        <v>151897</v>
      </c>
      <c r="J17" s="45">
        <v>0</v>
      </c>
      <c r="K17" s="44">
        <v>0</v>
      </c>
      <c r="L17" s="46">
        <v>115538</v>
      </c>
      <c r="M17" s="137">
        <v>88.3</v>
      </c>
      <c r="N17" s="2">
        <v>1840770</v>
      </c>
      <c r="O17" s="137">
        <v>29.4</v>
      </c>
      <c r="P17" s="2">
        <v>12652066</v>
      </c>
      <c r="Q17" s="142">
        <v>202.3</v>
      </c>
      <c r="R17" s="134"/>
    </row>
    <row r="18" spans="1:18" ht="27" customHeight="1">
      <c r="A18" s="123" t="s">
        <v>19</v>
      </c>
      <c r="B18" s="124">
        <v>12751582</v>
      </c>
      <c r="C18" s="44">
        <v>12182078</v>
      </c>
      <c r="D18" s="44">
        <v>569504</v>
      </c>
      <c r="E18" s="44">
        <v>27521</v>
      </c>
      <c r="F18" s="44">
        <v>541983</v>
      </c>
      <c r="G18" s="103">
        <v>7.6</v>
      </c>
      <c r="H18" s="44">
        <v>-16470</v>
      </c>
      <c r="I18" s="44">
        <v>2306</v>
      </c>
      <c r="J18" s="45">
        <v>0</v>
      </c>
      <c r="K18" s="44">
        <v>150000</v>
      </c>
      <c r="L18" s="46">
        <v>-164164</v>
      </c>
      <c r="M18" s="137">
        <v>84.6</v>
      </c>
      <c r="N18" s="2">
        <v>6348375</v>
      </c>
      <c r="O18" s="137">
        <v>89.2</v>
      </c>
      <c r="P18" s="2">
        <v>13844509</v>
      </c>
      <c r="Q18" s="142">
        <v>194.5</v>
      </c>
      <c r="R18" s="134"/>
    </row>
    <row r="19" spans="1:18" ht="27" customHeight="1">
      <c r="A19" s="123" t="s">
        <v>51</v>
      </c>
      <c r="B19" s="124">
        <v>25955300</v>
      </c>
      <c r="C19" s="44">
        <v>25297834</v>
      </c>
      <c r="D19" s="44">
        <v>657466</v>
      </c>
      <c r="E19" s="44">
        <v>65328</v>
      </c>
      <c r="F19" s="44">
        <v>592138</v>
      </c>
      <c r="G19" s="103">
        <v>4.4</v>
      </c>
      <c r="H19" s="44">
        <v>451952</v>
      </c>
      <c r="I19" s="44">
        <v>940659</v>
      </c>
      <c r="J19" s="45">
        <v>0</v>
      </c>
      <c r="K19" s="44">
        <v>1500000</v>
      </c>
      <c r="L19" s="46">
        <v>-107389</v>
      </c>
      <c r="M19" s="137">
        <v>87.8</v>
      </c>
      <c r="N19" s="2">
        <v>15737781</v>
      </c>
      <c r="O19" s="137">
        <v>118.3</v>
      </c>
      <c r="P19" s="2">
        <v>21698068</v>
      </c>
      <c r="Q19" s="142">
        <v>163.1</v>
      </c>
      <c r="R19" s="134"/>
    </row>
    <row r="20" spans="1:18" ht="27" customHeight="1">
      <c r="A20" s="123" t="s">
        <v>56</v>
      </c>
      <c r="B20" s="124">
        <v>27707234</v>
      </c>
      <c r="C20" s="44">
        <v>26809360</v>
      </c>
      <c r="D20" s="44">
        <v>897874</v>
      </c>
      <c r="E20" s="44">
        <v>246670</v>
      </c>
      <c r="F20" s="44">
        <v>651204</v>
      </c>
      <c r="G20" s="103">
        <v>3.8</v>
      </c>
      <c r="H20" s="44">
        <v>-480380</v>
      </c>
      <c r="I20" s="44">
        <v>1396405</v>
      </c>
      <c r="J20" s="45">
        <v>0</v>
      </c>
      <c r="K20" s="44">
        <v>726920</v>
      </c>
      <c r="L20" s="46">
        <v>189105</v>
      </c>
      <c r="M20" s="137">
        <v>95.2</v>
      </c>
      <c r="N20" s="2">
        <v>10370268</v>
      </c>
      <c r="O20" s="137">
        <v>61.1</v>
      </c>
      <c r="P20" s="2">
        <v>31484065</v>
      </c>
      <c r="Q20" s="142">
        <v>185.6</v>
      </c>
      <c r="R20" s="134"/>
    </row>
    <row r="21" spans="1:18" ht="27" customHeight="1" thickBot="1">
      <c r="A21" s="19" t="s">
        <v>57</v>
      </c>
      <c r="B21" s="125">
        <v>46125979</v>
      </c>
      <c r="C21" s="111">
        <v>45219231</v>
      </c>
      <c r="D21" s="111">
        <v>906748</v>
      </c>
      <c r="E21" s="111">
        <v>90691</v>
      </c>
      <c r="F21" s="111">
        <v>816057</v>
      </c>
      <c r="G21" s="105">
        <v>2.9</v>
      </c>
      <c r="H21" s="111">
        <v>-135400</v>
      </c>
      <c r="I21" s="111">
        <v>547893</v>
      </c>
      <c r="J21" s="112">
        <v>0</v>
      </c>
      <c r="K21" s="111">
        <v>0</v>
      </c>
      <c r="L21" s="113">
        <v>412493</v>
      </c>
      <c r="M21" s="138">
        <v>97.4</v>
      </c>
      <c r="N21" s="5">
        <v>15044991</v>
      </c>
      <c r="O21" s="138">
        <v>53.4</v>
      </c>
      <c r="P21" s="5">
        <v>56052317</v>
      </c>
      <c r="Q21" s="143">
        <v>199.1</v>
      </c>
      <c r="R21" s="134"/>
    </row>
    <row r="22" spans="1:18" ht="27" customHeight="1">
      <c r="A22" s="121" t="s">
        <v>20</v>
      </c>
      <c r="B22" s="122">
        <v>4264219</v>
      </c>
      <c r="C22" s="106">
        <v>4167977</v>
      </c>
      <c r="D22" s="106">
        <v>96242</v>
      </c>
      <c r="E22" s="106">
        <v>3860</v>
      </c>
      <c r="F22" s="106">
        <v>92382</v>
      </c>
      <c r="G22" s="109">
        <v>4.5</v>
      </c>
      <c r="H22" s="106">
        <v>-69897</v>
      </c>
      <c r="I22" s="106">
        <v>10086</v>
      </c>
      <c r="J22" s="107">
        <v>0</v>
      </c>
      <c r="K22" s="106">
        <v>0</v>
      </c>
      <c r="L22" s="108">
        <v>-59811</v>
      </c>
      <c r="M22" s="136">
        <v>81.8</v>
      </c>
      <c r="N22" s="110">
        <v>4094712</v>
      </c>
      <c r="O22" s="136">
        <v>198.5</v>
      </c>
      <c r="P22" s="110">
        <v>2942091</v>
      </c>
      <c r="Q22" s="141">
        <v>142.7</v>
      </c>
      <c r="R22" s="134"/>
    </row>
    <row r="23" spans="1:18" ht="27" customHeight="1">
      <c r="A23" s="123" t="s">
        <v>21</v>
      </c>
      <c r="B23" s="124">
        <v>8025990</v>
      </c>
      <c r="C23" s="44">
        <v>7658451</v>
      </c>
      <c r="D23" s="44">
        <v>367539</v>
      </c>
      <c r="E23" s="44">
        <v>23353</v>
      </c>
      <c r="F23" s="44">
        <v>344186</v>
      </c>
      <c r="G23" s="103">
        <v>6.1</v>
      </c>
      <c r="H23" s="44">
        <v>-124603</v>
      </c>
      <c r="I23" s="44">
        <v>1040</v>
      </c>
      <c r="J23" s="45">
        <v>0</v>
      </c>
      <c r="K23" s="44">
        <v>162000</v>
      </c>
      <c r="L23" s="46">
        <v>-285563</v>
      </c>
      <c r="M23" s="137">
        <v>89.9</v>
      </c>
      <c r="N23" s="2">
        <v>3698780</v>
      </c>
      <c r="O23" s="137">
        <v>65.4</v>
      </c>
      <c r="P23" s="2">
        <v>5437262</v>
      </c>
      <c r="Q23" s="142">
        <v>96.2</v>
      </c>
      <c r="R23" s="134"/>
    </row>
    <row r="24" spans="1:18" ht="27" customHeight="1">
      <c r="A24" s="123" t="s">
        <v>22</v>
      </c>
      <c r="B24" s="124">
        <v>13941367</v>
      </c>
      <c r="C24" s="44">
        <v>13117961</v>
      </c>
      <c r="D24" s="44">
        <v>823406</v>
      </c>
      <c r="E24" s="44">
        <v>276421</v>
      </c>
      <c r="F24" s="44">
        <v>546985</v>
      </c>
      <c r="G24" s="103">
        <v>6.4</v>
      </c>
      <c r="H24" s="44">
        <v>-65675</v>
      </c>
      <c r="I24" s="44">
        <v>199144</v>
      </c>
      <c r="J24" s="45">
        <v>0</v>
      </c>
      <c r="K24" s="44">
        <v>314134</v>
      </c>
      <c r="L24" s="46">
        <v>-180665</v>
      </c>
      <c r="M24" s="137">
        <v>83.3</v>
      </c>
      <c r="N24" s="2">
        <v>5290433</v>
      </c>
      <c r="O24" s="137">
        <v>61.8</v>
      </c>
      <c r="P24" s="2">
        <v>8403695</v>
      </c>
      <c r="Q24" s="142">
        <v>98.1</v>
      </c>
      <c r="R24" s="134"/>
    </row>
    <row r="25" spans="1:18" ht="27" customHeight="1">
      <c r="A25" s="123" t="s">
        <v>23</v>
      </c>
      <c r="B25" s="124">
        <v>4471691</v>
      </c>
      <c r="C25" s="44">
        <v>4254865</v>
      </c>
      <c r="D25" s="44">
        <v>216826</v>
      </c>
      <c r="E25" s="44">
        <v>10049</v>
      </c>
      <c r="F25" s="44">
        <v>206777</v>
      </c>
      <c r="G25" s="103">
        <v>7.3</v>
      </c>
      <c r="H25" s="44">
        <v>-49316</v>
      </c>
      <c r="I25" s="44">
        <v>378553</v>
      </c>
      <c r="J25" s="45">
        <v>0</v>
      </c>
      <c r="K25" s="44">
        <v>350000</v>
      </c>
      <c r="L25" s="46">
        <v>-20763</v>
      </c>
      <c r="M25" s="137">
        <v>83.9</v>
      </c>
      <c r="N25" s="2">
        <v>1955282</v>
      </c>
      <c r="O25" s="137">
        <v>68.9</v>
      </c>
      <c r="P25" s="2">
        <v>4100033</v>
      </c>
      <c r="Q25" s="142">
        <v>144.5</v>
      </c>
      <c r="R25" s="134"/>
    </row>
    <row r="26" spans="1:18" ht="27" customHeight="1">
      <c r="A26" s="123" t="s">
        <v>24</v>
      </c>
      <c r="B26" s="124">
        <v>6614904</v>
      </c>
      <c r="C26" s="44">
        <v>6186523</v>
      </c>
      <c r="D26" s="44">
        <v>428381</v>
      </c>
      <c r="E26" s="44">
        <v>0</v>
      </c>
      <c r="F26" s="44">
        <v>428381</v>
      </c>
      <c r="G26" s="103">
        <v>8.6</v>
      </c>
      <c r="H26" s="44">
        <v>-34409</v>
      </c>
      <c r="I26" s="44">
        <v>310046</v>
      </c>
      <c r="J26" s="45">
        <v>0</v>
      </c>
      <c r="K26" s="44">
        <v>0</v>
      </c>
      <c r="L26" s="46">
        <v>275637</v>
      </c>
      <c r="M26" s="137">
        <v>67.8</v>
      </c>
      <c r="N26" s="2">
        <v>23652915</v>
      </c>
      <c r="O26" s="137">
        <v>472.7</v>
      </c>
      <c r="P26" s="2">
        <v>483418</v>
      </c>
      <c r="Q26" s="142">
        <v>9.7</v>
      </c>
      <c r="R26" s="134"/>
    </row>
    <row r="27" spans="1:18" ht="27" customHeight="1">
      <c r="A27" s="123" t="s">
        <v>25</v>
      </c>
      <c r="B27" s="124">
        <v>7622846</v>
      </c>
      <c r="C27" s="44">
        <v>7369494</v>
      </c>
      <c r="D27" s="44">
        <v>253352</v>
      </c>
      <c r="E27" s="44">
        <v>24954</v>
      </c>
      <c r="F27" s="44">
        <v>228398</v>
      </c>
      <c r="G27" s="103">
        <v>4.3</v>
      </c>
      <c r="H27" s="44">
        <v>-53555</v>
      </c>
      <c r="I27" s="44">
        <v>141311</v>
      </c>
      <c r="J27" s="45">
        <v>0</v>
      </c>
      <c r="K27" s="44">
        <v>386303</v>
      </c>
      <c r="L27" s="46">
        <v>-298547</v>
      </c>
      <c r="M27" s="137">
        <v>83.4</v>
      </c>
      <c r="N27" s="2">
        <v>3738772</v>
      </c>
      <c r="O27" s="137">
        <v>70.7</v>
      </c>
      <c r="P27" s="2">
        <v>6135125</v>
      </c>
      <c r="Q27" s="142">
        <v>116</v>
      </c>
      <c r="R27" s="134"/>
    </row>
    <row r="28" spans="1:18" ht="27" customHeight="1">
      <c r="A28" s="123" t="s">
        <v>26</v>
      </c>
      <c r="B28" s="124">
        <v>10271927</v>
      </c>
      <c r="C28" s="44">
        <v>9711614</v>
      </c>
      <c r="D28" s="44">
        <v>560313</v>
      </c>
      <c r="E28" s="44">
        <v>69811</v>
      </c>
      <c r="F28" s="44">
        <v>490502</v>
      </c>
      <c r="G28" s="103">
        <v>9.4</v>
      </c>
      <c r="H28" s="44">
        <v>-41572</v>
      </c>
      <c r="I28" s="44">
        <v>8934</v>
      </c>
      <c r="J28" s="45">
        <v>0</v>
      </c>
      <c r="K28" s="44">
        <v>393000</v>
      </c>
      <c r="L28" s="46">
        <v>-425638</v>
      </c>
      <c r="M28" s="137">
        <v>87.4</v>
      </c>
      <c r="N28" s="2">
        <v>1907524</v>
      </c>
      <c r="O28" s="137">
        <v>36.7</v>
      </c>
      <c r="P28" s="2">
        <v>9140026</v>
      </c>
      <c r="Q28" s="142">
        <v>175.8</v>
      </c>
      <c r="R28" s="134"/>
    </row>
    <row r="29" spans="1:18" ht="27" customHeight="1">
      <c r="A29" s="123" t="s">
        <v>27</v>
      </c>
      <c r="B29" s="124">
        <v>7690389</v>
      </c>
      <c r="C29" s="44">
        <v>7489638</v>
      </c>
      <c r="D29" s="44">
        <v>200751</v>
      </c>
      <c r="E29" s="44">
        <v>23001</v>
      </c>
      <c r="F29" s="44">
        <v>177750</v>
      </c>
      <c r="G29" s="103">
        <v>3.8</v>
      </c>
      <c r="H29" s="44">
        <v>-95773</v>
      </c>
      <c r="I29" s="44">
        <v>212814</v>
      </c>
      <c r="J29" s="45">
        <v>0</v>
      </c>
      <c r="K29" s="44">
        <v>0</v>
      </c>
      <c r="L29" s="46">
        <v>117041</v>
      </c>
      <c r="M29" s="137">
        <v>91.3</v>
      </c>
      <c r="N29" s="2">
        <v>4579129</v>
      </c>
      <c r="O29" s="137">
        <v>96.8</v>
      </c>
      <c r="P29" s="2">
        <v>9447621</v>
      </c>
      <c r="Q29" s="142">
        <v>199.7</v>
      </c>
      <c r="R29" s="134"/>
    </row>
    <row r="30" spans="1:18" ht="27" customHeight="1">
      <c r="A30" s="123" t="s">
        <v>28</v>
      </c>
      <c r="B30" s="124">
        <v>5993295</v>
      </c>
      <c r="C30" s="44">
        <v>5820444</v>
      </c>
      <c r="D30" s="44">
        <v>172851</v>
      </c>
      <c r="E30" s="44">
        <v>30444</v>
      </c>
      <c r="F30" s="44">
        <v>142407</v>
      </c>
      <c r="G30" s="103">
        <v>3.6</v>
      </c>
      <c r="H30" s="44">
        <v>-98727</v>
      </c>
      <c r="I30" s="44">
        <v>100695</v>
      </c>
      <c r="J30" s="45">
        <v>0</v>
      </c>
      <c r="K30" s="44">
        <v>146320</v>
      </c>
      <c r="L30" s="46">
        <v>-144352</v>
      </c>
      <c r="M30" s="137">
        <v>80.2</v>
      </c>
      <c r="N30" s="2">
        <v>2282625</v>
      </c>
      <c r="O30" s="137">
        <v>57.9</v>
      </c>
      <c r="P30" s="2">
        <v>4969242</v>
      </c>
      <c r="Q30" s="142">
        <v>126.1</v>
      </c>
      <c r="R30" s="134"/>
    </row>
    <row r="31" spans="1:18" ht="27" customHeight="1">
      <c r="A31" s="123" t="s">
        <v>54</v>
      </c>
      <c r="B31" s="124">
        <v>3641613</v>
      </c>
      <c r="C31" s="44">
        <v>3540227</v>
      </c>
      <c r="D31" s="44">
        <v>101386</v>
      </c>
      <c r="E31" s="44">
        <v>14273</v>
      </c>
      <c r="F31" s="44">
        <v>87113</v>
      </c>
      <c r="G31" s="103">
        <v>3.4</v>
      </c>
      <c r="H31" s="44">
        <v>-32412</v>
      </c>
      <c r="I31" s="44">
        <v>101474</v>
      </c>
      <c r="J31" s="45">
        <v>0</v>
      </c>
      <c r="K31" s="44">
        <v>100000</v>
      </c>
      <c r="L31" s="46">
        <v>-30938</v>
      </c>
      <c r="M31" s="137">
        <v>77.8</v>
      </c>
      <c r="N31" s="2">
        <v>2995379</v>
      </c>
      <c r="O31" s="137">
        <v>115.6</v>
      </c>
      <c r="P31" s="2">
        <v>3220986</v>
      </c>
      <c r="Q31" s="142">
        <v>124.3</v>
      </c>
      <c r="R31" s="134"/>
    </row>
    <row r="32" spans="1:18" ht="27" customHeight="1">
      <c r="A32" s="123" t="s">
        <v>55</v>
      </c>
      <c r="B32" s="124">
        <v>7725254</v>
      </c>
      <c r="C32" s="44">
        <v>7395341</v>
      </c>
      <c r="D32" s="44">
        <v>329913</v>
      </c>
      <c r="E32" s="44">
        <v>8607</v>
      </c>
      <c r="F32" s="44">
        <v>321306</v>
      </c>
      <c r="G32" s="103">
        <v>6.8</v>
      </c>
      <c r="H32" s="44">
        <v>-27259</v>
      </c>
      <c r="I32" s="44">
        <v>810</v>
      </c>
      <c r="J32" s="45">
        <v>0</v>
      </c>
      <c r="K32" s="44">
        <v>0</v>
      </c>
      <c r="L32" s="46">
        <v>-26449</v>
      </c>
      <c r="M32" s="137">
        <v>87.8</v>
      </c>
      <c r="N32" s="2">
        <v>5095457</v>
      </c>
      <c r="O32" s="137">
        <v>108.6</v>
      </c>
      <c r="P32" s="2">
        <v>10451583</v>
      </c>
      <c r="Q32" s="142">
        <v>222.7</v>
      </c>
      <c r="R32" s="134"/>
    </row>
    <row r="33" spans="1:18" ht="27" customHeight="1">
      <c r="A33" s="123" t="s">
        <v>59</v>
      </c>
      <c r="B33" s="124">
        <v>9839561</v>
      </c>
      <c r="C33" s="44">
        <v>9592939</v>
      </c>
      <c r="D33" s="44">
        <v>246622</v>
      </c>
      <c r="E33" s="44">
        <v>37119</v>
      </c>
      <c r="F33" s="44">
        <v>209503</v>
      </c>
      <c r="G33" s="103">
        <v>3.5</v>
      </c>
      <c r="H33" s="44">
        <v>-121976</v>
      </c>
      <c r="I33" s="44">
        <v>125063</v>
      </c>
      <c r="J33" s="45">
        <v>0</v>
      </c>
      <c r="K33" s="44">
        <v>0</v>
      </c>
      <c r="L33" s="46">
        <v>3087</v>
      </c>
      <c r="M33" s="137">
        <v>91.9</v>
      </c>
      <c r="N33" s="2">
        <v>6181991</v>
      </c>
      <c r="O33" s="137">
        <v>104.2</v>
      </c>
      <c r="P33" s="2">
        <v>11634273</v>
      </c>
      <c r="Q33" s="142">
        <v>196.1</v>
      </c>
      <c r="R33" s="134"/>
    </row>
    <row r="34" spans="1:18" ht="27" customHeight="1">
      <c r="A34" s="123" t="s">
        <v>60</v>
      </c>
      <c r="B34" s="124">
        <v>10350979</v>
      </c>
      <c r="C34" s="44">
        <v>9787678</v>
      </c>
      <c r="D34" s="44">
        <v>563301</v>
      </c>
      <c r="E34" s="44">
        <v>26125</v>
      </c>
      <c r="F34" s="44">
        <v>537176</v>
      </c>
      <c r="G34" s="103">
        <v>8.8</v>
      </c>
      <c r="H34" s="44">
        <v>-24958</v>
      </c>
      <c r="I34" s="44">
        <v>83727</v>
      </c>
      <c r="J34" s="45">
        <v>0</v>
      </c>
      <c r="K34" s="44">
        <v>312735</v>
      </c>
      <c r="L34" s="46">
        <v>-253966</v>
      </c>
      <c r="M34" s="137">
        <v>82.7</v>
      </c>
      <c r="N34" s="2">
        <v>6131076</v>
      </c>
      <c r="O34" s="137">
        <v>100.5</v>
      </c>
      <c r="P34" s="2">
        <v>11828770</v>
      </c>
      <c r="Q34" s="142">
        <v>193.8</v>
      </c>
      <c r="R34" s="134"/>
    </row>
    <row r="35" spans="1:18" ht="27" customHeight="1">
      <c r="A35" s="123" t="s">
        <v>29</v>
      </c>
      <c r="B35" s="124">
        <v>5309187</v>
      </c>
      <c r="C35" s="44">
        <v>5083728</v>
      </c>
      <c r="D35" s="44">
        <v>225459</v>
      </c>
      <c r="E35" s="44">
        <v>31236</v>
      </c>
      <c r="F35" s="44">
        <v>194223</v>
      </c>
      <c r="G35" s="103">
        <v>6.1</v>
      </c>
      <c r="H35" s="44">
        <v>-80641</v>
      </c>
      <c r="I35" s="44">
        <v>2584</v>
      </c>
      <c r="J35" s="45">
        <v>0</v>
      </c>
      <c r="K35" s="44">
        <v>100000</v>
      </c>
      <c r="L35" s="46">
        <v>-178057</v>
      </c>
      <c r="M35" s="137">
        <v>94.4</v>
      </c>
      <c r="N35" s="2">
        <v>2178536</v>
      </c>
      <c r="O35" s="137">
        <v>68.5</v>
      </c>
      <c r="P35" s="2">
        <v>4699295</v>
      </c>
      <c r="Q35" s="142">
        <v>147.7</v>
      </c>
      <c r="R35" s="134"/>
    </row>
    <row r="36" spans="1:18" ht="27" customHeight="1" thickBot="1">
      <c r="A36" s="19" t="s">
        <v>30</v>
      </c>
      <c r="B36" s="125">
        <v>6619372</v>
      </c>
      <c r="C36" s="111">
        <v>6389602</v>
      </c>
      <c r="D36" s="111">
        <v>229770</v>
      </c>
      <c r="E36" s="111">
        <v>27993</v>
      </c>
      <c r="F36" s="111">
        <v>201777</v>
      </c>
      <c r="G36" s="105">
        <v>4.9</v>
      </c>
      <c r="H36" s="111">
        <v>-435360</v>
      </c>
      <c r="I36" s="111">
        <v>855</v>
      </c>
      <c r="J36" s="112">
        <v>0</v>
      </c>
      <c r="K36" s="111">
        <v>100000</v>
      </c>
      <c r="L36" s="113">
        <v>-534505</v>
      </c>
      <c r="M36" s="138">
        <v>91.5</v>
      </c>
      <c r="N36" s="5">
        <v>3681504</v>
      </c>
      <c r="O36" s="138">
        <v>90</v>
      </c>
      <c r="P36" s="5">
        <v>8014597</v>
      </c>
      <c r="Q36" s="143">
        <v>195.9</v>
      </c>
      <c r="R36" s="134"/>
    </row>
    <row r="37" spans="1:18" ht="27" customHeight="1" thickBot="1">
      <c r="A37" s="79" t="s">
        <v>89</v>
      </c>
      <c r="B37" s="126">
        <f>SUM(B8:B21)</f>
        <v>631631927</v>
      </c>
      <c r="C37" s="47">
        <f>SUM(C8:C21)</f>
        <v>618061505</v>
      </c>
      <c r="D37" s="47">
        <f>SUM(D8:D21)</f>
        <v>13570422</v>
      </c>
      <c r="E37" s="47">
        <f>SUM(E8:E21)</f>
        <v>2819963</v>
      </c>
      <c r="F37" s="47">
        <f>SUM(F8:F21)</f>
        <v>10750459</v>
      </c>
      <c r="G37" s="104">
        <f>ROUND(F37/'1(1)'!N37*100,1)</f>
        <v>2.8</v>
      </c>
      <c r="H37" s="47">
        <f>SUM(H8:H21)</f>
        <v>-2668879</v>
      </c>
      <c r="I37" s="47">
        <f>SUM(I8:I21)</f>
        <v>5403564</v>
      </c>
      <c r="J37" s="48">
        <f>SUM(J8:J21)</f>
        <v>25609</v>
      </c>
      <c r="K37" s="47">
        <f>SUM(K8:K21)</f>
        <v>8510080</v>
      </c>
      <c r="L37" s="49">
        <f>SUM(L8:L21)</f>
        <v>-5749786</v>
      </c>
      <c r="M37" s="139">
        <v>92.6</v>
      </c>
      <c r="N37" s="98">
        <f>SUM(N8:N21)</f>
        <v>169737432</v>
      </c>
      <c r="O37" s="139">
        <f>ROUND(N37/'1(1)'!N37*100,1)</f>
        <v>44.6</v>
      </c>
      <c r="P37" s="1">
        <f>SUM(P8:P21)</f>
        <v>573529555</v>
      </c>
      <c r="Q37" s="144">
        <f>ROUND(P37/'1(1)'!N37*100,1)</f>
        <v>150.8</v>
      </c>
      <c r="R37" s="134"/>
    </row>
    <row r="38" spans="1:18" ht="27" customHeight="1" thickBot="1">
      <c r="A38" s="79" t="s">
        <v>90</v>
      </c>
      <c r="B38" s="126">
        <f aca="true" t="shared" si="0" ref="B38:L38">SUM(B22:B36)</f>
        <v>112382594</v>
      </c>
      <c r="C38" s="47">
        <f t="shared" si="0"/>
        <v>107566482</v>
      </c>
      <c r="D38" s="47">
        <f t="shared" si="0"/>
        <v>4816112</v>
      </c>
      <c r="E38" s="47">
        <f t="shared" si="0"/>
        <v>607246</v>
      </c>
      <c r="F38" s="47">
        <f>SUM(F22:F36)</f>
        <v>4208866</v>
      </c>
      <c r="G38" s="104">
        <f>ROUND(F38/'1(1)'!N38*100,1)</f>
        <v>6</v>
      </c>
      <c r="H38" s="47">
        <f t="shared" si="0"/>
        <v>-1356133</v>
      </c>
      <c r="I38" s="47">
        <f t="shared" si="0"/>
        <v>1677136</v>
      </c>
      <c r="J38" s="48">
        <f t="shared" si="0"/>
        <v>0</v>
      </c>
      <c r="K38" s="47">
        <f t="shared" si="0"/>
        <v>2364492</v>
      </c>
      <c r="L38" s="49">
        <f t="shared" si="0"/>
        <v>-2043489</v>
      </c>
      <c r="M38" s="139">
        <v>85.1</v>
      </c>
      <c r="N38" s="98">
        <f>SUM(N22:N36)</f>
        <v>77464115</v>
      </c>
      <c r="O38" s="139">
        <f>ROUND(N38/'1(1)'!N38*100,1)</f>
        <v>110.9</v>
      </c>
      <c r="P38" s="1">
        <f>SUM(P22:P36)</f>
        <v>100908017</v>
      </c>
      <c r="Q38" s="144">
        <f>ROUND(P38/'1(1)'!N38*100,1)</f>
        <v>144.4</v>
      </c>
      <c r="R38" s="134"/>
    </row>
    <row r="39" spans="1:18" ht="27" customHeight="1" thickBot="1">
      <c r="A39" s="79" t="s">
        <v>91</v>
      </c>
      <c r="B39" s="127">
        <f aca="true" t="shared" si="1" ref="B39:L39">SUM(B8:B36)</f>
        <v>744014521</v>
      </c>
      <c r="C39" s="50">
        <f t="shared" si="1"/>
        <v>725627987</v>
      </c>
      <c r="D39" s="50">
        <f t="shared" si="1"/>
        <v>18386534</v>
      </c>
      <c r="E39" s="50">
        <f t="shared" si="1"/>
        <v>3427209</v>
      </c>
      <c r="F39" s="50">
        <f t="shared" si="1"/>
        <v>14959325</v>
      </c>
      <c r="G39" s="145">
        <f>ROUND(F39/'1(1)'!N39*100,1)</f>
        <v>3.3</v>
      </c>
      <c r="H39" s="50">
        <f t="shared" si="1"/>
        <v>-4025012</v>
      </c>
      <c r="I39" s="50">
        <f t="shared" si="1"/>
        <v>7080700</v>
      </c>
      <c r="J39" s="51">
        <f t="shared" si="1"/>
        <v>25609</v>
      </c>
      <c r="K39" s="50">
        <f t="shared" si="1"/>
        <v>10874572</v>
      </c>
      <c r="L39" s="52">
        <f t="shared" si="1"/>
        <v>-7793275</v>
      </c>
      <c r="M39" s="139">
        <v>91.4</v>
      </c>
      <c r="N39" s="98">
        <f>SUM(N8:N36)</f>
        <v>247201547</v>
      </c>
      <c r="O39" s="139">
        <f>ROUND(N39/'1(1)'!N39*100,1)</f>
        <v>54.9</v>
      </c>
      <c r="P39" s="1">
        <f>SUM(P8:P36)</f>
        <v>674437572</v>
      </c>
      <c r="Q39" s="144">
        <f>ROUND(P39/'1(1)'!N39*100,1)</f>
        <v>149.8</v>
      </c>
      <c r="R39" s="134"/>
    </row>
    <row r="40" ht="27" customHeight="1">
      <c r="G40" s="6" t="s">
        <v>103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2017-12-18T02:19:50Z</cp:lastPrinted>
  <dcterms:created xsi:type="dcterms:W3CDTF">2001-02-19T06:05:55Z</dcterms:created>
  <dcterms:modified xsi:type="dcterms:W3CDTF">2017-12-18T02:24:12Z</dcterms:modified>
  <cp:category/>
  <cp:version/>
  <cp:contentType/>
  <cp:contentStatus/>
</cp:coreProperties>
</file>