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40026\e財政第２班\24_財政事情・財政分析\07_財政状況資料集（H22決算～）\28年度決算\19 ホームページ公開（最終）\03_３回目完成分\"/>
    </mc:Choice>
  </mc:AlternateContent>
  <bookViews>
    <workbookView xWindow="240" yWindow="60" windowWidth="14940" windowHeight="7875" tabRatio="78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7" r:id="rId14"/>
    <sheet name="施設類型別ストック情報分析表②" sheetId="28" r:id="rId15"/>
    <sheet name="データシート" sheetId="8" state="hidden" r:id="rId16"/>
  </sheets>
  <calcPr calcId="162913" calcMode="manual"/>
</workbook>
</file>

<file path=xl/calcChain.xml><?xml version="1.0" encoding="utf-8"?>
<calcChain xmlns="http://schemas.openxmlformats.org/spreadsheetml/2006/main">
  <c r="AU63" i="11" l="1"/>
  <c r="AP63" i="11"/>
  <c r="AF63" i="11"/>
  <c r="AU88" i="11"/>
  <c r="AP88" i="11"/>
  <c r="AF88" i="11"/>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C37"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c r="U35" i="9" s="1"/>
  <c r="U36" i="9" s="1"/>
  <c r="U37" i="9" s="1"/>
  <c r="AM34" i="9" l="1"/>
  <c r="AM35" i="9" s="1"/>
  <c r="AM36" i="9" s="1"/>
  <c r="BE34" i="9" l="1"/>
  <c r="BE35" i="9" s="1"/>
  <c r="BE36" i="9" s="1"/>
  <c r="BW34" i="9"/>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<sst xmlns="http://schemas.openxmlformats.org/spreadsheetml/2006/main" count="1099" uniqueCount="580">
  <si>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</si>
  <si>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</si>
  <si>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</si>
  <si>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</si>
  <si>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</si>
  <si>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</si>
  <si>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</si>
  <si>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</si>
  <si>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</si>
  <si>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</si>
  <si>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</si>
  <si>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</si>
  <si>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</si>
  <si>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</si>
  <si>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</si>
  <si>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</si>
  <si>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</si>
  <si>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</si>
  <si>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</si>
  <si>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</si>
  <si>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</si>
  <si>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</si>
  <si>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</si>
  <si>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</si>
  <si>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</si>
  <si>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</si>
  <si>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</si>
  <si>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</si>
  <si>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</si>
  <si>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</si>
  <si>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</si>
  <si>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</si>
  <si>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</si>
  <si>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</si>
  <si>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</si>
  <si>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</si>
  <si>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</si>
  <si>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</si>
  <si>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</si>
  <si>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</si>
  <si>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</si>
  <si>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</si>
  <si>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</si>
  <si>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</si>
  <si>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</si>
  <si>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</si>
  <si>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</si>
  <si>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</si>
  <si>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</si>
  <si>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</si>
  <si>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</si>
  <si>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</si>
  <si>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</si>
  <si>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</si>
  <si>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</si>
  <si>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</si>
  <si>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</si>
  <si>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</si>
  <si>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</si>
  <si>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</si>
  <si>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</si>
  <si>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</si>
  <si>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</si>
  <si>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</si>
  <si>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</si>
  <si>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</si>
  <si>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</si>
  <si>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</si>
  <si>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</si>
  <si>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</si>
  <si>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</si>
  <si>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</si>
  <si>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</si>
  <si>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</si>
  <si>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</si>
  <si>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</si>
  <si>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</si>
  <si>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</si>
  <si>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</si>
  <si>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</si>
  <si>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</si>
  <si>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</si>
  <si>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松阪市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</si>
  <si>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</si>
  <si>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</si>
  <si>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</si>
  <si>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</si>
  <si>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</si>
  <si>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</si>
  <si>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</si>
  <si>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</si>
  <si>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</si>
  <si>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</si>
  <si>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</si>
  <si>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</si>
  <si>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</si>
  <si>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</si>
  <si>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</si>
  <si>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</si>
  <si>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</si>
  <si>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</si>
  <si>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</si>
  <si>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</si>
  <si>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</si>
  <si>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</si>
  <si>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</si>
  <si>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</si>
  <si>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</si>
  <si>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</si>
  <si>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</si>
  <si>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</si>
  <si>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</si>
  <si>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</si>
  <si>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</si>
  <si>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</si>
  <si>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</si>
  <si>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</si>
  <si>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</si>
  <si>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</si>
  <si>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</si>
  <si>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</si>
  <si>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</si>
  <si>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</si>
  <si>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</si>
  <si>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</si>
  <si>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</si>
  <si>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</si>
  <si>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</si>
  <si>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</si>
  <si>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</si>
  <si>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</si>
  <si>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</si>
  <si>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</si>
  <si>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</si>
  <si>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</si>
  <si>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</si>
  <si>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</si>
  <si>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</si>
  <si>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</si>
  <si>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</si>
  <si>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</si>
  <si>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</si>
  <si>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</si>
  <si>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</si>
  <si>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</si>
  <si>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</si>
  <si>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</si>
  <si>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</si>
  <si>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</si>
  <si>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</si>
  <si>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</si>
  <si>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</si>
  <si>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</si>
  <si>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</si>
  <si>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</si>
  <si>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</si>
  <si>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</si>
  <si>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</si>
  <si>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</si>
  <si>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</si>
  <si>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</si>
  <si>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</si>
  <si>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</si>
  <si>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</si>
  <si>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</si>
  <si>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</si>
  <si>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</si>
  <si>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</si>
  <si>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</si>
  <si>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</si>
  <si>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</si>
  <si>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</si>
  <si>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</si>
  <si>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</si>
  <si>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</si>
  <si>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</si>
  <si>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</si>
  <si>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</si>
  <si>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</si>
  <si>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</si>
  <si>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</si>
  <si>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</si>
  <si>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</si>
  <si>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</si>
  <si>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</si>
  <si>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</si>
  <si>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</si>
  <si>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</si>
  <si>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</si>
  <si>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</si>
  <si>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</si>
  <si>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</si>
  <si>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</si>
  <si>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</si>
  <si>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</si>
  <si>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</si>
  <si>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</si>
  <si>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三重県松阪市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</si>
  <si>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</si>
  <si>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</si>
  <si>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</si>
  <si>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</si>
  <si>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</si>
  <si>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</si>
  <si>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</si>
  <si>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</si>
  <si>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</si>
  <si>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</si>
  <si>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</si>
  <si>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</si>
  <si>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</si>
  <si>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</si>
  <si>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</si>
  <si>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</si>
  <si>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</si>
  <si>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</si>
  <si>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</si>
  <si>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</si>
  <si>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</si>
  <si>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</si>
  <si>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</si>
  <si>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</si>
  <si>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</si>
  <si>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</si>
  <si>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</si>
  <si>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</si>
  <si>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</si>
  <si>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</si>
  <si>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</si>
  <si>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</si>
  <si>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</si>
  <si>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</si>
  <si>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</si>
  <si>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</si>
  <si>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</si>
  <si>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</si>
  <si>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</si>
  <si>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</si>
  <si>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</si>
  <si>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</si>
  <si>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</si>
  <si>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</si>
  <si>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</si>
  <si>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</si>
  <si>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</si>
  <si>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</si>
  <si>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</si>
  <si>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</si>
  <si>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</si>
  <si>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</si>
  <si>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</si>
  <si>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</si>
  <si>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</si>
  <si>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</si>
  <si>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</si>
  <si>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</si>
  <si>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</si>
  <si>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</si>
  <si>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</si>
  <si>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</si>
  <si>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</si>
  <si>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</si>
  <si>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</si>
  <si>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</si>
  <si>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</si>
  <si>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</si>
  <si>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</si>
  <si>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</si>
  <si>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</si>
  <si>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</si>
  <si>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</si>
  <si>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</si>
  <si>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</si>
  <si>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</si>
  <si>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</si>
  <si>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</si>
  <si>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</si>
  <si>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</si>
  <si>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</si>
  <si>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</si>
  <si>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</si>
  <si>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</si>
  <si>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</si>
  <si>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</si>
  <si>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</si>
  <si>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</si>
  <si>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</si>
  <si>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</si>
  <si>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</si>
  <si>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</si>
  <si>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</si>
  <si>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</si>
  <si>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</si>
  <si>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</si>
  <si>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</si>
  <si>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</si>
  <si>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</si>
  <si>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</si>
  <si>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</si>
  <si>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</si>
  <si>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</si>
  <si>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</si>
  <si>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</si>
  <si>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</si>
  <si>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</si>
  <si>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</si>
  <si>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</si>
  <si>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</si>
  <si>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</si>
  <si>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</si>
  <si>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</si>
  <si>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</si>
  <si>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</si>
  <si>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</si>
  <si>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</si>
  <si>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</si>
  <si>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</si>
  <si>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</si>
  <si>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</si>
  <si>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</si>
  <si>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</si>
  <si>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</si>
  <si>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</si>
  <si>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</si>
  <si>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</si>
  <si>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</si>
  <si>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</si>
  <si>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</si>
  <si>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</si>
  <si>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</si>
  <si>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</si>
  <si>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</si>
  <si>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</si>
  <si>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</si>
  <si>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</si>
  <si>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</si>
  <si>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</si>
  <si>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</si>
  <si>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</si>
  <si>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</si>
  <si>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</si>
  <si>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</si>
  <si>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</si>
  <si>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</si>
  <si>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</si>
  <si>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</si>
  <si>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三重県松阪市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</si>
  <si>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</si>
  <si>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</si>
  <si>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</si>
  <si>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</si>
  <si>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</si>
  <si>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</si>
  <si>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</si>
  <si>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</si>
  <si>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</si>
  <si>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</si>
  <si>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</si>
  <si>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</si>
  <si>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</si>
  <si>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</si>
  <si>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</si>
  <si>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</si>
  <si>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</si>
  <si>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</si>
  <si>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</si>
  <si>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</si>
  <si>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</si>
  <si>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ケーブルシステム事業特別会計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</si>
  <si>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</si>
  <si>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</si>
  <si>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</si>
  <si>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</si>
  <si>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</si>
  <si>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</si>
  <si>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</si>
  <si>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</si>
  <si>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</si>
  <si>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</si>
  <si>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</si>
  <si>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</si>
  <si>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</si>
  <si>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</si>
  <si>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</si>
  <si>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</si>
  <si>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</si>
  <si>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</si>
  <si>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</si>
  <si>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</si>
  <si>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公共下水道事業会計</t>
    <phoneticPr fontId="5"/>
  </si>
  <si>
    <t>松阪市民病院事業会計</t>
    <phoneticPr fontId="5"/>
  </si>
  <si>
    <t>簡易水道事業特別会計</t>
    <phoneticPr fontId="5"/>
  </si>
  <si>
    <t>法非適用企業</t>
    <phoneticPr fontId="5"/>
  </si>
  <si>
    <t>戸別合併処理浄化槽整備事業特別会計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</si>
  <si>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</si>
  <si>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</si>
  <si>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</si>
  <si>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</si>
  <si>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</si>
  <si>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</si>
  <si>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</si>
  <si>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</si>
  <si>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</si>
  <si>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</si>
  <si>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</si>
  <si>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</si>
  <si>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</si>
  <si>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</si>
  <si>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</si>
  <si>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</si>
  <si>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</si>
  <si>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</si>
  <si>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</si>
  <si>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</si>
  <si>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</si>
  <si>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</si>
  <si>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</si>
  <si>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</si>
  <si>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</si>
  <si>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</si>
  <si>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</si>
  <si>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</si>
  <si>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</si>
  <si>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</si>
  <si>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</si>
  <si>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</si>
  <si>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</si>
  <si>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</si>
  <si>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</si>
  <si>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</si>
  <si>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</si>
  <si>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</si>
  <si>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</si>
  <si>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</si>
  <si>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</si>
  <si>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</si>
  <si>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</si>
  <si>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</si>
  <si>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</si>
  <si>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</si>
  <si>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</si>
  <si>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</si>
  <si>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</si>
  <si>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</si>
  <si>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</si>
  <si>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</si>
  <si>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</si>
  <si>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</si>
  <si>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</si>
  <si>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</si>
  <si>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</si>
  <si>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</si>
  <si>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</si>
  <si>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</si>
  <si>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</si>
  <si>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</si>
  <si>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</si>
  <si>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</si>
  <si>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</si>
  <si>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</si>
  <si>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</si>
  <si>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</si>
  <si>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</si>
  <si>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</si>
  <si>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</si>
  <si>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</si>
  <si>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</si>
  <si>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</si>
  <si>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</si>
  <si>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</si>
  <si>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</si>
  <si>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</si>
  <si>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</si>
  <si>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</si>
  <si>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</si>
  <si>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</si>
  <si>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</si>
  <si>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</si>
  <si>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</si>
  <si>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</si>
  <si>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</si>
  <si>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</si>
  <si>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</si>
  <si>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</si>
  <si>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</si>
  <si>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</si>
  <si>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</si>
  <si>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</si>
  <si>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</si>
  <si>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</si>
  <si>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</si>
  <si>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</si>
  <si>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</si>
  <si>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</si>
  <si>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</si>
  <si>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</si>
  <si>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</si>
  <si>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</si>
  <si>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</si>
  <si>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</si>
  <si>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</si>
  <si>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</si>
  <si>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</si>
  <si>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</si>
  <si>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</si>
  <si>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</si>
  <si>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</si>
  <si>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</si>
  <si>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</si>
  <si>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</si>
  <si>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</si>
  <si>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</si>
  <si>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</si>
  <si>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</si>
  <si>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</si>
  <si>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</si>
  <si>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</si>
  <si>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</si>
  <si>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</si>
  <si>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</si>
  <si>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</si>
  <si>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</si>
  <si>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</si>
  <si>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</si>
  <si>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</si>
  <si>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</si>
  <si>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</si>
  <si>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</si>
  <si>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</si>
  <si>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</si>
  <si>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</si>
  <si>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</si>
  <si>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</si>
  <si>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水道事業会計</t>
  </si>
  <si>
    <t>松阪市民病院事業会計</t>
  </si>
  <si>
    <t>一般会計</t>
  </si>
  <si>
    <t>国民健康保険事業特別会計</t>
  </si>
  <si>
    <t>公共下水道事業会計</t>
  </si>
  <si>
    <t>介護保険事業特別会計</t>
  </si>
  <si>
    <t>競輪事業特別会計</t>
  </si>
  <si>
    <t>▲ 0.03</t>
  </si>
  <si>
    <t>後期高齢者医療事業特別会計</t>
  </si>
  <si>
    <t>その他会計（赤字）</t>
  </si>
  <si>
    <t>その他会計（黒字）</t>
  </si>
  <si>
    <t>-</t>
    <phoneticPr fontId="2"/>
  </si>
  <si>
    <t>宮川福祉施設組合　一般会計</t>
    <rPh sb="0" eb="2">
      <t>ミヤガワ</t>
    </rPh>
    <rPh sb="2" eb="4">
      <t>フクシ</t>
    </rPh>
    <rPh sb="4" eb="6">
      <t>シセツ</t>
    </rPh>
    <rPh sb="6" eb="8">
      <t>クミアイ</t>
    </rPh>
    <rPh sb="9" eb="11">
      <t>イッパン</t>
    </rPh>
    <rPh sb="11" eb="13">
      <t>カイケイ</t>
    </rPh>
    <phoneticPr fontId="5"/>
  </si>
  <si>
    <t>宮川福祉施設組合　介護サービス事業特別会計</t>
    <rPh sb="0" eb="2">
      <t>ミヤガワ</t>
    </rPh>
    <rPh sb="2" eb="4">
      <t>フクシ</t>
    </rPh>
    <rPh sb="4" eb="6">
      <t>シセツ</t>
    </rPh>
    <rPh sb="6" eb="8">
      <t>クミアイ</t>
    </rPh>
    <rPh sb="9" eb="11">
      <t>カイゴ</t>
    </rPh>
    <rPh sb="15" eb="17">
      <t>ジギョウ</t>
    </rPh>
    <rPh sb="17" eb="19">
      <t>トクベツ</t>
    </rPh>
    <rPh sb="19" eb="21">
      <t>カイケイ</t>
    </rPh>
    <phoneticPr fontId="5"/>
  </si>
  <si>
    <t>松阪地区広域衛生組合</t>
  </si>
  <si>
    <t>松阪地区広域消防組合</t>
  </si>
  <si>
    <t>松阪飯多農業共済事務組合</t>
  </si>
  <si>
    <t>三重県市町総合事務組合　一般会計</t>
    <rPh sb="3" eb="4">
      <t>シ</t>
    </rPh>
    <rPh sb="4" eb="5">
      <t>マチ</t>
    </rPh>
    <rPh sb="5" eb="7">
      <t>ソウゴウ</t>
    </rPh>
    <rPh sb="7" eb="9">
      <t>ジム</t>
    </rPh>
    <rPh sb="9" eb="11">
      <t>クミアイ</t>
    </rPh>
    <rPh sb="12" eb="14">
      <t>イッパン</t>
    </rPh>
    <rPh sb="14" eb="16">
      <t>カイケイ</t>
    </rPh>
    <phoneticPr fontId="5"/>
  </si>
  <si>
    <t>三重県市町総合事務組合　デジタル地図特別会計</t>
    <rPh sb="3" eb="5">
      <t>シチョウ</t>
    </rPh>
    <rPh sb="5" eb="7">
      <t>ソウゴウ</t>
    </rPh>
    <rPh sb="7" eb="9">
      <t>ジム</t>
    </rPh>
    <rPh sb="16" eb="18">
      <t>チズ</t>
    </rPh>
    <rPh sb="18" eb="20">
      <t>トクベツ</t>
    </rPh>
    <rPh sb="20" eb="22">
      <t>カイケイ</t>
    </rPh>
    <phoneticPr fontId="5"/>
  </si>
  <si>
    <t>三重県市町総合事務組合　公平委員会特別会計</t>
    <rPh sb="0" eb="3">
      <t>ミエケン</t>
    </rPh>
    <rPh sb="3" eb="5">
      <t>シチョウ</t>
    </rPh>
    <rPh sb="5" eb="7">
      <t>ソウゴウ</t>
    </rPh>
    <rPh sb="7" eb="9">
      <t>ジム</t>
    </rPh>
    <rPh sb="9" eb="11">
      <t>クミアイ</t>
    </rPh>
    <rPh sb="12" eb="14">
      <t>コウヘイ</t>
    </rPh>
    <rPh sb="14" eb="17">
      <t>イインカイ</t>
    </rPh>
    <rPh sb="17" eb="19">
      <t>トクベツ</t>
    </rPh>
    <rPh sb="19" eb="21">
      <t>カイケイ</t>
    </rPh>
    <phoneticPr fontId="5"/>
  </si>
  <si>
    <t>三重県市町総合事務組合　消防救急無線特別会計</t>
    <rPh sb="0" eb="3">
      <t>ミエケン</t>
    </rPh>
    <rPh sb="3" eb="5">
      <t>シチョウ</t>
    </rPh>
    <rPh sb="5" eb="7">
      <t>ソウゴウ</t>
    </rPh>
    <rPh sb="7" eb="9">
      <t>ジム</t>
    </rPh>
    <rPh sb="9" eb="11">
      <t>クミアイ</t>
    </rPh>
    <rPh sb="12" eb="14">
      <t>ショウボウ</t>
    </rPh>
    <rPh sb="14" eb="16">
      <t>キュウキュウ</t>
    </rPh>
    <rPh sb="16" eb="18">
      <t>ムセン</t>
    </rPh>
    <rPh sb="18" eb="20">
      <t>トクベツ</t>
    </rPh>
    <rPh sb="20" eb="22">
      <t>カイケイ</t>
    </rPh>
    <phoneticPr fontId="5"/>
  </si>
  <si>
    <t>三重県後期高齢者医療広域連合　一般会計</t>
    <rPh sb="15" eb="17">
      <t>イッパン</t>
    </rPh>
    <rPh sb="17" eb="19">
      <t>カイケイ</t>
    </rPh>
    <phoneticPr fontId="5"/>
  </si>
  <si>
    <t>三重県後期高齢者医療広域連合　後期高齢者医療特別会計</t>
    <rPh sb="15" eb="17">
      <t>コウキ</t>
    </rPh>
    <rPh sb="17" eb="20">
      <t>コウレイシャ</t>
    </rPh>
    <rPh sb="20" eb="22">
      <t>イリョウ</t>
    </rPh>
    <rPh sb="22" eb="24">
      <t>トクベツ</t>
    </rPh>
    <rPh sb="24" eb="26">
      <t>カイケイ</t>
    </rPh>
    <phoneticPr fontId="5"/>
  </si>
  <si>
    <t>松阪市勤労者サービスセンター</t>
    <rPh sb="0" eb="3">
      <t>マツサカシ</t>
    </rPh>
    <rPh sb="3" eb="6">
      <t>キンロウシャ</t>
    </rPh>
    <phoneticPr fontId="5"/>
  </si>
  <si>
    <t>松阪スポーツ振興研修センター</t>
    <rPh sb="0" eb="2">
      <t>マツサカ</t>
    </rPh>
    <rPh sb="6" eb="8">
      <t>シンコウ</t>
    </rPh>
    <rPh sb="8" eb="10">
      <t>ケンシュウ</t>
    </rPh>
    <phoneticPr fontId="5"/>
  </si>
  <si>
    <t>松阪街づくり公社</t>
    <rPh sb="0" eb="2">
      <t>マツサカ</t>
    </rPh>
    <rPh sb="2" eb="3">
      <t>マチ</t>
    </rPh>
    <rPh sb="6" eb="8">
      <t>コウシャ</t>
    </rPh>
    <phoneticPr fontId="5"/>
  </si>
  <si>
    <t>松阪市土地開発公社</t>
    <rPh sb="0" eb="3">
      <t>マツサカシ</t>
    </rPh>
    <rPh sb="3" eb="5">
      <t>トチ</t>
    </rPh>
    <rPh sb="5" eb="7">
      <t>カイハツ</t>
    </rPh>
    <rPh sb="7" eb="9">
      <t>コウシャ</t>
    </rPh>
    <phoneticPr fontId="5"/>
  </si>
  <si>
    <t>飯高駅</t>
    <rPh sb="0" eb="2">
      <t>イイタカ</t>
    </rPh>
    <rPh sb="2" eb="3">
      <t>エキ</t>
    </rPh>
    <phoneticPr fontId="5"/>
  </si>
  <si>
    <t>-</t>
    <phoneticPr fontId="2"/>
  </si>
  <si>
    <t>-</t>
    <phoneticPr fontId="2"/>
  </si>
  <si>
    <t>-</t>
    <phoneticPr fontId="2"/>
  </si>
  <si>
    <t>-</t>
    <phoneticPr fontId="2"/>
  </si>
  <si>
    <t>三重県多気郡多気町松阪市学校組合</t>
    <rPh sb="0" eb="3">
      <t>ミエケン</t>
    </rPh>
    <rPh sb="3" eb="6">
      <t>タキグン</t>
    </rPh>
    <rPh sb="6" eb="9">
      <t>タキチョウ</t>
    </rPh>
    <rPh sb="9" eb="12">
      <t>マツサカシ</t>
    </rPh>
    <rPh sb="12" eb="14">
      <t>ガッコウ</t>
    </rPh>
    <rPh sb="14" eb="16">
      <t>クミアイ</t>
    </rPh>
    <phoneticPr fontId="5"/>
  </si>
  <si>
    <t>三重地方税管理回収機構</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</si>
  <si>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</si>
  <si>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</si>
  <si>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</si>
  <si>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</si>
  <si>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</si>
  <si>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</si>
  <si>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</si>
  <si>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</si>
  <si>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</si>
  <si>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</si>
  <si>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</si>
  <si>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実質公債費比率、将来負担比率の指標が良好な数値を示しているのは、臨時財政対策債の発行抑制等により地方債残高が大きく減少し、元利償還金が減少していることが主な要因である。ただ、平成29年度から平成31年度にかけて合併特例債の発行期限を迎えることから、これまで計画してきた複数の大型事業が本格稼働となり、合併特例債をはじめとして起債発行額が大きく伸び,指標が大きく変動する見込みである。　ただ、指標変動の期間を一時的なものとするべく、様々な方策を検討し、公債費の適正化に取り組んでいくものである。</t>
    <phoneticPr fontId="2"/>
  </si>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</sst>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52496</c:v>
                </c:pt>
                <c:pt idx="4">
                  <c:v>52619</c:v>
                </c:pt>
              </c:numCache>
            </c:numRef>
          </c:val>
          <c:smooth val="0"/>
          <c:extLst>
            <c:ext xmlns:c16="http://schemas.microsoft.com/office/drawing/2014/chart" uri="{C3380CC4-5D6E-409C-BE32-E72D297353CC}">
              <c16:uniqueId val="{00000000-8100-4E58-ABD7-A6D60FBD4E3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18042</c:v>
                </c:pt>
                <c:pt idx="1">
                  <c:v>26662</c:v>
                </c:pt>
                <c:pt idx="2">
                  <c:v>58556</c:v>
                </c:pt>
                <c:pt idx="3">
                  <c:v>26088</c:v>
                </c:pt>
                <c:pt idx="4">
                  <c:v>28755</c:v>
                </c:pt>
              </c:numCache>
            </c:numRef>
          </c:val>
          <c:smooth val="0"/>
          <c:extLst>
            <c:ext xmlns:c16="http://schemas.microsoft.com/office/drawing/2014/chart" uri="{C3380CC4-5D6E-409C-BE32-E72D297353CC}">
              <c16:uniqueId val="{00000001-8100-4E58-ABD7-A6D60FBD4E3F}"/>
            </c:ext>
          </c:extLst>
        </c:ser>
        <c:dLbls>
          <c:showLegendKey val="0"/>
          <c:showVal val="0"/>
          <c:showCatName val="0"/>
          <c:showSerName val="0"/>
          <c:showPercent val="0"/>
          <c:showBubbleSize val="0"/>
        </c:dLbls>
        <c:marker val="1"/>
        <c:smooth val="0"/>
        <c:axId val="105924096"/>
        <c:axId val="105926016"/>
      </c:lineChart>
      <c:catAx>
        <c:axId val="10592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26016"/>
        <c:crosses val="autoZero"/>
        <c:auto val="1"/>
        <c:lblAlgn val="ctr"/>
        <c:lblOffset val="100"/>
        <c:tickLblSkip val="1"/>
        <c:tickMarkSkip val="1"/>
        <c:noMultiLvlLbl val="0"/>
      </c:catAx>
      <c:valAx>
        <c:axId val="1059260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92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3.09</c:v>
                </c:pt>
                <c:pt idx="1">
                  <c:v>2.78</c:v>
                </c:pt>
                <c:pt idx="2">
                  <c:v>2.46</c:v>
                </c:pt>
                <c:pt idx="3">
                  <c:v>2.98</c:v>
                </c:pt>
                <c:pt idx="4">
                  <c:v>4.01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21.96</c:v>
                </c:pt>
                <c:pt idx="1">
                  <c:v>23.68</c:v>
                </c:pt>
                <c:pt idx="2">
                  <c:v>21.21</c:v>
                </c:pt>
                <c:pt idx="3">
                  <c:v>23.58</c:v>
                </c:pt>
                <c:pt idx="4">
                  <c:v>24.55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1848064"/>
        <c:axId val="1118543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c:v>
                </c:pt>
                <c:pt idx="1">
                  <c:v>1.75</c:v>
                </c:pt>
                <c:pt idx="2">
                  <c:v>-3.02</c:v>
                </c:pt>
                <c:pt idx="3">
                  <c:v>2.93</c:v>
                </c:pt>
                <c:pt idx="4">
                  <c:v>1.87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1848064"/>
        <c:axId val="111854336"/>
      </c:lineChart>
      <c:catAx>
        <c:axId val="11184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1854336"/>
        <c:crosses val="autoZero"/>
        <c:auto val="1"/>
        <c:lblAlgn val="ctr"/>
        <c:lblOffset val="100"/>
        <c:tickLblSkip val="1"/>
        <c:tickMarkSkip val="1"/>
        <c:noMultiLvlLbl val="0"/>
      </c:catAx>
      <c:valAx>
        <c:axId val="11185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848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0.04</c:v>
                </c:pt>
                <c:pt idx="6">
                  <c:v>#N/A</c:v>
                </c:pt>
                <c:pt idx="7">
                  <c:v>0.01</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0.05</c:v>
                </c:pt>
                <c:pt idx="2">
                  <c:v>#N/A</c:v>
                </c:pt>
                <c:pt idx="3">
                  <c:v>0.08</c:v>
                </c:pt>
                <c:pt idx="4">
                  <c:v>#N/A</c:v>
                </c:pt>
                <c:pt idx="5">
                  <c:v>0.08</c:v>
                </c:pt>
                <c:pt idx="6">
                  <c:v>#N/A</c:v>
                </c:pt>
                <c:pt idx="7">
                  <c:v>0.11</c:v>
                </c:pt>
                <c:pt idx="8">
                  <c:v>#N/A</c:v>
                </c:pt>
                <c:pt idx="9">
                  <c:v>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0.03</c:v>
                </c:pt>
                <c:pt idx="3">
                  <c:v>#N/A</c:v>
                </c:pt>
                <c:pt idx="4">
                  <c:v>#N/A</c:v>
                </c:pt>
                <c:pt idx="5">
                  <c:v>0.5</c:v>
                </c:pt>
                <c:pt idx="6">
                  <c:v>#N/A</c:v>
                </c:pt>
                <c:pt idx="7">
                  <c:v>0.23</c:v>
                </c:pt>
                <c:pt idx="8">
                  <c:v>#N/A</c:v>
                </c:pt>
                <c:pt idx="9">
                  <c:v>0.47</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0.33</c:v>
                </c:pt>
                <c:pt idx="2">
                  <c:v>#N/A</c:v>
                </c:pt>
                <c:pt idx="3">
                  <c:v>0.57999999999999996</c:v>
                </c:pt>
                <c:pt idx="4">
                  <c:v>#N/A</c:v>
                </c:pt>
                <c:pt idx="5">
                  <c:v>0.44</c:v>
                </c:pt>
                <c:pt idx="6">
                  <c:v>#N/A</c:v>
                </c:pt>
                <c:pt idx="7">
                  <c:v>0.43</c:v>
                </c:pt>
                <c:pt idx="8">
                  <c:v>#N/A</c:v>
                </c:pt>
                <c:pt idx="9">
                  <c:v>1.29</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1.68</c:v>
                </c:pt>
                <c:pt idx="2">
                  <c:v>#N/A</c:v>
                </c:pt>
                <c:pt idx="3">
                  <c:v>1.68</c:v>
                </c:pt>
                <c:pt idx="4">
                  <c:v>#N/A</c:v>
                </c:pt>
                <c:pt idx="5">
                  <c:v>2</c:v>
                </c:pt>
                <c:pt idx="6">
                  <c:v>#N/A</c:v>
                </c:pt>
                <c:pt idx="7">
                  <c:v>2.25</c:v>
                </c:pt>
                <c:pt idx="8">
                  <c:v>#N/A</c:v>
                </c:pt>
                <c:pt idx="9">
                  <c:v>2.37</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2.2599999999999998</c:v>
                </c:pt>
                <c:pt idx="2">
                  <c:v>#N/A</c:v>
                </c:pt>
                <c:pt idx="3">
                  <c:v>1.7</c:v>
                </c:pt>
                <c:pt idx="4">
                  <c:v>#N/A</c:v>
                </c:pt>
                <c:pt idx="5">
                  <c:v>0.99</c:v>
                </c:pt>
                <c:pt idx="6">
                  <c:v>#N/A</c:v>
                </c:pt>
                <c:pt idx="7">
                  <c:v>1.2</c:v>
                </c:pt>
                <c:pt idx="8">
                  <c:v>#N/A</c:v>
                </c:pt>
                <c:pt idx="9">
                  <c:v>3.33</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3.07</c:v>
                </c:pt>
                <c:pt idx="2">
                  <c:v>#N/A</c:v>
                </c:pt>
                <c:pt idx="3">
                  <c:v>2.77</c:v>
                </c:pt>
                <c:pt idx="4">
                  <c:v>#N/A</c:v>
                </c:pt>
                <c:pt idx="5">
                  <c:v>2.4500000000000002</c:v>
                </c:pt>
                <c:pt idx="6">
                  <c:v>#N/A</c:v>
                </c:pt>
                <c:pt idx="7">
                  <c:v>2.97</c:v>
                </c:pt>
                <c:pt idx="8">
                  <c:v>#N/A</c:v>
                </c:pt>
                <c:pt idx="9">
                  <c:v>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松阪市民病院事業会計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3.53</c:v>
                </c:pt>
                <c:pt idx="2">
                  <c:v>#N/A</c:v>
                </c:pt>
                <c:pt idx="3">
                  <c:v>4.6100000000000003</c:v>
                </c:pt>
                <c:pt idx="4">
                  <c:v>#N/A</c:v>
                </c:pt>
                <c:pt idx="5">
                  <c:v>5.46</c:v>
                </c:pt>
                <c:pt idx="6">
                  <c:v>#N/A</c:v>
                </c:pt>
                <c:pt idx="7">
                  <c:v>5.78</c:v>
                </c:pt>
                <c:pt idx="8">
                  <c:v>#N/A</c:v>
                </c:pt>
                <c:pt idx="9">
                  <c:v>6.1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5.54</c:v>
                </c:pt>
                <c:pt idx="2">
                  <c:v>#N/A</c:v>
                </c:pt>
                <c:pt idx="3">
                  <c:v>5.97</c:v>
                </c:pt>
                <c:pt idx="4">
                  <c:v>#N/A</c:v>
                </c:pt>
                <c:pt idx="5">
                  <c:v>6.62</c:v>
                </c:pt>
                <c:pt idx="6">
                  <c:v>#N/A</c:v>
                </c:pt>
                <c:pt idx="7">
                  <c:v>6.96</c:v>
                </c:pt>
                <c:pt idx="8">
                  <c:v>#N/A</c:v>
                </c:pt>
                <c:pt idx="9">
                  <c:v>7.5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3499776"/>
        <c:axId val="93501312"/>
      </c:barChart>
      <c:catAx>
        <c:axId val="93499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501312"/>
        <c:crosses val="autoZero"/>
        <c:auto val="1"/>
        <c:lblAlgn val="ctr"/>
        <c:lblOffset val="100"/>
        <c:tickLblSkip val="1"/>
        <c:tickMarkSkip val="1"/>
        <c:noMultiLvlLbl val="0"/>
      </c:catAx>
      <c:valAx>
        <c:axId val="935013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499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6895</c:v>
                </c:pt>
                <c:pt idx="5">
                  <c:v>7058</c:v>
                </c:pt>
                <c:pt idx="8">
                  <c:v>7184</c:v>
                </c:pt>
                <c:pt idx="11">
                  <c:v>7049</c:v>
                </c:pt>
                <c:pt idx="14">
                  <c:v>7107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9</c:v>
                </c:pt>
                <c:pt idx="3">
                  <c:v>9</c:v>
                </c:pt>
                <c:pt idx="6">
                  <c:v>9</c:v>
                </c:pt>
                <c:pt idx="9">
                  <c:v>8</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306</c:v>
                </c:pt>
                <c:pt idx="3">
                  <c:v>226</c:v>
                </c:pt>
                <c:pt idx="6">
                  <c:v>305</c:v>
                </c:pt>
                <c:pt idx="9">
                  <c:v>88</c:v>
                </c:pt>
                <c:pt idx="12">
                  <c:v>90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2661</c:v>
                </c:pt>
                <c:pt idx="3">
                  <c:v>2728</c:v>
                </c:pt>
                <c:pt idx="6">
                  <c:v>2812</c:v>
                </c:pt>
                <c:pt idx="9">
                  <c:v>2907</c:v>
                </c:pt>
                <c:pt idx="12">
                  <c:v>2841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6099</c:v>
                </c:pt>
                <c:pt idx="3">
                  <c:v>5734</c:v>
                </c:pt>
                <c:pt idx="6">
                  <c:v>5407</c:v>
                </c:pt>
                <c:pt idx="9">
                  <c:v>5159</c:v>
                </c:pt>
                <c:pt idx="12">
                  <c:v>4950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93224320"/>
        <c:axId val="93230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2180</c:v>
                </c:pt>
                <c:pt idx="2">
                  <c:v>#N/A</c:v>
                </c:pt>
                <c:pt idx="3">
                  <c:v>#N/A</c:v>
                </c:pt>
                <c:pt idx="4">
                  <c:v>1639</c:v>
                </c:pt>
                <c:pt idx="5">
                  <c:v>#N/A</c:v>
                </c:pt>
                <c:pt idx="6">
                  <c:v>#N/A</c:v>
                </c:pt>
                <c:pt idx="7">
                  <c:v>1349</c:v>
                </c:pt>
                <c:pt idx="8">
                  <c:v>#N/A</c:v>
                </c:pt>
                <c:pt idx="9">
                  <c:v>#N/A</c:v>
                </c:pt>
                <c:pt idx="10">
                  <c:v>1113</c:v>
                </c:pt>
                <c:pt idx="11">
                  <c:v>#N/A</c:v>
                </c:pt>
                <c:pt idx="12">
                  <c:v>#N/A</c:v>
                </c:pt>
                <c:pt idx="13">
                  <c:v>774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93224320"/>
        <c:axId val="93230592"/>
      </c:lineChart>
      <c:catAx>
        <c:axId val="93224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230592"/>
        <c:crosses val="autoZero"/>
        <c:auto val="1"/>
        <c:lblAlgn val="ctr"/>
        <c:lblOffset val="100"/>
        <c:tickLblSkip val="1"/>
        <c:tickMarkSkip val="1"/>
        <c:noMultiLvlLbl val="0"/>
      </c:catAx>
      <c:valAx>
        <c:axId val="93230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224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70780</c:v>
                </c:pt>
                <c:pt idx="5">
                  <c:v>70822</c:v>
                </c:pt>
                <c:pt idx="8">
                  <c:v>73362</c:v>
                </c:pt>
                <c:pt idx="11">
                  <c:v>73003</c:v>
                </c:pt>
                <c:pt idx="14">
                  <c:v>72573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15488</c:v>
                </c:pt>
                <c:pt idx="5">
                  <c:v>15034</c:v>
                </c:pt>
                <c:pt idx="8">
                  <c:v>14339</c:v>
                </c:pt>
                <c:pt idx="11">
                  <c:v>13896</c:v>
                </c:pt>
                <c:pt idx="14">
                  <c:v>13293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15203</c:v>
                </c:pt>
                <c:pt idx="5">
                  <c:v>15561</c:v>
                </c:pt>
                <c:pt idx="8">
                  <c:v>14827</c:v>
                </c:pt>
                <c:pt idx="11">
                  <c:v>15387</c:v>
                </c:pt>
                <c:pt idx="14">
                  <c:v>15206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215</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14708</c:v>
                </c:pt>
                <c:pt idx="3">
                  <c:v>13718</c:v>
                </c:pt>
                <c:pt idx="6">
                  <c:v>12010</c:v>
                </c:pt>
                <c:pt idx="9">
                  <c:v>11794</c:v>
                </c:pt>
                <c:pt idx="12">
                  <c:v>11968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757</c:v>
                </c:pt>
                <c:pt idx="3">
                  <c:v>696</c:v>
                </c:pt>
                <c:pt idx="6">
                  <c:v>614</c:v>
                </c:pt>
                <c:pt idx="9">
                  <c:v>713</c:v>
                </c:pt>
                <c:pt idx="12">
                  <c:v>626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41895</c:v>
                </c:pt>
                <c:pt idx="3">
                  <c:v>39810</c:v>
                </c:pt>
                <c:pt idx="6">
                  <c:v>38320</c:v>
                </c:pt>
                <c:pt idx="9">
                  <c:v>38274</c:v>
                </c:pt>
                <c:pt idx="12">
                  <c:v>37483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34</c:v>
                </c:pt>
                <c:pt idx="3">
                  <c:v>25</c:v>
                </c:pt>
                <c:pt idx="6">
                  <c:v>16</c:v>
                </c:pt>
                <c:pt idx="9">
                  <c:v>8</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50234</c:v>
                </c:pt>
                <c:pt idx="3">
                  <c:v>47835</c:v>
                </c:pt>
                <c:pt idx="6">
                  <c:v>49120</c:v>
                </c:pt>
                <c:pt idx="9">
                  <c:v>47133</c:v>
                </c:pt>
                <c:pt idx="12">
                  <c:v>45631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2253184"/>
        <c:axId val="1127960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6371</c:v>
                </c:pt>
                <c:pt idx="2">
                  <c:v>#N/A</c:v>
                </c:pt>
                <c:pt idx="3">
                  <c:v>#N/A</c:v>
                </c:pt>
                <c:pt idx="4">
                  <c:v>667</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2253184"/>
        <c:axId val="112796032"/>
      </c:lineChart>
      <c:catAx>
        <c:axId val="11225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796032"/>
        <c:crosses val="autoZero"/>
        <c:auto val="1"/>
        <c:lblAlgn val="ctr"/>
        <c:lblOffset val="100"/>
        <c:tickLblSkip val="1"/>
        <c:tickMarkSkip val="1"/>
        <c:noMultiLvlLbl val="0"/>
      </c:catAx>
      <c:valAx>
        <c:axId val="11279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25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{E82DD1A8-2391-4B71-933B-CF34BAFEB2BB}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66D-4504-986C-25C88F74B9D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{6CD4A8C3-768D-41EC-BF0D-13C0DAB7E47E}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66D-4504-986C-25C88F74B9D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{E935179E-8A11-476E-ABB2-1DC897FF0009}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66D-4504-986C-25C88F74B9D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{9B50A477-27AC-4B46-B108-05900DA20103}</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66D-4504-986C-25C88F74B9D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{696493DB-F4FA-4E69-B40C-CD3CA54C8975}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66D-4504-986C-25C88F74B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A66D-4504-986C-25C88F74B9D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{C19B2CCA-95FB-4346-94A3-F0DCE95E13DF}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66D-4504-986C-25C88F74B9D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{1631DAC2-A818-4119-9C47-7858026DB001}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66D-4504-986C-25C88F74B9D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{CDEC20DE-02AC-49CC-A0C3-08A87A036EFF}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66D-4504-986C-25C88F74B9D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{5B520D0B-89B7-468D-820E-9E3AF738DB5A}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66D-4504-986C-25C88F74B9D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{4B61C496-CE71-4086-81D7-8BFDD9390551}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66D-4504-986C-25C88F74B9D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A66D-4504-986C-25C88F74B9D3}"/>
            </c:ext>
          </c:extLst>
        </c:ser>
        <c:dLbls>
          <c:showLegendKey val="0"/>
          <c:showVal val="0"/>
          <c:showCatName val="0"/>
          <c:showSerName val="0"/>
          <c:showPercent val="0"/>
          <c:showBubbleSize val="0"/>
        </c:dLbls>
        <c:axId val="72689920"/>
        <c:axId val="72724864"/>
      </c:scatterChart>
      <c:valAx>
        <c:axId val="72689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24864"/>
        <c:crosses val="autoZero"/>
        <c:crossBetween val="midCat"/>
      </c:valAx>
      <c:valAx>
        <c:axId val="7272486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89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{CC34CA09-C4BD-4423-896E-8AA3E4E4DF48}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ED51-4BAB-B37A-CF71AED12CF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{FFBE1A91-0C5F-40FC-827F-B71E04578493}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ED51-4BAB-B37A-CF71AED12CFA}"/>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{2A2EBA0E-A4EE-4B0F-A47C-3AF02A317D19}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ED51-4BAB-B37A-CF71AED12CFA}"/>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{FA6EADEF-D4F7-4564-8604-08786CBCFE12}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ED51-4BAB-B37A-CF71AED12CFA}"/>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{66858D60-AD6E-4701-81E0-D29BADCD11DE}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ED51-4BAB-B37A-CF71AED12C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7.5</c:v>
                </c:pt>
                <c:pt idx="1">
                  <c:v>6.3</c:v>
                </c:pt>
                <c:pt idx="2">
                  <c:v>5</c:v>
                </c:pt>
                <c:pt idx="3">
                  <c:v>4</c:v>
                </c:pt>
                <c:pt idx="4">
                  <c:v>3.1</c:v>
                </c:pt>
              </c:numCache>
            </c:numRef>
          </c:xVal>
          <c:yVal>
            <c:numRef>
              <c:f>公会計指標分析・財政指標組合せ分析表!$K$73:$O$73</c:f>
              <c:numCache>
                <c:formatCode>#,##0.0;"▲ "#,##0.0</c:formatCode>
                <c:ptCount val="5"/>
                <c:pt idx="0">
                  <c:v>18.7</c:v>
                </c:pt>
                <c:pt idx="1">
                  <c:v>1.9</c:v>
                </c:pt>
              </c:numCache>
            </c:numRef>
          </c:yVal>
          <c:smooth val="0"/>
          <c:extLst>
            <c:ext xmlns:c16="http://schemas.microsoft.com/office/drawing/2014/chart" uri="{C3380CC4-5D6E-409C-BE32-E72D297353CC}">
              <c16:uniqueId val="{00000005-ED51-4BAB-B37A-CF71AED12CF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{B39DC1C4-FAC7-45EC-BF7F-E4D5663C70A3}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ED51-4BAB-B37A-CF71AED12CF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{47AF1F9D-0E19-48C6-8791-13568E6892CC}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ED51-4BAB-B37A-CF71AED12CF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{6A3C6E37-CA59-4BAE-AEF1-778DAF35559F}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ED51-4BAB-B37A-CF71AED12CF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{D09B326E-996C-4CBE-B166-F2356DE936DC}</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ED51-4BAB-B37A-CF71AED12CF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{34D02EC8-B5A3-49A0-9CC8-54C43A0A6CF4}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ED51-4BAB-B37A-CF71AED12C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5.8</c:v>
                </c:pt>
                <c:pt idx="4">
                  <c:v>6</c:v>
                </c:pt>
              </c:numCache>
            </c:numRef>
          </c:xVal>
          <c:yVal>
            <c:numRef>
              <c:f>公会計指標分析・財政指標組合せ分析表!$K$77:$O$77</c:f>
              <c:numCache>
                <c:formatCode>#,##0.0;"▲ "#,##0.0</c:formatCode>
                <c:ptCount val="5"/>
                <c:pt idx="0">
                  <c:v>42</c:v>
                </c:pt>
                <c:pt idx="1">
                  <c:v>32.6</c:v>
                </c:pt>
                <c:pt idx="2">
                  <c:v>30.5</c:v>
                </c:pt>
                <c:pt idx="3">
                  <c:v>13.7</c:v>
                </c:pt>
                <c:pt idx="4">
                  <c:v>24.1</c:v>
                </c:pt>
              </c:numCache>
            </c:numRef>
          </c:yVal>
          <c:smooth val="0"/>
          <c:extLst>
            <c:ext xmlns:c16="http://schemas.microsoft.com/office/drawing/2014/chart" uri="{C3380CC4-5D6E-409C-BE32-E72D297353CC}">
              <c16:uniqueId val="{0000000B-ED51-4BAB-B37A-CF71AED12CFA}"/>
            </c:ext>
          </c:extLst>
        </c:ser>
        <c:dLbls>
          <c:showLegendKey val="0"/>
          <c:showVal val="0"/>
          <c:showCatName val="0"/>
          <c:showSerName val="0"/>
          <c:showPercent val="0"/>
          <c:showBubbleSize val="0"/>
        </c:dLbls>
        <c:axId val="72615808"/>
        <c:axId val="72740864"/>
      </c:scatterChart>
      <c:valAx>
        <c:axId val="72615808"/>
        <c:scaling>
          <c:orientation val="minMax"/>
          <c:max val="7.6999999999999993"/>
          <c:min val="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40864"/>
        <c:crosses val="autoZero"/>
        <c:crossBetween val="midCat"/>
      </c:valAx>
      <c:valAx>
        <c:axId val="72740864"/>
        <c:scaling>
          <c:orientation val="minMax"/>
          <c:max val="49"/>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15808"/>
        <c:crosses val="autoZero"/>
        <c:crossBetween val="midCat"/>
        <c:majorUnit val="6.12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年より臨時財政対策債の</a:t>
          </a:r>
          <a:r>
            <a:rPr kumimoji="1" lang="ja-JP" altLang="en-US" sz="1100">
              <a:solidFill>
                <a:sysClr val="windowText" lastClr="000000"/>
              </a:solidFill>
              <a:effectLst/>
              <a:latin typeface="+mn-lt"/>
              <a:ea typeface="+mn-ea"/>
              <a:cs typeface="+mn-cs"/>
            </a:rPr>
            <a:t>発行</a:t>
          </a:r>
          <a:r>
            <a:rPr kumimoji="1" lang="ja-JP" altLang="ja-JP" sz="1100">
              <a:solidFill>
                <a:sysClr val="windowText" lastClr="000000"/>
              </a:solidFill>
              <a:effectLst/>
              <a:latin typeface="+mn-lt"/>
              <a:ea typeface="+mn-ea"/>
              <a:cs typeface="+mn-cs"/>
            </a:rPr>
            <a:t>限度額を下回るよう借入額を抑制していることもあり、元利償還金等は年々減少していることから、実質公債費比率の分子については、年々減少している。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交付税措置において、合併特例事業債、臨時財政対策債等の償還が増加していることにより、算入公債費等の額が年々増加</a:t>
          </a:r>
          <a:r>
            <a:rPr kumimoji="1" lang="ja-JP" altLang="en-US" sz="1100">
              <a:solidFill>
                <a:sysClr val="windowText" lastClr="000000"/>
              </a:solidFill>
              <a:effectLst/>
              <a:latin typeface="+mn-lt"/>
              <a:ea typeface="+mn-ea"/>
              <a:cs typeface="+mn-cs"/>
            </a:rPr>
            <a:t>し、</a:t>
          </a:r>
          <a:r>
            <a:rPr kumimoji="1" lang="ja-JP" altLang="ja-JP" sz="1100">
              <a:solidFill>
                <a:sysClr val="windowText" lastClr="000000"/>
              </a:solidFill>
              <a:effectLst/>
              <a:latin typeface="+mn-lt"/>
              <a:ea typeface="+mn-ea"/>
              <a:cs typeface="+mn-cs"/>
            </a:rPr>
            <a:t>分母は分子と比較しても拡大傾向にある。　</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ただし、</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年に合併特例債の発行期限が迫る中、今後、大型事業</a:t>
          </a:r>
          <a:r>
            <a:rPr kumimoji="1" lang="ja-JP" altLang="en-US" sz="1100">
              <a:solidFill>
                <a:sysClr val="windowText" lastClr="000000"/>
              </a:solidFill>
              <a:effectLst/>
              <a:latin typeface="+mn-lt"/>
              <a:ea typeface="+mn-ea"/>
              <a:cs typeface="+mn-cs"/>
            </a:rPr>
            <a:t>が本格稼働してきており</a:t>
          </a:r>
          <a:r>
            <a:rPr kumimoji="1" lang="ja-JP" altLang="ja-JP" sz="1100">
              <a:solidFill>
                <a:sysClr val="windowText" lastClr="000000"/>
              </a:solidFill>
              <a:effectLst/>
              <a:latin typeface="+mn-lt"/>
              <a:ea typeface="+mn-ea"/>
              <a:cs typeface="+mn-cs"/>
            </a:rPr>
            <a:t>、元利償還金が大幅に増額することから、</a:t>
          </a:r>
          <a:r>
            <a:rPr kumimoji="1" lang="ja-JP" altLang="en-US" sz="1100">
              <a:solidFill>
                <a:sysClr val="windowText" lastClr="000000"/>
              </a:solidFill>
              <a:effectLst/>
              <a:latin typeface="+mn-lt"/>
              <a:ea typeface="+mn-ea"/>
              <a:cs typeface="+mn-cs"/>
            </a:rPr>
            <a:t>公債費関係を中心に</a:t>
          </a:r>
          <a:r>
            <a:rPr kumimoji="1" lang="ja-JP" altLang="ja-JP" sz="1100">
              <a:solidFill>
                <a:sysClr val="windowText" lastClr="000000"/>
              </a:solidFill>
              <a:effectLst/>
              <a:latin typeface="+mn-lt"/>
              <a:ea typeface="+mn-ea"/>
              <a:cs typeface="+mn-cs"/>
            </a:rPr>
            <a:t>指標の悪化が見込まれる。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ただ、指標悪化の期間を一時的なものとするべく、</a:t>
          </a:r>
          <a:r>
            <a:rPr kumimoji="1" lang="ja-JP" altLang="ja-JP" sz="1100">
              <a:solidFill>
                <a:sysClr val="windowText" lastClr="000000"/>
              </a:solidFill>
              <a:effectLst/>
              <a:latin typeface="+mn-lt"/>
              <a:ea typeface="+mn-ea"/>
              <a:cs typeface="+mn-cs"/>
            </a:rPr>
            <a:t>起債残高抑制のために</a:t>
          </a:r>
          <a:r>
            <a:rPr kumimoji="1" lang="ja-JP" altLang="en-US" sz="1100">
              <a:solidFill>
                <a:sysClr val="windowText" lastClr="000000"/>
              </a:solidFill>
              <a:effectLst/>
              <a:latin typeface="+mn-lt"/>
              <a:ea typeface="+mn-ea"/>
              <a:cs typeface="+mn-cs"/>
            </a:rPr>
            <a:t>財政調整</a:t>
          </a:r>
          <a:r>
            <a:rPr kumimoji="1" lang="ja-JP" altLang="ja-JP" sz="1100">
              <a:solidFill>
                <a:sysClr val="windowText" lastClr="000000"/>
              </a:solidFill>
              <a:effectLst/>
              <a:latin typeface="+mn-lt"/>
              <a:ea typeface="+mn-ea"/>
              <a:cs typeface="+mn-cs"/>
            </a:rPr>
            <a:t>基金繰入等を利用し、短期償還などの方策を検討していくものである。</a:t>
          </a:r>
          <a:endParaRPr lang="ja-JP" altLang="ja-JP" sz="1400">
            <a:solidFill>
              <a:sysClr val="windowText" lastClr="000000"/>
            </a:solidFill>
            <a:effectLst/>
          </a:endParaRPr>
        </a:p>
        <a:p>
          <a:pPr eaLnBrk="1" fontAlgn="auto" latinLnBrk="0" hangingPunct="1"/>
          <a:endParaRPr lang="ja-JP" altLang="ja-JP" sz="1400">
            <a:solidFill>
              <a:srgbClr val="FF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将来負担比率については、</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年度では地方債残高が大きく減少し</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15.0</a:t>
          </a:r>
          <a:r>
            <a:rPr kumimoji="1" lang="ja-JP" altLang="ja-JP" sz="1100">
              <a:solidFill>
                <a:sysClr val="windowText" lastClr="000000"/>
              </a:solidFill>
              <a:effectLst/>
              <a:latin typeface="+mn-lt"/>
              <a:ea typeface="+mn-ea"/>
              <a:cs typeface="+mn-cs"/>
            </a:rPr>
            <a:t>億円）合わせて、</a:t>
          </a:r>
          <a:r>
            <a:rPr kumimoji="1" lang="ja-JP" altLang="en-US" sz="1100">
              <a:solidFill>
                <a:sysClr val="windowText" lastClr="000000"/>
              </a:solidFill>
              <a:effectLst/>
              <a:latin typeface="+mn-lt"/>
              <a:ea typeface="+mn-ea"/>
              <a:cs typeface="+mn-cs"/>
            </a:rPr>
            <a:t>公営企業債等繰入見込額の減（△</a:t>
          </a:r>
          <a:r>
            <a:rPr kumimoji="1" lang="en-US" altLang="ja-JP" sz="1100">
              <a:solidFill>
                <a:sysClr val="windowText" lastClr="000000"/>
              </a:solidFill>
              <a:effectLst/>
              <a:latin typeface="+mn-lt"/>
              <a:ea typeface="+mn-ea"/>
              <a:cs typeface="+mn-cs"/>
            </a:rPr>
            <a:t>7.9</a:t>
          </a:r>
          <a:r>
            <a:rPr kumimoji="1" lang="ja-JP" altLang="en-US" sz="1100">
              <a:solidFill>
                <a:sysClr val="windowText" lastClr="000000"/>
              </a:solidFill>
              <a:effectLst/>
              <a:latin typeface="+mn-lt"/>
              <a:ea typeface="+mn-ea"/>
              <a:cs typeface="+mn-cs"/>
            </a:rPr>
            <a:t>億円）</a:t>
          </a:r>
          <a:r>
            <a:rPr kumimoji="1" lang="ja-JP" altLang="ja-JP" sz="1100">
              <a:solidFill>
                <a:sysClr val="windowText" lastClr="000000"/>
              </a:solidFill>
              <a:effectLst/>
              <a:latin typeface="+mn-lt"/>
              <a:ea typeface="+mn-ea"/>
              <a:cs typeface="+mn-cs"/>
            </a:rPr>
            <a:t>により引き続き分子がマイナスとなり非表示となった。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年度より臨時財政対策債を発行可能額満額発行せず、必要最小限度に発行額をとどめていることから起債残高の増加を抑制しつつ、交付税</a:t>
          </a:r>
          <a:r>
            <a:rPr kumimoji="1" lang="ja-JP" altLang="en-US" sz="1100">
              <a:solidFill>
                <a:sysClr val="windowText" lastClr="000000"/>
              </a:solidFill>
              <a:effectLst/>
              <a:latin typeface="+mn-lt"/>
              <a:ea typeface="+mn-ea"/>
              <a:cs typeface="+mn-cs"/>
            </a:rPr>
            <a:t>算</a:t>
          </a:r>
          <a:r>
            <a:rPr kumimoji="1" lang="ja-JP" altLang="ja-JP" sz="1100">
              <a:solidFill>
                <a:sysClr val="windowText" lastClr="000000"/>
              </a:solidFill>
              <a:effectLst/>
              <a:latin typeface="+mn-lt"/>
              <a:ea typeface="+mn-ea"/>
              <a:cs typeface="+mn-cs"/>
            </a:rPr>
            <a:t>入額を増加させることで指標の悪化に歯止めをかけているものである。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以上の要因により、将来負担比率の分子については、本年度も大きく減少しているが、今後、合併特例事業債の発行期限が迫る中、複数の大型事業の</a:t>
          </a:r>
          <a:r>
            <a:rPr kumimoji="1" lang="ja-JP" altLang="en-US" sz="1100">
              <a:solidFill>
                <a:sysClr val="windowText" lastClr="000000"/>
              </a:solidFill>
              <a:effectLst/>
              <a:latin typeface="+mn-lt"/>
              <a:ea typeface="+mn-ea"/>
              <a:cs typeface="+mn-cs"/>
            </a:rPr>
            <a:t>、本格稼働</a:t>
          </a:r>
          <a:r>
            <a:rPr kumimoji="1" lang="ja-JP" altLang="ja-JP" sz="1100">
              <a:solidFill>
                <a:sysClr val="windowText" lastClr="000000"/>
              </a:solidFill>
              <a:effectLst/>
              <a:latin typeface="+mn-lt"/>
              <a:ea typeface="+mn-ea"/>
              <a:cs typeface="+mn-cs"/>
            </a:rPr>
            <a:t>に伴い、市債発行が大幅に増加すること</a:t>
          </a:r>
          <a:r>
            <a:rPr kumimoji="1" lang="ja-JP" altLang="en-US" sz="1100">
              <a:solidFill>
                <a:sysClr val="windowText" lastClr="000000"/>
              </a:solidFill>
              <a:effectLst/>
              <a:latin typeface="+mn-lt"/>
              <a:ea typeface="+mn-ea"/>
              <a:cs typeface="+mn-cs"/>
            </a:rPr>
            <a:t>が予想される。これに伴い</a:t>
          </a:r>
          <a:r>
            <a:rPr kumimoji="1" lang="ja-JP" altLang="ja-JP" sz="1100">
              <a:solidFill>
                <a:sysClr val="windowText" lastClr="000000"/>
              </a:solidFill>
              <a:effectLst/>
              <a:latin typeface="+mn-lt"/>
              <a:ea typeface="+mn-ea"/>
              <a:cs typeface="+mn-cs"/>
            </a:rPr>
            <a:t>近年の数値は一時的なものに留まると思われ、引き続き、松阪市の償還能力の範囲内で、企業債を含めた市債発行額の適正管理に努める。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加えて、起債残高抑制のために財政調整基金繰入等を利用し、短期償還などの方策を検討していくものである。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72</xdr:row>
      <xdr:rowOff>0</xdr:rowOff>
    </xdr:from>
    <xdr:to>
      <xdr:col>13</xdr:col>
      <xdr:colOff>0</xdr:colOff>
      <xdr:row>74</xdr:row>
      <xdr:rowOff>0</xdr:rowOff>
    </xdr:to>
    <xdr:sp macro="" textlink="">
      <xdr:nvSpPr>
        <xdr:cNvPr id="4" name="正方形/長方形 3"/>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3" name="角丸四角形 22"/>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9" name="テキスト ボックス 28"/>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0" name="テキスト ボックス 29"/>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1" name="テキスト ボックス 30"/>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2" name="テキスト ボックス 31"/>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3" name="正方形/長方形 32"/>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4" name="正方形/長方形 33"/>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5" name="正方形/長方形 34"/>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6" name="正方形/長方形 35"/>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7" name="正方形/長方形 36"/>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8" name="正方形/長方形 37"/>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9" name="正方形/長方形 38"/>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0" name="正方形/長方形 39"/>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1" name="正方形/長方形 40"/>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2" name="正方形/長方形 41"/>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3" name="正方形/長方形 42"/>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4" name="正方形/長方形 43"/>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5" name="テキスト ボックス 44"/>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6" name="正方形/長方形 45"/>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7" name="正方形/長方形 46"/>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8" name="正方形/長方形 47"/>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9" name="正方形/長方形 48"/>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0" name="正方形/長方形 49"/>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1" name="正方形/長方形 50"/>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2" name="正方形/長方形 51"/>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3" name="テキスト ボックス 52"/>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4" name="正方形/長方形 53"/>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5" name="正方形/長方形 54"/>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6" name="正方形/長方形 55"/>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7" name="正方形/長方形 56"/>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8" name="正方形/長方形 57"/>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9" name="テキスト ボックス 58"/>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0" name="テキスト ボックス 59"/>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ysClr val="windowText" lastClr="000000"/>
              </a:solidFill>
              <a:effectLst/>
              <a:latin typeface="+mn-lt"/>
              <a:ea typeface="+mn-ea"/>
              <a:cs typeface="+mn-cs"/>
            </a:rPr>
            <a:t>当市経年比較において近年、数値はほぼ横ばいに推移しているものの、類似団体平均より下回っている。単年度指標においては過去</a:t>
          </a:r>
          <a:r>
            <a:rPr lang="en-US" altLang="ja-JP" sz="1100" b="0" i="0" baseline="0">
              <a:solidFill>
                <a:sysClr val="windowText" lastClr="000000"/>
              </a:solidFill>
              <a:effectLst/>
              <a:latin typeface="+mn-lt"/>
              <a:ea typeface="+mn-ea"/>
              <a:cs typeface="+mn-cs"/>
            </a:rPr>
            <a:t>3</a:t>
          </a:r>
          <a:r>
            <a:rPr lang="ja-JP" altLang="ja-JP" sz="1100" b="0" i="0" baseline="0">
              <a:solidFill>
                <a:sysClr val="windowText" lastClr="000000"/>
              </a:solidFill>
              <a:effectLst/>
              <a:latin typeface="+mn-lt"/>
              <a:ea typeface="+mn-ea"/>
              <a:cs typeface="+mn-cs"/>
            </a:rPr>
            <a:t>ヵ年では</a:t>
          </a:r>
          <a:r>
            <a:rPr lang="en-US" altLang="ja-JP" sz="1100" b="0" i="0" baseline="0">
              <a:solidFill>
                <a:sysClr val="windowText" lastClr="000000"/>
              </a:solidFill>
              <a:effectLst/>
              <a:latin typeface="+mn-lt"/>
              <a:ea typeface="+mn-ea"/>
              <a:cs typeface="+mn-cs"/>
            </a:rPr>
            <a:t>H26</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0.632</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H27</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0.630</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0.619</a:t>
          </a:r>
          <a:r>
            <a:rPr lang="ja-JP" altLang="ja-JP" sz="1100" b="0" i="0" baseline="0">
              <a:solidFill>
                <a:sysClr val="windowText" lastClr="000000"/>
              </a:solidFill>
              <a:effectLst/>
              <a:latin typeface="+mn-lt"/>
              <a:ea typeface="+mn-ea"/>
              <a:cs typeface="+mn-cs"/>
            </a:rPr>
            <a:t>と細かな増減にとどまっている。</a:t>
          </a:r>
          <a:r>
            <a:rPr lang="ja-JP" altLang="en-US" sz="1100" b="0" i="0" baseline="0">
              <a:solidFill>
                <a:sysClr val="windowText" lastClr="000000"/>
              </a:solidFill>
              <a:effectLst/>
              <a:latin typeface="+mn-lt"/>
              <a:ea typeface="+mn-ea"/>
              <a:cs typeface="+mn-cs"/>
            </a:rPr>
            <a:t>ただ、</a:t>
          </a:r>
          <a:r>
            <a:rPr lang="en-US" altLang="ja-JP" sz="1100" b="0" i="0" baseline="0">
              <a:solidFill>
                <a:sysClr val="windowText" lastClr="000000"/>
              </a:solidFill>
              <a:effectLst/>
              <a:latin typeface="+mn-lt"/>
              <a:ea typeface="+mn-ea"/>
              <a:cs typeface="+mn-cs"/>
            </a:rPr>
            <a:t>H28</a:t>
          </a:r>
          <a:r>
            <a:rPr lang="ja-JP" altLang="en-US" sz="1100" b="0" i="0" baseline="0">
              <a:solidFill>
                <a:sysClr val="windowText" lastClr="000000"/>
              </a:solidFill>
              <a:effectLst/>
              <a:latin typeface="+mn-lt"/>
              <a:ea typeface="+mn-ea"/>
              <a:cs typeface="+mn-cs"/>
            </a:rPr>
            <a:t>年度の単年度数値では大きく下がっており、需用額の伸びが収入額の伸びを越えていることから、需用額の拡大については注視していく必要がある。</a:t>
          </a:r>
          <a:r>
            <a:rPr lang="ja-JP" altLang="ja-JP" sz="1100" b="0" i="0" baseline="0">
              <a:solidFill>
                <a:sysClr val="windowText" lastClr="000000"/>
              </a:solidFill>
              <a:effectLst/>
              <a:latin typeface="+mn-lt"/>
              <a:ea typeface="+mn-ea"/>
              <a:cs typeface="+mn-cs"/>
            </a:rPr>
            <a:t>今後も引き続き、定員・給与の適正化、公債費（市債発行）の抑制、重複施設の統廃合及び公営企業繰出金の適正運用を図りつつ、市税等の歳入の確保に努める。</a:t>
          </a:r>
          <a:endParaRPr lang="ja-JP" altLang="ja-JP" sz="14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78015</xdr:rowOff>
    </xdr:from>
    <xdr:to>
      <xdr:col>7</xdr:col>
      <xdr:colOff>152400</xdr:colOff>
      <xdr:row>43</xdr:row>
      <xdr:rowOff>78015</xdr:rowOff>
    </xdr:to>
    <xdr:cxnSp macro="">
      <xdr:nvCxnSpPr>
        <xdr:cNvPr id="70" name="直線コネクタ 69"/>
        <xdr:cNvCxnSpPr/>
      </xdr:nvCxnSpPr>
      <xdr:spPr>
        <a:xfrm>
          <a:off x="4114800" y="7450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1"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78015</xdr:rowOff>
    </xdr:from>
    <xdr:to>
      <xdr:col>6</xdr:col>
      <xdr:colOff>0</xdr:colOff>
      <xdr:row>43</xdr:row>
      <xdr:rowOff>78015</xdr:rowOff>
    </xdr:to>
    <xdr:cxnSp macro="">
      <xdr:nvCxnSpPr>
        <xdr:cNvPr id="73" name="直線コネクタ 72"/>
        <xdr:cNvCxnSpPr/>
      </xdr:nvCxnSpPr>
      <xdr:spPr>
        <a:xfrm>
          <a:off x="3225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4" name="フローチャート : 判断 73"/>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5" name="テキスト ボックス 74"/>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78015</xdr:rowOff>
    </xdr:from>
    <xdr:to>
      <xdr:col>4</xdr:col>
      <xdr:colOff>482600</xdr:colOff>
      <xdr:row>43</xdr:row>
      <xdr:rowOff>78015</xdr:rowOff>
    </xdr:to>
    <xdr:cxnSp macro="">
      <xdr:nvCxnSpPr>
        <xdr:cNvPr id="76" name="直線コネクタ 75"/>
        <xdr:cNvCxnSpPr/>
      </xdr:nvCxnSpPr>
      <xdr:spPr>
        <a:xfrm>
          <a:off x="2336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154412</xdr:rowOff>
    </xdr:from>
    <xdr:ext cx="762000" cy="259045"/>
    <xdr:sp macro="" textlink="">
      <xdr:nvSpPr>
        <xdr:cNvPr id="78" name="テキスト ボックス 77"/>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78015</xdr:rowOff>
    </xdr:from>
    <xdr:to>
      <xdr:col>3</xdr:col>
      <xdr:colOff>279400</xdr:colOff>
      <xdr:row>43</xdr:row>
      <xdr:rowOff>78015</xdr:rowOff>
    </xdr:to>
    <xdr:cxnSp macro="">
      <xdr:nvCxnSpPr>
        <xdr:cNvPr id="79" name="直線コネクタ 78"/>
        <xdr:cNvCxnSpPr/>
      </xdr:nvCxnSpPr>
      <xdr:spPr>
        <a:xfrm>
          <a:off x="1447800" y="7450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154412</xdr:rowOff>
    </xdr:from>
    <xdr:ext cx="762000" cy="259045"/>
    <xdr:sp macro="" textlink="">
      <xdr:nvSpPr>
        <xdr:cNvPr id="81" name="テキスト ボックス 80"/>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3" name="テキスト ボックス 82"/>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27215</xdr:rowOff>
    </xdr:from>
    <xdr:to>
      <xdr:col>7</xdr:col>
      <xdr:colOff>203200</xdr:colOff>
      <xdr:row>43</xdr:row>
      <xdr:rowOff>128815</xdr:rowOff>
    </xdr:to>
    <xdr:sp macro="" textlink="">
      <xdr:nvSpPr>
        <xdr:cNvPr id="89" name="円/楕円 88"/>
        <xdr:cNvSpPr/>
      </xdr:nvSpPr>
      <xdr:spPr>
        <a:xfrm>
          <a:off x="49022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170742</xdr:rowOff>
    </xdr:from>
    <xdr:ext cx="762000" cy="259045"/>
    <xdr:sp macro="" textlink="">
      <xdr:nvSpPr>
        <xdr:cNvPr id="90" name="財政力該当値テキスト"/>
        <xdr:cNvSpPr txBox="1"/>
      </xdr:nvSpPr>
      <xdr:spPr>
        <a:xfrm>
          <a:off x="5041900" y="737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27215</xdr:rowOff>
    </xdr:from>
    <xdr:to>
      <xdr:col>6</xdr:col>
      <xdr:colOff>50800</xdr:colOff>
      <xdr:row>43</xdr:row>
      <xdr:rowOff>128815</xdr:rowOff>
    </xdr:to>
    <xdr:sp macro="" textlink="">
      <xdr:nvSpPr>
        <xdr:cNvPr id="91" name="円/楕円 90"/>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113592</xdr:rowOff>
    </xdr:from>
    <xdr:ext cx="736600" cy="259045"/>
    <xdr:sp macro="" textlink="">
      <xdr:nvSpPr>
        <xdr:cNvPr id="92" name="テキスト ボックス 91"/>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27215</xdr:rowOff>
    </xdr:from>
    <xdr:to>
      <xdr:col>4</xdr:col>
      <xdr:colOff>533400</xdr:colOff>
      <xdr:row>43</xdr:row>
      <xdr:rowOff>128815</xdr:rowOff>
    </xdr:to>
    <xdr:sp macro="" textlink="">
      <xdr:nvSpPr>
        <xdr:cNvPr id="93" name="円/楕円 92"/>
        <xdr:cNvSpPr/>
      </xdr:nvSpPr>
      <xdr:spPr>
        <a:xfrm>
          <a:off x="3175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94" name="テキスト ボックス 93"/>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27215</xdr:rowOff>
    </xdr:from>
    <xdr:to>
      <xdr:col>3</xdr:col>
      <xdr:colOff>330200</xdr:colOff>
      <xdr:row>43</xdr:row>
      <xdr:rowOff>128815</xdr:rowOff>
    </xdr:to>
    <xdr:sp macro="" textlink="">
      <xdr:nvSpPr>
        <xdr:cNvPr id="95" name="円/楕円 94"/>
        <xdr:cNvSpPr/>
      </xdr:nvSpPr>
      <xdr:spPr>
        <a:xfrm>
          <a:off x="2286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96" name="テキスト ボックス 95"/>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97" name="円/楕円 96"/>
        <xdr:cNvSpPr/>
      </xdr:nvSpPr>
      <xdr:spPr>
        <a:xfrm>
          <a:off x="1397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98" name="テキスト ボックス 97"/>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年度は、分子においては</a:t>
          </a:r>
          <a:r>
            <a:rPr lang="ja-JP" altLang="en-US" sz="1100" b="0" i="0" baseline="0">
              <a:solidFill>
                <a:sysClr val="windowText" lastClr="000000"/>
              </a:solidFill>
              <a:effectLst/>
              <a:latin typeface="+mn-lt"/>
              <a:ea typeface="+mn-ea"/>
              <a:cs typeface="+mn-cs"/>
            </a:rPr>
            <a:t>主に人件費　</a:t>
          </a:r>
          <a:r>
            <a:rPr lang="en-US" altLang="ja-JP" sz="1100" b="0" i="0" baseline="0">
              <a:solidFill>
                <a:sysClr val="windowText" lastClr="000000"/>
              </a:solidFill>
              <a:effectLst/>
              <a:latin typeface="+mn-lt"/>
              <a:ea typeface="+mn-ea"/>
              <a:cs typeface="+mn-cs"/>
            </a:rPr>
            <a:t>4.4</a:t>
          </a:r>
          <a:r>
            <a:rPr lang="ja-JP" altLang="en-US" sz="1100" b="0" i="0" baseline="0">
              <a:solidFill>
                <a:sysClr val="windowText" lastClr="000000"/>
              </a:solidFill>
              <a:effectLst/>
              <a:latin typeface="+mn-lt"/>
              <a:ea typeface="+mn-ea"/>
              <a:cs typeface="+mn-cs"/>
            </a:rPr>
            <a:t>億円減、公債費　</a:t>
          </a:r>
          <a:r>
            <a:rPr lang="en-US" altLang="ja-JP" sz="1100" b="0" i="0" baseline="0">
              <a:solidFill>
                <a:sysClr val="windowText" lastClr="000000"/>
              </a:solidFill>
              <a:effectLst/>
              <a:latin typeface="+mn-lt"/>
              <a:ea typeface="+mn-ea"/>
              <a:cs typeface="+mn-cs"/>
            </a:rPr>
            <a:t>2.1</a:t>
          </a:r>
          <a:r>
            <a:rPr lang="ja-JP" altLang="en-US" sz="1100" b="0" i="0" baseline="0">
              <a:solidFill>
                <a:sysClr val="windowText" lastClr="000000"/>
              </a:solidFill>
              <a:effectLst/>
              <a:latin typeface="+mn-lt"/>
              <a:ea typeface="+mn-ea"/>
              <a:cs typeface="+mn-cs"/>
            </a:rPr>
            <a:t>億円減　補助費等　</a:t>
          </a:r>
          <a:r>
            <a:rPr lang="en-US" altLang="ja-JP" sz="1100" b="0" i="0" baseline="0">
              <a:solidFill>
                <a:sysClr val="windowText" lastClr="000000"/>
              </a:solidFill>
              <a:effectLst/>
              <a:latin typeface="+mn-lt"/>
              <a:ea typeface="+mn-ea"/>
              <a:cs typeface="+mn-cs"/>
            </a:rPr>
            <a:t>2.0</a:t>
          </a:r>
          <a:r>
            <a:rPr lang="ja-JP" altLang="en-US" sz="1100" b="0" i="0" baseline="0">
              <a:solidFill>
                <a:sysClr val="windowText" lastClr="000000"/>
              </a:solidFill>
              <a:effectLst/>
              <a:latin typeface="+mn-lt"/>
              <a:ea typeface="+mn-ea"/>
              <a:cs typeface="+mn-cs"/>
            </a:rPr>
            <a:t>億円減、扶助費　</a:t>
          </a:r>
          <a:r>
            <a:rPr lang="en-US" altLang="ja-JP" sz="1100" b="0" i="0" baseline="0">
              <a:solidFill>
                <a:sysClr val="windowText" lastClr="000000"/>
              </a:solidFill>
              <a:effectLst/>
              <a:latin typeface="+mn-lt"/>
              <a:ea typeface="+mn-ea"/>
              <a:cs typeface="+mn-cs"/>
            </a:rPr>
            <a:t>1.4</a:t>
          </a:r>
          <a:r>
            <a:rPr lang="ja-JP" altLang="en-US" sz="1100" b="0" i="0" baseline="0">
              <a:solidFill>
                <a:sysClr val="windowText" lastClr="000000"/>
              </a:solidFill>
              <a:effectLst/>
              <a:latin typeface="+mn-lt"/>
              <a:ea typeface="+mn-ea"/>
              <a:cs typeface="+mn-cs"/>
            </a:rPr>
            <a:t>億円減、繰出金　</a:t>
          </a:r>
          <a:r>
            <a:rPr lang="en-US" altLang="ja-JP" sz="1100" b="0" i="0" baseline="0">
              <a:solidFill>
                <a:sysClr val="windowText" lastClr="000000"/>
              </a:solidFill>
              <a:effectLst/>
              <a:latin typeface="+mn-lt"/>
              <a:ea typeface="+mn-ea"/>
              <a:cs typeface="+mn-cs"/>
            </a:rPr>
            <a:t>147,331</a:t>
          </a:r>
          <a:r>
            <a:rPr lang="ja-JP" altLang="en-US" sz="1100" b="0" i="0" baseline="0">
              <a:solidFill>
                <a:sysClr val="windowText" lastClr="000000"/>
              </a:solidFill>
              <a:effectLst/>
              <a:latin typeface="+mn-lt"/>
              <a:ea typeface="+mn-ea"/>
              <a:cs typeface="+mn-cs"/>
            </a:rPr>
            <a:t>千円増による</a:t>
          </a:r>
          <a:r>
            <a:rPr lang="en-US" altLang="ja-JP" sz="1100" b="0" i="0" baseline="0">
              <a:solidFill>
                <a:sysClr val="windowText" lastClr="000000"/>
              </a:solidFill>
              <a:effectLst/>
              <a:latin typeface="+mn-lt"/>
              <a:ea typeface="+mn-ea"/>
              <a:cs typeface="+mn-cs"/>
            </a:rPr>
            <a:t>9.1</a:t>
          </a:r>
          <a:r>
            <a:rPr lang="ja-JP" altLang="en-US" sz="1100" b="0" i="0" baseline="0">
              <a:solidFill>
                <a:sysClr val="windowText" lastClr="000000"/>
              </a:solidFill>
              <a:effectLst/>
              <a:latin typeface="+mn-lt"/>
              <a:ea typeface="+mn-ea"/>
              <a:cs typeface="+mn-cs"/>
            </a:rPr>
            <a:t>億円の減。</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分母では主に</a:t>
          </a:r>
          <a:r>
            <a:rPr lang="ja-JP" altLang="en-US" sz="1100" b="0" i="0" baseline="0">
              <a:solidFill>
                <a:sysClr val="windowText" lastClr="000000"/>
              </a:solidFill>
              <a:effectLst/>
              <a:latin typeface="+mn-lt"/>
              <a:ea typeface="+mn-ea"/>
              <a:cs typeface="+mn-cs"/>
            </a:rPr>
            <a:t>地方消費税の減　</a:t>
          </a:r>
          <a:r>
            <a:rPr lang="en-US" altLang="ja-JP" sz="1100" b="0" i="0" baseline="0">
              <a:solidFill>
                <a:sysClr val="windowText" lastClr="000000"/>
              </a:solidFill>
              <a:effectLst/>
              <a:latin typeface="+mn-lt"/>
              <a:ea typeface="+mn-ea"/>
              <a:cs typeface="+mn-cs"/>
            </a:rPr>
            <a:t>3.19</a:t>
          </a:r>
          <a:r>
            <a:rPr lang="ja-JP" altLang="en-US" sz="1100" b="0" i="0" baseline="0">
              <a:solidFill>
                <a:sysClr val="windowText" lastClr="000000"/>
              </a:solidFill>
              <a:effectLst/>
              <a:latin typeface="+mn-lt"/>
              <a:ea typeface="+mn-ea"/>
              <a:cs typeface="+mn-cs"/>
            </a:rPr>
            <a:t>億円、地方交付税　</a:t>
          </a:r>
          <a:r>
            <a:rPr lang="en-US" altLang="ja-JP" sz="1100" b="0" i="0" baseline="0">
              <a:solidFill>
                <a:sysClr val="windowText" lastClr="000000"/>
              </a:solidFill>
              <a:effectLst/>
              <a:latin typeface="+mn-lt"/>
              <a:ea typeface="+mn-ea"/>
              <a:cs typeface="+mn-cs"/>
            </a:rPr>
            <a:t>1.55</a:t>
          </a:r>
          <a:r>
            <a:rPr lang="ja-JP" altLang="en-US" sz="1100" b="0" i="0" baseline="0">
              <a:solidFill>
                <a:sysClr val="windowText" lastClr="000000"/>
              </a:solidFill>
              <a:effectLst/>
              <a:latin typeface="+mn-lt"/>
              <a:ea typeface="+mn-ea"/>
              <a:cs typeface="+mn-cs"/>
            </a:rPr>
            <a:t>億円の減等</a:t>
          </a:r>
          <a:r>
            <a:rPr lang="ja-JP" altLang="ja-JP" sz="1100" b="0" i="0" baseline="0">
              <a:solidFill>
                <a:sysClr val="windowText" lastClr="000000"/>
              </a:solidFill>
              <a:effectLst/>
              <a:latin typeface="+mn-lt"/>
              <a:ea typeface="+mn-ea"/>
              <a:cs typeface="+mn-cs"/>
            </a:rPr>
            <a:t>などにより</a:t>
          </a:r>
          <a:r>
            <a:rPr lang="en-US" altLang="ja-JP" sz="1100" b="0" i="0" baseline="0">
              <a:solidFill>
                <a:sysClr val="windowText" lastClr="000000"/>
              </a:solidFill>
              <a:effectLst/>
              <a:latin typeface="+mn-lt"/>
              <a:ea typeface="+mn-ea"/>
              <a:cs typeface="+mn-cs"/>
            </a:rPr>
            <a:t>6.1</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、及び、臨時財政対策債：</a:t>
          </a:r>
          <a:r>
            <a:rPr lang="en-US" altLang="ja-JP" sz="1100" b="0" i="0" baseline="0">
              <a:solidFill>
                <a:sysClr val="windowText" lastClr="000000"/>
              </a:solidFill>
              <a:effectLst/>
              <a:latin typeface="+mn-lt"/>
              <a:ea typeface="+mn-ea"/>
              <a:cs typeface="+mn-cs"/>
            </a:rPr>
            <a:t>4.7</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、計</a:t>
          </a:r>
          <a:r>
            <a:rPr lang="en-US" altLang="ja-JP" sz="1100" b="0" i="0" baseline="0">
              <a:solidFill>
                <a:sysClr val="windowText" lastClr="000000"/>
              </a:solidFill>
              <a:effectLst/>
              <a:latin typeface="+mn-lt"/>
              <a:ea typeface="+mn-ea"/>
              <a:cs typeface="+mn-cs"/>
            </a:rPr>
            <a:t>10.8</a:t>
          </a:r>
          <a:r>
            <a:rPr lang="ja-JP" altLang="ja-JP" sz="1100" b="0" i="0" baseline="0">
              <a:solidFill>
                <a:sysClr val="windowText" lastClr="000000"/>
              </a:solidFill>
              <a:effectLst/>
              <a:latin typeface="+mn-lt"/>
              <a:ea typeface="+mn-ea"/>
              <a:cs typeface="+mn-cs"/>
            </a:rPr>
            <a:t>億円の</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となっている。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指標は</a:t>
          </a:r>
          <a:r>
            <a:rPr lang="ja-JP" altLang="en-US" sz="1100" b="0" i="0" baseline="0">
              <a:solidFill>
                <a:sysClr val="windowText" lastClr="000000"/>
              </a:solidFill>
              <a:effectLst/>
              <a:latin typeface="+mn-lt"/>
              <a:ea typeface="+mn-ea"/>
              <a:cs typeface="+mn-cs"/>
            </a:rPr>
            <a:t>若干の下落</a:t>
          </a:r>
          <a:r>
            <a:rPr lang="ja-JP" altLang="ja-JP" sz="1100" b="0" i="0" baseline="0">
              <a:solidFill>
                <a:sysClr val="windowText" lastClr="000000"/>
              </a:solidFill>
              <a:effectLst/>
              <a:latin typeface="+mn-lt"/>
              <a:ea typeface="+mn-ea"/>
              <a:cs typeface="+mn-cs"/>
            </a:rPr>
            <a:t>傾向の数値を示している。いわゆる合併による普通交付税の算定特例の終了、市税の伸び悩みの状況を想定すると楽観視できる状況ではなく、施設の見直しを中心に、引き続き経常経費の抑制に努める。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しかし、合併特例事業債の発行期限が迫る中、これまで計画してきた事業が本格稼働することから公債費の増が見込まれることからより一層注意が必要である。</a:t>
          </a:r>
          <a:endParaRPr lang="ja-JP" altLang="ja-JP" sz="14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20744</xdr:rowOff>
    </xdr:from>
    <xdr:to>
      <xdr:col>7</xdr:col>
      <xdr:colOff>152400</xdr:colOff>
      <xdr:row>65</xdr:row>
      <xdr:rowOff>36830</xdr:rowOff>
    </xdr:to>
    <xdr:cxnSp macro="">
      <xdr:nvCxnSpPr>
        <xdr:cNvPr id="133" name="直線コネクタ 132"/>
        <xdr:cNvCxnSpPr/>
      </xdr:nvCxnSpPr>
      <xdr:spPr>
        <a:xfrm>
          <a:off x="4114800" y="111649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66</xdr:row>
      <xdr:rowOff>26246</xdr:rowOff>
    </xdr:to>
    <xdr:cxnSp macro="">
      <xdr:nvCxnSpPr>
        <xdr:cNvPr id="136" name="直線コネクタ 135"/>
        <xdr:cNvCxnSpPr/>
      </xdr:nvCxnSpPr>
      <xdr:spPr>
        <a:xfrm flipV="1">
          <a:off x="3225800" y="111649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63500</xdr:rowOff>
    </xdr:from>
    <xdr:to>
      <xdr:col>6</xdr:col>
      <xdr:colOff>50800</xdr:colOff>
      <xdr:row>63</xdr:row>
      <xdr:rowOff>165100</xdr:rowOff>
    </xdr:to>
    <xdr:sp macro="" textlink="">
      <xdr:nvSpPr>
        <xdr:cNvPr id="137" name="フローチャート : 判断 136"/>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3827</xdr:rowOff>
    </xdr:from>
    <xdr:ext cx="736600" cy="259045"/>
    <xdr:sp macro="" textlink="">
      <xdr:nvSpPr>
        <xdr:cNvPr id="138" name="テキスト ボックス 137"/>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109220</xdr:rowOff>
    </xdr:from>
    <xdr:to>
      <xdr:col>4</xdr:col>
      <xdr:colOff>482600</xdr:colOff>
      <xdr:row>66</xdr:row>
      <xdr:rowOff>26246</xdr:rowOff>
    </xdr:to>
    <xdr:cxnSp macro="">
      <xdr:nvCxnSpPr>
        <xdr:cNvPr id="139" name="直線コネクタ 138"/>
        <xdr:cNvCxnSpPr/>
      </xdr:nvCxnSpPr>
      <xdr:spPr>
        <a:xfrm>
          <a:off x="2336800" y="1125347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30921</xdr:rowOff>
    </xdr:from>
    <xdr:ext cx="762000" cy="259045"/>
    <xdr:sp macro="" textlink="">
      <xdr:nvSpPr>
        <xdr:cNvPr id="141" name="テキスト ボックス 140"/>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109220</xdr:rowOff>
    </xdr:from>
    <xdr:to>
      <xdr:col>3</xdr:col>
      <xdr:colOff>279400</xdr:colOff>
      <xdr:row>65</xdr:row>
      <xdr:rowOff>125306</xdr:rowOff>
    </xdr:to>
    <xdr:cxnSp macro="">
      <xdr:nvCxnSpPr>
        <xdr:cNvPr id="142" name="直線コネクタ 141"/>
        <xdr:cNvCxnSpPr/>
      </xdr:nvCxnSpPr>
      <xdr:spPr>
        <a:xfrm flipV="1">
          <a:off x="1447800" y="1125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4" name="テキスト ボックス 143"/>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6790</xdr:rowOff>
    </xdr:from>
    <xdr:ext cx="762000" cy="259045"/>
    <xdr:sp macro="" textlink="">
      <xdr:nvSpPr>
        <xdr:cNvPr id="146" name="テキスト ボックス 145"/>
        <xdr:cNvSpPr txBox="1"/>
      </xdr:nvSpPr>
      <xdr:spPr>
        <a:xfrm>
          <a:off x="1066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52" name="円/楕円 151"/>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129557</xdr:rowOff>
    </xdr:from>
    <xdr:ext cx="762000" cy="259045"/>
    <xdr:sp macro="" textlink="">
      <xdr:nvSpPr>
        <xdr:cNvPr id="153"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4" name="円/楕円 153"/>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5" name="テキスト ボックス 154"/>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146896</xdr:rowOff>
    </xdr:from>
    <xdr:to>
      <xdr:col>4</xdr:col>
      <xdr:colOff>533400</xdr:colOff>
      <xdr:row>66</xdr:row>
      <xdr:rowOff>77046</xdr:rowOff>
    </xdr:to>
    <xdr:sp macro="" textlink="">
      <xdr:nvSpPr>
        <xdr:cNvPr id="156" name="円/楕円 155"/>
        <xdr:cNvSpPr/>
      </xdr:nvSpPr>
      <xdr:spPr>
        <a:xfrm>
          <a:off x="3175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61823</xdr:rowOff>
    </xdr:from>
    <xdr:ext cx="762000" cy="259045"/>
    <xdr:sp macro="" textlink="">
      <xdr:nvSpPr>
        <xdr:cNvPr id="157" name="テキスト ボックス 156"/>
        <xdr:cNvSpPr txBox="1"/>
      </xdr:nvSpPr>
      <xdr:spPr>
        <a:xfrm>
          <a:off x="2844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58420</xdr:rowOff>
    </xdr:from>
    <xdr:to>
      <xdr:col>3</xdr:col>
      <xdr:colOff>330200</xdr:colOff>
      <xdr:row>65</xdr:row>
      <xdr:rowOff>160020</xdr:rowOff>
    </xdr:to>
    <xdr:sp macro="" textlink="">
      <xdr:nvSpPr>
        <xdr:cNvPr id="158" name="円/楕円 157"/>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144797</xdr:rowOff>
    </xdr:from>
    <xdr:ext cx="762000" cy="259045"/>
    <xdr:sp macro="" textlink="">
      <xdr:nvSpPr>
        <xdr:cNvPr id="159" name="テキスト ボックス 158"/>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60" name="円/楕円 159"/>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1" name="テキスト ボックス 160"/>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[106,840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125,848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人件費では合併後、広大な面積となったにもかかわらず、計画的に人員削減を図ってきた。今後は市民サービスの向上に支障をきたすことの無い範囲で、再任用職員の活用等を含めた職員の適正な定員管理の徹底を行い、経費全般における見直しとともに、個別事業ごとの目的や必要経費、成果を改めて精査し、徹底したコストの削減を図っていく。</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物件費では大型施設の完成に伴う備品、管理経費などの新規計上と重なり若干の増となっている。</a:t>
          </a:r>
          <a:endParaRPr lang="ja-JP" altLang="ja-JP" sz="14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126949</xdr:rowOff>
    </xdr:from>
    <xdr:to>
      <xdr:col>7</xdr:col>
      <xdr:colOff>152400</xdr:colOff>
      <xdr:row>84</xdr:row>
      <xdr:rowOff>129484</xdr:rowOff>
    </xdr:to>
    <xdr:cxnSp macro="">
      <xdr:nvCxnSpPr>
        <xdr:cNvPr id="194" name="直線コネクタ 193"/>
        <xdr:cNvCxnSpPr/>
      </xdr:nvCxnSpPr>
      <xdr:spPr>
        <a:xfrm flipV="1">
          <a:off x="4114800" y="14528749"/>
          <a:ext cx="838200" cy="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129484</xdr:rowOff>
    </xdr:from>
    <xdr:to>
      <xdr:col>6</xdr:col>
      <xdr:colOff>0</xdr:colOff>
      <xdr:row>84</xdr:row>
      <xdr:rowOff>145940</xdr:rowOff>
    </xdr:to>
    <xdr:cxnSp macro="">
      <xdr:nvCxnSpPr>
        <xdr:cNvPr id="197" name="直線コネクタ 196"/>
        <xdr:cNvCxnSpPr/>
      </xdr:nvCxnSpPr>
      <xdr:spPr>
        <a:xfrm flipV="1">
          <a:off x="3225800" y="14531284"/>
          <a:ext cx="889000" cy="1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121369</xdr:rowOff>
    </xdr:from>
    <xdr:to>
      <xdr:col>6</xdr:col>
      <xdr:colOff>50800</xdr:colOff>
      <xdr:row>85</xdr:row>
      <xdr:rowOff>51519</xdr:rowOff>
    </xdr:to>
    <xdr:sp macro="" textlink="">
      <xdr:nvSpPr>
        <xdr:cNvPr id="198" name="フローチャート : 判断 197"/>
        <xdr:cNvSpPr/>
      </xdr:nvSpPr>
      <xdr:spPr>
        <a:xfrm>
          <a:off x="4064000" y="1452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36296</xdr:rowOff>
    </xdr:from>
    <xdr:ext cx="736600" cy="259045"/>
    <xdr:sp macro="" textlink="">
      <xdr:nvSpPr>
        <xdr:cNvPr id="199" name="テキスト ボックス 198"/>
        <xdr:cNvSpPr txBox="1"/>
      </xdr:nvSpPr>
      <xdr:spPr>
        <a:xfrm>
          <a:off x="3733800" y="14609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108,714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77265</xdr:rowOff>
    </xdr:from>
    <xdr:to>
      <xdr:col>4</xdr:col>
      <xdr:colOff>482600</xdr:colOff>
      <xdr:row>84</xdr:row>
      <xdr:rowOff>145940</xdr:rowOff>
    </xdr:to>
    <xdr:cxnSp macro="">
      <xdr:nvCxnSpPr>
        <xdr:cNvPr id="200" name="直線コネクタ 199"/>
        <xdr:cNvCxnSpPr/>
      </xdr:nvCxnSpPr>
      <xdr:spPr>
        <a:xfrm>
          <a:off x="2336800" y="14479065"/>
          <a:ext cx="889000" cy="6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77265</xdr:rowOff>
    </xdr:from>
    <xdr:to>
      <xdr:col>3</xdr:col>
      <xdr:colOff>279400</xdr:colOff>
      <xdr:row>84</xdr:row>
      <xdr:rowOff>94566</xdr:rowOff>
    </xdr:to>
    <xdr:cxnSp macro="">
      <xdr:nvCxnSpPr>
        <xdr:cNvPr id="203" name="直線コネクタ 202"/>
        <xdr:cNvCxnSpPr/>
      </xdr:nvCxnSpPr>
      <xdr:spPr>
        <a:xfrm flipV="1">
          <a:off x="1447800" y="14479065"/>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76149</xdr:rowOff>
    </xdr:from>
    <xdr:to>
      <xdr:col>7</xdr:col>
      <xdr:colOff>203200</xdr:colOff>
      <xdr:row>85</xdr:row>
      <xdr:rowOff>6299</xdr:rowOff>
    </xdr:to>
    <xdr:sp macro="" textlink="">
      <xdr:nvSpPr>
        <xdr:cNvPr id="213" name="円/楕円 212"/>
        <xdr:cNvSpPr/>
      </xdr:nvSpPr>
      <xdr:spPr>
        <a:xfrm>
          <a:off x="4902200" y="1447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92676</xdr:rowOff>
    </xdr:from>
    <xdr:ext cx="762000" cy="259045"/>
    <xdr:sp macro="" textlink="">
      <xdr:nvSpPr>
        <xdr:cNvPr id="214" name="人件費・物件費等の状況該当値テキスト"/>
        <xdr:cNvSpPr txBox="1"/>
      </xdr:nvSpPr>
      <xdr:spPr>
        <a:xfrm>
          <a:off x="5041900" y="143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106,840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78684</xdr:rowOff>
    </xdr:from>
    <xdr:to>
      <xdr:col>6</xdr:col>
      <xdr:colOff>50800</xdr:colOff>
      <xdr:row>85</xdr:row>
      <xdr:rowOff>8834</xdr:rowOff>
    </xdr:to>
    <xdr:sp macro="" textlink="">
      <xdr:nvSpPr>
        <xdr:cNvPr id="215" name="円/楕円 214"/>
        <xdr:cNvSpPr/>
      </xdr:nvSpPr>
      <xdr:spPr>
        <a:xfrm>
          <a:off x="4064000" y="144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19011</xdr:rowOff>
    </xdr:from>
    <xdr:ext cx="736600" cy="259045"/>
    <xdr:sp macro="" textlink="">
      <xdr:nvSpPr>
        <xdr:cNvPr id="216" name="テキスト ボックス 215"/>
        <xdr:cNvSpPr txBox="1"/>
      </xdr:nvSpPr>
      <xdr:spPr>
        <a:xfrm>
          <a:off x="3733800" y="14249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106,945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95140</xdr:rowOff>
    </xdr:from>
    <xdr:to>
      <xdr:col>4</xdr:col>
      <xdr:colOff>533400</xdr:colOff>
      <xdr:row>85</xdr:row>
      <xdr:rowOff>25290</xdr:rowOff>
    </xdr:to>
    <xdr:sp macro="" textlink="">
      <xdr:nvSpPr>
        <xdr:cNvPr id="217" name="円/楕円 216"/>
        <xdr:cNvSpPr/>
      </xdr:nvSpPr>
      <xdr:spPr>
        <a:xfrm>
          <a:off x="3175000" y="144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35467</xdr:rowOff>
    </xdr:from>
    <xdr:ext cx="762000" cy="259045"/>
    <xdr:sp macro="" textlink="">
      <xdr:nvSpPr>
        <xdr:cNvPr id="218" name="テキスト ボックス 217"/>
        <xdr:cNvSpPr txBox="1"/>
      </xdr:nvSpPr>
      <xdr:spPr>
        <a:xfrm>
          <a:off x="2844800" y="142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107,627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26465</xdr:rowOff>
    </xdr:from>
    <xdr:to>
      <xdr:col>3</xdr:col>
      <xdr:colOff>330200</xdr:colOff>
      <xdr:row>84</xdr:row>
      <xdr:rowOff>128065</xdr:rowOff>
    </xdr:to>
    <xdr:sp macro="" textlink="">
      <xdr:nvSpPr>
        <xdr:cNvPr id="219" name="円/楕円 218"/>
        <xdr:cNvSpPr/>
      </xdr:nvSpPr>
      <xdr:spPr>
        <a:xfrm>
          <a:off x="2286000" y="144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138242</xdr:rowOff>
    </xdr:from>
    <xdr:ext cx="762000" cy="259045"/>
    <xdr:sp macro="" textlink="">
      <xdr:nvSpPr>
        <xdr:cNvPr id="220" name="テキスト ボックス 219"/>
        <xdr:cNvSpPr txBox="1"/>
      </xdr:nvSpPr>
      <xdr:spPr>
        <a:xfrm>
          <a:off x="1955800" y="1419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104,781</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43766</xdr:rowOff>
    </xdr:from>
    <xdr:to>
      <xdr:col>2</xdr:col>
      <xdr:colOff>127000</xdr:colOff>
      <xdr:row>84</xdr:row>
      <xdr:rowOff>145366</xdr:rowOff>
    </xdr:to>
    <xdr:sp macro="" textlink="">
      <xdr:nvSpPr>
        <xdr:cNvPr id="221" name="円/楕円 220"/>
        <xdr:cNvSpPr/>
      </xdr:nvSpPr>
      <xdr:spPr>
        <a:xfrm>
          <a:off x="1397000" y="144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155543</xdr:rowOff>
    </xdr:from>
    <xdr:ext cx="762000" cy="259045"/>
    <xdr:sp macro="" textlink="">
      <xdr:nvSpPr>
        <xdr:cNvPr id="222" name="テキスト ボックス 221"/>
        <xdr:cNvSpPr txBox="1"/>
      </xdr:nvSpPr>
      <xdr:spPr>
        <a:xfrm>
          <a:off x="1066800" y="142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類似団体平均を下回っており、水準として高いものではない。前年度と比較して</a:t>
          </a:r>
          <a:r>
            <a:rPr kumimoji="1" lang="en-US" altLang="ja-JP" sz="1100">
              <a:solidFill>
                <a:sysClr val="windowText" lastClr="000000"/>
              </a:solidFill>
              <a:effectLst/>
              <a:latin typeface="+mn-lt"/>
              <a:ea typeface="+mn-ea"/>
              <a:cs typeface="+mn-cs"/>
            </a:rPr>
            <a:t>0.3</a:t>
          </a:r>
          <a:r>
            <a:rPr kumimoji="1" lang="ja-JP" altLang="ja-JP" sz="1100">
              <a:solidFill>
                <a:sysClr val="windowText" lastClr="000000"/>
              </a:solidFill>
              <a:effectLst/>
              <a:latin typeface="+mn-lt"/>
              <a:ea typeface="+mn-ea"/>
              <a:cs typeface="+mn-cs"/>
            </a:rPr>
            <a:t>ポイント減少しているが、これは経験年数階層内における職員の分布が変わったことが主に影響したものと思われる。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原則的に人事院勧告に準拠させていることから、大きな特殊要因がない限り、このままで推移すると見込まれ、今後も適正な水準の確保に努めていく。</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62593</xdr:rowOff>
    </xdr:from>
    <xdr:to>
      <xdr:col>24</xdr:col>
      <xdr:colOff>558800</xdr:colOff>
      <xdr:row>86</xdr:row>
      <xdr:rowOff>32657</xdr:rowOff>
    </xdr:to>
    <xdr:cxnSp macro="">
      <xdr:nvCxnSpPr>
        <xdr:cNvPr id="253" name="直線コネクタ 252"/>
        <xdr:cNvCxnSpPr/>
      </xdr:nvCxnSpPr>
      <xdr:spPr>
        <a:xfrm flipV="1">
          <a:off x="17018000" y="13950043"/>
          <a:ext cx="0" cy="8273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4734</xdr:rowOff>
    </xdr:from>
    <xdr:ext cx="762000" cy="259045"/>
    <xdr:sp macro="" textlink="">
      <xdr:nvSpPr>
        <xdr:cNvPr id="254" name="給与水準   （国との比較）最小値テキスト"/>
        <xdr:cNvSpPr txBox="1"/>
      </xdr:nvSpPr>
      <xdr:spPr>
        <a:xfrm>
          <a:off x="17106900" y="147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86</xdr:row>
      <xdr:rowOff>32657</xdr:rowOff>
    </xdr:from>
    <xdr:to>
      <xdr:col>24</xdr:col>
      <xdr:colOff>647700</xdr:colOff>
      <xdr:row>86</xdr:row>
      <xdr:rowOff>32657</xdr:rowOff>
    </xdr:to>
    <xdr:cxnSp macro="">
      <xdr:nvCxnSpPr>
        <xdr:cNvPr id="255" name="直線コネクタ 254"/>
        <xdr:cNvCxnSpPr/>
      </xdr:nvCxnSpPr>
      <xdr:spPr>
        <a:xfrm>
          <a:off x="16929100" y="1477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81</xdr:row>
      <xdr:rowOff>62593</xdr:rowOff>
    </xdr:from>
    <xdr:to>
      <xdr:col>24</xdr:col>
      <xdr:colOff>647700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167821</xdr:rowOff>
    </xdr:from>
    <xdr:to>
      <xdr:col>24</xdr:col>
      <xdr:colOff>558800</xdr:colOff>
      <xdr:row>84</xdr:row>
      <xdr:rowOff>30843</xdr:rowOff>
    </xdr:to>
    <xdr:cxnSp macro="">
      <xdr:nvCxnSpPr>
        <xdr:cNvPr id="258" name="直線コネクタ 257"/>
        <xdr:cNvCxnSpPr/>
      </xdr:nvCxnSpPr>
      <xdr:spPr>
        <a:xfrm flipV="1">
          <a:off x="16179800" y="143981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9572</xdr:rowOff>
    </xdr:from>
    <xdr:ext cx="762000" cy="259045"/>
    <xdr:sp macro="" textlink="">
      <xdr:nvSpPr>
        <xdr:cNvPr id="259" name="給与水準   （国との比較）平均値テキスト"/>
        <xdr:cNvSpPr txBox="1"/>
      </xdr:nvSpPr>
      <xdr:spPr>
        <a:xfrm>
          <a:off x="17106900" y="1441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37495</xdr:rowOff>
    </xdr:from>
    <xdr:to>
      <xdr:col>24</xdr:col>
      <xdr:colOff>609600</xdr:colOff>
      <xdr:row>84</xdr:row>
      <xdr:rowOff>139095</xdr:rowOff>
    </xdr:to>
    <xdr:sp macro="" textlink="">
      <xdr:nvSpPr>
        <xdr:cNvPr id="260" name="フローチャート : 判断 259"/>
        <xdr:cNvSpPr/>
      </xdr:nvSpPr>
      <xdr:spPr>
        <a:xfrm>
          <a:off x="16967200" y="1443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156332</xdr:rowOff>
    </xdr:from>
    <xdr:to>
      <xdr:col>23</xdr:col>
      <xdr:colOff>406400</xdr:colOff>
      <xdr:row>84</xdr:row>
      <xdr:rowOff>30843</xdr:rowOff>
    </xdr:to>
    <xdr:cxnSp macro="">
      <xdr:nvCxnSpPr>
        <xdr:cNvPr id="261" name="直線コネクタ 260"/>
        <xdr:cNvCxnSpPr/>
      </xdr:nvCxnSpPr>
      <xdr:spPr>
        <a:xfrm>
          <a:off x="15290800" y="1438668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14514</xdr:rowOff>
    </xdr:from>
    <xdr:to>
      <xdr:col>23</xdr:col>
      <xdr:colOff>457200</xdr:colOff>
      <xdr:row>84</xdr:row>
      <xdr:rowOff>116114</xdr:rowOff>
    </xdr:to>
    <xdr:sp macro="" textlink="">
      <xdr:nvSpPr>
        <xdr:cNvPr id="262" name="フローチャート : 判断 261"/>
        <xdr:cNvSpPr/>
      </xdr:nvSpPr>
      <xdr:spPr>
        <a:xfrm>
          <a:off x="16129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100891</xdr:rowOff>
    </xdr:from>
    <xdr:ext cx="736600" cy="259045"/>
    <xdr:sp macro="" textlink="">
      <xdr:nvSpPr>
        <xdr:cNvPr id="263" name="テキスト ボックス 262"/>
        <xdr:cNvSpPr txBox="1"/>
      </xdr:nvSpPr>
      <xdr:spPr>
        <a:xfrm>
          <a:off x="15798800" y="145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156332</xdr:rowOff>
    </xdr:from>
    <xdr:to>
      <xdr:col>22</xdr:col>
      <xdr:colOff>203200</xdr:colOff>
      <xdr:row>84</xdr:row>
      <xdr:rowOff>42334</xdr:rowOff>
    </xdr:to>
    <xdr:cxnSp macro="">
      <xdr:nvCxnSpPr>
        <xdr:cNvPr id="264" name="直線コネクタ 263"/>
        <xdr:cNvCxnSpPr/>
      </xdr:nvCxnSpPr>
      <xdr:spPr>
        <a:xfrm flipV="1">
          <a:off x="14401800" y="1438668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83457</xdr:rowOff>
    </xdr:from>
    <xdr:to>
      <xdr:col>22</xdr:col>
      <xdr:colOff>254000</xdr:colOff>
      <xdr:row>85</xdr:row>
      <xdr:rowOff>13607</xdr:rowOff>
    </xdr:to>
    <xdr:sp macro="" textlink="">
      <xdr:nvSpPr>
        <xdr:cNvPr id="265" name="フローチャート : 判断 264"/>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169834</xdr:rowOff>
    </xdr:from>
    <xdr:ext cx="762000" cy="259045"/>
    <xdr:sp macro="" textlink="">
      <xdr:nvSpPr>
        <xdr:cNvPr id="266" name="テキスト ボックス 265"/>
        <xdr:cNvSpPr txBox="1"/>
      </xdr:nvSpPr>
      <xdr:spPr>
        <a:xfrm>
          <a:off x="14909800" y="1457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89</xdr:row>
      <xdr:rowOff>127302</xdr:rowOff>
    </xdr:to>
    <xdr:cxnSp macro="">
      <xdr:nvCxnSpPr>
        <xdr:cNvPr id="267" name="直線コネクタ 266"/>
        <xdr:cNvCxnSpPr/>
      </xdr:nvCxnSpPr>
      <xdr:spPr>
        <a:xfrm flipV="1">
          <a:off x="13512800" y="14444134"/>
          <a:ext cx="889000" cy="94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94948</xdr:rowOff>
    </xdr:from>
    <xdr:to>
      <xdr:col>21</xdr:col>
      <xdr:colOff>50800</xdr:colOff>
      <xdr:row>85</xdr:row>
      <xdr:rowOff>25098</xdr:rowOff>
    </xdr:to>
    <xdr:sp macro="" textlink="">
      <xdr:nvSpPr>
        <xdr:cNvPr id="268" name="フローチャート : 判断 267"/>
        <xdr:cNvSpPr/>
      </xdr:nvSpPr>
      <xdr:spPr>
        <a:xfrm>
          <a:off x="14351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9875</xdr:rowOff>
    </xdr:from>
    <xdr:ext cx="762000" cy="259045"/>
    <xdr:sp macro="" textlink="">
      <xdr:nvSpPr>
        <xdr:cNvPr id="269" name="テキスト ボックス 268"/>
        <xdr:cNvSpPr txBox="1"/>
      </xdr:nvSpPr>
      <xdr:spPr>
        <a:xfrm>
          <a:off x="14020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117021</xdr:rowOff>
    </xdr:from>
    <xdr:to>
      <xdr:col>24</xdr:col>
      <xdr:colOff>609600</xdr:colOff>
      <xdr:row>84</xdr:row>
      <xdr:rowOff>47171</xdr:rowOff>
    </xdr:to>
    <xdr:sp macro="" textlink="">
      <xdr:nvSpPr>
        <xdr:cNvPr id="277" name="円/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151493</xdr:rowOff>
    </xdr:from>
    <xdr:to>
      <xdr:col>23</xdr:col>
      <xdr:colOff>457200</xdr:colOff>
      <xdr:row>84</xdr:row>
      <xdr:rowOff>81643</xdr:rowOff>
    </xdr:to>
    <xdr:sp macro="" textlink="">
      <xdr:nvSpPr>
        <xdr:cNvPr id="279" name="円/楕円 278"/>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91820</xdr:rowOff>
    </xdr:from>
    <xdr:ext cx="736600" cy="259045"/>
    <xdr:sp macro="" textlink="">
      <xdr:nvSpPr>
        <xdr:cNvPr id="280" name="テキスト ボックス 279"/>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105532</xdr:rowOff>
    </xdr:from>
    <xdr:to>
      <xdr:col>22</xdr:col>
      <xdr:colOff>254000</xdr:colOff>
      <xdr:row>84</xdr:row>
      <xdr:rowOff>35682</xdr:rowOff>
    </xdr:to>
    <xdr:sp macro="" textlink="">
      <xdr:nvSpPr>
        <xdr:cNvPr id="281" name="円/楕円 280"/>
        <xdr:cNvSpPr/>
      </xdr:nvSpPr>
      <xdr:spPr>
        <a:xfrm>
          <a:off x="15240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45859</xdr:rowOff>
    </xdr:from>
    <xdr:ext cx="762000" cy="259045"/>
    <xdr:sp macro="" textlink="">
      <xdr:nvSpPr>
        <xdr:cNvPr id="282" name="テキスト ボックス 281"/>
        <xdr:cNvSpPr txBox="1"/>
      </xdr:nvSpPr>
      <xdr:spPr>
        <a:xfrm>
          <a:off x="14909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162984</xdr:rowOff>
    </xdr:from>
    <xdr:to>
      <xdr:col>21</xdr:col>
      <xdr:colOff>50800</xdr:colOff>
      <xdr:row>84</xdr:row>
      <xdr:rowOff>93134</xdr:rowOff>
    </xdr:to>
    <xdr:sp macro="" textlink="">
      <xdr:nvSpPr>
        <xdr:cNvPr id="283" name="円/楕円 282"/>
        <xdr:cNvSpPr/>
      </xdr:nvSpPr>
      <xdr:spPr>
        <a:xfrm>
          <a:off x="14351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103311</xdr:rowOff>
    </xdr:from>
    <xdr:ext cx="762000" cy="259045"/>
    <xdr:sp macro="" textlink="">
      <xdr:nvSpPr>
        <xdr:cNvPr id="284" name="テキスト ボックス 283"/>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85" name="円/楕円 284"/>
        <xdr:cNvSpPr/>
      </xdr:nvSpPr>
      <xdr:spPr>
        <a:xfrm>
          <a:off x="13462000" y="153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xdr:rowOff>
    </xdr:from>
    <xdr:ext cx="762000" cy="259045"/>
    <xdr:sp macro="" textlink="">
      <xdr:nvSpPr>
        <xdr:cNvPr id="286" name="テキスト ボックス 285"/>
        <xdr:cNvSpPr txBox="1"/>
      </xdr:nvSpPr>
      <xdr:spPr>
        <a:xfrm>
          <a:off x="13131800" y="1510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ja-JP" sz="1100">
              <a:solidFill>
                <a:sysClr val="windowText" lastClr="000000"/>
              </a:solidFill>
              <a:effectLst/>
              <a:latin typeface="+mn-lt"/>
              <a:ea typeface="+mn-ea"/>
              <a:cs typeface="+mn-cs"/>
            </a:rPr>
            <a:t>　前年とほぼ同水準ではあるが、類似団体の平均を上回っている。面積が広く効率的でない業務を抱えざるを得ない現状があるが、平成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5</a:t>
          </a:r>
          <a:r>
            <a:rPr kumimoji="1" lang="ja-JP" altLang="ja-JP" sz="1100">
              <a:solidFill>
                <a:sysClr val="windowText" lastClr="000000"/>
              </a:solidFill>
              <a:effectLst/>
              <a:latin typeface="+mn-lt"/>
              <a:ea typeface="+mn-ea"/>
              <a:cs typeface="+mn-cs"/>
            </a:rPr>
            <a:t>月に策定した「松阪市公共施設等総合管理計画」に基づき、効果的・効率的な公共施設の最適化に取り組んでいくとともに、引き続き適正な定員管理の推進を図っていく。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具体的には、平成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年度以降の定員管理の適正なあり方を示した「松阪市定員適正化方針」（平成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月策定）に基づき、現在取組を進めているところである。</a:t>
          </a:r>
          <a:endParaRPr lang="ja-JP" altLang="ja-JP" sz="14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6" name="直線コネクタ 315"/>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7"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8" name="直線コネクタ 317"/>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9"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20" name="直線コネクタ 319"/>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10160</xdr:rowOff>
    </xdr:from>
    <xdr:to>
      <xdr:col>24</xdr:col>
      <xdr:colOff>558800</xdr:colOff>
      <xdr:row>66</xdr:row>
      <xdr:rowOff>22225</xdr:rowOff>
    </xdr:to>
    <xdr:cxnSp macro="">
      <xdr:nvCxnSpPr>
        <xdr:cNvPr id="321" name="直線コネクタ 320"/>
        <xdr:cNvCxnSpPr/>
      </xdr:nvCxnSpPr>
      <xdr:spPr>
        <a:xfrm>
          <a:off x="16179800" y="11325860"/>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22"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23" name="フローチャート : 判断 322"/>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10160</xdr:rowOff>
    </xdr:from>
    <xdr:to>
      <xdr:col>23</xdr:col>
      <xdr:colOff>406400</xdr:colOff>
      <xdr:row>66</xdr:row>
      <xdr:rowOff>10160</xdr:rowOff>
    </xdr:to>
    <xdr:cxnSp macro="">
      <xdr:nvCxnSpPr>
        <xdr:cNvPr id="324" name="直線コネクタ 323"/>
        <xdr:cNvCxnSpPr/>
      </xdr:nvCxnSpPr>
      <xdr:spPr>
        <a:xfrm>
          <a:off x="15290800" y="1132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135890</xdr:rowOff>
    </xdr:from>
    <xdr:to>
      <xdr:col>23</xdr:col>
      <xdr:colOff>457200</xdr:colOff>
      <xdr:row>64</xdr:row>
      <xdr:rowOff>66040</xdr:rowOff>
    </xdr:to>
    <xdr:sp macro="" textlink="">
      <xdr:nvSpPr>
        <xdr:cNvPr id="325" name="フローチャート : 判断 324"/>
        <xdr:cNvSpPr/>
      </xdr:nvSpPr>
      <xdr:spPr>
        <a:xfrm>
          <a:off x="16129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76217</xdr:rowOff>
    </xdr:from>
    <xdr:ext cx="736600" cy="259045"/>
    <xdr:sp macro="" textlink="">
      <xdr:nvSpPr>
        <xdr:cNvPr id="326" name="テキスト ボックス 325"/>
        <xdr:cNvSpPr txBox="1"/>
      </xdr:nvSpPr>
      <xdr:spPr>
        <a:xfrm>
          <a:off x="15798800" y="1070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6.48</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10160</xdr:rowOff>
    </xdr:from>
    <xdr:to>
      <xdr:col>22</xdr:col>
      <xdr:colOff>203200</xdr:colOff>
      <xdr:row>66</xdr:row>
      <xdr:rowOff>18204</xdr:rowOff>
    </xdr:to>
    <xdr:cxnSp macro="">
      <xdr:nvCxnSpPr>
        <xdr:cNvPr id="327" name="直線コネクタ 326"/>
        <xdr:cNvCxnSpPr/>
      </xdr:nvCxnSpPr>
      <xdr:spPr>
        <a:xfrm flipV="1">
          <a:off x="14401800" y="113258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8" name="フローチャート : 判断 327"/>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9" name="テキスト ボックス 328"/>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165523</xdr:rowOff>
    </xdr:from>
    <xdr:to>
      <xdr:col>21</xdr:col>
      <xdr:colOff>0</xdr:colOff>
      <xdr:row>66</xdr:row>
      <xdr:rowOff>18204</xdr:rowOff>
    </xdr:to>
    <xdr:cxnSp macro="">
      <xdr:nvCxnSpPr>
        <xdr:cNvPr id="330" name="直線コネクタ 329"/>
        <xdr:cNvCxnSpPr/>
      </xdr:nvCxnSpPr>
      <xdr:spPr>
        <a:xfrm>
          <a:off x="13512800" y="113097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31" name="フローチャート : 判断 330"/>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32" name="テキスト ボックス 331"/>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33" name="フローチャート : 判断 332"/>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4" name="テキスト ボックス 333"/>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142875</xdr:rowOff>
    </xdr:from>
    <xdr:to>
      <xdr:col>24</xdr:col>
      <xdr:colOff>609600</xdr:colOff>
      <xdr:row>66</xdr:row>
      <xdr:rowOff>73025</xdr:rowOff>
    </xdr:to>
    <xdr:sp macro="" textlink="">
      <xdr:nvSpPr>
        <xdr:cNvPr id="340" name="円/楕円 339"/>
        <xdr:cNvSpPr/>
      </xdr:nvSpPr>
      <xdr:spPr>
        <a:xfrm>
          <a:off x="169672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114952</xdr:rowOff>
    </xdr:from>
    <xdr:ext cx="762000" cy="259045"/>
    <xdr:sp macro="" textlink="">
      <xdr:nvSpPr>
        <xdr:cNvPr id="341" name="定員管理の状況該当値テキスト"/>
        <xdr:cNvSpPr txBox="1"/>
      </xdr:nvSpPr>
      <xdr:spPr>
        <a:xfrm>
          <a:off x="17106900" y="1125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130810</xdr:rowOff>
    </xdr:from>
    <xdr:to>
      <xdr:col>23</xdr:col>
      <xdr:colOff>457200</xdr:colOff>
      <xdr:row>66</xdr:row>
      <xdr:rowOff>60960</xdr:rowOff>
    </xdr:to>
    <xdr:sp macro="" textlink="">
      <xdr:nvSpPr>
        <xdr:cNvPr id="342" name="円/楕円 341"/>
        <xdr:cNvSpPr/>
      </xdr:nvSpPr>
      <xdr:spPr>
        <a:xfrm>
          <a:off x="16129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45737</xdr:rowOff>
    </xdr:from>
    <xdr:ext cx="736600" cy="259045"/>
    <xdr:sp macro="" textlink="">
      <xdr:nvSpPr>
        <xdr:cNvPr id="343" name="テキスト ボックス 342"/>
        <xdr:cNvSpPr txBox="1"/>
      </xdr:nvSpPr>
      <xdr:spPr>
        <a:xfrm>
          <a:off x="15798800" y="1136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130810</xdr:rowOff>
    </xdr:from>
    <xdr:to>
      <xdr:col>22</xdr:col>
      <xdr:colOff>254000</xdr:colOff>
      <xdr:row>66</xdr:row>
      <xdr:rowOff>60960</xdr:rowOff>
    </xdr:to>
    <xdr:sp macro="" textlink="">
      <xdr:nvSpPr>
        <xdr:cNvPr id="344" name="円/楕円 343"/>
        <xdr:cNvSpPr/>
      </xdr:nvSpPr>
      <xdr:spPr>
        <a:xfrm>
          <a:off x="15240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45737</xdr:rowOff>
    </xdr:from>
    <xdr:ext cx="762000" cy="259045"/>
    <xdr:sp macro="" textlink="">
      <xdr:nvSpPr>
        <xdr:cNvPr id="345" name="テキスト ボックス 344"/>
        <xdr:cNvSpPr txBox="1"/>
      </xdr:nvSpPr>
      <xdr:spPr>
        <a:xfrm>
          <a:off x="14909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138854</xdr:rowOff>
    </xdr:from>
    <xdr:to>
      <xdr:col>21</xdr:col>
      <xdr:colOff>50800</xdr:colOff>
      <xdr:row>66</xdr:row>
      <xdr:rowOff>69004</xdr:rowOff>
    </xdr:to>
    <xdr:sp macro="" textlink="">
      <xdr:nvSpPr>
        <xdr:cNvPr id="346" name="円/楕円 345"/>
        <xdr:cNvSpPr/>
      </xdr:nvSpPr>
      <xdr:spPr>
        <a:xfrm>
          <a:off x="14351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53781</xdr:rowOff>
    </xdr:from>
    <xdr:ext cx="762000" cy="259045"/>
    <xdr:sp macro="" textlink="">
      <xdr:nvSpPr>
        <xdr:cNvPr id="347" name="テキスト ボックス 346"/>
        <xdr:cNvSpPr txBox="1"/>
      </xdr:nvSpPr>
      <xdr:spPr>
        <a:xfrm>
          <a:off x="14020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114723</xdr:rowOff>
    </xdr:from>
    <xdr:to>
      <xdr:col>19</xdr:col>
      <xdr:colOff>533400</xdr:colOff>
      <xdr:row>66</xdr:row>
      <xdr:rowOff>44873</xdr:rowOff>
    </xdr:to>
    <xdr:sp macro="" textlink="">
      <xdr:nvSpPr>
        <xdr:cNvPr id="348" name="円/楕円 347"/>
        <xdr:cNvSpPr/>
      </xdr:nvSpPr>
      <xdr:spPr>
        <a:xfrm>
          <a:off x="13462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29650</xdr:rowOff>
    </xdr:from>
    <xdr:ext cx="762000" cy="259045"/>
    <xdr:sp macro="" textlink="">
      <xdr:nvSpPr>
        <xdr:cNvPr id="349" name="テキスト ボックス 348"/>
        <xdr:cNvSpPr txBox="1"/>
      </xdr:nvSpPr>
      <xdr:spPr>
        <a:xfrm>
          <a:off x="13131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年度と平成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年度の指数の違いは、平成</a:t>
          </a:r>
          <a:r>
            <a:rPr lang="en-US" altLang="ja-JP" sz="1100" b="0" i="0" baseline="0">
              <a:solidFill>
                <a:sysClr val="windowText" lastClr="000000"/>
              </a:solidFill>
              <a:effectLst/>
              <a:latin typeface="+mn-lt"/>
              <a:ea typeface="+mn-ea"/>
              <a:cs typeface="+mn-cs"/>
            </a:rPr>
            <a:t>25</a:t>
          </a:r>
          <a:r>
            <a:rPr lang="ja-JP" altLang="ja-JP" sz="1100" b="0" i="0" baseline="0">
              <a:solidFill>
                <a:sysClr val="windowText" lastClr="000000"/>
              </a:solidFill>
              <a:effectLst/>
              <a:latin typeface="+mn-lt"/>
              <a:ea typeface="+mn-ea"/>
              <a:cs typeface="+mn-cs"/>
            </a:rPr>
            <a:t>年度と平成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年度の単年度実質公債費比率の差に由来する。主に、元利償還金の減（△</a:t>
          </a:r>
          <a:r>
            <a:rPr lang="en-US" altLang="ja-JP" sz="1100" b="0" i="0" baseline="0">
              <a:solidFill>
                <a:sysClr val="windowText" lastClr="000000"/>
              </a:solidFill>
              <a:effectLst/>
              <a:latin typeface="+mn-lt"/>
              <a:ea typeface="+mn-ea"/>
              <a:cs typeface="+mn-cs"/>
            </a:rPr>
            <a:t>7.</a:t>
          </a:r>
          <a:r>
            <a:rPr lang="en-US" altLang="ja-JP" sz="1100" b="0" i="0" baseline="0">
              <a:solidFill>
                <a:srgbClr val="FF0000"/>
              </a:solidFill>
              <a:effectLst/>
              <a:latin typeface="+mn-lt"/>
              <a:ea typeface="+mn-ea"/>
              <a:cs typeface="+mn-cs"/>
            </a:rPr>
            <a:t>8</a:t>
          </a:r>
          <a:r>
            <a:rPr lang="ja-JP" altLang="ja-JP" sz="1100" b="0" i="0" baseline="0">
              <a:solidFill>
                <a:sysClr val="windowText" lastClr="000000"/>
              </a:solidFill>
              <a:effectLst/>
              <a:latin typeface="+mn-lt"/>
              <a:ea typeface="+mn-ea"/>
              <a:cs typeface="+mn-cs"/>
            </a:rPr>
            <a:t>億円）、</a:t>
          </a:r>
          <a:r>
            <a:rPr lang="ja-JP" altLang="en-US" sz="1100" b="0" i="0" baseline="0">
              <a:solidFill>
                <a:sysClr val="windowText" lastClr="000000"/>
              </a:solidFill>
              <a:effectLst/>
              <a:latin typeface="+mn-lt"/>
              <a:ea typeface="+mn-ea"/>
              <a:cs typeface="+mn-cs"/>
            </a:rPr>
            <a:t>交付税算入公債費の額</a:t>
          </a:r>
          <a:r>
            <a:rPr lang="ja-JP" altLang="ja-JP" sz="1100" b="0" i="0" baseline="0">
              <a:solidFill>
                <a:sysClr val="windowText" lastClr="000000"/>
              </a:solidFill>
              <a:effectLst/>
              <a:latin typeface="+mn-lt"/>
              <a:ea typeface="+mn-ea"/>
              <a:cs typeface="+mn-cs"/>
            </a:rPr>
            <a:t>の増（＋</a:t>
          </a:r>
          <a:r>
            <a:rPr lang="en-US" altLang="ja-JP" sz="1100" b="0" i="0" baseline="0">
              <a:solidFill>
                <a:sysClr val="windowText" lastClr="000000"/>
              </a:solidFill>
              <a:effectLst/>
              <a:latin typeface="+mn-lt"/>
              <a:ea typeface="+mn-ea"/>
              <a:cs typeface="+mn-cs"/>
            </a:rPr>
            <a:t>1.1</a:t>
          </a:r>
          <a:r>
            <a:rPr lang="ja-JP" altLang="ja-JP" sz="1100" b="0" i="0" baseline="0">
              <a:solidFill>
                <a:sysClr val="windowText" lastClr="000000"/>
              </a:solidFill>
              <a:effectLst/>
              <a:latin typeface="+mn-lt"/>
              <a:ea typeface="+mn-ea"/>
              <a:cs typeface="+mn-cs"/>
            </a:rPr>
            <a:t>億円）といった分子の減</a:t>
          </a:r>
          <a:r>
            <a:rPr lang="ja-JP" altLang="en-US" sz="1100" b="0" i="0" baseline="0">
              <a:solidFill>
                <a:sysClr val="windowText" lastClr="000000"/>
              </a:solidFill>
              <a:effectLst/>
              <a:latin typeface="+mn-lt"/>
              <a:ea typeface="+mn-ea"/>
              <a:cs typeface="+mn-cs"/>
            </a:rPr>
            <a:t>となる要因</a:t>
          </a:r>
          <a:r>
            <a:rPr lang="ja-JP" altLang="ja-JP" sz="1100" b="0" i="0" baseline="0">
              <a:solidFill>
                <a:sysClr val="windowText" lastClr="000000"/>
              </a:solidFill>
              <a:effectLst/>
              <a:latin typeface="+mn-lt"/>
              <a:ea typeface="+mn-ea"/>
              <a:cs typeface="+mn-cs"/>
            </a:rPr>
            <a:t>である。引き続き、企業債を含めた市債発行額の適正管理に努める。</a:t>
          </a:r>
          <a:endParaRPr lang="en-US" altLang="ja-JP" sz="1100" b="0" i="0" baseline="0">
            <a:solidFill>
              <a:sysClr val="windowText" lastClr="000000"/>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　具体的には元利償還金の減は</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22</a:t>
          </a:r>
          <a:r>
            <a:rPr kumimoji="1" lang="ja-JP" altLang="ja-JP" sz="1100">
              <a:solidFill>
                <a:sysClr val="windowText" lastClr="000000"/>
              </a:solidFill>
              <a:effectLst/>
              <a:latin typeface="+mn-lt"/>
              <a:ea typeface="+mn-ea"/>
              <a:cs typeface="+mn-cs"/>
            </a:rPr>
            <a:t>年より臨時財政対策債の限度額を下回るよう借入額を抑制していることもあり、元利償還金等は年々減少していることから、実質公債費比率の分子については、年々減少している。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8" name="直線コネクタ 377"/>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9"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80" name="直線コネクタ 379"/>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81"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82" name="直線コネクタ 381"/>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86360</xdr:rowOff>
    </xdr:from>
    <xdr:to>
      <xdr:col>24</xdr:col>
      <xdr:colOff>558800</xdr:colOff>
      <xdr:row>37</xdr:row>
      <xdr:rowOff>158750</xdr:rowOff>
    </xdr:to>
    <xdr:cxnSp macro="">
      <xdr:nvCxnSpPr>
        <xdr:cNvPr id="383" name="直線コネクタ 382"/>
        <xdr:cNvCxnSpPr/>
      </xdr:nvCxnSpPr>
      <xdr:spPr>
        <a:xfrm flipV="1">
          <a:off x="16179800" y="643001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69444</xdr:rowOff>
    </xdr:from>
    <xdr:ext cx="762000" cy="259045"/>
    <xdr:sp macro="" textlink="">
      <xdr:nvSpPr>
        <xdr:cNvPr id="384" name="公債費負担の状況平均値テキスト"/>
        <xdr:cNvSpPr txBox="1"/>
      </xdr:nvSpPr>
      <xdr:spPr>
        <a:xfrm>
          <a:off x="17106900" y="6584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5" name="フローチャート : 判断 384"/>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158750</xdr:rowOff>
    </xdr:from>
    <xdr:to>
      <xdr:col>23</xdr:col>
      <xdr:colOff>406400</xdr:colOff>
      <xdr:row>38</xdr:row>
      <xdr:rowOff>67733</xdr:rowOff>
    </xdr:to>
    <xdr:cxnSp macro="">
      <xdr:nvCxnSpPr>
        <xdr:cNvPr id="386" name="直線コネクタ 385"/>
        <xdr:cNvCxnSpPr/>
      </xdr:nvCxnSpPr>
      <xdr:spPr>
        <a:xfrm flipV="1">
          <a:off x="15290800" y="65024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81280</xdr:rowOff>
    </xdr:from>
    <xdr:to>
      <xdr:col>23</xdr:col>
      <xdr:colOff>457200</xdr:colOff>
      <xdr:row>39</xdr:row>
      <xdr:rowOff>11430</xdr:rowOff>
    </xdr:to>
    <xdr:sp macro="" textlink="">
      <xdr:nvSpPr>
        <xdr:cNvPr id="387" name="フローチャート : 判断 386"/>
        <xdr:cNvSpPr/>
      </xdr:nvSpPr>
      <xdr:spPr>
        <a:xfrm>
          <a:off x="161290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167657</xdr:rowOff>
    </xdr:from>
    <xdr:ext cx="736600" cy="259045"/>
    <xdr:sp macro="" textlink="">
      <xdr:nvSpPr>
        <xdr:cNvPr id="388" name="テキスト ボックス 387"/>
        <xdr:cNvSpPr txBox="1"/>
      </xdr:nvSpPr>
      <xdr:spPr>
        <a:xfrm>
          <a:off x="15798800" y="668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67733</xdr:rowOff>
    </xdr:from>
    <xdr:to>
      <xdr:col>22</xdr:col>
      <xdr:colOff>203200</xdr:colOff>
      <xdr:row>39</xdr:row>
      <xdr:rowOff>846</xdr:rowOff>
    </xdr:to>
    <xdr:cxnSp macro="">
      <xdr:nvCxnSpPr>
        <xdr:cNvPr id="389" name="直線コネクタ 388"/>
        <xdr:cNvCxnSpPr/>
      </xdr:nvCxnSpPr>
      <xdr:spPr>
        <a:xfrm flipV="1">
          <a:off x="14401800" y="65828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0" name="フローチャート : 判断 389"/>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119397</xdr:rowOff>
    </xdr:from>
    <xdr:ext cx="762000" cy="259045"/>
    <xdr:sp macro="" textlink="">
      <xdr:nvSpPr>
        <xdr:cNvPr id="391" name="テキスト ボックス 390"/>
        <xdr:cNvSpPr txBox="1"/>
      </xdr:nvSpPr>
      <xdr:spPr>
        <a:xfrm>
          <a:off x="149098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846</xdr:rowOff>
    </xdr:from>
    <xdr:to>
      <xdr:col>21</xdr:col>
      <xdr:colOff>0</xdr:colOff>
      <xdr:row>39</xdr:row>
      <xdr:rowOff>97367</xdr:rowOff>
    </xdr:to>
    <xdr:cxnSp macro="">
      <xdr:nvCxnSpPr>
        <xdr:cNvPr id="392" name="直線コネクタ 391"/>
        <xdr:cNvCxnSpPr/>
      </xdr:nvCxnSpPr>
      <xdr:spPr>
        <a:xfrm flipV="1">
          <a:off x="13512800" y="668739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93" name="フローチャート : 判断 392"/>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4" name="テキスト ボックス 393"/>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5" name="フローチャート : 判断 394"/>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6" name="テキスト ボックス 395"/>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35560</xdr:rowOff>
    </xdr:from>
    <xdr:to>
      <xdr:col>24</xdr:col>
      <xdr:colOff>609600</xdr:colOff>
      <xdr:row>37</xdr:row>
      <xdr:rowOff>137160</xdr:rowOff>
    </xdr:to>
    <xdr:sp macro="" textlink="">
      <xdr:nvSpPr>
        <xdr:cNvPr id="402" name="円/楕円 401"/>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52087</xdr:rowOff>
    </xdr:from>
    <xdr:ext cx="762000" cy="259045"/>
    <xdr:sp macro="" textlink="">
      <xdr:nvSpPr>
        <xdr:cNvPr id="403" name="公債費負担の状況該当値テキスト"/>
        <xdr:cNvSpPr txBox="1"/>
      </xdr:nvSpPr>
      <xdr:spPr>
        <a:xfrm>
          <a:off x="171069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107950</xdr:rowOff>
    </xdr:from>
    <xdr:to>
      <xdr:col>23</xdr:col>
      <xdr:colOff>457200</xdr:colOff>
      <xdr:row>38</xdr:row>
      <xdr:rowOff>38100</xdr:rowOff>
    </xdr:to>
    <xdr:sp macro="" textlink="">
      <xdr:nvSpPr>
        <xdr:cNvPr id="404" name="円/楕円 403"/>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48277</xdr:rowOff>
    </xdr:from>
    <xdr:ext cx="736600" cy="259045"/>
    <xdr:sp macro="" textlink="">
      <xdr:nvSpPr>
        <xdr:cNvPr id="405" name="テキスト ボックス 404"/>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16933</xdr:rowOff>
    </xdr:from>
    <xdr:to>
      <xdr:col>22</xdr:col>
      <xdr:colOff>254000</xdr:colOff>
      <xdr:row>38</xdr:row>
      <xdr:rowOff>118533</xdr:rowOff>
    </xdr:to>
    <xdr:sp macro="" textlink="">
      <xdr:nvSpPr>
        <xdr:cNvPr id="406" name="円/楕円 405"/>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128710</xdr:rowOff>
    </xdr:from>
    <xdr:ext cx="762000" cy="259045"/>
    <xdr:sp macro="" textlink="">
      <xdr:nvSpPr>
        <xdr:cNvPr id="407" name="テキスト ボックス 406"/>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121496</xdr:rowOff>
    </xdr:from>
    <xdr:to>
      <xdr:col>21</xdr:col>
      <xdr:colOff>50800</xdr:colOff>
      <xdr:row>39</xdr:row>
      <xdr:rowOff>51646</xdr:rowOff>
    </xdr:to>
    <xdr:sp macro="" textlink="">
      <xdr:nvSpPr>
        <xdr:cNvPr id="408" name="円/楕円 407"/>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36423</xdr:rowOff>
    </xdr:from>
    <xdr:ext cx="762000" cy="259045"/>
    <xdr:sp macro="" textlink="">
      <xdr:nvSpPr>
        <xdr:cNvPr id="409" name="テキスト ボックス 408"/>
        <xdr:cNvSpPr txBox="1"/>
      </xdr:nvSpPr>
      <xdr:spPr>
        <a:xfrm>
          <a:off x="140208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46567</xdr:rowOff>
    </xdr:from>
    <xdr:to>
      <xdr:col>19</xdr:col>
      <xdr:colOff>533400</xdr:colOff>
      <xdr:row>39</xdr:row>
      <xdr:rowOff>148167</xdr:rowOff>
    </xdr:to>
    <xdr:sp macro="" textlink="">
      <xdr:nvSpPr>
        <xdr:cNvPr id="410" name="円/楕円 409"/>
        <xdr:cNvSpPr/>
      </xdr:nvSpPr>
      <xdr:spPr>
        <a:xfrm>
          <a:off x="13462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132944</xdr:rowOff>
    </xdr:from>
    <xdr:ext cx="762000" cy="259045"/>
    <xdr:sp macro="" textlink="">
      <xdr:nvSpPr>
        <xdr:cNvPr id="411" name="テキスト ボックス 410"/>
        <xdr:cNvSpPr txBox="1"/>
      </xdr:nvSpPr>
      <xdr:spPr>
        <a:xfrm>
          <a:off x="131318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年度に引き続きマイナス表示となりました。地方債残高が減（</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15.0</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）となり、</a:t>
          </a:r>
          <a:r>
            <a:rPr kumimoji="1" lang="ja-JP" altLang="ja-JP" sz="1100">
              <a:solidFill>
                <a:sysClr val="windowText" lastClr="000000"/>
              </a:solidFill>
              <a:effectLst/>
              <a:latin typeface="+mn-lt"/>
              <a:ea typeface="+mn-ea"/>
              <a:cs typeface="+mn-cs"/>
            </a:rPr>
            <a:t>公営企業債等繰入見込額の減（△</a:t>
          </a:r>
          <a:r>
            <a:rPr kumimoji="1" lang="en-US" altLang="ja-JP" sz="1100">
              <a:solidFill>
                <a:sysClr val="windowText" lastClr="000000"/>
              </a:solidFill>
              <a:effectLst/>
              <a:latin typeface="+mn-lt"/>
              <a:ea typeface="+mn-ea"/>
              <a:cs typeface="+mn-cs"/>
            </a:rPr>
            <a:t>7.9</a:t>
          </a:r>
          <a:r>
            <a:rPr kumimoji="1" lang="ja-JP" altLang="ja-JP" sz="1100">
              <a:solidFill>
                <a:sysClr val="windowText" lastClr="000000"/>
              </a:solidFill>
              <a:effectLst/>
              <a:latin typeface="+mn-lt"/>
              <a:ea typeface="+mn-ea"/>
              <a:cs typeface="+mn-cs"/>
            </a:rPr>
            <a:t>億円）</a:t>
          </a:r>
          <a:r>
            <a:rPr lang="ja-JP" altLang="ja-JP" sz="1100" b="0" i="0" baseline="0">
              <a:solidFill>
                <a:sysClr val="windowText" lastClr="000000"/>
              </a:solidFill>
              <a:effectLst/>
              <a:latin typeface="+mn-lt"/>
              <a:ea typeface="+mn-ea"/>
              <a:cs typeface="+mn-cs"/>
            </a:rPr>
            <a:t>等により、分子がマイナスとなった。</a:t>
          </a:r>
          <a:endParaRPr lang="en-US" altLang="ja-JP" sz="1100" b="0" i="0" baseline="0">
            <a:solidFill>
              <a:sysClr val="windowText" lastClr="000000"/>
            </a:solidFill>
            <a:effectLst/>
            <a:latin typeface="+mn-lt"/>
            <a:ea typeface="+mn-ea"/>
            <a:cs typeface="+mn-cs"/>
          </a:endParaRPr>
        </a:p>
        <a:p>
          <a:pPr algn="l" rtl="1" eaLnBrk="1" fontAlgn="auto" latinLnBrk="0" hangingPunct="1"/>
          <a:r>
            <a:rPr kumimoji="1" lang="ja-JP" altLang="en-US" sz="1100" b="0" i="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今後、合併特例事業債の発行期限が迫る中、</a:t>
          </a:r>
          <a:r>
            <a:rPr kumimoji="1" lang="ja-JP" altLang="en-US" sz="1100">
              <a:solidFill>
                <a:sysClr val="windowText" lastClr="000000"/>
              </a:solidFill>
              <a:effectLst/>
              <a:latin typeface="+mn-lt"/>
              <a:ea typeface="+mn-ea"/>
              <a:cs typeface="+mn-cs"/>
            </a:rPr>
            <a:t>大型事業が本格稼働することにより</a:t>
          </a:r>
          <a:r>
            <a:rPr kumimoji="1" lang="ja-JP" altLang="ja-JP" sz="1100">
              <a:solidFill>
                <a:sysClr val="windowText" lastClr="000000"/>
              </a:solidFill>
              <a:effectLst/>
              <a:latin typeface="+mn-lt"/>
              <a:ea typeface="+mn-ea"/>
              <a:cs typeface="+mn-cs"/>
            </a:rPr>
            <a:t>市債発行が大幅に増加することから、近年の数値は一時的なものに留まると思われ</a:t>
          </a:r>
          <a:r>
            <a:rPr kumimoji="1" lang="ja-JP" altLang="en-US" sz="1100">
              <a:solidFill>
                <a:sysClr val="windowText" lastClr="000000"/>
              </a:solidFill>
              <a:effectLst/>
              <a:latin typeface="+mn-lt"/>
              <a:ea typeface="+mn-ea"/>
              <a:cs typeface="+mn-cs"/>
            </a:rPr>
            <a:t>る。</a:t>
          </a:r>
          <a:r>
            <a:rPr kumimoji="1" lang="ja-JP" altLang="ja-JP" sz="1100">
              <a:solidFill>
                <a:sysClr val="windowText" lastClr="000000"/>
              </a:solidFill>
              <a:effectLst/>
              <a:latin typeface="+mn-lt"/>
              <a:ea typeface="+mn-ea"/>
              <a:cs typeface="+mn-cs"/>
            </a:rPr>
            <a:t>引き続き、松阪市の償還能力の範囲内で、企業債を含めた市債発行額の適正管理に努める。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加えて、</a:t>
          </a:r>
          <a:r>
            <a:rPr kumimoji="1" lang="ja-JP" altLang="ja-JP" sz="1100">
              <a:solidFill>
                <a:sysClr val="windowText" lastClr="000000"/>
              </a:solidFill>
              <a:effectLst/>
              <a:latin typeface="+mn-lt"/>
              <a:ea typeface="+mn-ea"/>
              <a:cs typeface="+mn-cs"/>
            </a:rPr>
            <a:t>起債残高抑制のために基金繰入等を利用し、短期償還などの方策を検討していくものである。</a:t>
          </a:r>
          <a:endParaRPr lang="ja-JP" altLang="ja-JP" sz="14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40" name="直線コネクタ 439"/>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41"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42" name="直線コネクタ 441"/>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13</xdr:row>
      <xdr:rowOff>157099</xdr:rowOff>
    </xdr:from>
    <xdr:to>
      <xdr:col>21</xdr:col>
      <xdr:colOff>0</xdr:colOff>
      <xdr:row>14</xdr:row>
      <xdr:rowOff>120777</xdr:rowOff>
    </xdr:to>
    <xdr:cxnSp macro="">
      <xdr:nvCxnSpPr>
        <xdr:cNvPr id="445" name="直線コネクタ 444"/>
        <xdr:cNvCxnSpPr/>
      </xdr:nvCxnSpPr>
      <xdr:spPr>
        <a:xfrm flipV="1">
          <a:off x="13512800" y="2385949"/>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85488</xdr:rowOff>
    </xdr:from>
    <xdr:ext cx="762000" cy="259045"/>
    <xdr:sp macro="" textlink="">
      <xdr:nvSpPr>
        <xdr:cNvPr id="446" name="将来負担の状況平均値テキスト"/>
        <xdr:cNvSpPr txBox="1"/>
      </xdr:nvSpPr>
      <xdr:spPr>
        <a:xfrm>
          <a:off x="17106900" y="248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7" name="フローチャート : 判断 446"/>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29760</xdr:rowOff>
    </xdr:from>
    <xdr:to>
      <xdr:col>23</xdr:col>
      <xdr:colOff>457200</xdr:colOff>
      <xdr:row>14</xdr:row>
      <xdr:rowOff>131360</xdr:rowOff>
    </xdr:to>
    <xdr:sp macro="" textlink="">
      <xdr:nvSpPr>
        <xdr:cNvPr id="448" name="フローチャート : 判断 447"/>
        <xdr:cNvSpPr/>
      </xdr:nvSpPr>
      <xdr:spPr>
        <a:xfrm>
          <a:off x="16129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141537</xdr:rowOff>
    </xdr:from>
    <xdr:ext cx="736600" cy="259045"/>
    <xdr:sp macro="" textlink="">
      <xdr:nvSpPr>
        <xdr:cNvPr id="449" name="テキスト ボックス 448"/>
        <xdr:cNvSpPr txBox="1"/>
      </xdr:nvSpPr>
      <xdr:spPr>
        <a:xfrm>
          <a:off x="15798800" y="219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164888</xdr:rowOff>
    </xdr:from>
    <xdr:to>
      <xdr:col>22</xdr:col>
      <xdr:colOff>254000</xdr:colOff>
      <xdr:row>15</xdr:row>
      <xdr:rowOff>95038</xdr:rowOff>
    </xdr:to>
    <xdr:sp macro="" textlink="">
      <xdr:nvSpPr>
        <xdr:cNvPr id="450" name="フローチャート : 判断 449"/>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51" name="テキスト ボックス 450"/>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10329</xdr:rowOff>
    </xdr:from>
    <xdr:to>
      <xdr:col>21</xdr:col>
      <xdr:colOff>50800</xdr:colOff>
      <xdr:row>15</xdr:row>
      <xdr:rowOff>111929</xdr:rowOff>
    </xdr:to>
    <xdr:sp macro="" textlink="">
      <xdr:nvSpPr>
        <xdr:cNvPr id="452" name="フローチャート : 判断 451"/>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96706</xdr:rowOff>
    </xdr:from>
    <xdr:ext cx="762000" cy="259045"/>
    <xdr:sp macro="" textlink="">
      <xdr:nvSpPr>
        <xdr:cNvPr id="453" name="テキスト ボックス 452"/>
        <xdr:cNvSpPr txBox="1"/>
      </xdr:nvSpPr>
      <xdr:spPr>
        <a:xfrm>
          <a:off x="14020800" y="266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4" name="フローチャート : 判断 453"/>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864</xdr:rowOff>
    </xdr:from>
    <xdr:ext cx="762000" cy="259045"/>
    <xdr:sp macro="" textlink="">
      <xdr:nvSpPr>
        <xdr:cNvPr id="455" name="テキスト ボックス 454"/>
        <xdr:cNvSpPr txBox="1"/>
      </xdr:nvSpPr>
      <xdr:spPr>
        <a:xfrm>
          <a:off x="13131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20</xdr:col>
      <xdr:colOff>635000</xdr:colOff>
      <xdr:row>13</xdr:row>
      <xdr:rowOff>106299</xdr:rowOff>
    </xdr:from>
    <xdr:to>
      <xdr:col>21</xdr:col>
      <xdr:colOff>50800</xdr:colOff>
      <xdr:row>14</xdr:row>
      <xdr:rowOff>36449</xdr:rowOff>
    </xdr:to>
    <xdr:sp macro="" textlink="">
      <xdr:nvSpPr>
        <xdr:cNvPr id="461" name="円/楕円 460"/>
        <xdr:cNvSpPr/>
      </xdr:nvSpPr>
      <xdr:spPr>
        <a:xfrm>
          <a:off x="14351000" y="233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46626</xdr:rowOff>
    </xdr:from>
    <xdr:ext cx="762000" cy="259045"/>
    <xdr:sp macro="" textlink="">
      <xdr:nvSpPr>
        <xdr:cNvPr id="462" name="テキスト ボックス 461"/>
        <xdr:cNvSpPr txBox="1"/>
      </xdr:nvSpPr>
      <xdr:spPr>
        <a:xfrm>
          <a:off x="14020800" y="2104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63" name="円/楕円 462"/>
        <xdr:cNvSpPr/>
      </xdr:nvSpPr>
      <xdr:spPr>
        <a:xfrm>
          <a:off x="13462000" y="247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64" name="テキスト ボックス 463"/>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定年退職者数が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年度をピークに減少し、人件費に占める退職手当の割合が低下してきている（</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年度定年退職者：</a:t>
          </a:r>
          <a:r>
            <a:rPr kumimoji="1" lang="en-US" altLang="ja-JP" sz="1100">
              <a:solidFill>
                <a:sysClr val="windowText" lastClr="000000"/>
              </a:solidFill>
              <a:effectLst/>
              <a:latin typeface="+mn-lt"/>
              <a:ea typeface="+mn-ea"/>
              <a:cs typeface="+mn-cs"/>
            </a:rPr>
            <a:t>52</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人、</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年度定年退職者の退職手当：</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億円→</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a:t>
          </a:r>
          <a:r>
            <a:rPr kumimoji="1" lang="en-US" altLang="ja-JP" sz="1100">
              <a:solidFill>
                <a:sysClr val="windowText" lastClr="000000"/>
              </a:solidFill>
              <a:effectLst/>
              <a:latin typeface="+mn-lt"/>
              <a:ea typeface="+mn-ea"/>
              <a:cs typeface="+mn-cs"/>
            </a:rPr>
            <a:t>3.7</a:t>
          </a:r>
          <a:r>
            <a:rPr kumimoji="1" lang="ja-JP" altLang="ja-JP" sz="1100">
              <a:solidFill>
                <a:sysClr val="windowText" lastClr="000000"/>
              </a:solidFill>
              <a:effectLst/>
              <a:latin typeface="+mn-lt"/>
              <a:ea typeface="+mn-ea"/>
              <a:cs typeface="+mn-cs"/>
            </a:rPr>
            <a:t>億円）。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類似団体との比較ではほぼ同水準であり、今後も諸手当の見直し、時間外勤務の抑制を図りつつ、同時に効率的な運営に向けて取り組んでいく。</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6350</xdr:rowOff>
    </xdr:from>
    <xdr:to>
      <xdr:col>7</xdr:col>
      <xdr:colOff>15875</xdr:colOff>
      <xdr:row>42</xdr:row>
      <xdr:rowOff>38100</xdr:rowOff>
    </xdr:to>
    <xdr:cxnSp macro="">
      <xdr:nvCxnSpPr>
        <xdr:cNvPr id="61" name="直線コネクタ 60"/>
        <xdr:cNvCxnSpPr/>
      </xdr:nvCxnSpPr>
      <xdr:spPr>
        <a:xfrm flipV="1">
          <a:off x="4826000" y="5664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92727</xdr:rowOff>
    </xdr:from>
    <xdr:ext cx="762000" cy="259045"/>
    <xdr:sp macro="" textlink="">
      <xdr:nvSpPr>
        <xdr:cNvPr id="64" name="人件費最大値テキスト"/>
        <xdr:cNvSpPr txBox="1"/>
      </xdr:nvSpPr>
      <xdr:spPr>
        <a:xfrm>
          <a:off x="49149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33</xdr:row>
      <xdr:rowOff>6350</xdr:rowOff>
    </xdr:from>
    <xdr:to>
      <xdr:col>7</xdr:col>
      <xdr:colOff>104775</xdr:colOff>
      <xdr:row>33</xdr:row>
      <xdr:rowOff>6350</xdr:rowOff>
    </xdr:to>
    <xdr:cxnSp macro="">
      <xdr:nvCxnSpPr>
        <xdr:cNvPr id="65" name="直線コネクタ 64"/>
        <xdr:cNvCxnSpPr/>
      </xdr:nvCxnSpPr>
      <xdr:spPr>
        <a:xfrm>
          <a:off x="4737100" y="56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76200</xdr:rowOff>
    </xdr:from>
    <xdr:to>
      <xdr:col>7</xdr:col>
      <xdr:colOff>15875</xdr:colOff>
      <xdr:row>36</xdr:row>
      <xdr:rowOff>139700</xdr:rowOff>
    </xdr:to>
    <xdr:cxnSp macro="">
      <xdr:nvCxnSpPr>
        <xdr:cNvPr id="66" name="直線コネクタ 65"/>
        <xdr:cNvCxnSpPr/>
      </xdr:nvCxnSpPr>
      <xdr:spPr>
        <a:xfrm flipV="1">
          <a:off x="3987800" y="6248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139700</xdr:rowOff>
    </xdr:from>
    <xdr:to>
      <xdr:col>5</xdr:col>
      <xdr:colOff>549275</xdr:colOff>
      <xdr:row>37</xdr:row>
      <xdr:rowOff>95250</xdr:rowOff>
    </xdr:to>
    <xdr:cxnSp macro="">
      <xdr:nvCxnSpPr>
        <xdr:cNvPr id="69" name="直線コネクタ 68"/>
        <xdr:cNvCxnSpPr/>
      </xdr:nvCxnSpPr>
      <xdr:spPr>
        <a:xfrm flipV="1">
          <a:off x="3098800" y="6311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70" name="フローチャート :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95250</xdr:rowOff>
    </xdr:from>
    <xdr:to>
      <xdr:col>4</xdr:col>
      <xdr:colOff>346075</xdr:colOff>
      <xdr:row>37</xdr:row>
      <xdr:rowOff>120650</xdr:rowOff>
    </xdr:to>
    <xdr:cxnSp macro="">
      <xdr:nvCxnSpPr>
        <xdr:cNvPr id="72" name="直線コネクタ 71"/>
        <xdr:cNvCxnSpPr/>
      </xdr:nvCxnSpPr>
      <xdr:spPr>
        <a:xfrm flipV="1">
          <a:off x="2209800" y="6438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25400</xdr:rowOff>
    </xdr:from>
    <xdr:to>
      <xdr:col>4</xdr:col>
      <xdr:colOff>396875</xdr:colOff>
      <xdr:row>38</xdr:row>
      <xdr:rowOff>127000</xdr:rowOff>
    </xdr:to>
    <xdr:sp macro="" textlink="">
      <xdr:nvSpPr>
        <xdr:cNvPr id="73" name="フローチャート : 判断 72"/>
        <xdr:cNvSpPr/>
      </xdr:nvSpPr>
      <xdr:spPr>
        <a:xfrm>
          <a:off x="3048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111777</xdr:rowOff>
    </xdr:from>
    <xdr:ext cx="762000" cy="259045"/>
    <xdr:sp macro="" textlink="">
      <xdr:nvSpPr>
        <xdr:cNvPr id="74" name="テキスト ボックス 73"/>
        <xdr:cNvSpPr txBox="1"/>
      </xdr:nvSpPr>
      <xdr:spPr>
        <a:xfrm>
          <a:off x="2717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120650</xdr:rowOff>
    </xdr:from>
    <xdr:to>
      <xdr:col>3</xdr:col>
      <xdr:colOff>142875</xdr:colOff>
      <xdr:row>37</xdr:row>
      <xdr:rowOff>146050</xdr:rowOff>
    </xdr:to>
    <xdr:cxnSp macro="">
      <xdr:nvCxnSpPr>
        <xdr:cNvPr id="75" name="直線コネクタ 74"/>
        <xdr:cNvCxnSpPr/>
      </xdr:nvCxnSpPr>
      <xdr:spPr>
        <a:xfrm flipV="1">
          <a:off x="1320800" y="6464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12700</xdr:rowOff>
    </xdr:from>
    <xdr:to>
      <xdr:col>3</xdr:col>
      <xdr:colOff>193675</xdr:colOff>
      <xdr:row>38</xdr:row>
      <xdr:rowOff>114300</xdr:rowOff>
    </xdr:to>
    <xdr:sp macro="" textlink="">
      <xdr:nvSpPr>
        <xdr:cNvPr id="76" name="フローチャート : 判断 75"/>
        <xdr:cNvSpPr/>
      </xdr:nvSpPr>
      <xdr:spPr>
        <a:xfrm>
          <a:off x="2159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99077</xdr:rowOff>
    </xdr:from>
    <xdr:ext cx="762000" cy="259045"/>
    <xdr:sp macro="" textlink="">
      <xdr:nvSpPr>
        <xdr:cNvPr id="77" name="テキスト ボックス 76"/>
        <xdr:cNvSpPr txBox="1"/>
      </xdr:nvSpPr>
      <xdr:spPr>
        <a:xfrm>
          <a:off x="1828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139700</xdr:rowOff>
    </xdr:from>
    <xdr:to>
      <xdr:col>1</xdr:col>
      <xdr:colOff>676275</xdr:colOff>
      <xdr:row>39</xdr:row>
      <xdr:rowOff>69850</xdr:rowOff>
    </xdr:to>
    <xdr:sp macro="" textlink="">
      <xdr:nvSpPr>
        <xdr:cNvPr id="78" name="フローチャート : 判断 77"/>
        <xdr:cNvSpPr/>
      </xdr:nvSpPr>
      <xdr:spPr>
        <a:xfrm>
          <a:off x="1270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54627</xdr:rowOff>
    </xdr:from>
    <xdr:ext cx="762000" cy="259045"/>
    <xdr:sp macro="" textlink="">
      <xdr:nvSpPr>
        <xdr:cNvPr id="79" name="テキスト ボックス 78"/>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25400</xdr:rowOff>
    </xdr:from>
    <xdr:to>
      <xdr:col>7</xdr:col>
      <xdr:colOff>66675</xdr:colOff>
      <xdr:row>36</xdr:row>
      <xdr:rowOff>127000</xdr:rowOff>
    </xdr:to>
    <xdr:sp macro="" textlink="">
      <xdr:nvSpPr>
        <xdr:cNvPr id="85" name="円/楕円 84"/>
        <xdr:cNvSpPr/>
      </xdr:nvSpPr>
      <xdr:spPr>
        <a:xfrm>
          <a:off x="47752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41927</xdr:rowOff>
    </xdr:from>
    <xdr:ext cx="762000" cy="259045"/>
    <xdr:sp macro="" textlink="">
      <xdr:nvSpPr>
        <xdr:cNvPr id="86" name="人件費該当値テキスト"/>
        <xdr:cNvSpPr txBox="1"/>
      </xdr:nvSpPr>
      <xdr:spPr>
        <a:xfrm>
          <a:off x="49149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88900</xdr:rowOff>
    </xdr:from>
    <xdr:to>
      <xdr:col>5</xdr:col>
      <xdr:colOff>600075</xdr:colOff>
      <xdr:row>37</xdr:row>
      <xdr:rowOff>19050</xdr:rowOff>
    </xdr:to>
    <xdr:sp macro="" textlink="">
      <xdr:nvSpPr>
        <xdr:cNvPr id="87" name="円/楕円 86"/>
        <xdr:cNvSpPr/>
      </xdr:nvSpPr>
      <xdr:spPr>
        <a:xfrm>
          <a:off x="39370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3827</xdr:rowOff>
    </xdr:from>
    <xdr:ext cx="736600" cy="259045"/>
    <xdr:sp macro="" textlink="">
      <xdr:nvSpPr>
        <xdr:cNvPr id="88" name="テキスト ボックス 87"/>
        <xdr:cNvSpPr txBox="1"/>
      </xdr:nvSpPr>
      <xdr:spPr>
        <a:xfrm>
          <a:off x="3606800" y="634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44450</xdr:rowOff>
    </xdr:from>
    <xdr:to>
      <xdr:col>4</xdr:col>
      <xdr:colOff>396875</xdr:colOff>
      <xdr:row>37</xdr:row>
      <xdr:rowOff>146050</xdr:rowOff>
    </xdr:to>
    <xdr:sp macro="" textlink="">
      <xdr:nvSpPr>
        <xdr:cNvPr id="89" name="円/楕円 88"/>
        <xdr:cNvSpPr/>
      </xdr:nvSpPr>
      <xdr:spPr>
        <a:xfrm>
          <a:off x="3048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156227</xdr:rowOff>
    </xdr:from>
    <xdr:ext cx="762000" cy="259045"/>
    <xdr:sp macro="" textlink="">
      <xdr:nvSpPr>
        <xdr:cNvPr id="90" name="テキスト ボックス 89"/>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69850</xdr:rowOff>
    </xdr:from>
    <xdr:to>
      <xdr:col>3</xdr:col>
      <xdr:colOff>193675</xdr:colOff>
      <xdr:row>38</xdr:row>
      <xdr:rowOff>0</xdr:rowOff>
    </xdr:to>
    <xdr:sp macro="" textlink="">
      <xdr:nvSpPr>
        <xdr:cNvPr id="91" name="円/楕円 90"/>
        <xdr:cNvSpPr/>
      </xdr:nvSpPr>
      <xdr:spPr>
        <a:xfrm>
          <a:off x="21590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10177</xdr:rowOff>
    </xdr:from>
    <xdr:ext cx="762000" cy="259045"/>
    <xdr:sp macro="" textlink="">
      <xdr:nvSpPr>
        <xdr:cNvPr id="92" name="テキスト ボックス 91"/>
        <xdr:cNvSpPr txBox="1"/>
      </xdr:nvSpPr>
      <xdr:spPr>
        <a:xfrm>
          <a:off x="1828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93" name="円/楕円 92"/>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94" name="テキスト ボックス 93"/>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年度に比べ、</a:t>
          </a:r>
          <a:r>
            <a:rPr lang="ja-JP" altLang="en-US" sz="1100" b="0" i="0" baseline="0">
              <a:solidFill>
                <a:sysClr val="windowText" lastClr="000000"/>
              </a:solidFill>
              <a:effectLst/>
              <a:latin typeface="+mn-lt"/>
              <a:ea typeface="+mn-ea"/>
              <a:cs typeface="+mn-cs"/>
            </a:rPr>
            <a:t>新規建設の大型施設があり、その管理経費や備品購入費などが新規に計上されたことにより</a:t>
          </a:r>
          <a:r>
            <a:rPr lang="ja-JP" altLang="ja-JP" sz="1100" b="0" i="0" baseline="0">
              <a:solidFill>
                <a:sysClr val="windowText" lastClr="000000"/>
              </a:solidFill>
              <a:effectLst/>
              <a:latin typeface="+mn-lt"/>
              <a:ea typeface="+mn-ea"/>
              <a:cs typeface="+mn-cs"/>
            </a:rPr>
            <a:t>、物件費にかかる経常収支比率は</a:t>
          </a:r>
          <a:r>
            <a:rPr lang="ja-JP" altLang="en-US" sz="1100" b="0" i="0" baseline="0">
              <a:solidFill>
                <a:sysClr val="windowText" lastClr="000000"/>
              </a:solidFill>
              <a:effectLst/>
              <a:latin typeface="+mn-lt"/>
              <a:ea typeface="+mn-ea"/>
              <a:cs typeface="+mn-cs"/>
            </a:rPr>
            <a:t>増加</a:t>
          </a:r>
          <a:r>
            <a:rPr lang="ja-JP" altLang="ja-JP" sz="1100" b="0" i="0" baseline="0">
              <a:solidFill>
                <a:sysClr val="windowText" lastClr="000000"/>
              </a:solidFill>
              <a:effectLst/>
              <a:latin typeface="+mn-lt"/>
              <a:ea typeface="+mn-ea"/>
              <a:cs typeface="+mn-cs"/>
            </a:rPr>
            <a:t>した。</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いわゆる合併による普通交付税の算定の特例の終了も見据え、施設の見直しを中心に、引き続き物件費の抑制に努める。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4" name="直線コネクタ 123"/>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5"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6" name="直線コネクタ 125"/>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7"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8" name="直線コネクタ 127"/>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94343</xdr:rowOff>
    </xdr:from>
    <xdr:to>
      <xdr:col>24</xdr:col>
      <xdr:colOff>31750</xdr:colOff>
      <xdr:row>16</xdr:row>
      <xdr:rowOff>127000</xdr:rowOff>
    </xdr:to>
    <xdr:cxnSp macro="">
      <xdr:nvCxnSpPr>
        <xdr:cNvPr id="129" name="直線コネクタ 128"/>
        <xdr:cNvCxnSpPr/>
      </xdr:nvCxnSpPr>
      <xdr:spPr>
        <a:xfrm>
          <a:off x="15671800" y="2837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105427</xdr:rowOff>
    </xdr:from>
    <xdr:ext cx="762000" cy="259045"/>
    <xdr:sp macro="" textlink="">
      <xdr:nvSpPr>
        <xdr:cNvPr id="130" name="物件費平均値テキスト"/>
        <xdr:cNvSpPr txBox="1"/>
      </xdr:nvSpPr>
      <xdr:spPr>
        <a:xfrm>
          <a:off x="16598900" y="302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1" name="フローチャート : 判断 130"/>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94343</xdr:rowOff>
    </xdr:from>
    <xdr:to>
      <xdr:col>22</xdr:col>
      <xdr:colOff>565150</xdr:colOff>
      <xdr:row>16</xdr:row>
      <xdr:rowOff>110671</xdr:rowOff>
    </xdr:to>
    <xdr:cxnSp macro="">
      <xdr:nvCxnSpPr>
        <xdr:cNvPr id="132" name="直線コネクタ 131"/>
        <xdr:cNvCxnSpPr/>
      </xdr:nvCxnSpPr>
      <xdr:spPr>
        <a:xfrm flipV="1">
          <a:off x="14782800" y="283754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35379</xdr:rowOff>
    </xdr:from>
    <xdr:to>
      <xdr:col>22</xdr:col>
      <xdr:colOff>615950</xdr:colOff>
      <xdr:row>17</xdr:row>
      <xdr:rowOff>136979</xdr:rowOff>
    </xdr:to>
    <xdr:sp macro="" textlink="">
      <xdr:nvSpPr>
        <xdr:cNvPr id="133" name="フローチャート : 判断 132"/>
        <xdr:cNvSpPr/>
      </xdr:nvSpPr>
      <xdr:spPr>
        <a:xfrm>
          <a:off x="15621000" y="295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121756</xdr:rowOff>
    </xdr:from>
    <xdr:ext cx="736600" cy="259045"/>
    <xdr:sp macro="" textlink="">
      <xdr:nvSpPr>
        <xdr:cNvPr id="134" name="テキスト ボックス 133"/>
        <xdr:cNvSpPr txBox="1"/>
      </xdr:nvSpPr>
      <xdr:spPr>
        <a:xfrm>
          <a:off x="15290800" y="303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167821</xdr:rowOff>
    </xdr:from>
    <xdr:to>
      <xdr:col>21</xdr:col>
      <xdr:colOff>361950</xdr:colOff>
      <xdr:row>16</xdr:row>
      <xdr:rowOff>110671</xdr:rowOff>
    </xdr:to>
    <xdr:cxnSp macro="">
      <xdr:nvCxnSpPr>
        <xdr:cNvPr id="135" name="直線コネクタ 134"/>
        <xdr:cNvCxnSpPr/>
      </xdr:nvCxnSpPr>
      <xdr:spPr>
        <a:xfrm>
          <a:off x="13893800" y="273957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6" name="フローチャート : 判断 135"/>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37" name="テキスト ボックス 136"/>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135164</xdr:rowOff>
    </xdr:from>
    <xdr:to>
      <xdr:col>20</xdr:col>
      <xdr:colOff>158750</xdr:colOff>
      <xdr:row>15</xdr:row>
      <xdr:rowOff>167821</xdr:rowOff>
    </xdr:to>
    <xdr:cxnSp macro="">
      <xdr:nvCxnSpPr>
        <xdr:cNvPr id="138" name="直線コネクタ 137"/>
        <xdr:cNvCxnSpPr/>
      </xdr:nvCxnSpPr>
      <xdr:spPr>
        <a:xfrm>
          <a:off x="13004800" y="2706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39" name="フローチャート : 判断 138"/>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64606</xdr:rowOff>
    </xdr:from>
    <xdr:ext cx="762000" cy="259045"/>
    <xdr:sp macro="" textlink="">
      <xdr:nvSpPr>
        <xdr:cNvPr id="140" name="テキスト ボックス 139"/>
        <xdr:cNvSpPr txBox="1"/>
      </xdr:nvSpPr>
      <xdr:spPr>
        <a:xfrm>
          <a:off x="13512800" y="315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1" name="フローチャート : 判断 140"/>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154413</xdr:rowOff>
    </xdr:from>
    <xdr:ext cx="762000" cy="259045"/>
    <xdr:sp macro="" textlink="">
      <xdr:nvSpPr>
        <xdr:cNvPr id="142" name="テキスト ボックス 141"/>
        <xdr:cNvSpPr txBox="1"/>
      </xdr:nvSpPr>
      <xdr:spPr>
        <a:xfrm>
          <a:off x="126238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8" name="円/楕円 147"/>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9"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43543</xdr:rowOff>
    </xdr:from>
    <xdr:to>
      <xdr:col>22</xdr:col>
      <xdr:colOff>615950</xdr:colOff>
      <xdr:row>16</xdr:row>
      <xdr:rowOff>145143</xdr:rowOff>
    </xdr:to>
    <xdr:sp macro="" textlink="">
      <xdr:nvSpPr>
        <xdr:cNvPr id="150" name="円/楕円 149"/>
        <xdr:cNvSpPr/>
      </xdr:nvSpPr>
      <xdr:spPr>
        <a:xfrm>
          <a:off x="15621000" y="27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155320</xdr:rowOff>
    </xdr:from>
    <xdr:ext cx="736600" cy="259045"/>
    <xdr:sp macro="" textlink="">
      <xdr:nvSpPr>
        <xdr:cNvPr id="151" name="テキスト ボックス 150"/>
        <xdr:cNvSpPr txBox="1"/>
      </xdr:nvSpPr>
      <xdr:spPr>
        <a:xfrm>
          <a:off x="15290800" y="2555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2" name="円/楕円 151"/>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3" name="テキスト ボックス 152"/>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117021</xdr:rowOff>
    </xdr:from>
    <xdr:to>
      <xdr:col>20</xdr:col>
      <xdr:colOff>209550</xdr:colOff>
      <xdr:row>16</xdr:row>
      <xdr:rowOff>47171</xdr:rowOff>
    </xdr:to>
    <xdr:sp macro="" textlink="">
      <xdr:nvSpPr>
        <xdr:cNvPr id="154" name="円/楕円 153"/>
        <xdr:cNvSpPr/>
      </xdr:nvSpPr>
      <xdr:spPr>
        <a:xfrm>
          <a:off x="13843000" y="26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57348</xdr:rowOff>
    </xdr:from>
    <xdr:ext cx="762000" cy="259045"/>
    <xdr:sp macro="" textlink="">
      <xdr:nvSpPr>
        <xdr:cNvPr id="155" name="テキスト ボックス 154"/>
        <xdr:cNvSpPr txBox="1"/>
      </xdr:nvSpPr>
      <xdr:spPr>
        <a:xfrm>
          <a:off x="13512800" y="24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84364</xdr:rowOff>
    </xdr:from>
    <xdr:to>
      <xdr:col>19</xdr:col>
      <xdr:colOff>6350</xdr:colOff>
      <xdr:row>16</xdr:row>
      <xdr:rowOff>14514</xdr:rowOff>
    </xdr:to>
    <xdr:sp macro="" textlink="">
      <xdr:nvSpPr>
        <xdr:cNvPr id="156" name="円/楕円 155"/>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24691</xdr:rowOff>
    </xdr:from>
    <xdr:ext cx="762000" cy="259045"/>
    <xdr:sp macro="" textlink="">
      <xdr:nvSpPr>
        <xdr:cNvPr id="157" name="テキスト ボックス 156"/>
        <xdr:cNvSpPr txBox="1"/>
      </xdr:nvSpPr>
      <xdr:spPr>
        <a:xfrm>
          <a:off x="12623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年度の経常的な扶助費は、平成</a:t>
          </a:r>
          <a:r>
            <a:rPr lang="en-US" altLang="ja-JP" sz="1100" b="0" i="0" baseline="0">
              <a:solidFill>
                <a:sysClr val="windowText" lastClr="000000"/>
              </a:solidFill>
              <a:effectLst/>
              <a:latin typeface="+mn-lt"/>
              <a:ea typeface="+mn-ea"/>
              <a:cs typeface="+mn-cs"/>
            </a:rPr>
            <a:t>27</a:t>
          </a:r>
          <a:r>
            <a:rPr lang="ja-JP" altLang="ja-JP" sz="1100" b="0" i="0" baseline="0">
              <a:solidFill>
                <a:sysClr val="windowText" lastClr="000000"/>
              </a:solidFill>
              <a:effectLst/>
              <a:latin typeface="+mn-lt"/>
              <a:ea typeface="+mn-ea"/>
              <a:cs typeface="+mn-cs"/>
            </a:rPr>
            <a:t>年度と比較すると</a:t>
          </a:r>
          <a:r>
            <a:rPr lang="ja-JP" altLang="en-US" sz="1100" b="0" i="0" baseline="0">
              <a:solidFill>
                <a:sysClr val="windowText" lastClr="000000"/>
              </a:solidFill>
              <a:effectLst/>
              <a:latin typeface="+mn-lt"/>
              <a:ea typeface="+mn-ea"/>
              <a:cs typeface="+mn-cs"/>
            </a:rPr>
            <a:t>若干下降して</a:t>
          </a:r>
          <a:r>
            <a:rPr lang="ja-JP" altLang="ja-JP" sz="1100" b="0" i="0" baseline="0">
              <a:solidFill>
                <a:sysClr val="windowText" lastClr="000000"/>
              </a:solidFill>
              <a:effectLst/>
              <a:latin typeface="+mn-lt"/>
              <a:ea typeface="+mn-ea"/>
              <a:cs typeface="+mn-cs"/>
            </a:rPr>
            <a:t>いる</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0.1</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減</a:t>
          </a:r>
          <a:r>
            <a:rPr lang="ja-JP" altLang="ja-JP" sz="1100" b="0" i="0" baseline="0">
              <a:solidFill>
                <a:sysClr val="windowText" lastClr="000000"/>
              </a:solidFill>
              <a:effectLst/>
              <a:latin typeface="+mn-lt"/>
              <a:ea typeface="+mn-ea"/>
              <a:cs typeface="+mn-cs"/>
            </a:rPr>
            <a:t>）これはこれまで扶助費の拡大につながっていた生活保護関連経費は</a:t>
          </a:r>
          <a:r>
            <a:rPr lang="ja-JP" altLang="en-US" sz="1100" b="0" i="0" baseline="0">
              <a:solidFill>
                <a:sysClr val="windowText" lastClr="000000"/>
              </a:solidFill>
              <a:effectLst/>
              <a:latin typeface="+mn-lt"/>
              <a:ea typeface="+mn-ea"/>
              <a:cs typeface="+mn-cs"/>
            </a:rPr>
            <a:t>減に転じたものの、</a:t>
          </a:r>
          <a:r>
            <a:rPr lang="ja-JP" altLang="ja-JP" sz="1100" b="0" i="0" baseline="0">
              <a:solidFill>
                <a:sysClr val="windowText" lastClr="000000"/>
              </a:solidFill>
              <a:effectLst/>
              <a:latin typeface="+mn-lt"/>
              <a:ea typeface="+mn-ea"/>
              <a:cs typeface="+mn-cs"/>
            </a:rPr>
            <a:t>介護給付など</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障がい者に関する扶助費の伸びが著しく</a:t>
          </a:r>
          <a:r>
            <a:rPr lang="ja-JP" altLang="en-US" sz="1100" b="0" i="0" baseline="0">
              <a:solidFill>
                <a:sysClr val="windowText" lastClr="000000"/>
              </a:solidFill>
              <a:effectLst/>
              <a:latin typeface="+mn-lt"/>
              <a:ea typeface="+mn-ea"/>
              <a:cs typeface="+mn-cs"/>
            </a:rPr>
            <a:t>相殺されたものと思われる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27</a:t>
          </a:r>
          <a:r>
            <a:rPr lang="ja-JP" altLang="en-US" sz="1100" b="0" i="0" baseline="0">
              <a:solidFill>
                <a:sysClr val="windowText" lastClr="000000"/>
              </a:solidFill>
              <a:effectLst/>
              <a:latin typeface="+mn-lt"/>
              <a:ea typeface="+mn-ea"/>
              <a:cs typeface="+mn-cs"/>
            </a:rPr>
            <a:t>年度は</a:t>
          </a:r>
          <a:r>
            <a:rPr lang="ja-JP" altLang="ja-JP" sz="1100" b="0" i="0" baseline="0">
              <a:solidFill>
                <a:sysClr val="windowText" lastClr="000000"/>
              </a:solidFill>
              <a:effectLst/>
              <a:latin typeface="+mn-lt"/>
              <a:ea typeface="+mn-ea"/>
              <a:cs typeface="+mn-cs"/>
            </a:rPr>
            <a:t>類似団体区分変更により類似団体と比較すると上下関係が逆転し、大きく乖離してい</a:t>
          </a:r>
          <a:r>
            <a:rPr lang="ja-JP" altLang="en-US" sz="1100" b="0" i="0" baseline="0">
              <a:solidFill>
                <a:sysClr val="windowText" lastClr="000000"/>
              </a:solidFill>
              <a:effectLst/>
              <a:latin typeface="+mn-lt"/>
              <a:ea typeface="+mn-ea"/>
              <a:cs typeface="+mn-cs"/>
            </a:rPr>
            <a:t>たが</a:t>
          </a:r>
          <a:r>
            <a:rPr lang="en-US" altLang="ja-JP" sz="1100" b="0" i="0" baseline="0">
              <a:solidFill>
                <a:sysClr val="windowText" lastClr="000000"/>
              </a:solidFill>
              <a:effectLst/>
              <a:latin typeface="+mn-lt"/>
              <a:ea typeface="+mn-ea"/>
              <a:cs typeface="+mn-cs"/>
            </a:rPr>
            <a:t>28</a:t>
          </a:r>
          <a:r>
            <a:rPr lang="ja-JP" altLang="en-US" sz="1100" b="0" i="0" baseline="0">
              <a:solidFill>
                <a:sysClr val="windowText" lastClr="000000"/>
              </a:solidFill>
              <a:effectLst/>
              <a:latin typeface="+mn-lt"/>
              <a:ea typeface="+mn-ea"/>
              <a:cs typeface="+mn-cs"/>
            </a:rPr>
            <a:t>年度はその差は縮まっている</a:t>
          </a:r>
          <a:r>
            <a:rPr lang="ja-JP" altLang="ja-JP" sz="1100" b="0" i="0" baseline="0">
              <a:solidFill>
                <a:sysClr val="windowText" lastClr="000000"/>
              </a:solidFill>
              <a:effectLst/>
              <a:latin typeface="+mn-lt"/>
              <a:ea typeface="+mn-ea"/>
              <a:cs typeface="+mn-cs"/>
            </a:rPr>
            <a:t>。</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今後も</a:t>
          </a:r>
          <a:r>
            <a:rPr lang="ja-JP" altLang="ja-JP" sz="1100" b="0" i="0" baseline="0">
              <a:solidFill>
                <a:sysClr val="windowText" lastClr="000000"/>
              </a:solidFill>
              <a:effectLst/>
              <a:latin typeface="+mn-lt"/>
              <a:ea typeface="+mn-ea"/>
              <a:cs typeface="+mn-cs"/>
            </a:rPr>
            <a:t>扶助費が平均より高い要因について改めて調査、研究が必要である。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5" name="直線コネクタ 184"/>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6"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7" name="直線コネクタ 186"/>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69850</xdr:rowOff>
    </xdr:to>
    <xdr:cxnSp macro="">
      <xdr:nvCxnSpPr>
        <xdr:cNvPr id="190" name="直線コネクタ 189"/>
        <xdr:cNvCxnSpPr/>
      </xdr:nvCxnSpPr>
      <xdr:spPr>
        <a:xfrm flipV="1">
          <a:off x="3987800" y="9823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1"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2" name="フローチャート :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57</xdr:row>
      <xdr:rowOff>69850</xdr:rowOff>
    </xdr:to>
    <xdr:cxnSp macro="">
      <xdr:nvCxnSpPr>
        <xdr:cNvPr id="193" name="直線コネクタ 192"/>
        <xdr:cNvCxnSpPr/>
      </xdr:nvCxnSpPr>
      <xdr:spPr>
        <a:xfrm>
          <a:off x="3098800" y="96329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76200</xdr:rowOff>
    </xdr:from>
    <xdr:to>
      <xdr:col>5</xdr:col>
      <xdr:colOff>600075</xdr:colOff>
      <xdr:row>56</xdr:row>
      <xdr:rowOff>6350</xdr:rowOff>
    </xdr:to>
    <xdr:sp macro="" textlink="">
      <xdr:nvSpPr>
        <xdr:cNvPr id="194" name="フローチャート :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xdr:rowOff>
    </xdr:from>
    <xdr:to>
      <xdr:col>4</xdr:col>
      <xdr:colOff>346075</xdr:colOff>
      <xdr:row>56</xdr:row>
      <xdr:rowOff>31750</xdr:rowOff>
    </xdr:to>
    <xdr:cxnSp macro="">
      <xdr:nvCxnSpPr>
        <xdr:cNvPr id="196" name="直線コネクタ 195"/>
        <xdr:cNvCxnSpPr/>
      </xdr:nvCxnSpPr>
      <xdr:spPr>
        <a:xfrm>
          <a:off x="2209800" y="9442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7" name="フローチャート : 判断 196"/>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48277</xdr:rowOff>
    </xdr:from>
    <xdr:ext cx="762000" cy="259045"/>
    <xdr:sp macro="" textlink="">
      <xdr:nvSpPr>
        <xdr:cNvPr id="198" name="テキスト ボックス 197"/>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107950</xdr:rowOff>
    </xdr:to>
    <xdr:cxnSp macro="">
      <xdr:nvCxnSpPr>
        <xdr:cNvPr id="199" name="直線コネクタ 198"/>
        <xdr:cNvCxnSpPr/>
      </xdr:nvCxnSpPr>
      <xdr:spPr>
        <a:xfrm flipV="1">
          <a:off x="1320800" y="94424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2" name="フローチャート :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0</xdr:rowOff>
    </xdr:from>
    <xdr:to>
      <xdr:col>7</xdr:col>
      <xdr:colOff>66675</xdr:colOff>
      <xdr:row>57</xdr:row>
      <xdr:rowOff>101600</xdr:rowOff>
    </xdr:to>
    <xdr:sp macro="" textlink="">
      <xdr:nvSpPr>
        <xdr:cNvPr id="209" name="円/楕円 208"/>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143527</xdr:rowOff>
    </xdr:from>
    <xdr:ext cx="762000" cy="259045"/>
    <xdr:sp macro="" textlink="">
      <xdr:nvSpPr>
        <xdr:cNvPr id="210"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19050</xdr:rowOff>
    </xdr:from>
    <xdr:to>
      <xdr:col>5</xdr:col>
      <xdr:colOff>600075</xdr:colOff>
      <xdr:row>57</xdr:row>
      <xdr:rowOff>120650</xdr:rowOff>
    </xdr:to>
    <xdr:sp macro="" textlink="">
      <xdr:nvSpPr>
        <xdr:cNvPr id="211" name="円/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13" name="円/楕円 212"/>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4" name="テキスト ボックス 213"/>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5" name="円/楕円 214"/>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6" name="テキスト ボックス 215"/>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7" name="円/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超高齢社会への移行を反映し、経常経費充当一般財源額において、なかんずく、後期高齢者医療事業及び介護保険事業への繰出金の増額が顕著であり、平成</a:t>
          </a:r>
          <a:r>
            <a:rPr lang="en-US" altLang="ja-JP" sz="1100">
              <a:solidFill>
                <a:sysClr val="windowText" lastClr="000000"/>
              </a:solidFill>
              <a:effectLst/>
              <a:latin typeface="+mn-lt"/>
              <a:ea typeface="+mn-ea"/>
              <a:cs typeface="+mn-cs"/>
            </a:rPr>
            <a:t>28</a:t>
          </a:r>
          <a:r>
            <a:rPr lang="ja-JP" altLang="ja-JP" sz="1100">
              <a:solidFill>
                <a:sysClr val="windowText" lastClr="000000"/>
              </a:solidFill>
              <a:effectLst/>
              <a:latin typeface="+mn-lt"/>
              <a:ea typeface="+mn-ea"/>
              <a:cs typeface="+mn-cs"/>
            </a:rPr>
            <a:t>年度は平成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年度に比べ、合わせて</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億円程度増加している。後期高齢者医療事業及び</a:t>
          </a:r>
          <a:r>
            <a:rPr lang="ja-JP" altLang="en-US" sz="1100">
              <a:solidFill>
                <a:sysClr val="windowText" lastClr="000000"/>
              </a:solidFill>
              <a:effectLst/>
              <a:latin typeface="+mn-lt"/>
              <a:ea typeface="+mn-ea"/>
              <a:cs typeface="+mn-cs"/>
            </a:rPr>
            <a:t>特に</a:t>
          </a:r>
          <a:r>
            <a:rPr lang="ja-JP" altLang="ja-JP" sz="1100">
              <a:solidFill>
                <a:sysClr val="windowText" lastClr="000000"/>
              </a:solidFill>
              <a:effectLst/>
              <a:latin typeface="+mn-lt"/>
              <a:ea typeface="+mn-ea"/>
              <a:cs typeface="+mn-cs"/>
            </a:rPr>
            <a:t>介護保険事業への繰出金の増額は今後も避けられないと考えられることから、他の経常経費の抑制に努める。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0" name="直線コネクタ 249"/>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1"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2" name="直線コネクタ 251"/>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3"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4" name="直線コネクタ 253"/>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41275</xdr:rowOff>
    </xdr:from>
    <xdr:to>
      <xdr:col>24</xdr:col>
      <xdr:colOff>31750</xdr:colOff>
      <xdr:row>58</xdr:row>
      <xdr:rowOff>12700</xdr:rowOff>
    </xdr:to>
    <xdr:cxnSp macro="">
      <xdr:nvCxnSpPr>
        <xdr:cNvPr id="255" name="直線コネクタ 254"/>
        <xdr:cNvCxnSpPr/>
      </xdr:nvCxnSpPr>
      <xdr:spPr>
        <a:xfrm>
          <a:off x="15671800" y="9813925"/>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21290</xdr:rowOff>
    </xdr:from>
    <xdr:ext cx="762000" cy="259045"/>
    <xdr:sp macro="" textlink="">
      <xdr:nvSpPr>
        <xdr:cNvPr id="256" name="その他平均値テキスト"/>
        <xdr:cNvSpPr txBox="1"/>
      </xdr:nvSpPr>
      <xdr:spPr>
        <a:xfrm>
          <a:off x="16598900" y="9622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7" name="フローチャート : 判断 256"/>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41275</xdr:rowOff>
    </xdr:from>
    <xdr:to>
      <xdr:col>22</xdr:col>
      <xdr:colOff>565150</xdr:colOff>
      <xdr:row>57</xdr:row>
      <xdr:rowOff>84138</xdr:rowOff>
    </xdr:to>
    <xdr:cxnSp macro="">
      <xdr:nvCxnSpPr>
        <xdr:cNvPr id="258" name="直線コネクタ 257"/>
        <xdr:cNvCxnSpPr/>
      </xdr:nvCxnSpPr>
      <xdr:spPr>
        <a:xfrm flipV="1">
          <a:off x="14782800" y="981392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161925</xdr:rowOff>
    </xdr:from>
    <xdr:to>
      <xdr:col>22</xdr:col>
      <xdr:colOff>615950</xdr:colOff>
      <xdr:row>57</xdr:row>
      <xdr:rowOff>92075</xdr:rowOff>
    </xdr:to>
    <xdr:sp macro="" textlink="">
      <xdr:nvSpPr>
        <xdr:cNvPr id="259" name="フローチャート : 判断 258"/>
        <xdr:cNvSpPr/>
      </xdr:nvSpPr>
      <xdr:spPr>
        <a:xfrm>
          <a:off x="15621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102252</xdr:rowOff>
    </xdr:from>
    <xdr:ext cx="736600" cy="259045"/>
    <xdr:sp macro="" textlink="">
      <xdr:nvSpPr>
        <xdr:cNvPr id="260" name="テキスト ボックス 259"/>
        <xdr:cNvSpPr txBox="1"/>
      </xdr:nvSpPr>
      <xdr:spPr>
        <a:xfrm>
          <a:off x="15290800" y="9532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84138</xdr:rowOff>
    </xdr:from>
    <xdr:to>
      <xdr:col>21</xdr:col>
      <xdr:colOff>361950</xdr:colOff>
      <xdr:row>57</xdr:row>
      <xdr:rowOff>141288</xdr:rowOff>
    </xdr:to>
    <xdr:cxnSp macro="">
      <xdr:nvCxnSpPr>
        <xdr:cNvPr id="261" name="直線コネクタ 260"/>
        <xdr:cNvCxnSpPr/>
      </xdr:nvCxnSpPr>
      <xdr:spPr>
        <a:xfrm flipV="1">
          <a:off x="13893800" y="985678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2" name="フローチャート : 判断 261"/>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3" name="テキスト ボックス 262"/>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69850</xdr:rowOff>
    </xdr:from>
    <xdr:to>
      <xdr:col>20</xdr:col>
      <xdr:colOff>158750</xdr:colOff>
      <xdr:row>57</xdr:row>
      <xdr:rowOff>141288</xdr:rowOff>
    </xdr:to>
    <xdr:cxnSp macro="">
      <xdr:nvCxnSpPr>
        <xdr:cNvPr id="264" name="直線コネクタ 263"/>
        <xdr:cNvCxnSpPr/>
      </xdr:nvCxnSpPr>
      <xdr:spPr>
        <a:xfrm>
          <a:off x="13004800" y="9842500"/>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5" name="フローチャート : 判断 264"/>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145115</xdr:rowOff>
    </xdr:from>
    <xdr:ext cx="762000" cy="259045"/>
    <xdr:sp macro="" textlink="">
      <xdr:nvSpPr>
        <xdr:cNvPr id="266" name="テキスト ボックス 265"/>
        <xdr:cNvSpPr txBox="1"/>
      </xdr:nvSpPr>
      <xdr:spPr>
        <a:xfrm>
          <a:off x="13512800" y="940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7" name="フローチャート : 判断 266"/>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116540</xdr:rowOff>
    </xdr:from>
    <xdr:ext cx="762000" cy="259045"/>
    <xdr:sp macro="" textlink="">
      <xdr:nvSpPr>
        <xdr:cNvPr id="268" name="テキスト ボックス 267"/>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133350</xdr:rowOff>
    </xdr:from>
    <xdr:to>
      <xdr:col>24</xdr:col>
      <xdr:colOff>82550</xdr:colOff>
      <xdr:row>58</xdr:row>
      <xdr:rowOff>63500</xdr:rowOff>
    </xdr:to>
    <xdr:sp macro="" textlink="">
      <xdr:nvSpPr>
        <xdr:cNvPr id="274" name="円/楕円 273"/>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105427</xdr:rowOff>
    </xdr:from>
    <xdr:ext cx="762000" cy="259045"/>
    <xdr:sp macro="" textlink="">
      <xdr:nvSpPr>
        <xdr:cNvPr id="275" name="その他該当値テキスト"/>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161925</xdr:rowOff>
    </xdr:from>
    <xdr:to>
      <xdr:col>22</xdr:col>
      <xdr:colOff>615950</xdr:colOff>
      <xdr:row>57</xdr:row>
      <xdr:rowOff>92075</xdr:rowOff>
    </xdr:to>
    <xdr:sp macro="" textlink="">
      <xdr:nvSpPr>
        <xdr:cNvPr id="276" name="円/楕円 275"/>
        <xdr:cNvSpPr/>
      </xdr:nvSpPr>
      <xdr:spPr>
        <a:xfrm>
          <a:off x="15621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76852</xdr:rowOff>
    </xdr:from>
    <xdr:ext cx="736600" cy="259045"/>
    <xdr:sp macro="" textlink="">
      <xdr:nvSpPr>
        <xdr:cNvPr id="277" name="テキスト ボックス 276"/>
        <xdr:cNvSpPr txBox="1"/>
      </xdr:nvSpPr>
      <xdr:spPr>
        <a:xfrm>
          <a:off x="15290800" y="984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33338</xdr:rowOff>
    </xdr:from>
    <xdr:to>
      <xdr:col>21</xdr:col>
      <xdr:colOff>412750</xdr:colOff>
      <xdr:row>57</xdr:row>
      <xdr:rowOff>134938</xdr:rowOff>
    </xdr:to>
    <xdr:sp macro="" textlink="">
      <xdr:nvSpPr>
        <xdr:cNvPr id="278" name="円/楕円 277"/>
        <xdr:cNvSpPr/>
      </xdr:nvSpPr>
      <xdr:spPr>
        <a:xfrm>
          <a:off x="14732000" y="98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119715</xdr:rowOff>
    </xdr:from>
    <xdr:ext cx="762000" cy="259045"/>
    <xdr:sp macro="" textlink="">
      <xdr:nvSpPr>
        <xdr:cNvPr id="279" name="テキスト ボックス 278"/>
        <xdr:cNvSpPr txBox="1"/>
      </xdr:nvSpPr>
      <xdr:spPr>
        <a:xfrm>
          <a:off x="14401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90488</xdr:rowOff>
    </xdr:from>
    <xdr:to>
      <xdr:col>20</xdr:col>
      <xdr:colOff>209550</xdr:colOff>
      <xdr:row>58</xdr:row>
      <xdr:rowOff>20638</xdr:rowOff>
    </xdr:to>
    <xdr:sp macro="" textlink="">
      <xdr:nvSpPr>
        <xdr:cNvPr id="280" name="円/楕円 279"/>
        <xdr:cNvSpPr/>
      </xdr:nvSpPr>
      <xdr:spPr>
        <a:xfrm>
          <a:off x="13843000" y="986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5415</xdr:rowOff>
    </xdr:from>
    <xdr:ext cx="762000" cy="259045"/>
    <xdr:sp macro="" textlink="">
      <xdr:nvSpPr>
        <xdr:cNvPr id="281" name="テキスト ボックス 280"/>
        <xdr:cNvSpPr txBox="1"/>
      </xdr:nvSpPr>
      <xdr:spPr>
        <a:xfrm>
          <a:off x="13512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82" name="円/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83" name="テキスト ボックス 28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松阪</a:t>
          </a:r>
          <a:r>
            <a:rPr lang="ja-JP" altLang="ja-JP" sz="1100">
              <a:solidFill>
                <a:sysClr val="windowText" lastClr="000000"/>
              </a:solidFill>
              <a:effectLst/>
              <a:latin typeface="+mn-lt"/>
              <a:ea typeface="+mn-ea"/>
              <a:cs typeface="+mn-cs"/>
            </a:rPr>
            <a:t>市は</a:t>
          </a:r>
          <a:r>
            <a:rPr lang="ja-JP" altLang="ja-JP" sz="1100" b="0" i="0" baseline="0">
              <a:solidFill>
                <a:sysClr val="windowText" lastClr="000000"/>
              </a:solidFill>
              <a:effectLst/>
              <a:latin typeface="+mn-lt"/>
              <a:ea typeface="+mn-ea"/>
              <a:cs typeface="+mn-cs"/>
            </a:rPr>
            <a:t>、し尿処理・常備消防業務等を一部事務組合で行っているため、類似団体平均値に比べ、経常収支比率が高い。</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年度は前年度</a:t>
          </a:r>
          <a:r>
            <a:rPr lang="ja-JP" altLang="en-US" sz="1100" b="0" i="0" baseline="0">
              <a:solidFill>
                <a:sysClr val="windowText" lastClr="000000"/>
              </a:solidFill>
              <a:effectLst/>
              <a:latin typeface="+mn-lt"/>
              <a:ea typeface="+mn-ea"/>
              <a:cs typeface="+mn-cs"/>
            </a:rPr>
            <a:t>からの繰り越し事業であるプレミアム商品券に係る事業が皆減によるものと、一部事務組合の退職者数の減による人件費、償還終了による公債費</a:t>
          </a:r>
          <a:r>
            <a:rPr lang="ja-JP" altLang="ja-JP" sz="1100" b="0" i="0" baseline="0">
              <a:solidFill>
                <a:sysClr val="windowText" lastClr="000000"/>
              </a:solidFill>
              <a:effectLst/>
              <a:latin typeface="+mn-lt"/>
              <a:ea typeface="+mn-ea"/>
              <a:cs typeface="+mn-cs"/>
            </a:rPr>
            <a:t>に</a:t>
          </a:r>
          <a:r>
            <a:rPr lang="ja-JP" altLang="en-US" sz="1100" b="0" i="0" baseline="0">
              <a:solidFill>
                <a:sysClr val="windowText" lastClr="000000"/>
              </a:solidFill>
              <a:effectLst/>
              <a:latin typeface="+mn-lt"/>
              <a:ea typeface="+mn-ea"/>
              <a:cs typeface="+mn-cs"/>
            </a:rPr>
            <a:t>関する分担金が減となった</a:t>
          </a:r>
          <a:r>
            <a:rPr lang="ja-JP" altLang="ja-JP" sz="1100" b="0" i="0" baseline="0">
              <a:solidFill>
                <a:sysClr val="windowText" lastClr="000000"/>
              </a:solidFill>
              <a:effectLst/>
              <a:latin typeface="+mn-lt"/>
              <a:ea typeface="+mn-ea"/>
              <a:cs typeface="+mn-cs"/>
            </a:rPr>
            <a:t>こともあり、割合もまた減となっている。</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0.2</a:t>
          </a:r>
          <a:r>
            <a:rPr lang="ja-JP" altLang="en-US" sz="1100" b="0" i="0" baseline="0">
              <a:solidFill>
                <a:sysClr val="windowText" lastClr="000000"/>
              </a:solidFill>
              <a:effectLst/>
              <a:latin typeface="+mn-lt"/>
              <a:ea typeface="+mn-ea"/>
              <a:cs typeface="+mn-cs"/>
            </a:rPr>
            <a:t>ポイント）</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引き続き、法適用企業に対しては繰出基準を基本として、経営の健全化を求めるとともに、一部事務組合等の適正化、「補助金等に関する基本方針」に基づく補助金等の適正執行を徹底する。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3" name="直線コネクタ 312"/>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4"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5" name="直線コネクタ 314"/>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6"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7" name="直線コネクタ 316"/>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20865</xdr:rowOff>
    </xdr:from>
    <xdr:to>
      <xdr:col>24</xdr:col>
      <xdr:colOff>31750</xdr:colOff>
      <xdr:row>39</xdr:row>
      <xdr:rowOff>42635</xdr:rowOff>
    </xdr:to>
    <xdr:cxnSp macro="">
      <xdr:nvCxnSpPr>
        <xdr:cNvPr id="318" name="直線コネクタ 317"/>
        <xdr:cNvCxnSpPr/>
      </xdr:nvCxnSpPr>
      <xdr:spPr>
        <a:xfrm flipV="1">
          <a:off x="15671800" y="67074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128105</xdr:rowOff>
    </xdr:from>
    <xdr:ext cx="762000" cy="259045"/>
    <xdr:sp macro="" textlink="">
      <xdr:nvSpPr>
        <xdr:cNvPr id="319" name="補助費等平均値テキスト"/>
        <xdr:cNvSpPr txBox="1"/>
      </xdr:nvSpPr>
      <xdr:spPr>
        <a:xfrm>
          <a:off x="16598900" y="595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0" name="フローチャート : 判断 319"/>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42635</xdr:rowOff>
    </xdr:from>
    <xdr:to>
      <xdr:col>22</xdr:col>
      <xdr:colOff>565150</xdr:colOff>
      <xdr:row>39</xdr:row>
      <xdr:rowOff>129722</xdr:rowOff>
    </xdr:to>
    <xdr:cxnSp macro="">
      <xdr:nvCxnSpPr>
        <xdr:cNvPr id="321" name="直線コネクタ 320"/>
        <xdr:cNvCxnSpPr/>
      </xdr:nvCxnSpPr>
      <xdr:spPr>
        <a:xfrm flipV="1">
          <a:off x="14782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133350</xdr:rowOff>
    </xdr:from>
    <xdr:to>
      <xdr:col>22</xdr:col>
      <xdr:colOff>615950</xdr:colOff>
      <xdr:row>36</xdr:row>
      <xdr:rowOff>63500</xdr:rowOff>
    </xdr:to>
    <xdr:sp macro="" textlink="">
      <xdr:nvSpPr>
        <xdr:cNvPr id="322" name="フローチャート : 判断 321"/>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73677</xdr:rowOff>
    </xdr:from>
    <xdr:ext cx="736600" cy="259045"/>
    <xdr:sp macro="" textlink="">
      <xdr:nvSpPr>
        <xdr:cNvPr id="323" name="テキスト ボックス 322"/>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42635</xdr:rowOff>
    </xdr:from>
    <xdr:to>
      <xdr:col>21</xdr:col>
      <xdr:colOff>361950</xdr:colOff>
      <xdr:row>39</xdr:row>
      <xdr:rowOff>129722</xdr:rowOff>
    </xdr:to>
    <xdr:cxnSp macro="">
      <xdr:nvCxnSpPr>
        <xdr:cNvPr id="324" name="直線コネクタ 323"/>
        <xdr:cNvCxnSpPr/>
      </xdr:nvCxnSpPr>
      <xdr:spPr>
        <a:xfrm>
          <a:off x="13893800" y="67291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39</xdr:row>
      <xdr:rowOff>42635</xdr:rowOff>
    </xdr:to>
    <xdr:cxnSp macro="">
      <xdr:nvCxnSpPr>
        <xdr:cNvPr id="327" name="直線コネクタ 326"/>
        <xdr:cNvCxnSpPr/>
      </xdr:nvCxnSpPr>
      <xdr:spPr>
        <a:xfrm>
          <a:off x="13004800" y="66421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28" name="フローチャート : 判断 327"/>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95449</xdr:rowOff>
    </xdr:from>
    <xdr:ext cx="762000" cy="259045"/>
    <xdr:sp macro="" textlink="">
      <xdr:nvSpPr>
        <xdr:cNvPr id="329" name="テキスト ボックス 328"/>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0" name="フローチャート : 判断 329"/>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95449</xdr:rowOff>
    </xdr:from>
    <xdr:ext cx="762000" cy="259045"/>
    <xdr:sp macro="" textlink="">
      <xdr:nvSpPr>
        <xdr:cNvPr id="331" name="テキスト ボックス 330"/>
        <xdr:cNvSpPr txBox="1"/>
      </xdr:nvSpPr>
      <xdr:spPr>
        <a:xfrm>
          <a:off x="12623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141515</xdr:rowOff>
    </xdr:from>
    <xdr:to>
      <xdr:col>24</xdr:col>
      <xdr:colOff>82550</xdr:colOff>
      <xdr:row>39</xdr:row>
      <xdr:rowOff>71665</xdr:rowOff>
    </xdr:to>
    <xdr:sp macro="" textlink="">
      <xdr:nvSpPr>
        <xdr:cNvPr id="337" name="円/楕円 336"/>
        <xdr:cNvSpPr/>
      </xdr:nvSpPr>
      <xdr:spPr>
        <a:xfrm>
          <a:off x="16459200" y="66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113592</xdr:rowOff>
    </xdr:from>
    <xdr:ext cx="762000" cy="259045"/>
    <xdr:sp macro="" textlink="">
      <xdr:nvSpPr>
        <xdr:cNvPr id="338" name="補助費等該当値テキスト"/>
        <xdr:cNvSpPr txBox="1"/>
      </xdr:nvSpPr>
      <xdr:spPr>
        <a:xfrm>
          <a:off x="16598900" y="662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163285</xdr:rowOff>
    </xdr:from>
    <xdr:to>
      <xdr:col>22</xdr:col>
      <xdr:colOff>615950</xdr:colOff>
      <xdr:row>39</xdr:row>
      <xdr:rowOff>93435</xdr:rowOff>
    </xdr:to>
    <xdr:sp macro="" textlink="">
      <xdr:nvSpPr>
        <xdr:cNvPr id="339" name="円/楕円 338"/>
        <xdr:cNvSpPr/>
      </xdr:nvSpPr>
      <xdr:spPr>
        <a:xfrm>
          <a:off x="15621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78212</xdr:rowOff>
    </xdr:from>
    <xdr:ext cx="736600" cy="259045"/>
    <xdr:sp macro="" textlink="">
      <xdr:nvSpPr>
        <xdr:cNvPr id="340" name="テキスト ボックス 339"/>
        <xdr:cNvSpPr txBox="1"/>
      </xdr:nvSpPr>
      <xdr:spPr>
        <a:xfrm>
          <a:off x="1529080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78922</xdr:rowOff>
    </xdr:from>
    <xdr:to>
      <xdr:col>21</xdr:col>
      <xdr:colOff>412750</xdr:colOff>
      <xdr:row>40</xdr:row>
      <xdr:rowOff>9072</xdr:rowOff>
    </xdr:to>
    <xdr:sp macro="" textlink="">
      <xdr:nvSpPr>
        <xdr:cNvPr id="341" name="円/楕円 340"/>
        <xdr:cNvSpPr/>
      </xdr:nvSpPr>
      <xdr:spPr>
        <a:xfrm>
          <a:off x="14732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165299</xdr:rowOff>
    </xdr:from>
    <xdr:ext cx="762000" cy="259045"/>
    <xdr:sp macro="" textlink="">
      <xdr:nvSpPr>
        <xdr:cNvPr id="342" name="テキスト ボックス 341"/>
        <xdr:cNvSpPr txBox="1"/>
      </xdr:nvSpPr>
      <xdr:spPr>
        <a:xfrm>
          <a:off x="14401800" y="685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163285</xdr:rowOff>
    </xdr:from>
    <xdr:to>
      <xdr:col>20</xdr:col>
      <xdr:colOff>209550</xdr:colOff>
      <xdr:row>39</xdr:row>
      <xdr:rowOff>93435</xdr:rowOff>
    </xdr:to>
    <xdr:sp macro="" textlink="">
      <xdr:nvSpPr>
        <xdr:cNvPr id="343" name="円/楕円 342"/>
        <xdr:cNvSpPr/>
      </xdr:nvSpPr>
      <xdr:spPr>
        <a:xfrm>
          <a:off x="138430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78212</xdr:rowOff>
    </xdr:from>
    <xdr:ext cx="762000" cy="259045"/>
    <xdr:sp macro="" textlink="">
      <xdr:nvSpPr>
        <xdr:cNvPr id="344" name="テキスト ボックス 343"/>
        <xdr:cNvSpPr txBox="1"/>
      </xdr:nvSpPr>
      <xdr:spPr>
        <a:xfrm>
          <a:off x="13512800" y="67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45" name="円/楕円 344"/>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46" name="テキスト ボックス 345"/>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近年、</a:t>
          </a:r>
          <a:r>
            <a:rPr lang="ja-JP" altLang="en-US" sz="1100" b="0" i="0" baseline="0">
              <a:solidFill>
                <a:sysClr val="windowText" lastClr="000000"/>
              </a:solidFill>
              <a:effectLst/>
              <a:latin typeface="+mn-lt"/>
              <a:ea typeface="+mn-ea"/>
              <a:cs typeface="+mn-cs"/>
            </a:rPr>
            <a:t>臨時財政対策債の発行抑制に努め、</a:t>
          </a:r>
          <a:r>
            <a:rPr lang="ja-JP" altLang="ja-JP" sz="1100" b="0" i="0" baseline="0">
              <a:solidFill>
                <a:sysClr val="windowText" lastClr="000000"/>
              </a:solidFill>
              <a:effectLst/>
              <a:latin typeface="+mn-lt"/>
              <a:ea typeface="+mn-ea"/>
              <a:cs typeface="+mn-cs"/>
            </a:rPr>
            <a:t>公共事業の選択と集中に努めてきた結果、公債費にかかる経常収支比率は減少傾向にある。引き続き、松阪市の償還能力の範囲内で、市債発行額の適正管理に努める。</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1" name="直線コネクタ 36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2" name="テキスト ボックス 36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3" name="直線コネクタ 36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4" name="テキスト ボックス 36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5" name="直線コネクタ 36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6" name="テキスト ボックス 36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7" name="直線コネクタ 36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8" name="テキスト ボックス 36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1" name="直線コネクタ 370"/>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2"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3" name="直線コネクタ 372"/>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4"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5" name="直線コネクタ 374"/>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76</xdr:row>
      <xdr:rowOff>154432</xdr:rowOff>
    </xdr:to>
    <xdr:cxnSp macro="">
      <xdr:nvCxnSpPr>
        <xdr:cNvPr id="376" name="直線コネクタ 375"/>
        <xdr:cNvCxnSpPr/>
      </xdr:nvCxnSpPr>
      <xdr:spPr>
        <a:xfrm flipV="1">
          <a:off x="3987800" y="13175487"/>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7"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78" name="フローチャート : 判断 377"/>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154432</xdr:rowOff>
    </xdr:from>
    <xdr:to>
      <xdr:col>5</xdr:col>
      <xdr:colOff>549275</xdr:colOff>
      <xdr:row>77</xdr:row>
      <xdr:rowOff>33274</xdr:rowOff>
    </xdr:to>
    <xdr:cxnSp macro="">
      <xdr:nvCxnSpPr>
        <xdr:cNvPr id="379" name="直線コネクタ 378"/>
        <xdr:cNvCxnSpPr/>
      </xdr:nvCxnSpPr>
      <xdr:spPr>
        <a:xfrm flipV="1">
          <a:off x="3098800" y="131846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46482</xdr:rowOff>
    </xdr:from>
    <xdr:to>
      <xdr:col>5</xdr:col>
      <xdr:colOff>600075</xdr:colOff>
      <xdr:row>77</xdr:row>
      <xdr:rowOff>148082</xdr:rowOff>
    </xdr:to>
    <xdr:sp macro="" textlink="">
      <xdr:nvSpPr>
        <xdr:cNvPr id="380" name="フローチャート : 判断 379"/>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81" name="テキスト ボックス 380"/>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69850</xdr:rowOff>
    </xdr:to>
    <xdr:cxnSp macro="">
      <xdr:nvCxnSpPr>
        <xdr:cNvPr id="382" name="直線コネクタ 381"/>
        <xdr:cNvCxnSpPr/>
      </xdr:nvCxnSpPr>
      <xdr:spPr>
        <a:xfrm flipV="1">
          <a:off x="2209800" y="13234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3" name="フローチャート : 判断 382"/>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84" name="テキスト ボックス 383"/>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69850</xdr:rowOff>
    </xdr:from>
    <xdr:to>
      <xdr:col>3</xdr:col>
      <xdr:colOff>142875</xdr:colOff>
      <xdr:row>77</xdr:row>
      <xdr:rowOff>115570</xdr:rowOff>
    </xdr:to>
    <xdr:cxnSp macro="">
      <xdr:nvCxnSpPr>
        <xdr:cNvPr id="385" name="直線コネクタ 384"/>
        <xdr:cNvCxnSpPr/>
      </xdr:nvCxnSpPr>
      <xdr:spPr>
        <a:xfrm flipV="1">
          <a:off x="1320800" y="13271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6" name="フローチャート : 判断 385"/>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7" name="テキスト ボックス 386"/>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88" name="フローチャート : 判断 387"/>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525</xdr:rowOff>
    </xdr:from>
    <xdr:ext cx="762000" cy="259045"/>
    <xdr:sp macro="" textlink="">
      <xdr:nvSpPr>
        <xdr:cNvPr id="389" name="テキスト ボックス 388"/>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95" name="円/楕円 394"/>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96"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103632</xdr:rowOff>
    </xdr:from>
    <xdr:to>
      <xdr:col>5</xdr:col>
      <xdr:colOff>600075</xdr:colOff>
      <xdr:row>77</xdr:row>
      <xdr:rowOff>33782</xdr:rowOff>
    </xdr:to>
    <xdr:sp macro="" textlink="">
      <xdr:nvSpPr>
        <xdr:cNvPr id="397" name="円/楕円 396"/>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43959</xdr:rowOff>
    </xdr:from>
    <xdr:ext cx="736600" cy="259045"/>
    <xdr:sp macro="" textlink="">
      <xdr:nvSpPr>
        <xdr:cNvPr id="398" name="テキスト ボックス 397"/>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9" name="円/楕円 398"/>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400" name="テキスト ボックス 399"/>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19050</xdr:rowOff>
    </xdr:from>
    <xdr:to>
      <xdr:col>3</xdr:col>
      <xdr:colOff>193675</xdr:colOff>
      <xdr:row>77</xdr:row>
      <xdr:rowOff>120650</xdr:rowOff>
    </xdr:to>
    <xdr:sp macro="" textlink="">
      <xdr:nvSpPr>
        <xdr:cNvPr id="401" name="円/楕円 400"/>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402" name="テキスト ボックス 401"/>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403" name="円/楕円 402"/>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404" name="テキスト ボックス 40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平成</a:t>
          </a:r>
          <a:r>
            <a:rPr lang="en-US" altLang="ja-JP" sz="1100" b="0" i="0" baseline="0">
              <a:solidFill>
                <a:sysClr val="windowText" lastClr="000000"/>
              </a:solidFill>
              <a:effectLst/>
              <a:latin typeface="+mn-lt"/>
              <a:ea typeface="+mn-ea"/>
              <a:cs typeface="+mn-cs"/>
            </a:rPr>
            <a:t>28</a:t>
          </a:r>
          <a:r>
            <a:rPr lang="ja-JP" altLang="ja-JP" sz="1100" b="0" i="0" baseline="0">
              <a:solidFill>
                <a:sysClr val="windowText" lastClr="000000"/>
              </a:solidFill>
              <a:effectLst/>
              <a:latin typeface="+mn-lt"/>
              <a:ea typeface="+mn-ea"/>
              <a:cs typeface="+mn-cs"/>
            </a:rPr>
            <a:t>年度の公債費以外の</a:t>
          </a:r>
          <a:r>
            <a:rPr lang="ja-JP" altLang="en-US" sz="1100" b="0" i="0" baseline="0">
              <a:solidFill>
                <a:sysClr val="windowText" lastClr="000000"/>
              </a:solidFill>
              <a:effectLst/>
              <a:latin typeface="+mn-lt"/>
              <a:ea typeface="+mn-ea"/>
              <a:cs typeface="+mn-cs"/>
            </a:rPr>
            <a:t>開き</a:t>
          </a:r>
          <a:r>
            <a:rPr lang="ja-JP" altLang="ja-JP" sz="1100" b="0" i="0" baseline="0">
              <a:solidFill>
                <a:sysClr val="windowText" lastClr="000000"/>
              </a:solidFill>
              <a:effectLst/>
              <a:latin typeface="+mn-lt"/>
              <a:ea typeface="+mn-ea"/>
              <a:cs typeface="+mn-cs"/>
            </a:rPr>
            <a:t>（類似団体平均比：＋</a:t>
          </a:r>
          <a:r>
            <a:rPr lang="en-US" altLang="ja-JP" sz="1100" b="0" i="0" baseline="0">
              <a:solidFill>
                <a:sysClr val="windowText" lastClr="000000"/>
              </a:solidFill>
              <a:effectLst/>
              <a:latin typeface="+mn-lt"/>
              <a:ea typeface="+mn-ea"/>
              <a:cs typeface="+mn-cs"/>
            </a:rPr>
            <a:t>3.7</a:t>
          </a:r>
          <a:r>
            <a:rPr lang="ja-JP" altLang="ja-JP" sz="1100" b="0" i="0" baseline="0">
              <a:solidFill>
                <a:sysClr val="windowText" lastClr="000000"/>
              </a:solidFill>
              <a:effectLst/>
              <a:latin typeface="+mn-lt"/>
              <a:ea typeface="+mn-ea"/>
              <a:cs typeface="+mn-cs"/>
            </a:rPr>
            <a:t>ポイント）の要因は、主に、扶助費である。</a:t>
          </a:r>
          <a:r>
            <a:rPr lang="ja-JP" altLang="en-US" sz="1100" b="0" i="0" baseline="0">
              <a:solidFill>
                <a:sysClr val="windowText" lastClr="000000"/>
              </a:solidFill>
              <a:effectLst/>
              <a:latin typeface="+mn-lt"/>
              <a:ea typeface="+mn-ea"/>
              <a:cs typeface="+mn-cs"/>
            </a:rPr>
            <a:t>昨年度は</a:t>
          </a:r>
          <a:r>
            <a:rPr lang="ja-JP" altLang="ja-JP" sz="1100" b="0" i="0" baseline="0">
              <a:solidFill>
                <a:sysClr val="windowText" lastClr="000000"/>
              </a:solidFill>
              <a:effectLst/>
              <a:latin typeface="+mn-lt"/>
              <a:ea typeface="+mn-ea"/>
              <a:cs typeface="+mn-cs"/>
            </a:rPr>
            <a:t>類似団体区分の変更により、扶助費で大きな変動となって表れてい</a:t>
          </a:r>
          <a:r>
            <a:rPr lang="ja-JP" altLang="en-US" sz="1100" b="0" i="0" baseline="0">
              <a:solidFill>
                <a:sysClr val="windowText" lastClr="000000"/>
              </a:solidFill>
              <a:effectLst/>
              <a:latin typeface="+mn-lt"/>
              <a:ea typeface="+mn-ea"/>
              <a:cs typeface="+mn-cs"/>
            </a:rPr>
            <a:t>たが、その開きが縮減したこともあり、本年度の開く幅も縮減している</a:t>
          </a:r>
          <a:r>
            <a:rPr lang="ja-JP" altLang="ja-JP" sz="1100" b="0" i="0" baseline="0">
              <a:solidFill>
                <a:sysClr val="windowText" lastClr="000000"/>
              </a:solidFill>
              <a:effectLst/>
              <a:latin typeface="+mn-lt"/>
              <a:ea typeface="+mn-ea"/>
              <a:cs typeface="+mn-cs"/>
            </a:rPr>
            <a:t>。（対類似団体平均比：</a:t>
          </a:r>
          <a:r>
            <a:rPr lang="ja-JP" altLang="en-US"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1.5</a:t>
          </a:r>
          <a:r>
            <a:rPr lang="ja-JP" altLang="en-US" sz="1100" b="0" i="0" baseline="0">
              <a:solidFill>
                <a:sysClr val="windowText" lastClr="000000"/>
              </a:solidFill>
              <a:effectLst/>
              <a:latin typeface="+mn-lt"/>
              <a:ea typeface="+mn-ea"/>
              <a:cs typeface="+mn-cs"/>
            </a:rPr>
            <a:t>ポイント→△</a:t>
          </a:r>
          <a:r>
            <a:rPr lang="en-US" altLang="ja-JP" sz="1100" b="0" i="0" baseline="0">
              <a:solidFill>
                <a:sysClr val="windowText" lastClr="000000"/>
              </a:solidFill>
              <a:effectLst/>
              <a:latin typeface="+mn-lt"/>
              <a:ea typeface="+mn-ea"/>
              <a:cs typeface="+mn-cs"/>
            </a:rPr>
            <a:t>0.7</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a:t>
          </a:r>
          <a:r>
            <a:rPr lang="en-US" altLang="ja-JP" sz="1100" b="0" i="0" baseline="0">
              <a:solidFill>
                <a:sysClr val="windowText" lastClr="000000"/>
              </a:solidFill>
              <a:effectLst/>
              <a:latin typeface="+mn-lt"/>
              <a:ea typeface="+mn-ea"/>
              <a:cs typeface="+mn-cs"/>
            </a:rPr>
            <a:t>0.8</a:t>
          </a:r>
          <a:r>
            <a:rPr lang="ja-JP" altLang="ja-JP" sz="1100" b="0" i="0" baseline="0">
              <a:solidFill>
                <a:sysClr val="windowText" lastClr="000000"/>
              </a:solidFill>
              <a:effectLst/>
              <a:latin typeface="+mn-lt"/>
              <a:ea typeface="+mn-ea"/>
              <a:cs typeface="+mn-cs"/>
            </a:rPr>
            <a:t>ポイント）</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補助費等については消防、し尿処理に係る分担金以外の補助金が類似団体に比較すると多く、また、その他分が顕著に多いことからさらに分析をする必要があると思われる。</a:t>
          </a:r>
          <a:endParaRPr lang="en-US" altLang="ja-JP" sz="1100" b="0" i="0" baseline="0">
            <a:solidFill>
              <a:sysClr val="windowText" lastClr="000000"/>
            </a:solidFill>
            <a:effectLst/>
            <a:latin typeface="+mn-lt"/>
            <a:ea typeface="+mn-ea"/>
            <a:cs typeface="+mn-cs"/>
          </a:endParaRPr>
        </a:p>
        <a:p>
          <a:pPr algn="l" rtl="1"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今後、いわゆる合併による普通交付税の算定の特例の終了も見据え、施設の見直しを中心に、引き続き物件費等の他の経常経費の抑制に努める。</a:t>
          </a:r>
          <a:endParaRPr lang="ja-JP" altLang="ja-JP" sz="14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0" name="直線コネクタ 429"/>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1"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2" name="直線コネクタ 431"/>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3"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4" name="直線コネクタ 433"/>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79</xdr:row>
      <xdr:rowOff>129287</xdr:rowOff>
    </xdr:to>
    <xdr:cxnSp macro="">
      <xdr:nvCxnSpPr>
        <xdr:cNvPr id="435" name="直線コネクタ 434"/>
        <xdr:cNvCxnSpPr/>
      </xdr:nvCxnSpPr>
      <xdr:spPr>
        <a:xfrm>
          <a:off x="15671800" y="13637261"/>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6"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7" name="フローチャート : 判断 436"/>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80</xdr:row>
      <xdr:rowOff>21844</xdr:rowOff>
    </xdr:to>
    <xdr:cxnSp macro="">
      <xdr:nvCxnSpPr>
        <xdr:cNvPr id="438" name="直線コネクタ 437"/>
        <xdr:cNvCxnSpPr/>
      </xdr:nvCxnSpPr>
      <xdr:spPr>
        <a:xfrm flipV="1">
          <a:off x="14782800" y="13637261"/>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44196</xdr:rowOff>
    </xdr:from>
    <xdr:to>
      <xdr:col>22</xdr:col>
      <xdr:colOff>615950</xdr:colOff>
      <xdr:row>76</xdr:row>
      <xdr:rowOff>145796</xdr:rowOff>
    </xdr:to>
    <xdr:sp macro="" textlink="">
      <xdr:nvSpPr>
        <xdr:cNvPr id="439" name="フローチャート : 判断 438"/>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155973</xdr:rowOff>
    </xdr:from>
    <xdr:ext cx="736600" cy="259045"/>
    <xdr:sp macro="" textlink="">
      <xdr:nvSpPr>
        <xdr:cNvPr id="440" name="テキスト ボックス 439"/>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19558</xdr:rowOff>
    </xdr:from>
    <xdr:to>
      <xdr:col>21</xdr:col>
      <xdr:colOff>361950</xdr:colOff>
      <xdr:row>80</xdr:row>
      <xdr:rowOff>21844</xdr:rowOff>
    </xdr:to>
    <xdr:cxnSp macro="">
      <xdr:nvCxnSpPr>
        <xdr:cNvPr id="441" name="直線コネクタ 440"/>
        <xdr:cNvCxnSpPr/>
      </xdr:nvCxnSpPr>
      <xdr:spPr>
        <a:xfrm>
          <a:off x="13893800" y="1356410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2" name="フローチャート : 判断 441"/>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43" name="テキスト ボックス 442"/>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117856</xdr:rowOff>
    </xdr:from>
    <xdr:to>
      <xdr:col>20</xdr:col>
      <xdr:colOff>158750</xdr:colOff>
      <xdr:row>79</xdr:row>
      <xdr:rowOff>19558</xdr:rowOff>
    </xdr:to>
    <xdr:cxnSp macro="">
      <xdr:nvCxnSpPr>
        <xdr:cNvPr id="444" name="直線コネクタ 443"/>
        <xdr:cNvCxnSpPr/>
      </xdr:nvCxnSpPr>
      <xdr:spPr>
        <a:xfrm>
          <a:off x="13004800" y="134909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5" name="フローチャート : 判断 444"/>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46" name="テキスト ボックス 445"/>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7" name="フローチャート : 判断 446"/>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7383</xdr:rowOff>
    </xdr:from>
    <xdr:ext cx="762000" cy="259045"/>
    <xdr:sp macro="" textlink="">
      <xdr:nvSpPr>
        <xdr:cNvPr id="448" name="テキスト ボックス 447"/>
        <xdr:cNvSpPr txBox="1"/>
      </xdr:nvSpPr>
      <xdr:spPr>
        <a:xfrm>
          <a:off x="12623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78487</xdr:rowOff>
    </xdr:from>
    <xdr:to>
      <xdr:col>24</xdr:col>
      <xdr:colOff>82550</xdr:colOff>
      <xdr:row>80</xdr:row>
      <xdr:rowOff>8637</xdr:rowOff>
    </xdr:to>
    <xdr:sp macro="" textlink="">
      <xdr:nvSpPr>
        <xdr:cNvPr id="454" name="円/楕円 453"/>
        <xdr:cNvSpPr/>
      </xdr:nvSpPr>
      <xdr:spPr>
        <a:xfrm>
          <a:off x="164592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50564</xdr:rowOff>
    </xdr:from>
    <xdr:ext cx="762000" cy="259045"/>
    <xdr:sp macro="" textlink="">
      <xdr:nvSpPr>
        <xdr:cNvPr id="455" name="公債費以外該当値テキスト"/>
        <xdr:cNvSpPr txBox="1"/>
      </xdr:nvSpPr>
      <xdr:spPr>
        <a:xfrm>
          <a:off x="165989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6" name="円/楕円 455"/>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7" name="テキスト ボックス 456"/>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142494</xdr:rowOff>
    </xdr:from>
    <xdr:to>
      <xdr:col>21</xdr:col>
      <xdr:colOff>412750</xdr:colOff>
      <xdr:row>80</xdr:row>
      <xdr:rowOff>72644</xdr:rowOff>
    </xdr:to>
    <xdr:sp macro="" textlink="">
      <xdr:nvSpPr>
        <xdr:cNvPr id="458" name="円/楕円 457"/>
        <xdr:cNvSpPr/>
      </xdr:nvSpPr>
      <xdr:spPr>
        <a:xfrm>
          <a:off x="14732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57421</xdr:rowOff>
    </xdr:from>
    <xdr:ext cx="762000" cy="259045"/>
    <xdr:sp macro="" textlink="">
      <xdr:nvSpPr>
        <xdr:cNvPr id="459" name="テキスト ボックス 458"/>
        <xdr:cNvSpPr txBox="1"/>
      </xdr:nvSpPr>
      <xdr:spPr>
        <a:xfrm>
          <a:off x="14401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140208</xdr:rowOff>
    </xdr:from>
    <xdr:to>
      <xdr:col>20</xdr:col>
      <xdr:colOff>209550</xdr:colOff>
      <xdr:row>79</xdr:row>
      <xdr:rowOff>70358</xdr:rowOff>
    </xdr:to>
    <xdr:sp macro="" textlink="">
      <xdr:nvSpPr>
        <xdr:cNvPr id="460" name="円/楕円 459"/>
        <xdr:cNvSpPr/>
      </xdr:nvSpPr>
      <xdr:spPr>
        <a:xfrm>
          <a:off x="13843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55135</xdr:rowOff>
    </xdr:from>
    <xdr:ext cx="762000" cy="259045"/>
    <xdr:sp macro="" textlink="">
      <xdr:nvSpPr>
        <xdr:cNvPr id="461" name="テキスト ボックス 460"/>
        <xdr:cNvSpPr txBox="1"/>
      </xdr:nvSpPr>
      <xdr:spPr>
        <a:xfrm>
          <a:off x="13512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62" name="円/楕円 461"/>
        <xdr:cNvSpPr/>
      </xdr:nvSpPr>
      <xdr:spPr>
        <a:xfrm>
          <a:off x="12954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153433</xdr:rowOff>
    </xdr:from>
    <xdr:ext cx="762000" cy="259045"/>
    <xdr:sp macro="" textlink="">
      <xdr:nvSpPr>
        <xdr:cNvPr id="463" name="テキスト ボックス 462"/>
        <xdr:cNvSpPr txBox="1"/>
      </xdr:nvSpPr>
      <xdr:spPr>
        <a:xfrm>
          <a:off x="12623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三重県松阪市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101793</xdr:rowOff>
    </xdr:from>
    <xdr:to>
      <xdr:col>4</xdr:col>
      <xdr:colOff>1117600</xdr:colOff>
      <xdr:row>12</xdr:row>
      <xdr:rowOff>144084</xdr:rowOff>
    </xdr:to>
    <xdr:cxnSp macro="">
      <xdr:nvCxnSpPr>
        <xdr:cNvPr id="48" name="直線コネクタ 47"/>
        <xdr:cNvCxnSpPr/>
      </xdr:nvCxnSpPr>
      <xdr:spPr bwMode="auto">
        <a:xfrm>
          <a:off x="5003800" y="2206818"/>
          <a:ext cx="647700" cy="42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154286</xdr:rowOff>
    </xdr:from>
    <xdr:ext cx="762000" cy="259045"/>
    <xdr:sp macro="" textlink="">
      <xdr:nvSpPr>
        <xdr:cNvPr id="49" name="人口1人当たり決算額の推移平均値テキスト130"/>
        <xdr:cNvSpPr txBox="1"/>
      </xdr:nvSpPr>
      <xdr:spPr>
        <a:xfrm>
          <a:off x="5740400" y="277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108697</xdr:rowOff>
    </xdr:from>
    <xdr:to>
      <xdr:col>4</xdr:col>
      <xdr:colOff>469900</xdr:colOff>
      <xdr:row>12</xdr:row>
      <xdr:rowOff>101793</xdr:rowOff>
    </xdr:to>
    <xdr:cxnSp macro="">
      <xdr:nvCxnSpPr>
        <xdr:cNvPr id="51" name="直線コネクタ 50"/>
        <xdr:cNvCxnSpPr/>
      </xdr:nvCxnSpPr>
      <xdr:spPr bwMode="auto">
        <a:xfrm>
          <a:off x="4305300" y="2042272"/>
          <a:ext cx="698500" cy="164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164379</xdr:rowOff>
    </xdr:from>
    <xdr:to>
      <xdr:col>4</xdr:col>
      <xdr:colOff>520700</xdr:colOff>
      <xdr:row>16</xdr:row>
      <xdr:rowOff>94529</xdr:rowOff>
    </xdr:to>
    <xdr:sp macro="" textlink="">
      <xdr:nvSpPr>
        <xdr:cNvPr id="52" name="フローチャート : 判断 51"/>
        <xdr:cNvSpPr/>
      </xdr:nvSpPr>
      <xdr:spPr bwMode="auto">
        <a:xfrm>
          <a:off x="49530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79306</xdr:rowOff>
    </xdr:from>
    <xdr:ext cx="736600" cy="259045"/>
    <xdr:sp macro="" textlink="">
      <xdr:nvSpPr>
        <xdr:cNvPr id="53" name="テキスト ボックス 52"/>
        <xdr:cNvSpPr txBox="1"/>
      </xdr:nvSpPr>
      <xdr:spPr>
        <a:xfrm>
          <a:off x="4622800" y="287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64,113</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108697</xdr:rowOff>
    </xdr:from>
    <xdr:to>
      <xdr:col>3</xdr:col>
      <xdr:colOff>904875</xdr:colOff>
      <xdr:row>12</xdr:row>
      <xdr:rowOff>146507</xdr:rowOff>
    </xdr:to>
    <xdr:cxnSp macro="">
      <xdr:nvCxnSpPr>
        <xdr:cNvPr id="54" name="直線コネクタ 53"/>
        <xdr:cNvCxnSpPr/>
      </xdr:nvCxnSpPr>
      <xdr:spPr bwMode="auto">
        <a:xfrm flipV="1">
          <a:off x="3606800" y="2042272"/>
          <a:ext cx="698500" cy="2092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51416</xdr:rowOff>
    </xdr:from>
    <xdr:ext cx="762000" cy="259045"/>
    <xdr:sp macro="" textlink="">
      <xdr:nvSpPr>
        <xdr:cNvPr id="56" name="テキスト ボックス 55"/>
        <xdr:cNvSpPr txBox="1"/>
      </xdr:nvSpPr>
      <xdr:spPr>
        <a:xfrm>
          <a:off x="3924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105496</xdr:rowOff>
    </xdr:from>
    <xdr:to>
      <xdr:col>3</xdr:col>
      <xdr:colOff>206375</xdr:colOff>
      <xdr:row>12</xdr:row>
      <xdr:rowOff>146507</xdr:rowOff>
    </xdr:to>
    <xdr:cxnSp macro="">
      <xdr:nvCxnSpPr>
        <xdr:cNvPr id="57" name="直線コネクタ 56"/>
        <xdr:cNvCxnSpPr/>
      </xdr:nvCxnSpPr>
      <xdr:spPr bwMode="auto">
        <a:xfrm>
          <a:off x="2908300" y="2210521"/>
          <a:ext cx="698500" cy="4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54617</xdr:rowOff>
    </xdr:from>
    <xdr:ext cx="762000" cy="259045"/>
    <xdr:sp macro="" textlink="">
      <xdr:nvSpPr>
        <xdr:cNvPr id="59" name="テキスト ボックス 58"/>
        <xdr:cNvSpPr txBox="1"/>
      </xdr:nvSpPr>
      <xdr:spPr>
        <a:xfrm>
          <a:off x="32258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9674</xdr:rowOff>
    </xdr:from>
    <xdr:ext cx="762000" cy="259045"/>
    <xdr:sp macro="" textlink="">
      <xdr:nvSpPr>
        <xdr:cNvPr id="61" name="テキスト ボックス 60"/>
        <xdr:cNvSpPr txBox="1"/>
      </xdr:nvSpPr>
      <xdr:spPr>
        <a:xfrm>
          <a:off x="25273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12</xdr:row>
      <xdr:rowOff>93284</xdr:rowOff>
    </xdr:from>
    <xdr:to>
      <xdr:col>5</xdr:col>
      <xdr:colOff>34925</xdr:colOff>
      <xdr:row>13</xdr:row>
      <xdr:rowOff>23434</xdr:rowOff>
    </xdr:to>
    <xdr:sp macro="" textlink="">
      <xdr:nvSpPr>
        <xdr:cNvPr id="67" name="円/楕円 66"/>
        <xdr:cNvSpPr/>
      </xdr:nvSpPr>
      <xdr:spPr bwMode="auto">
        <a:xfrm>
          <a:off x="5600700" y="2198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39961</xdr:rowOff>
    </xdr:from>
    <xdr:ext cx="762000" cy="259045"/>
    <xdr:sp macro="" textlink="">
      <xdr:nvSpPr>
        <xdr:cNvPr id="68" name="人口1人当たり決算額の推移該当値テキスト130"/>
        <xdr:cNvSpPr txBox="1"/>
      </xdr:nvSpPr>
      <xdr:spPr>
        <a:xfrm>
          <a:off x="5740400" y="2144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76,918</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50993</xdr:rowOff>
    </xdr:from>
    <xdr:to>
      <xdr:col>4</xdr:col>
      <xdr:colOff>520700</xdr:colOff>
      <xdr:row>12</xdr:row>
      <xdr:rowOff>152593</xdr:rowOff>
    </xdr:to>
    <xdr:sp macro="" textlink="">
      <xdr:nvSpPr>
        <xdr:cNvPr id="69" name="円/楕円 68"/>
        <xdr:cNvSpPr/>
      </xdr:nvSpPr>
      <xdr:spPr bwMode="auto">
        <a:xfrm>
          <a:off x="4953000" y="2156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10</xdr:row>
      <xdr:rowOff>162770</xdr:rowOff>
    </xdr:from>
    <xdr:ext cx="736600" cy="259045"/>
    <xdr:sp macro="" textlink="">
      <xdr:nvSpPr>
        <xdr:cNvPr id="70" name="テキスト ボックス 69"/>
        <xdr:cNvSpPr txBox="1"/>
      </xdr:nvSpPr>
      <xdr:spPr>
        <a:xfrm>
          <a:off x="4622800" y="1924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77,843</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57897</xdr:rowOff>
    </xdr:from>
    <xdr:to>
      <xdr:col>3</xdr:col>
      <xdr:colOff>955675</xdr:colOff>
      <xdr:row>11</xdr:row>
      <xdr:rowOff>159497</xdr:rowOff>
    </xdr:to>
    <xdr:sp macro="" textlink="">
      <xdr:nvSpPr>
        <xdr:cNvPr id="71" name="円/楕円 70"/>
        <xdr:cNvSpPr/>
      </xdr:nvSpPr>
      <xdr:spPr bwMode="auto">
        <a:xfrm>
          <a:off x="4254500" y="1991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9</xdr:row>
      <xdr:rowOff>169674</xdr:rowOff>
    </xdr:from>
    <xdr:ext cx="762000" cy="259045"/>
    <xdr:sp macro="" textlink="">
      <xdr:nvSpPr>
        <xdr:cNvPr id="72" name="テキスト ボックス 71"/>
        <xdr:cNvSpPr txBox="1"/>
      </xdr:nvSpPr>
      <xdr:spPr>
        <a:xfrm>
          <a:off x="3924300" y="176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81,442</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95707</xdr:rowOff>
    </xdr:from>
    <xdr:to>
      <xdr:col>3</xdr:col>
      <xdr:colOff>257175</xdr:colOff>
      <xdr:row>13</xdr:row>
      <xdr:rowOff>25857</xdr:rowOff>
    </xdr:to>
    <xdr:sp macro="" textlink="">
      <xdr:nvSpPr>
        <xdr:cNvPr id="73" name="円/楕円 72"/>
        <xdr:cNvSpPr/>
      </xdr:nvSpPr>
      <xdr:spPr bwMode="auto">
        <a:xfrm>
          <a:off x="3556000" y="220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36034</xdr:rowOff>
    </xdr:from>
    <xdr:ext cx="762000" cy="259045"/>
    <xdr:sp macro="" textlink="">
      <xdr:nvSpPr>
        <xdr:cNvPr id="74" name="テキスト ボックス 73"/>
        <xdr:cNvSpPr txBox="1"/>
      </xdr:nvSpPr>
      <xdr:spPr>
        <a:xfrm>
          <a:off x="3225800" y="1969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76,865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54696</xdr:rowOff>
    </xdr:from>
    <xdr:to>
      <xdr:col>2</xdr:col>
      <xdr:colOff>692150</xdr:colOff>
      <xdr:row>12</xdr:row>
      <xdr:rowOff>156296</xdr:rowOff>
    </xdr:to>
    <xdr:sp macro="" textlink="">
      <xdr:nvSpPr>
        <xdr:cNvPr id="75" name="円/楕円 74"/>
        <xdr:cNvSpPr/>
      </xdr:nvSpPr>
      <xdr:spPr bwMode="auto">
        <a:xfrm>
          <a:off x="2857500" y="2159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166473</xdr:rowOff>
    </xdr:from>
    <xdr:ext cx="762000" cy="259045"/>
    <xdr:sp macro="" textlink="">
      <xdr:nvSpPr>
        <xdr:cNvPr id="76" name="テキスト ボックス 75"/>
        <xdr:cNvSpPr txBox="1"/>
      </xdr:nvSpPr>
      <xdr:spPr>
        <a:xfrm>
          <a:off x="2527300" y="192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114035</xdr:rowOff>
    </xdr:from>
    <xdr:to>
      <xdr:col>4</xdr:col>
      <xdr:colOff>1117600</xdr:colOff>
      <xdr:row>37</xdr:row>
      <xdr:rowOff>7834</xdr:rowOff>
    </xdr:to>
    <xdr:cxnSp macro="">
      <xdr:nvCxnSpPr>
        <xdr:cNvPr id="111" name="直線コネクタ 110"/>
        <xdr:cNvCxnSpPr/>
      </xdr:nvCxnSpPr>
      <xdr:spPr bwMode="auto">
        <a:xfrm>
          <a:off x="5003800" y="7067285"/>
          <a:ext cx="647700" cy="6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69981</xdr:rowOff>
    </xdr:from>
    <xdr:to>
      <xdr:col>4</xdr:col>
      <xdr:colOff>469900</xdr:colOff>
      <xdr:row>36</xdr:row>
      <xdr:rowOff>114035</xdr:rowOff>
    </xdr:to>
    <xdr:cxnSp macro="">
      <xdr:nvCxnSpPr>
        <xdr:cNvPr id="114" name="直線コネクタ 113"/>
        <xdr:cNvCxnSpPr/>
      </xdr:nvCxnSpPr>
      <xdr:spPr bwMode="auto">
        <a:xfrm>
          <a:off x="4305300" y="7023231"/>
          <a:ext cx="698500" cy="44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264664</xdr:rowOff>
    </xdr:from>
    <xdr:to>
      <xdr:col>4</xdr:col>
      <xdr:colOff>520700</xdr:colOff>
      <xdr:row>36</xdr:row>
      <xdr:rowOff>23364</xdr:rowOff>
    </xdr:to>
    <xdr:sp macro="" textlink="">
      <xdr:nvSpPr>
        <xdr:cNvPr id="115" name="フローチャート : 判断 114"/>
        <xdr:cNvSpPr/>
      </xdr:nvSpPr>
      <xdr:spPr bwMode="auto">
        <a:xfrm>
          <a:off x="4953000" y="6875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33541</xdr:rowOff>
    </xdr:from>
    <xdr:ext cx="736600" cy="259045"/>
    <xdr:sp macro="" textlink="">
      <xdr:nvSpPr>
        <xdr:cNvPr id="116" name="テキスト ボックス 115"/>
        <xdr:cNvSpPr txBox="1"/>
      </xdr:nvSpPr>
      <xdr:spPr>
        <a:xfrm>
          <a:off x="4622800" y="66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10,979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15443</xdr:rowOff>
    </xdr:from>
    <xdr:to>
      <xdr:col>3</xdr:col>
      <xdr:colOff>904875</xdr:colOff>
      <xdr:row>36</xdr:row>
      <xdr:rowOff>69981</xdr:rowOff>
    </xdr:to>
    <xdr:cxnSp macro="">
      <xdr:nvCxnSpPr>
        <xdr:cNvPr id="117" name="直線コネクタ 116"/>
        <xdr:cNvCxnSpPr/>
      </xdr:nvCxnSpPr>
      <xdr:spPr bwMode="auto">
        <a:xfrm>
          <a:off x="3606800" y="6968693"/>
          <a:ext cx="698500" cy="54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254395</xdr:rowOff>
    </xdr:from>
    <xdr:to>
      <xdr:col>3</xdr:col>
      <xdr:colOff>206375</xdr:colOff>
      <xdr:row>36</xdr:row>
      <xdr:rowOff>15443</xdr:rowOff>
    </xdr:to>
    <xdr:cxnSp macro="">
      <xdr:nvCxnSpPr>
        <xdr:cNvPr id="120" name="直線コネクタ 119"/>
        <xdr:cNvCxnSpPr/>
      </xdr:nvCxnSpPr>
      <xdr:spPr bwMode="auto">
        <a:xfrm>
          <a:off x="2908300" y="6864745"/>
          <a:ext cx="698500" cy="103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128484</xdr:rowOff>
    </xdr:from>
    <xdr:to>
      <xdr:col>5</xdr:col>
      <xdr:colOff>34925</xdr:colOff>
      <xdr:row>37</xdr:row>
      <xdr:rowOff>58634</xdr:rowOff>
    </xdr:to>
    <xdr:sp macro="" textlink="">
      <xdr:nvSpPr>
        <xdr:cNvPr id="130" name="円/楕円 129"/>
        <xdr:cNvSpPr/>
      </xdr:nvSpPr>
      <xdr:spPr bwMode="auto">
        <a:xfrm>
          <a:off x="5600700" y="7081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100561</xdr:rowOff>
    </xdr:from>
    <xdr:ext cx="762000" cy="259045"/>
    <xdr:sp macro="" textlink="">
      <xdr:nvSpPr>
        <xdr:cNvPr id="131" name="人口1人当たり決算額の推移該当値テキスト445"/>
        <xdr:cNvSpPr txBox="1"/>
      </xdr:nvSpPr>
      <xdr:spPr>
        <a:xfrm>
          <a:off x="5740400" y="7053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4,649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63235</xdr:rowOff>
    </xdr:from>
    <xdr:to>
      <xdr:col>4</xdr:col>
      <xdr:colOff>520700</xdr:colOff>
      <xdr:row>36</xdr:row>
      <xdr:rowOff>164835</xdr:rowOff>
    </xdr:to>
    <xdr:sp macro="" textlink="">
      <xdr:nvSpPr>
        <xdr:cNvPr id="132" name="円/楕円 131"/>
        <xdr:cNvSpPr/>
      </xdr:nvSpPr>
      <xdr:spPr bwMode="auto">
        <a:xfrm>
          <a:off x="4953000" y="7016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149612</xdr:rowOff>
    </xdr:from>
    <xdr:ext cx="736600" cy="259045"/>
    <xdr:sp macro="" textlink="">
      <xdr:nvSpPr>
        <xdr:cNvPr id="133" name="テキスト ボックス 132"/>
        <xdr:cNvSpPr txBox="1"/>
      </xdr:nvSpPr>
      <xdr:spPr>
        <a:xfrm>
          <a:off x="4622800" y="71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19181</xdr:rowOff>
    </xdr:from>
    <xdr:to>
      <xdr:col>3</xdr:col>
      <xdr:colOff>955675</xdr:colOff>
      <xdr:row>36</xdr:row>
      <xdr:rowOff>120781</xdr:rowOff>
    </xdr:to>
    <xdr:sp macro="" textlink="">
      <xdr:nvSpPr>
        <xdr:cNvPr id="134" name="円/楕円 133"/>
        <xdr:cNvSpPr/>
      </xdr:nvSpPr>
      <xdr:spPr bwMode="auto">
        <a:xfrm>
          <a:off x="42545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130958</xdr:rowOff>
    </xdr:from>
    <xdr:ext cx="762000" cy="259045"/>
    <xdr:sp macro="" textlink="">
      <xdr:nvSpPr>
        <xdr:cNvPr id="135" name="テキスト ボックス 134"/>
        <xdr:cNvSpPr txBox="1"/>
      </xdr:nvSpPr>
      <xdr:spPr>
        <a:xfrm>
          <a:off x="3924300" y="6741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307543</xdr:rowOff>
    </xdr:from>
    <xdr:to>
      <xdr:col>3</xdr:col>
      <xdr:colOff>257175</xdr:colOff>
      <xdr:row>36</xdr:row>
      <xdr:rowOff>66243</xdr:rowOff>
    </xdr:to>
    <xdr:sp macro="" textlink="">
      <xdr:nvSpPr>
        <xdr:cNvPr id="136" name="円/楕円 135"/>
        <xdr:cNvSpPr/>
      </xdr:nvSpPr>
      <xdr:spPr bwMode="auto">
        <a:xfrm>
          <a:off x="3556000" y="6917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76420</xdr:rowOff>
    </xdr:from>
    <xdr:ext cx="762000" cy="259045"/>
    <xdr:sp macro="" textlink="">
      <xdr:nvSpPr>
        <xdr:cNvPr id="137" name="テキスト ボックス 136"/>
        <xdr:cNvSpPr txBox="1"/>
      </xdr:nvSpPr>
      <xdr:spPr>
        <a:xfrm>
          <a:off x="3225800" y="668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203595</xdr:rowOff>
    </xdr:from>
    <xdr:to>
      <xdr:col>2</xdr:col>
      <xdr:colOff>692150</xdr:colOff>
      <xdr:row>35</xdr:row>
      <xdr:rowOff>305195</xdr:rowOff>
    </xdr:to>
    <xdr:sp macro="" textlink="">
      <xdr:nvSpPr>
        <xdr:cNvPr id="138" name="円/楕円 137"/>
        <xdr:cNvSpPr/>
      </xdr:nvSpPr>
      <xdr:spPr bwMode="auto">
        <a:xfrm>
          <a:off x="2857500" y="681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315372</xdr:rowOff>
    </xdr:from>
    <xdr:ext cx="762000" cy="259045"/>
    <xdr:sp macro="" textlink="">
      <xdr:nvSpPr>
        <xdr:cNvPr id="139" name="テキスト ボックス 138"/>
        <xdr:cNvSpPr txBox="1"/>
      </xdr:nvSpPr>
      <xdr:spPr>
        <a:xfrm>
          <a:off x="2527300" y="658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67,391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101638</xdr:rowOff>
    </xdr:from>
    <xdr:to>
      <xdr:col>6</xdr:col>
      <xdr:colOff>511175</xdr:colOff>
      <xdr:row>35</xdr:row>
      <xdr:rowOff>32106</xdr:rowOff>
    </xdr:to>
    <xdr:cxnSp macro="">
      <xdr:nvCxnSpPr>
        <xdr:cNvPr id="61" name="直線コネクタ 60"/>
        <xdr:cNvCxnSpPr/>
      </xdr:nvCxnSpPr>
      <xdr:spPr>
        <a:xfrm>
          <a:off x="3797300" y="5930938"/>
          <a:ext cx="838200" cy="10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145191</xdr:rowOff>
    </xdr:from>
    <xdr:ext cx="534377" cy="259045"/>
    <xdr:sp macro="" textlink="">
      <xdr:nvSpPr>
        <xdr:cNvPr id="62" name="人件費平均値テキスト"/>
        <xdr:cNvSpPr txBox="1"/>
      </xdr:nvSpPr>
      <xdr:spPr>
        <a:xfrm>
          <a:off x="4686300" y="580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53137</xdr:rowOff>
    </xdr:from>
    <xdr:to>
      <xdr:col>5</xdr:col>
      <xdr:colOff>358775</xdr:colOff>
      <xdr:row>34</xdr:row>
      <xdr:rowOff>101638</xdr:rowOff>
    </xdr:to>
    <xdr:cxnSp macro="">
      <xdr:nvCxnSpPr>
        <xdr:cNvPr id="64" name="直線コネクタ 63"/>
        <xdr:cNvCxnSpPr/>
      </xdr:nvCxnSpPr>
      <xdr:spPr>
        <a:xfrm>
          <a:off x="2908300" y="5882437"/>
          <a:ext cx="889000" cy="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146507</xdr:rowOff>
    </xdr:from>
    <xdr:to>
      <xdr:col>5</xdr:col>
      <xdr:colOff>409575</xdr:colOff>
      <xdr:row>35</xdr:row>
      <xdr:rowOff>76657</xdr:rowOff>
    </xdr:to>
    <xdr:sp macro="" textlink="">
      <xdr:nvSpPr>
        <xdr:cNvPr id="65" name="フローチャート : 判断 64"/>
        <xdr:cNvSpPr/>
      </xdr:nvSpPr>
      <xdr:spPr>
        <a:xfrm>
          <a:off x="3746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67784</xdr:rowOff>
    </xdr:from>
    <xdr:ext cx="534377" cy="259045"/>
    <xdr:sp macro="" textlink="">
      <xdr:nvSpPr>
        <xdr:cNvPr id="66" name="テキスト ボックス 65"/>
        <xdr:cNvSpPr txBox="1"/>
      </xdr:nvSpPr>
      <xdr:spPr>
        <a:xfrm>
          <a:off x="3530111" y="606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58,488</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163856</xdr:rowOff>
    </xdr:from>
    <xdr:to>
      <xdr:col>4</xdr:col>
      <xdr:colOff>155575</xdr:colOff>
      <xdr:row>34</xdr:row>
      <xdr:rowOff>53137</xdr:rowOff>
    </xdr:to>
    <xdr:cxnSp macro="">
      <xdr:nvCxnSpPr>
        <xdr:cNvPr id="67" name="直線コネクタ 66"/>
        <xdr:cNvCxnSpPr/>
      </xdr:nvCxnSpPr>
      <xdr:spPr>
        <a:xfrm>
          <a:off x="2019300" y="582170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163856</xdr:rowOff>
    </xdr:from>
    <xdr:to>
      <xdr:col>2</xdr:col>
      <xdr:colOff>638175</xdr:colOff>
      <xdr:row>34</xdr:row>
      <xdr:rowOff>36906</xdr:rowOff>
    </xdr:to>
    <xdr:cxnSp macro="">
      <xdr:nvCxnSpPr>
        <xdr:cNvPr id="70" name="直線コネクタ 69"/>
        <xdr:cNvCxnSpPr/>
      </xdr:nvCxnSpPr>
      <xdr:spPr>
        <a:xfrm flipV="1">
          <a:off x="1130300" y="5821706"/>
          <a:ext cx="889000" cy="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152756</xdr:rowOff>
    </xdr:from>
    <xdr:to>
      <xdr:col>6</xdr:col>
      <xdr:colOff>561975</xdr:colOff>
      <xdr:row>35</xdr:row>
      <xdr:rowOff>82906</xdr:rowOff>
    </xdr:to>
    <xdr:sp macro="" textlink="">
      <xdr:nvSpPr>
        <xdr:cNvPr id="80" name="円/楕円 79"/>
        <xdr:cNvSpPr/>
      </xdr:nvSpPr>
      <xdr:spPr>
        <a:xfrm>
          <a:off x="4584700" y="59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131183</xdr:rowOff>
    </xdr:from>
    <xdr:ext cx="534377" cy="259045"/>
    <xdr:sp macro="" textlink="">
      <xdr:nvSpPr>
        <xdr:cNvPr id="81" name="人件費該当値テキスト"/>
        <xdr:cNvSpPr txBox="1"/>
      </xdr:nvSpPr>
      <xdr:spPr>
        <a:xfrm>
          <a:off x="4686300" y="596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50838</xdr:rowOff>
    </xdr:from>
    <xdr:to>
      <xdr:col>5</xdr:col>
      <xdr:colOff>409575</xdr:colOff>
      <xdr:row>34</xdr:row>
      <xdr:rowOff>152438</xdr:rowOff>
    </xdr:to>
    <xdr:sp macro="" textlink="">
      <xdr:nvSpPr>
        <xdr:cNvPr id="82" name="円/楕円 81"/>
        <xdr:cNvSpPr/>
      </xdr:nvSpPr>
      <xdr:spPr>
        <a:xfrm>
          <a:off x="3746500" y="588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168965</xdr:rowOff>
    </xdr:from>
    <xdr:ext cx="534377" cy="259045"/>
    <xdr:sp macro="" textlink="">
      <xdr:nvSpPr>
        <xdr:cNvPr id="83" name="テキスト ボックス 82"/>
        <xdr:cNvSpPr txBox="1"/>
      </xdr:nvSpPr>
      <xdr:spPr>
        <a:xfrm>
          <a:off x="3530111" y="565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2337</xdr:rowOff>
    </xdr:from>
    <xdr:to>
      <xdr:col>4</xdr:col>
      <xdr:colOff>206375</xdr:colOff>
      <xdr:row>34</xdr:row>
      <xdr:rowOff>103937</xdr:rowOff>
    </xdr:to>
    <xdr:sp macro="" textlink="">
      <xdr:nvSpPr>
        <xdr:cNvPr id="84" name="円/楕円 83"/>
        <xdr:cNvSpPr/>
      </xdr:nvSpPr>
      <xdr:spPr>
        <a:xfrm>
          <a:off x="2857500" y="58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120464</xdr:rowOff>
    </xdr:from>
    <xdr:ext cx="534377" cy="259045"/>
    <xdr:sp macro="" textlink="">
      <xdr:nvSpPr>
        <xdr:cNvPr id="85" name="テキスト ボックス 84"/>
        <xdr:cNvSpPr txBox="1"/>
      </xdr:nvSpPr>
      <xdr:spPr>
        <a:xfrm>
          <a:off x="2641111" y="56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62,272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113056</xdr:rowOff>
    </xdr:from>
    <xdr:to>
      <xdr:col>3</xdr:col>
      <xdr:colOff>3175</xdr:colOff>
      <xdr:row>34</xdr:row>
      <xdr:rowOff>43206</xdr:rowOff>
    </xdr:to>
    <xdr:sp macro="" textlink="">
      <xdr:nvSpPr>
        <xdr:cNvPr id="86" name="円/楕円 85"/>
        <xdr:cNvSpPr/>
      </xdr:nvSpPr>
      <xdr:spPr>
        <a:xfrm>
          <a:off x="1968500" y="57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59733</xdr:rowOff>
    </xdr:from>
    <xdr:ext cx="534377" cy="259045"/>
    <xdr:sp macro="" textlink="">
      <xdr:nvSpPr>
        <xdr:cNvPr id="87" name="テキスト ボックス 86"/>
        <xdr:cNvSpPr txBox="1"/>
      </xdr:nvSpPr>
      <xdr:spPr>
        <a:xfrm>
          <a:off x="1752111" y="554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63,866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157556</xdr:rowOff>
    </xdr:from>
    <xdr:to>
      <xdr:col>1</xdr:col>
      <xdr:colOff>485775</xdr:colOff>
      <xdr:row>34</xdr:row>
      <xdr:rowOff>87706</xdr:rowOff>
    </xdr:to>
    <xdr:sp macro="" textlink="">
      <xdr:nvSpPr>
        <xdr:cNvPr id="88" name="円/楕円 87"/>
        <xdr:cNvSpPr/>
      </xdr:nvSpPr>
      <xdr:spPr>
        <a:xfrm>
          <a:off x="1079500" y="581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104233</xdr:rowOff>
    </xdr:from>
    <xdr:ext cx="534377" cy="259045"/>
    <xdr:sp macro="" textlink="">
      <xdr:nvSpPr>
        <xdr:cNvPr id="89" name="テキスト ボックス 88"/>
        <xdr:cNvSpPr txBox="1"/>
      </xdr:nvSpPr>
      <xdr:spPr>
        <a:xfrm>
          <a:off x="863111" y="5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44069</xdr:rowOff>
    </xdr:from>
    <xdr:to>
      <xdr:col>6</xdr:col>
      <xdr:colOff>511175</xdr:colOff>
      <xdr:row>55</xdr:row>
      <xdr:rowOff>101371</xdr:rowOff>
    </xdr:to>
    <xdr:cxnSp macro="">
      <xdr:nvCxnSpPr>
        <xdr:cNvPr id="119" name="直線コネクタ 118"/>
        <xdr:cNvCxnSpPr/>
      </xdr:nvCxnSpPr>
      <xdr:spPr>
        <a:xfrm flipV="1">
          <a:off x="3797300" y="9473819"/>
          <a:ext cx="8382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61709</xdr:rowOff>
    </xdr:from>
    <xdr:to>
      <xdr:col>5</xdr:col>
      <xdr:colOff>358775</xdr:colOff>
      <xdr:row>55</xdr:row>
      <xdr:rowOff>101371</xdr:rowOff>
    </xdr:to>
    <xdr:cxnSp macro="">
      <xdr:nvCxnSpPr>
        <xdr:cNvPr id="122" name="直線コネクタ 121"/>
        <xdr:cNvCxnSpPr/>
      </xdr:nvCxnSpPr>
      <xdr:spPr>
        <a:xfrm>
          <a:off x="2908300" y="949145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56438</xdr:rowOff>
    </xdr:from>
    <xdr:to>
      <xdr:col>5</xdr:col>
      <xdr:colOff>409575</xdr:colOff>
      <xdr:row>54</xdr:row>
      <xdr:rowOff>158038</xdr:rowOff>
    </xdr:to>
    <xdr:sp macro="" textlink="">
      <xdr:nvSpPr>
        <xdr:cNvPr id="123" name="フローチャート : 判断 122"/>
        <xdr:cNvSpPr/>
      </xdr:nvSpPr>
      <xdr:spPr>
        <a:xfrm>
          <a:off x="3746500" y="931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3115</xdr:rowOff>
    </xdr:from>
    <xdr:ext cx="534377" cy="259045"/>
    <xdr:sp macro="" textlink="">
      <xdr:nvSpPr>
        <xdr:cNvPr id="124" name="テキスト ボックス 123"/>
        <xdr:cNvSpPr txBox="1"/>
      </xdr:nvSpPr>
      <xdr:spPr>
        <a:xfrm>
          <a:off x="3530111" y="908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50,852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61709</xdr:rowOff>
    </xdr:from>
    <xdr:to>
      <xdr:col>4</xdr:col>
      <xdr:colOff>155575</xdr:colOff>
      <xdr:row>55</xdr:row>
      <xdr:rowOff>116725</xdr:rowOff>
    </xdr:to>
    <xdr:cxnSp macro="">
      <xdr:nvCxnSpPr>
        <xdr:cNvPr id="125" name="直線コネクタ 124"/>
        <xdr:cNvCxnSpPr/>
      </xdr:nvCxnSpPr>
      <xdr:spPr>
        <a:xfrm flipV="1">
          <a:off x="2019300" y="9491459"/>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116725</xdr:rowOff>
    </xdr:from>
    <xdr:to>
      <xdr:col>2</xdr:col>
      <xdr:colOff>638175</xdr:colOff>
      <xdr:row>55</xdr:row>
      <xdr:rowOff>117526</xdr:rowOff>
    </xdr:to>
    <xdr:cxnSp macro="">
      <xdr:nvCxnSpPr>
        <xdr:cNvPr id="128" name="直線コネクタ 127"/>
        <xdr:cNvCxnSpPr/>
      </xdr:nvCxnSpPr>
      <xdr:spPr>
        <a:xfrm flipV="1">
          <a:off x="1130300" y="9546475"/>
          <a:ext cx="889000" cy="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164719</xdr:rowOff>
    </xdr:from>
    <xdr:to>
      <xdr:col>6</xdr:col>
      <xdr:colOff>561975</xdr:colOff>
      <xdr:row>55</xdr:row>
      <xdr:rowOff>94869</xdr:rowOff>
    </xdr:to>
    <xdr:sp macro="" textlink="">
      <xdr:nvSpPr>
        <xdr:cNvPr id="138" name="円/楕円 137"/>
        <xdr:cNvSpPr/>
      </xdr:nvSpPr>
      <xdr:spPr>
        <a:xfrm>
          <a:off x="4584700" y="94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143146</xdr:rowOff>
    </xdr:from>
    <xdr:ext cx="534377" cy="259045"/>
    <xdr:sp macro="" textlink="">
      <xdr:nvSpPr>
        <xdr:cNvPr id="139" name="物件費該当値テキスト"/>
        <xdr:cNvSpPr txBox="1"/>
      </xdr:nvSpPr>
      <xdr:spPr>
        <a:xfrm>
          <a:off x="4686300" y="940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48,010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50571</xdr:rowOff>
    </xdr:from>
    <xdr:to>
      <xdr:col>5</xdr:col>
      <xdr:colOff>409575</xdr:colOff>
      <xdr:row>55</xdr:row>
      <xdr:rowOff>152171</xdr:rowOff>
    </xdr:to>
    <xdr:sp macro="" textlink="">
      <xdr:nvSpPr>
        <xdr:cNvPr id="140" name="円/楕円 139"/>
        <xdr:cNvSpPr/>
      </xdr:nvSpPr>
      <xdr:spPr>
        <a:xfrm>
          <a:off x="3746500" y="948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143298</xdr:rowOff>
    </xdr:from>
    <xdr:ext cx="534377" cy="259045"/>
    <xdr:sp macro="" textlink="">
      <xdr:nvSpPr>
        <xdr:cNvPr id="141" name="テキスト ボックス 140"/>
        <xdr:cNvSpPr txBox="1"/>
      </xdr:nvSpPr>
      <xdr:spPr>
        <a:xfrm>
          <a:off x="3530111" y="957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46,506</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10909</xdr:rowOff>
    </xdr:from>
    <xdr:to>
      <xdr:col>4</xdr:col>
      <xdr:colOff>206375</xdr:colOff>
      <xdr:row>55</xdr:row>
      <xdr:rowOff>112509</xdr:rowOff>
    </xdr:to>
    <xdr:sp macro="" textlink="">
      <xdr:nvSpPr>
        <xdr:cNvPr id="142" name="円/楕円 141"/>
        <xdr:cNvSpPr/>
      </xdr:nvSpPr>
      <xdr:spPr>
        <a:xfrm>
          <a:off x="2857500" y="944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103636</xdr:rowOff>
    </xdr:from>
    <xdr:ext cx="534377" cy="259045"/>
    <xdr:sp macro="" textlink="">
      <xdr:nvSpPr>
        <xdr:cNvPr id="143" name="テキスト ボックス 142"/>
        <xdr:cNvSpPr txBox="1"/>
      </xdr:nvSpPr>
      <xdr:spPr>
        <a:xfrm>
          <a:off x="2641111" y="953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65925</xdr:rowOff>
    </xdr:from>
    <xdr:to>
      <xdr:col>3</xdr:col>
      <xdr:colOff>3175</xdr:colOff>
      <xdr:row>55</xdr:row>
      <xdr:rowOff>167525</xdr:rowOff>
    </xdr:to>
    <xdr:sp macro="" textlink="">
      <xdr:nvSpPr>
        <xdr:cNvPr id="144" name="円/楕円 143"/>
        <xdr:cNvSpPr/>
      </xdr:nvSpPr>
      <xdr:spPr>
        <a:xfrm>
          <a:off x="1968500" y="949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158652</xdr:rowOff>
    </xdr:from>
    <xdr:ext cx="534377" cy="259045"/>
    <xdr:sp macro="" textlink="">
      <xdr:nvSpPr>
        <xdr:cNvPr id="145" name="テキスト ボックス 144"/>
        <xdr:cNvSpPr txBox="1"/>
      </xdr:nvSpPr>
      <xdr:spPr>
        <a:xfrm>
          <a:off x="1752111" y="9588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46,103</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66726</xdr:rowOff>
    </xdr:from>
    <xdr:to>
      <xdr:col>1</xdr:col>
      <xdr:colOff>485775</xdr:colOff>
      <xdr:row>55</xdr:row>
      <xdr:rowOff>168326</xdr:rowOff>
    </xdr:to>
    <xdr:sp macro="" textlink="">
      <xdr:nvSpPr>
        <xdr:cNvPr id="146" name="円/楕円 145"/>
        <xdr:cNvSpPr/>
      </xdr:nvSpPr>
      <xdr:spPr>
        <a:xfrm>
          <a:off x="1079500" y="94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159453</xdr:rowOff>
    </xdr:from>
    <xdr:ext cx="534377" cy="259045"/>
    <xdr:sp macro="" textlink="">
      <xdr:nvSpPr>
        <xdr:cNvPr id="147" name="テキスト ボックス 146"/>
        <xdr:cNvSpPr txBox="1"/>
      </xdr:nvSpPr>
      <xdr:spPr>
        <a:xfrm>
          <a:off x="863111" y="958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4,689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168846</xdr:rowOff>
    </xdr:from>
    <xdr:to>
      <xdr:col>6</xdr:col>
      <xdr:colOff>511175</xdr:colOff>
      <xdr:row>74</xdr:row>
      <xdr:rowOff>101981</xdr:rowOff>
    </xdr:to>
    <xdr:cxnSp macro="">
      <xdr:nvCxnSpPr>
        <xdr:cNvPr id="176" name="直線コネクタ 175"/>
        <xdr:cNvCxnSpPr/>
      </xdr:nvCxnSpPr>
      <xdr:spPr>
        <a:xfrm>
          <a:off x="3797300" y="12684696"/>
          <a:ext cx="838200" cy="10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67962</xdr:rowOff>
    </xdr:from>
    <xdr:ext cx="469744" cy="259045"/>
    <xdr:sp macro="" textlink="">
      <xdr:nvSpPr>
        <xdr:cNvPr id="177" name="維持補修費平均値テキスト"/>
        <xdr:cNvSpPr txBox="1"/>
      </xdr:nvSpPr>
      <xdr:spPr>
        <a:xfrm>
          <a:off x="4686300" y="1258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168846</xdr:rowOff>
    </xdr:from>
    <xdr:to>
      <xdr:col>5</xdr:col>
      <xdr:colOff>358775</xdr:colOff>
      <xdr:row>74</xdr:row>
      <xdr:rowOff>4255</xdr:rowOff>
    </xdr:to>
    <xdr:cxnSp macro="">
      <xdr:nvCxnSpPr>
        <xdr:cNvPr id="179" name="直線コネクタ 178"/>
        <xdr:cNvCxnSpPr/>
      </xdr:nvCxnSpPr>
      <xdr:spPr>
        <a:xfrm flipV="1">
          <a:off x="2908300" y="1268469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128143</xdr:rowOff>
    </xdr:from>
    <xdr:to>
      <xdr:col>5</xdr:col>
      <xdr:colOff>409575</xdr:colOff>
      <xdr:row>75</xdr:row>
      <xdr:rowOff>58293</xdr:rowOff>
    </xdr:to>
    <xdr:sp macro="" textlink="">
      <xdr:nvSpPr>
        <xdr:cNvPr id="180" name="フローチャート : 判断 179"/>
        <xdr:cNvSpPr/>
      </xdr:nvSpPr>
      <xdr:spPr>
        <a:xfrm>
          <a:off x="3746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49420</xdr:rowOff>
    </xdr:from>
    <xdr:ext cx="469744" cy="259045"/>
    <xdr:sp macro="" textlink="">
      <xdr:nvSpPr>
        <xdr:cNvPr id="181" name="テキスト ボックス 180"/>
        <xdr:cNvSpPr txBox="1"/>
      </xdr:nvSpPr>
      <xdr:spPr>
        <a:xfrm>
          <a:off x="3562427"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4255</xdr:rowOff>
    </xdr:from>
    <xdr:to>
      <xdr:col>4</xdr:col>
      <xdr:colOff>155575</xdr:colOff>
      <xdr:row>74</xdr:row>
      <xdr:rowOff>28067</xdr:rowOff>
    </xdr:to>
    <xdr:cxnSp macro="">
      <xdr:nvCxnSpPr>
        <xdr:cNvPr id="182" name="直線コネクタ 181"/>
        <xdr:cNvCxnSpPr/>
      </xdr:nvCxnSpPr>
      <xdr:spPr>
        <a:xfrm flipV="1">
          <a:off x="2019300" y="12691555"/>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169608</xdr:rowOff>
    </xdr:from>
    <xdr:to>
      <xdr:col>2</xdr:col>
      <xdr:colOff>638175</xdr:colOff>
      <xdr:row>74</xdr:row>
      <xdr:rowOff>28067</xdr:rowOff>
    </xdr:to>
    <xdr:cxnSp macro="">
      <xdr:nvCxnSpPr>
        <xdr:cNvPr id="185" name="直線コネクタ 184"/>
        <xdr:cNvCxnSpPr/>
      </xdr:nvCxnSpPr>
      <xdr:spPr>
        <a:xfrm>
          <a:off x="1130300" y="12685458"/>
          <a:ext cx="8890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51181</xdr:rowOff>
    </xdr:from>
    <xdr:to>
      <xdr:col>6</xdr:col>
      <xdr:colOff>561975</xdr:colOff>
      <xdr:row>74</xdr:row>
      <xdr:rowOff>152781</xdr:rowOff>
    </xdr:to>
    <xdr:sp macro="" textlink="">
      <xdr:nvSpPr>
        <xdr:cNvPr id="195" name="円/楕円 194"/>
        <xdr:cNvSpPr/>
      </xdr:nvSpPr>
      <xdr:spPr>
        <a:xfrm>
          <a:off x="4584700" y="1273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29608</xdr:rowOff>
    </xdr:from>
    <xdr:ext cx="469744" cy="259045"/>
    <xdr:sp macro="" textlink="">
      <xdr:nvSpPr>
        <xdr:cNvPr id="196" name="維持補修費該当値テキスト"/>
        <xdr:cNvSpPr txBox="1"/>
      </xdr:nvSpPr>
      <xdr:spPr>
        <a:xfrm>
          <a:off x="4686300" y="127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4,198</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118046</xdr:rowOff>
    </xdr:from>
    <xdr:to>
      <xdr:col>5</xdr:col>
      <xdr:colOff>409575</xdr:colOff>
      <xdr:row>74</xdr:row>
      <xdr:rowOff>48196</xdr:rowOff>
    </xdr:to>
    <xdr:sp macro="" textlink="">
      <xdr:nvSpPr>
        <xdr:cNvPr id="197" name="円/楕円 196"/>
        <xdr:cNvSpPr/>
      </xdr:nvSpPr>
      <xdr:spPr>
        <a:xfrm>
          <a:off x="3746500" y="126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72</xdr:row>
      <xdr:rowOff>64723</xdr:rowOff>
    </xdr:from>
    <xdr:ext cx="469744" cy="259045"/>
    <xdr:sp macro="" textlink="">
      <xdr:nvSpPr>
        <xdr:cNvPr id="198" name="テキスト ボックス 197"/>
        <xdr:cNvSpPr txBox="1"/>
      </xdr:nvSpPr>
      <xdr:spPr>
        <a:xfrm>
          <a:off x="3562427" y="12409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124905</xdr:rowOff>
    </xdr:from>
    <xdr:to>
      <xdr:col>4</xdr:col>
      <xdr:colOff>206375</xdr:colOff>
      <xdr:row>74</xdr:row>
      <xdr:rowOff>55055</xdr:rowOff>
    </xdr:to>
    <xdr:sp macro="" textlink="">
      <xdr:nvSpPr>
        <xdr:cNvPr id="199" name="円/楕円 198"/>
        <xdr:cNvSpPr/>
      </xdr:nvSpPr>
      <xdr:spPr>
        <a:xfrm>
          <a:off x="2857500" y="126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71582</xdr:rowOff>
    </xdr:from>
    <xdr:ext cx="469744" cy="259045"/>
    <xdr:sp macro="" textlink="">
      <xdr:nvSpPr>
        <xdr:cNvPr id="200" name="テキスト ボックス 199"/>
        <xdr:cNvSpPr txBox="1"/>
      </xdr:nvSpPr>
      <xdr:spPr>
        <a:xfrm>
          <a:off x="2673427" y="1241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4,711</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148717</xdr:rowOff>
    </xdr:from>
    <xdr:to>
      <xdr:col>3</xdr:col>
      <xdr:colOff>3175</xdr:colOff>
      <xdr:row>74</xdr:row>
      <xdr:rowOff>78867</xdr:rowOff>
    </xdr:to>
    <xdr:sp macro="" textlink="">
      <xdr:nvSpPr>
        <xdr:cNvPr id="201" name="円/楕円 200"/>
        <xdr:cNvSpPr/>
      </xdr:nvSpPr>
      <xdr:spPr>
        <a:xfrm>
          <a:off x="1968500" y="1266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72</xdr:row>
      <xdr:rowOff>95394</xdr:rowOff>
    </xdr:from>
    <xdr:ext cx="469744" cy="259045"/>
    <xdr:sp macro="" textlink="">
      <xdr:nvSpPr>
        <xdr:cNvPr id="202" name="テキスト ボックス 201"/>
        <xdr:cNvSpPr txBox="1"/>
      </xdr:nvSpPr>
      <xdr:spPr>
        <a:xfrm>
          <a:off x="1784427" y="12439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4,586</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118808</xdr:rowOff>
    </xdr:from>
    <xdr:to>
      <xdr:col>1</xdr:col>
      <xdr:colOff>485775</xdr:colOff>
      <xdr:row>74</xdr:row>
      <xdr:rowOff>48958</xdr:rowOff>
    </xdr:to>
    <xdr:sp macro="" textlink="">
      <xdr:nvSpPr>
        <xdr:cNvPr id="203" name="円/楕円 202"/>
        <xdr:cNvSpPr/>
      </xdr:nvSpPr>
      <xdr:spPr>
        <a:xfrm>
          <a:off x="1079500" y="1263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72</xdr:row>
      <xdr:rowOff>65485</xdr:rowOff>
    </xdr:from>
    <xdr:ext cx="469744" cy="259045"/>
    <xdr:sp macro="" textlink="">
      <xdr:nvSpPr>
        <xdr:cNvPr id="204" name="テキスト ボックス 203"/>
        <xdr:cNvSpPr txBox="1"/>
      </xdr:nvSpPr>
      <xdr:spPr>
        <a:xfrm>
          <a:off x="895427" y="1240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88988</xdr:rowOff>
    </xdr:from>
    <xdr:to>
      <xdr:col>6</xdr:col>
      <xdr:colOff>511175</xdr:colOff>
      <xdr:row>92</xdr:row>
      <xdr:rowOff>67653</xdr:rowOff>
    </xdr:to>
    <xdr:cxnSp macro="">
      <xdr:nvCxnSpPr>
        <xdr:cNvPr id="234" name="直線コネクタ 233"/>
        <xdr:cNvCxnSpPr/>
      </xdr:nvCxnSpPr>
      <xdr:spPr>
        <a:xfrm flipV="1">
          <a:off x="3797300" y="15690938"/>
          <a:ext cx="838200" cy="150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67653</xdr:rowOff>
    </xdr:from>
    <xdr:to>
      <xdr:col>5</xdr:col>
      <xdr:colOff>358775</xdr:colOff>
      <xdr:row>93</xdr:row>
      <xdr:rowOff>7531</xdr:rowOff>
    </xdr:to>
    <xdr:cxnSp macro="">
      <xdr:nvCxnSpPr>
        <xdr:cNvPr id="237" name="直線コネクタ 236"/>
        <xdr:cNvCxnSpPr/>
      </xdr:nvCxnSpPr>
      <xdr:spPr>
        <a:xfrm flipV="1">
          <a:off x="2908300" y="1584105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43484</xdr:rowOff>
    </xdr:from>
    <xdr:to>
      <xdr:col>5</xdr:col>
      <xdr:colOff>409575</xdr:colOff>
      <xdr:row>96</xdr:row>
      <xdr:rowOff>145084</xdr:rowOff>
    </xdr:to>
    <xdr:sp macro="" textlink="">
      <xdr:nvSpPr>
        <xdr:cNvPr id="238" name="フローチャート : 判断 237"/>
        <xdr:cNvSpPr/>
      </xdr:nvSpPr>
      <xdr:spPr>
        <a:xfrm>
          <a:off x="3746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136211</xdr:rowOff>
    </xdr:from>
    <xdr:ext cx="534377" cy="259045"/>
    <xdr:sp macro="" textlink="">
      <xdr:nvSpPr>
        <xdr:cNvPr id="239" name="テキスト ボックス 238"/>
        <xdr:cNvSpPr txBox="1"/>
      </xdr:nvSpPr>
      <xdr:spPr>
        <a:xfrm>
          <a:off x="3530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7531</xdr:rowOff>
    </xdr:from>
    <xdr:to>
      <xdr:col>4</xdr:col>
      <xdr:colOff>155575</xdr:colOff>
      <xdr:row>94</xdr:row>
      <xdr:rowOff>7722</xdr:rowOff>
    </xdr:to>
    <xdr:cxnSp macro="">
      <xdr:nvCxnSpPr>
        <xdr:cNvPr id="240" name="直線コネクタ 239"/>
        <xdr:cNvCxnSpPr/>
      </xdr:nvCxnSpPr>
      <xdr:spPr>
        <a:xfrm flipV="1">
          <a:off x="2019300" y="15952381"/>
          <a:ext cx="889000" cy="17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53649</xdr:rowOff>
    </xdr:from>
    <xdr:ext cx="534377" cy="259045"/>
    <xdr:sp macro="" textlink="">
      <xdr:nvSpPr>
        <xdr:cNvPr id="242" name="テキスト ボックス 241"/>
        <xdr:cNvSpPr txBox="1"/>
      </xdr:nvSpPr>
      <xdr:spPr>
        <a:xfrm>
          <a:off x="2641111" y="1599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7722</xdr:rowOff>
    </xdr:from>
    <xdr:to>
      <xdr:col>2</xdr:col>
      <xdr:colOff>638175</xdr:colOff>
      <xdr:row>94</xdr:row>
      <xdr:rowOff>40221</xdr:rowOff>
    </xdr:to>
    <xdr:cxnSp macro="">
      <xdr:nvCxnSpPr>
        <xdr:cNvPr id="243" name="直線コネクタ 242"/>
        <xdr:cNvCxnSpPr/>
      </xdr:nvCxnSpPr>
      <xdr:spPr>
        <a:xfrm flipV="1">
          <a:off x="1130300" y="16124022"/>
          <a:ext cx="8890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82796</xdr:rowOff>
    </xdr:from>
    <xdr:ext cx="534377" cy="259045"/>
    <xdr:sp macro="" textlink="">
      <xdr:nvSpPr>
        <xdr:cNvPr id="245" name="テキスト ボックス 244"/>
        <xdr:cNvSpPr txBox="1"/>
      </xdr:nvSpPr>
      <xdr:spPr>
        <a:xfrm>
          <a:off x="1752111" y="161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87558</xdr:rowOff>
    </xdr:from>
    <xdr:ext cx="534377" cy="259045"/>
    <xdr:sp macro="" textlink="">
      <xdr:nvSpPr>
        <xdr:cNvPr id="247" name="テキスト ボックス 246"/>
        <xdr:cNvSpPr txBox="1"/>
      </xdr:nvSpPr>
      <xdr:spPr>
        <a:xfrm>
          <a:off x="863111" y="1620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38188</xdr:rowOff>
    </xdr:from>
    <xdr:to>
      <xdr:col>6</xdr:col>
      <xdr:colOff>561975</xdr:colOff>
      <xdr:row>91</xdr:row>
      <xdr:rowOff>139788</xdr:rowOff>
    </xdr:to>
    <xdr:sp macro="" textlink="">
      <xdr:nvSpPr>
        <xdr:cNvPr id="253" name="円/楕円 252"/>
        <xdr:cNvSpPr/>
      </xdr:nvSpPr>
      <xdr:spPr>
        <a:xfrm>
          <a:off x="4584700" y="156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151806</xdr:rowOff>
    </xdr:from>
    <xdr:ext cx="534377" cy="259045"/>
    <xdr:sp macro="" textlink="">
      <xdr:nvSpPr>
        <xdr:cNvPr id="254" name="扶助費該当値テキスト"/>
        <xdr:cNvSpPr txBox="1"/>
      </xdr:nvSpPr>
      <xdr:spPr>
        <a:xfrm>
          <a:off x="4686300" y="1558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94,831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16853</xdr:rowOff>
    </xdr:from>
    <xdr:to>
      <xdr:col>5</xdr:col>
      <xdr:colOff>409575</xdr:colOff>
      <xdr:row>92</xdr:row>
      <xdr:rowOff>118453</xdr:rowOff>
    </xdr:to>
    <xdr:sp macro="" textlink="">
      <xdr:nvSpPr>
        <xdr:cNvPr id="255" name="円/楕円 254"/>
        <xdr:cNvSpPr/>
      </xdr:nvSpPr>
      <xdr:spPr>
        <a:xfrm>
          <a:off x="3746500" y="1579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134980</xdr:rowOff>
    </xdr:from>
    <xdr:ext cx="534377" cy="259045"/>
    <xdr:sp macro="" textlink="">
      <xdr:nvSpPr>
        <xdr:cNvPr id="256" name="テキスト ボックス 255"/>
        <xdr:cNvSpPr txBox="1"/>
      </xdr:nvSpPr>
      <xdr:spPr>
        <a:xfrm>
          <a:off x="3530111" y="1556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90,891</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128181</xdr:rowOff>
    </xdr:from>
    <xdr:to>
      <xdr:col>4</xdr:col>
      <xdr:colOff>206375</xdr:colOff>
      <xdr:row>93</xdr:row>
      <xdr:rowOff>58331</xdr:rowOff>
    </xdr:to>
    <xdr:sp macro="" textlink="">
      <xdr:nvSpPr>
        <xdr:cNvPr id="257" name="円/楕円 256"/>
        <xdr:cNvSpPr/>
      </xdr:nvSpPr>
      <xdr:spPr>
        <a:xfrm>
          <a:off x="2857500" y="1590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74858</xdr:rowOff>
    </xdr:from>
    <xdr:ext cx="534377" cy="259045"/>
    <xdr:sp macro="" textlink="">
      <xdr:nvSpPr>
        <xdr:cNvPr id="258" name="テキスト ボックス 257"/>
        <xdr:cNvSpPr txBox="1"/>
      </xdr:nvSpPr>
      <xdr:spPr>
        <a:xfrm>
          <a:off x="2641111" y="15676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87,969</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128372</xdr:rowOff>
    </xdr:from>
    <xdr:to>
      <xdr:col>3</xdr:col>
      <xdr:colOff>3175</xdr:colOff>
      <xdr:row>94</xdr:row>
      <xdr:rowOff>58522</xdr:rowOff>
    </xdr:to>
    <xdr:sp macro="" textlink="">
      <xdr:nvSpPr>
        <xdr:cNvPr id="259" name="円/楕円 258"/>
        <xdr:cNvSpPr/>
      </xdr:nvSpPr>
      <xdr:spPr>
        <a:xfrm>
          <a:off x="1968500" y="160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75049</xdr:rowOff>
    </xdr:from>
    <xdr:ext cx="534377" cy="259045"/>
    <xdr:sp macro="" textlink="">
      <xdr:nvSpPr>
        <xdr:cNvPr id="260" name="テキスト ボックス 259"/>
        <xdr:cNvSpPr txBox="1"/>
      </xdr:nvSpPr>
      <xdr:spPr>
        <a:xfrm>
          <a:off x="1752111" y="158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160871</xdr:rowOff>
    </xdr:from>
    <xdr:to>
      <xdr:col>1</xdr:col>
      <xdr:colOff>485775</xdr:colOff>
      <xdr:row>94</xdr:row>
      <xdr:rowOff>91021</xdr:rowOff>
    </xdr:to>
    <xdr:sp macro="" textlink="">
      <xdr:nvSpPr>
        <xdr:cNvPr id="261" name="円/楕円 260"/>
        <xdr:cNvSpPr/>
      </xdr:nvSpPr>
      <xdr:spPr>
        <a:xfrm>
          <a:off x="1079500" y="1610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107548</xdr:rowOff>
    </xdr:from>
    <xdr:ext cx="534377" cy="259045"/>
    <xdr:sp macro="" textlink="">
      <xdr:nvSpPr>
        <xdr:cNvPr id="262" name="テキスト ボックス 261"/>
        <xdr:cNvSpPr txBox="1"/>
      </xdr:nvSpPr>
      <xdr:spPr>
        <a:xfrm>
          <a:off x="863111" y="1588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47,612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78759</xdr:rowOff>
    </xdr:from>
    <xdr:to>
      <xdr:col>15</xdr:col>
      <xdr:colOff>180975</xdr:colOff>
      <xdr:row>33</xdr:row>
      <xdr:rowOff>129927</xdr:rowOff>
    </xdr:to>
    <xdr:cxnSp macro="">
      <xdr:nvCxnSpPr>
        <xdr:cNvPr id="291" name="直線コネクタ 290"/>
        <xdr:cNvCxnSpPr/>
      </xdr:nvCxnSpPr>
      <xdr:spPr>
        <a:xfrm>
          <a:off x="9639300" y="5736609"/>
          <a:ext cx="838200" cy="5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57002</xdr:rowOff>
    </xdr:from>
    <xdr:ext cx="534377" cy="259045"/>
    <xdr:sp macro="" textlink="">
      <xdr:nvSpPr>
        <xdr:cNvPr id="292" name="補助費等平均値テキスト"/>
        <xdr:cNvSpPr txBox="1"/>
      </xdr:nvSpPr>
      <xdr:spPr>
        <a:xfrm>
          <a:off x="10528300" y="6057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64224</xdr:rowOff>
    </xdr:from>
    <xdr:to>
      <xdr:col>14</xdr:col>
      <xdr:colOff>28575</xdr:colOff>
      <xdr:row>33</xdr:row>
      <xdr:rowOff>78759</xdr:rowOff>
    </xdr:to>
    <xdr:cxnSp macro="">
      <xdr:nvCxnSpPr>
        <xdr:cNvPr id="294" name="直線コネクタ 293"/>
        <xdr:cNvCxnSpPr/>
      </xdr:nvCxnSpPr>
      <xdr:spPr>
        <a:xfrm>
          <a:off x="8750300" y="5722074"/>
          <a:ext cx="889000" cy="1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47238</xdr:rowOff>
    </xdr:from>
    <xdr:to>
      <xdr:col>14</xdr:col>
      <xdr:colOff>79375</xdr:colOff>
      <xdr:row>35</xdr:row>
      <xdr:rowOff>148838</xdr:rowOff>
    </xdr:to>
    <xdr:sp macro="" textlink="">
      <xdr:nvSpPr>
        <xdr:cNvPr id="295" name="フローチャート : 判断 294"/>
        <xdr:cNvSpPr/>
      </xdr:nvSpPr>
      <xdr:spPr>
        <a:xfrm>
          <a:off x="9588500" y="60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139965</xdr:rowOff>
    </xdr:from>
    <xdr:ext cx="534377" cy="259045"/>
    <xdr:sp macro="" textlink="">
      <xdr:nvSpPr>
        <xdr:cNvPr id="296" name="テキスト ボックス 295"/>
        <xdr:cNvSpPr txBox="1"/>
      </xdr:nvSpPr>
      <xdr:spPr>
        <a:xfrm>
          <a:off x="9372111" y="614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33,187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64224</xdr:rowOff>
    </xdr:from>
    <xdr:to>
      <xdr:col>12</xdr:col>
      <xdr:colOff>511175</xdr:colOff>
      <xdr:row>34</xdr:row>
      <xdr:rowOff>63062</xdr:rowOff>
    </xdr:to>
    <xdr:cxnSp macro="">
      <xdr:nvCxnSpPr>
        <xdr:cNvPr id="297" name="直線コネクタ 296"/>
        <xdr:cNvCxnSpPr/>
      </xdr:nvCxnSpPr>
      <xdr:spPr>
        <a:xfrm flipV="1">
          <a:off x="7861300" y="5722074"/>
          <a:ext cx="889000" cy="17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83996</xdr:rowOff>
    </xdr:from>
    <xdr:ext cx="534377" cy="259045"/>
    <xdr:sp macro="" textlink="">
      <xdr:nvSpPr>
        <xdr:cNvPr id="299" name="テキスト ボックス 298"/>
        <xdr:cNvSpPr txBox="1"/>
      </xdr:nvSpPr>
      <xdr:spPr>
        <a:xfrm>
          <a:off x="8483111" y="62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63062</xdr:rowOff>
    </xdr:from>
    <xdr:to>
      <xdr:col>11</xdr:col>
      <xdr:colOff>307975</xdr:colOff>
      <xdr:row>34</xdr:row>
      <xdr:rowOff>72568</xdr:rowOff>
    </xdr:to>
    <xdr:cxnSp macro="">
      <xdr:nvCxnSpPr>
        <xdr:cNvPr id="300" name="直線コネクタ 299"/>
        <xdr:cNvCxnSpPr/>
      </xdr:nvCxnSpPr>
      <xdr:spPr>
        <a:xfrm flipV="1">
          <a:off x="6972300" y="5892362"/>
          <a:ext cx="889000" cy="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129849</xdr:rowOff>
    </xdr:from>
    <xdr:ext cx="534377" cy="259045"/>
    <xdr:sp macro="" textlink="">
      <xdr:nvSpPr>
        <xdr:cNvPr id="302" name="テキスト ボックス 301"/>
        <xdr:cNvSpPr txBox="1"/>
      </xdr:nvSpPr>
      <xdr:spPr>
        <a:xfrm>
          <a:off x="7594111" y="613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158405</xdr:rowOff>
    </xdr:from>
    <xdr:ext cx="534377" cy="259045"/>
    <xdr:sp macro="" textlink="">
      <xdr:nvSpPr>
        <xdr:cNvPr id="304" name="テキスト ボックス 303"/>
        <xdr:cNvSpPr txBox="1"/>
      </xdr:nvSpPr>
      <xdr:spPr>
        <a:xfrm>
          <a:off x="6705111" y="61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79127</xdr:rowOff>
    </xdr:from>
    <xdr:to>
      <xdr:col>15</xdr:col>
      <xdr:colOff>231775</xdr:colOff>
      <xdr:row>34</xdr:row>
      <xdr:rowOff>9277</xdr:rowOff>
    </xdr:to>
    <xdr:sp macro="" textlink="">
      <xdr:nvSpPr>
        <xdr:cNvPr id="310" name="円/楕円 309"/>
        <xdr:cNvSpPr/>
      </xdr:nvSpPr>
      <xdr:spPr>
        <a:xfrm>
          <a:off x="10426700" y="57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102004</xdr:rowOff>
    </xdr:from>
    <xdr:ext cx="534377" cy="259045"/>
    <xdr:sp macro="" textlink="">
      <xdr:nvSpPr>
        <xdr:cNvPr id="311" name="補助費等該当値テキスト"/>
        <xdr:cNvSpPr txBox="1"/>
      </xdr:nvSpPr>
      <xdr:spPr>
        <a:xfrm>
          <a:off x="10528300" y="55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27959</xdr:rowOff>
    </xdr:from>
    <xdr:to>
      <xdr:col>14</xdr:col>
      <xdr:colOff>79375</xdr:colOff>
      <xdr:row>33</xdr:row>
      <xdr:rowOff>129559</xdr:rowOff>
    </xdr:to>
    <xdr:sp macro="" textlink="">
      <xdr:nvSpPr>
        <xdr:cNvPr id="312" name="円/楕円 311"/>
        <xdr:cNvSpPr/>
      </xdr:nvSpPr>
      <xdr:spPr>
        <a:xfrm>
          <a:off x="9588500" y="568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146086</xdr:rowOff>
    </xdr:from>
    <xdr:ext cx="534377" cy="259045"/>
    <xdr:sp macro="" textlink="">
      <xdr:nvSpPr>
        <xdr:cNvPr id="313" name="テキスト ボックス 312"/>
        <xdr:cNvSpPr txBox="1"/>
      </xdr:nvSpPr>
      <xdr:spPr>
        <a:xfrm>
          <a:off x="9372111" y="5461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13424</xdr:rowOff>
    </xdr:from>
    <xdr:to>
      <xdr:col>12</xdr:col>
      <xdr:colOff>561975</xdr:colOff>
      <xdr:row>33</xdr:row>
      <xdr:rowOff>115024</xdr:rowOff>
    </xdr:to>
    <xdr:sp macro="" textlink="">
      <xdr:nvSpPr>
        <xdr:cNvPr id="314" name="円/楕円 313"/>
        <xdr:cNvSpPr/>
      </xdr:nvSpPr>
      <xdr:spPr>
        <a:xfrm>
          <a:off x="8699500" y="567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131551</xdr:rowOff>
    </xdr:from>
    <xdr:ext cx="534377" cy="259045"/>
    <xdr:sp macro="" textlink="">
      <xdr:nvSpPr>
        <xdr:cNvPr id="315" name="テキスト ボックス 314"/>
        <xdr:cNvSpPr txBox="1"/>
      </xdr:nvSpPr>
      <xdr:spPr>
        <a:xfrm>
          <a:off x="8483111" y="544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12262</xdr:rowOff>
    </xdr:from>
    <xdr:to>
      <xdr:col>11</xdr:col>
      <xdr:colOff>358775</xdr:colOff>
      <xdr:row>34</xdr:row>
      <xdr:rowOff>113862</xdr:rowOff>
    </xdr:to>
    <xdr:sp macro="" textlink="">
      <xdr:nvSpPr>
        <xdr:cNvPr id="316" name="円/楕円 315"/>
        <xdr:cNvSpPr/>
      </xdr:nvSpPr>
      <xdr:spPr>
        <a:xfrm>
          <a:off x="7810500" y="58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130389</xdr:rowOff>
    </xdr:from>
    <xdr:ext cx="534377" cy="259045"/>
    <xdr:sp macro="" textlink="">
      <xdr:nvSpPr>
        <xdr:cNvPr id="317" name="テキスト ボックス 316"/>
        <xdr:cNvSpPr txBox="1"/>
      </xdr:nvSpPr>
      <xdr:spPr>
        <a:xfrm>
          <a:off x="7594111" y="561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44,023</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21768</xdr:rowOff>
    </xdr:from>
    <xdr:to>
      <xdr:col>10</xdr:col>
      <xdr:colOff>155575</xdr:colOff>
      <xdr:row>34</xdr:row>
      <xdr:rowOff>123368</xdr:rowOff>
    </xdr:to>
    <xdr:sp macro="" textlink="">
      <xdr:nvSpPr>
        <xdr:cNvPr id="318" name="円/楕円 317"/>
        <xdr:cNvSpPr/>
      </xdr:nvSpPr>
      <xdr:spPr>
        <a:xfrm>
          <a:off x="6921500" y="585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139895</xdr:rowOff>
    </xdr:from>
    <xdr:ext cx="534377" cy="259045"/>
    <xdr:sp macro="" textlink="">
      <xdr:nvSpPr>
        <xdr:cNvPr id="319" name="テキスト ボックス 318"/>
        <xdr:cNvSpPr txBox="1"/>
      </xdr:nvSpPr>
      <xdr:spPr>
        <a:xfrm>
          <a:off x="6705111" y="562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127372</xdr:rowOff>
    </xdr:from>
    <xdr:to>
      <xdr:col>15</xdr:col>
      <xdr:colOff>180975</xdr:colOff>
      <xdr:row>58</xdr:row>
      <xdr:rowOff>170921</xdr:rowOff>
    </xdr:to>
    <xdr:cxnSp macro="">
      <xdr:nvCxnSpPr>
        <xdr:cNvPr id="351" name="直線コネクタ 350"/>
        <xdr:cNvCxnSpPr/>
      </xdr:nvCxnSpPr>
      <xdr:spPr>
        <a:xfrm flipV="1">
          <a:off x="9639300" y="10071472"/>
          <a:ext cx="838200" cy="4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155114</xdr:rowOff>
    </xdr:from>
    <xdr:to>
      <xdr:col>14</xdr:col>
      <xdr:colOff>28575</xdr:colOff>
      <xdr:row>58</xdr:row>
      <xdr:rowOff>170921</xdr:rowOff>
    </xdr:to>
    <xdr:cxnSp macro="">
      <xdr:nvCxnSpPr>
        <xdr:cNvPr id="354" name="直線コネクタ 353"/>
        <xdr:cNvCxnSpPr/>
      </xdr:nvCxnSpPr>
      <xdr:spPr>
        <a:xfrm>
          <a:off x="8750300" y="9584864"/>
          <a:ext cx="889000" cy="53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31815</xdr:rowOff>
    </xdr:from>
    <xdr:to>
      <xdr:col>14</xdr:col>
      <xdr:colOff>79375</xdr:colOff>
      <xdr:row>56</xdr:row>
      <xdr:rowOff>133415</xdr:rowOff>
    </xdr:to>
    <xdr:sp macro="" textlink="">
      <xdr:nvSpPr>
        <xdr:cNvPr id="355" name="フローチャート : 判断 354"/>
        <xdr:cNvSpPr/>
      </xdr:nvSpPr>
      <xdr:spPr>
        <a:xfrm>
          <a:off x="9588500" y="963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149942</xdr:rowOff>
    </xdr:from>
    <xdr:ext cx="534377" cy="259045"/>
    <xdr:sp macro="" textlink="">
      <xdr:nvSpPr>
        <xdr:cNvPr id="356" name="テキスト ボックス 355"/>
        <xdr:cNvSpPr txBox="1"/>
      </xdr:nvSpPr>
      <xdr:spPr>
        <a:xfrm>
          <a:off x="9372111" y="940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155114</xdr:rowOff>
    </xdr:from>
    <xdr:to>
      <xdr:col>12</xdr:col>
      <xdr:colOff>511175</xdr:colOff>
      <xdr:row>58</xdr:row>
      <xdr:rowOff>161548</xdr:rowOff>
    </xdr:to>
    <xdr:cxnSp macro="">
      <xdr:nvCxnSpPr>
        <xdr:cNvPr id="357" name="直線コネクタ 356"/>
        <xdr:cNvCxnSpPr/>
      </xdr:nvCxnSpPr>
      <xdr:spPr>
        <a:xfrm flipV="1">
          <a:off x="7861300" y="9584864"/>
          <a:ext cx="889000" cy="52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73581</xdr:rowOff>
    </xdr:from>
    <xdr:ext cx="534377" cy="259045"/>
    <xdr:sp macro="" textlink="">
      <xdr:nvSpPr>
        <xdr:cNvPr id="359" name="テキスト ボックス 358"/>
        <xdr:cNvSpPr txBox="1"/>
      </xdr:nvSpPr>
      <xdr:spPr>
        <a:xfrm>
          <a:off x="8483111" y="984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161548</xdr:rowOff>
    </xdr:from>
    <xdr:to>
      <xdr:col>11</xdr:col>
      <xdr:colOff>307975</xdr:colOff>
      <xdr:row>59</xdr:row>
      <xdr:rowOff>130850</xdr:rowOff>
    </xdr:to>
    <xdr:cxnSp macro="">
      <xdr:nvCxnSpPr>
        <xdr:cNvPr id="360" name="直線コネクタ 359"/>
        <xdr:cNvCxnSpPr/>
      </xdr:nvCxnSpPr>
      <xdr:spPr>
        <a:xfrm flipV="1">
          <a:off x="6972300" y="10105648"/>
          <a:ext cx="889000" cy="14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131246</xdr:rowOff>
    </xdr:from>
    <xdr:ext cx="534377" cy="259045"/>
    <xdr:sp macro="" textlink="">
      <xdr:nvSpPr>
        <xdr:cNvPr id="362" name="テキスト ボックス 361"/>
        <xdr:cNvSpPr txBox="1"/>
      </xdr:nvSpPr>
      <xdr:spPr>
        <a:xfrm>
          <a:off x="7594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20473</xdr:rowOff>
    </xdr:from>
    <xdr:ext cx="534377" cy="259045"/>
    <xdr:sp macro="" textlink="">
      <xdr:nvSpPr>
        <xdr:cNvPr id="364" name="テキスト ボックス 363"/>
        <xdr:cNvSpPr txBox="1"/>
      </xdr:nvSpPr>
      <xdr:spPr>
        <a:xfrm>
          <a:off x="6705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76572</xdr:rowOff>
    </xdr:from>
    <xdr:to>
      <xdr:col>15</xdr:col>
      <xdr:colOff>231775</xdr:colOff>
      <xdr:row>59</xdr:row>
      <xdr:rowOff>6722</xdr:rowOff>
    </xdr:to>
    <xdr:sp macro="" textlink="">
      <xdr:nvSpPr>
        <xdr:cNvPr id="370" name="円/楕円 369"/>
        <xdr:cNvSpPr/>
      </xdr:nvSpPr>
      <xdr:spPr>
        <a:xfrm>
          <a:off x="10426700" y="100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54999</xdr:rowOff>
    </xdr:from>
    <xdr:ext cx="534377" cy="259045"/>
    <xdr:sp macro="" textlink="">
      <xdr:nvSpPr>
        <xdr:cNvPr id="371" name="普通建設事業費該当値テキスト"/>
        <xdr:cNvSpPr txBox="1"/>
      </xdr:nvSpPr>
      <xdr:spPr>
        <a:xfrm>
          <a:off x="10528300" y="99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120121</xdr:rowOff>
    </xdr:from>
    <xdr:to>
      <xdr:col>14</xdr:col>
      <xdr:colOff>79375</xdr:colOff>
      <xdr:row>59</xdr:row>
      <xdr:rowOff>50271</xdr:rowOff>
    </xdr:to>
    <xdr:sp macro="" textlink="">
      <xdr:nvSpPr>
        <xdr:cNvPr id="372" name="円/楕円 371"/>
        <xdr:cNvSpPr/>
      </xdr:nvSpPr>
      <xdr:spPr>
        <a:xfrm>
          <a:off x="9588500" y="1006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41398</xdr:rowOff>
    </xdr:from>
    <xdr:ext cx="534377" cy="259045"/>
    <xdr:sp macro="" textlink="">
      <xdr:nvSpPr>
        <xdr:cNvPr id="373" name="テキスト ボックス 372"/>
        <xdr:cNvSpPr txBox="1"/>
      </xdr:nvSpPr>
      <xdr:spPr>
        <a:xfrm>
          <a:off x="9372111" y="1015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26,088</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104314</xdr:rowOff>
    </xdr:from>
    <xdr:to>
      <xdr:col>12</xdr:col>
      <xdr:colOff>561975</xdr:colOff>
      <xdr:row>56</xdr:row>
      <xdr:rowOff>34464</xdr:rowOff>
    </xdr:to>
    <xdr:sp macro="" textlink="">
      <xdr:nvSpPr>
        <xdr:cNvPr id="374" name="円/楕円 373"/>
        <xdr:cNvSpPr/>
      </xdr:nvSpPr>
      <xdr:spPr>
        <a:xfrm>
          <a:off x="8699500" y="953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50991</xdr:rowOff>
    </xdr:from>
    <xdr:ext cx="534377" cy="259045"/>
    <xdr:sp macro="" textlink="">
      <xdr:nvSpPr>
        <xdr:cNvPr id="375" name="テキスト ボックス 374"/>
        <xdr:cNvSpPr txBox="1"/>
      </xdr:nvSpPr>
      <xdr:spPr>
        <a:xfrm>
          <a:off x="8483111" y="930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58,556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110748</xdr:rowOff>
    </xdr:from>
    <xdr:to>
      <xdr:col>11</xdr:col>
      <xdr:colOff>358775</xdr:colOff>
      <xdr:row>59</xdr:row>
      <xdr:rowOff>40898</xdr:rowOff>
    </xdr:to>
    <xdr:sp macro="" textlink="">
      <xdr:nvSpPr>
        <xdr:cNvPr id="376" name="円/楕円 375"/>
        <xdr:cNvSpPr/>
      </xdr:nvSpPr>
      <xdr:spPr>
        <a:xfrm>
          <a:off x="7810500" y="1005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32025</xdr:rowOff>
    </xdr:from>
    <xdr:ext cx="534377" cy="259045"/>
    <xdr:sp macro="" textlink="">
      <xdr:nvSpPr>
        <xdr:cNvPr id="377" name="テキスト ボックス 376"/>
        <xdr:cNvSpPr txBox="1"/>
      </xdr:nvSpPr>
      <xdr:spPr>
        <a:xfrm>
          <a:off x="7594111" y="1014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26,662</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80050</xdr:rowOff>
    </xdr:from>
    <xdr:to>
      <xdr:col>10</xdr:col>
      <xdr:colOff>155575</xdr:colOff>
      <xdr:row>60</xdr:row>
      <xdr:rowOff>10200</xdr:rowOff>
    </xdr:to>
    <xdr:sp macro="" textlink="">
      <xdr:nvSpPr>
        <xdr:cNvPr id="378" name="円/楕円 377"/>
        <xdr:cNvSpPr/>
      </xdr:nvSpPr>
      <xdr:spPr>
        <a:xfrm>
          <a:off x="6921500" y="101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60</xdr:row>
      <xdr:rowOff>1327</xdr:rowOff>
    </xdr:from>
    <xdr:ext cx="534377" cy="259045"/>
    <xdr:sp macro="" textlink="">
      <xdr:nvSpPr>
        <xdr:cNvPr id="379" name="テキスト ボックス 378"/>
        <xdr:cNvSpPr txBox="1"/>
      </xdr:nvSpPr>
      <xdr:spPr>
        <a:xfrm>
          <a:off x="6705111" y="10288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95695</xdr:rowOff>
    </xdr:from>
    <xdr:to>
      <xdr:col>15</xdr:col>
      <xdr:colOff>180975</xdr:colOff>
      <xdr:row>76</xdr:row>
      <xdr:rowOff>137026</xdr:rowOff>
    </xdr:to>
    <xdr:cxnSp macro="">
      <xdr:nvCxnSpPr>
        <xdr:cNvPr id="406" name="直線コネクタ 405"/>
        <xdr:cNvCxnSpPr/>
      </xdr:nvCxnSpPr>
      <xdr:spPr>
        <a:xfrm>
          <a:off x="9639300" y="13125895"/>
          <a:ext cx="8382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117618</xdr:rowOff>
    </xdr:from>
    <xdr:to>
      <xdr:col>14</xdr:col>
      <xdr:colOff>28575</xdr:colOff>
      <xdr:row>76</xdr:row>
      <xdr:rowOff>95695</xdr:rowOff>
    </xdr:to>
    <xdr:cxnSp macro="">
      <xdr:nvCxnSpPr>
        <xdr:cNvPr id="409" name="直線コネクタ 408"/>
        <xdr:cNvCxnSpPr/>
      </xdr:nvCxnSpPr>
      <xdr:spPr>
        <a:xfrm>
          <a:off x="8750300" y="12633468"/>
          <a:ext cx="889000" cy="49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140724</xdr:rowOff>
    </xdr:from>
    <xdr:to>
      <xdr:col>14</xdr:col>
      <xdr:colOff>79375</xdr:colOff>
      <xdr:row>76</xdr:row>
      <xdr:rowOff>70873</xdr:rowOff>
    </xdr:to>
    <xdr:sp macro="" textlink="">
      <xdr:nvSpPr>
        <xdr:cNvPr id="410" name="フローチャート : 判断 409"/>
        <xdr:cNvSpPr/>
      </xdr:nvSpPr>
      <xdr:spPr>
        <a:xfrm>
          <a:off x="9588500" y="129994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87401</xdr:rowOff>
    </xdr:from>
    <xdr:ext cx="534377" cy="259045"/>
    <xdr:sp macro="" textlink="">
      <xdr:nvSpPr>
        <xdr:cNvPr id="411" name="テキスト ボックス 410"/>
        <xdr:cNvSpPr txBox="1"/>
      </xdr:nvSpPr>
      <xdr:spPr>
        <a:xfrm>
          <a:off x="9372111" y="1277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20,233</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162334</xdr:rowOff>
    </xdr:from>
    <xdr:ext cx="534377" cy="259045"/>
    <xdr:sp macro="" textlink="">
      <xdr:nvSpPr>
        <xdr:cNvPr id="413" name="テキスト ボックス 412"/>
        <xdr:cNvSpPr txBox="1"/>
      </xdr:nvSpPr>
      <xdr:spPr>
        <a:xfrm>
          <a:off x="8483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86226</xdr:rowOff>
    </xdr:from>
    <xdr:to>
      <xdr:col>15</xdr:col>
      <xdr:colOff>231775</xdr:colOff>
      <xdr:row>77</xdr:row>
      <xdr:rowOff>16376</xdr:rowOff>
    </xdr:to>
    <xdr:sp macro="" textlink="">
      <xdr:nvSpPr>
        <xdr:cNvPr id="419" name="円/楕円 418"/>
        <xdr:cNvSpPr/>
      </xdr:nvSpPr>
      <xdr:spPr>
        <a:xfrm>
          <a:off x="10426700" y="1311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64653</xdr:rowOff>
    </xdr:from>
    <xdr:ext cx="534377" cy="259045"/>
    <xdr:sp macro="" textlink="">
      <xdr:nvSpPr>
        <xdr:cNvPr id="420" name="普通建設事業費 （ うち新規整備　）該当値テキスト"/>
        <xdr:cNvSpPr txBox="1"/>
      </xdr:nvSpPr>
      <xdr:spPr>
        <a:xfrm>
          <a:off x="10528300" y="1309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15,117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44895</xdr:rowOff>
    </xdr:from>
    <xdr:to>
      <xdr:col>14</xdr:col>
      <xdr:colOff>79375</xdr:colOff>
      <xdr:row>76</xdr:row>
      <xdr:rowOff>146495</xdr:rowOff>
    </xdr:to>
    <xdr:sp macro="" textlink="">
      <xdr:nvSpPr>
        <xdr:cNvPr id="421" name="円/楕円 420"/>
        <xdr:cNvSpPr/>
      </xdr:nvSpPr>
      <xdr:spPr>
        <a:xfrm>
          <a:off x="9588500" y="1307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137622</xdr:rowOff>
    </xdr:from>
    <xdr:ext cx="534377" cy="259045"/>
    <xdr:sp macro="" textlink="">
      <xdr:nvSpPr>
        <xdr:cNvPr id="422" name="テキスト ボックス 421"/>
        <xdr:cNvSpPr txBox="1"/>
      </xdr:nvSpPr>
      <xdr:spPr>
        <a:xfrm>
          <a:off x="9372111" y="131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16,925</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66818</xdr:rowOff>
    </xdr:from>
    <xdr:to>
      <xdr:col>12</xdr:col>
      <xdr:colOff>561975</xdr:colOff>
      <xdr:row>73</xdr:row>
      <xdr:rowOff>168418</xdr:rowOff>
    </xdr:to>
    <xdr:sp macro="" textlink="">
      <xdr:nvSpPr>
        <xdr:cNvPr id="423" name="円/楕円 422"/>
        <xdr:cNvSpPr/>
      </xdr:nvSpPr>
      <xdr:spPr>
        <a:xfrm>
          <a:off x="8699500" y="125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13495</xdr:rowOff>
    </xdr:from>
    <xdr:ext cx="534377" cy="259045"/>
    <xdr:sp macro="" textlink="">
      <xdr:nvSpPr>
        <xdr:cNvPr id="424" name="テキスト ボックス 423"/>
        <xdr:cNvSpPr txBox="1"/>
      </xdr:nvSpPr>
      <xdr:spPr>
        <a:xfrm>
          <a:off x="8483111" y="1235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146182</xdr:rowOff>
    </xdr:from>
    <xdr:to>
      <xdr:col>15</xdr:col>
      <xdr:colOff>180975</xdr:colOff>
      <xdr:row>99</xdr:row>
      <xdr:rowOff>28649</xdr:rowOff>
    </xdr:to>
    <xdr:cxnSp macro="">
      <xdr:nvCxnSpPr>
        <xdr:cNvPr id="455" name="直線コネクタ 454"/>
        <xdr:cNvCxnSpPr/>
      </xdr:nvCxnSpPr>
      <xdr:spPr>
        <a:xfrm flipV="1">
          <a:off x="9639300" y="16948282"/>
          <a:ext cx="838200" cy="5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127715</xdr:rowOff>
    </xdr:from>
    <xdr:to>
      <xdr:col>14</xdr:col>
      <xdr:colOff>28575</xdr:colOff>
      <xdr:row>99</xdr:row>
      <xdr:rowOff>28649</xdr:rowOff>
    </xdr:to>
    <xdr:cxnSp macro="">
      <xdr:nvCxnSpPr>
        <xdr:cNvPr id="458" name="直線コネクタ 457"/>
        <xdr:cNvCxnSpPr/>
      </xdr:nvCxnSpPr>
      <xdr:spPr>
        <a:xfrm>
          <a:off x="8750300" y="16929815"/>
          <a:ext cx="889000" cy="7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24076</xdr:rowOff>
    </xdr:from>
    <xdr:to>
      <xdr:col>14</xdr:col>
      <xdr:colOff>79375</xdr:colOff>
      <xdr:row>97</xdr:row>
      <xdr:rowOff>125676</xdr:rowOff>
    </xdr:to>
    <xdr:sp macro="" textlink="">
      <xdr:nvSpPr>
        <xdr:cNvPr id="459" name="フローチャート : 判断 458"/>
        <xdr:cNvSpPr/>
      </xdr:nvSpPr>
      <xdr:spPr>
        <a:xfrm>
          <a:off x="9588500" y="1665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142203</xdr:rowOff>
    </xdr:from>
    <xdr:ext cx="534377" cy="259045"/>
    <xdr:sp macro="" textlink="">
      <xdr:nvSpPr>
        <xdr:cNvPr id="460" name="テキスト ボックス 459"/>
        <xdr:cNvSpPr txBox="1"/>
      </xdr:nvSpPr>
      <xdr:spPr>
        <a:xfrm>
          <a:off x="9372111" y="1642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22,470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95382</xdr:rowOff>
    </xdr:from>
    <xdr:to>
      <xdr:col>15</xdr:col>
      <xdr:colOff>231775</xdr:colOff>
      <xdr:row>99</xdr:row>
      <xdr:rowOff>25532</xdr:rowOff>
    </xdr:to>
    <xdr:sp macro="" textlink="">
      <xdr:nvSpPr>
        <xdr:cNvPr id="468" name="円/楕円 467"/>
        <xdr:cNvSpPr/>
      </xdr:nvSpPr>
      <xdr:spPr>
        <a:xfrm>
          <a:off x="10426700" y="1689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10309</xdr:rowOff>
    </xdr:from>
    <xdr:ext cx="469744" cy="259045"/>
    <xdr:sp macro="" textlink="">
      <xdr:nvSpPr>
        <xdr:cNvPr id="469" name="普通建設事業費 （ うち更新整備　）該当値テキスト"/>
        <xdr:cNvSpPr txBox="1"/>
      </xdr:nvSpPr>
      <xdr:spPr>
        <a:xfrm>
          <a:off x="10528300" y="1681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149299</xdr:rowOff>
    </xdr:from>
    <xdr:to>
      <xdr:col>14</xdr:col>
      <xdr:colOff>79375</xdr:colOff>
      <xdr:row>99</xdr:row>
      <xdr:rowOff>79449</xdr:rowOff>
    </xdr:to>
    <xdr:sp macro="" textlink="">
      <xdr:nvSpPr>
        <xdr:cNvPr id="470" name="円/楕円 469"/>
        <xdr:cNvSpPr/>
      </xdr:nvSpPr>
      <xdr:spPr>
        <a:xfrm>
          <a:off x="9588500" y="1695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70576</xdr:rowOff>
    </xdr:from>
    <xdr:ext cx="469744" cy="259045"/>
    <xdr:sp macro="" textlink="">
      <xdr:nvSpPr>
        <xdr:cNvPr id="471" name="テキスト ボックス 470"/>
        <xdr:cNvSpPr txBox="1"/>
      </xdr:nvSpPr>
      <xdr:spPr>
        <a:xfrm>
          <a:off x="9404427" y="1704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76915</xdr:rowOff>
    </xdr:from>
    <xdr:to>
      <xdr:col>12</xdr:col>
      <xdr:colOff>561975</xdr:colOff>
      <xdr:row>99</xdr:row>
      <xdr:rowOff>7065</xdr:rowOff>
    </xdr:to>
    <xdr:sp macro="" textlink="">
      <xdr:nvSpPr>
        <xdr:cNvPr id="472" name="円/楕円 471"/>
        <xdr:cNvSpPr/>
      </xdr:nvSpPr>
      <xdr:spPr>
        <a:xfrm>
          <a:off x="8699500" y="1687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169642</xdr:rowOff>
    </xdr:from>
    <xdr:ext cx="469744" cy="259045"/>
    <xdr:sp macro="" textlink="">
      <xdr:nvSpPr>
        <xdr:cNvPr id="473" name="テキスト ボックス 472"/>
        <xdr:cNvSpPr txBox="1"/>
      </xdr:nvSpPr>
      <xdr:spPr>
        <a:xfrm>
          <a:off x="8515427" y="1697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126964</xdr:rowOff>
    </xdr:from>
    <xdr:to>
      <xdr:col>23</xdr:col>
      <xdr:colOff>517525</xdr:colOff>
      <xdr:row>37</xdr:row>
      <xdr:rowOff>111615</xdr:rowOff>
    </xdr:to>
    <xdr:cxnSp macro="">
      <xdr:nvCxnSpPr>
        <xdr:cNvPr id="504" name="直線コネクタ 503"/>
        <xdr:cNvCxnSpPr/>
      </xdr:nvCxnSpPr>
      <xdr:spPr>
        <a:xfrm>
          <a:off x="15481300" y="5956264"/>
          <a:ext cx="8382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126964</xdr:rowOff>
    </xdr:from>
    <xdr:to>
      <xdr:col>22</xdr:col>
      <xdr:colOff>365125</xdr:colOff>
      <xdr:row>36</xdr:row>
      <xdr:rowOff>143945</xdr:rowOff>
    </xdr:to>
    <xdr:cxnSp macro="">
      <xdr:nvCxnSpPr>
        <xdr:cNvPr id="507" name="直線コネクタ 506"/>
        <xdr:cNvCxnSpPr/>
      </xdr:nvCxnSpPr>
      <xdr:spPr>
        <a:xfrm flipV="1">
          <a:off x="14592300" y="5956264"/>
          <a:ext cx="8890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136906</xdr:rowOff>
    </xdr:from>
    <xdr:to>
      <xdr:col>22</xdr:col>
      <xdr:colOff>415925</xdr:colOff>
      <xdr:row>38</xdr:row>
      <xdr:rowOff>67056</xdr:rowOff>
    </xdr:to>
    <xdr:sp macro="" textlink="">
      <xdr:nvSpPr>
        <xdr:cNvPr id="508" name="フローチャート : 判断 507"/>
        <xdr:cNvSpPr/>
      </xdr:nvSpPr>
      <xdr:spPr>
        <a:xfrm>
          <a:off x="15430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58183</xdr:rowOff>
    </xdr:from>
    <xdr:ext cx="378565" cy="259045"/>
    <xdr:sp macro="" textlink="">
      <xdr:nvSpPr>
        <xdr:cNvPr id="509" name="テキスト ボックス 508"/>
        <xdr:cNvSpPr txBox="1"/>
      </xdr:nvSpPr>
      <xdr:spPr>
        <a:xfrm>
          <a:off x="15292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143945</xdr:rowOff>
    </xdr:from>
    <xdr:to>
      <xdr:col>21</xdr:col>
      <xdr:colOff>161925</xdr:colOff>
      <xdr:row>38</xdr:row>
      <xdr:rowOff>144925</xdr:rowOff>
    </xdr:to>
    <xdr:cxnSp macro="">
      <xdr:nvCxnSpPr>
        <xdr:cNvPr id="510" name="直線コネクタ 509"/>
        <xdr:cNvCxnSpPr/>
      </xdr:nvCxnSpPr>
      <xdr:spPr>
        <a:xfrm flipV="1">
          <a:off x="13703300" y="6316145"/>
          <a:ext cx="889000" cy="34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5479</xdr:rowOff>
    </xdr:from>
    <xdr:to>
      <xdr:col>19</xdr:col>
      <xdr:colOff>644525</xdr:colOff>
      <xdr:row>38</xdr:row>
      <xdr:rowOff>144925</xdr:rowOff>
    </xdr:to>
    <xdr:cxnSp macro="">
      <xdr:nvCxnSpPr>
        <xdr:cNvPr id="513" name="直線コネクタ 512"/>
        <xdr:cNvCxnSpPr/>
      </xdr:nvCxnSpPr>
      <xdr:spPr>
        <a:xfrm>
          <a:off x="12814300" y="6177679"/>
          <a:ext cx="889000" cy="48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60815</xdr:rowOff>
    </xdr:from>
    <xdr:to>
      <xdr:col>23</xdr:col>
      <xdr:colOff>568325</xdr:colOff>
      <xdr:row>37</xdr:row>
      <xdr:rowOff>162415</xdr:rowOff>
    </xdr:to>
    <xdr:sp macro="" textlink="">
      <xdr:nvSpPr>
        <xdr:cNvPr id="523" name="円/楕円 522"/>
        <xdr:cNvSpPr/>
      </xdr:nvSpPr>
      <xdr:spPr>
        <a:xfrm>
          <a:off x="162687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83692</xdr:rowOff>
    </xdr:from>
    <xdr:ext cx="469744" cy="259045"/>
    <xdr:sp macro="" textlink="">
      <xdr:nvSpPr>
        <xdr:cNvPr id="524" name="災害復旧事業費該当値テキスト"/>
        <xdr:cNvSpPr txBox="1"/>
      </xdr:nvSpPr>
      <xdr:spPr>
        <a:xfrm>
          <a:off x="16370300" y="6255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76164</xdr:rowOff>
    </xdr:from>
    <xdr:to>
      <xdr:col>22</xdr:col>
      <xdr:colOff>415925</xdr:colOff>
      <xdr:row>35</xdr:row>
      <xdr:rowOff>6314</xdr:rowOff>
    </xdr:to>
    <xdr:sp macro="" textlink="">
      <xdr:nvSpPr>
        <xdr:cNvPr id="525" name="円/楕円 524"/>
        <xdr:cNvSpPr/>
      </xdr:nvSpPr>
      <xdr:spPr>
        <a:xfrm>
          <a:off x="15430500" y="59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22841</xdr:rowOff>
    </xdr:from>
    <xdr:ext cx="469744" cy="259045"/>
    <xdr:sp macro="" textlink="">
      <xdr:nvSpPr>
        <xdr:cNvPr id="526" name="テキスト ボックス 525"/>
        <xdr:cNvSpPr txBox="1"/>
      </xdr:nvSpPr>
      <xdr:spPr>
        <a:xfrm>
          <a:off x="15246427" y="5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93145</xdr:rowOff>
    </xdr:from>
    <xdr:to>
      <xdr:col>21</xdr:col>
      <xdr:colOff>212725</xdr:colOff>
      <xdr:row>37</xdr:row>
      <xdr:rowOff>23295</xdr:rowOff>
    </xdr:to>
    <xdr:sp macro="" textlink="">
      <xdr:nvSpPr>
        <xdr:cNvPr id="527" name="円/楕円 526"/>
        <xdr:cNvSpPr/>
      </xdr:nvSpPr>
      <xdr:spPr>
        <a:xfrm>
          <a:off x="145415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14422</xdr:rowOff>
    </xdr:from>
    <xdr:ext cx="469744" cy="259045"/>
    <xdr:sp macro="" textlink="">
      <xdr:nvSpPr>
        <xdr:cNvPr id="528" name="テキスト ボックス 527"/>
        <xdr:cNvSpPr txBox="1"/>
      </xdr:nvSpPr>
      <xdr:spPr>
        <a:xfrm>
          <a:off x="14357427" y="63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94125</xdr:rowOff>
    </xdr:from>
    <xdr:to>
      <xdr:col>20</xdr:col>
      <xdr:colOff>9525</xdr:colOff>
      <xdr:row>39</xdr:row>
      <xdr:rowOff>24275</xdr:rowOff>
    </xdr:to>
    <xdr:sp macro="" textlink="">
      <xdr:nvSpPr>
        <xdr:cNvPr id="529" name="円/楕円 528"/>
        <xdr:cNvSpPr/>
      </xdr:nvSpPr>
      <xdr:spPr>
        <a:xfrm>
          <a:off x="13652500" y="660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15402</xdr:rowOff>
    </xdr:from>
    <xdr:ext cx="378565" cy="259045"/>
    <xdr:sp macro="" textlink="">
      <xdr:nvSpPr>
        <xdr:cNvPr id="530" name="テキスト ボックス 529"/>
        <xdr:cNvSpPr txBox="1"/>
      </xdr:nvSpPr>
      <xdr:spPr>
        <a:xfrm>
          <a:off x="13514017" y="670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126129</xdr:rowOff>
    </xdr:from>
    <xdr:to>
      <xdr:col>18</xdr:col>
      <xdr:colOff>492125</xdr:colOff>
      <xdr:row>36</xdr:row>
      <xdr:rowOff>56279</xdr:rowOff>
    </xdr:to>
    <xdr:sp macro="" textlink="">
      <xdr:nvSpPr>
        <xdr:cNvPr id="531" name="円/楕円 530"/>
        <xdr:cNvSpPr/>
      </xdr:nvSpPr>
      <xdr:spPr>
        <a:xfrm>
          <a:off x="12763500" y="612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47406</xdr:rowOff>
    </xdr:from>
    <xdr:ext cx="469744" cy="259045"/>
    <xdr:sp macro="" textlink="">
      <xdr:nvSpPr>
        <xdr:cNvPr id="532" name="テキスト ボックス 531"/>
        <xdr:cNvSpPr txBox="1"/>
      </xdr:nvSpPr>
      <xdr:spPr>
        <a:xfrm>
          <a:off x="12579427" y="621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141033</xdr:rowOff>
    </xdr:from>
    <xdr:to>
      <xdr:col>23</xdr:col>
      <xdr:colOff>517525</xdr:colOff>
      <xdr:row>75</xdr:row>
      <xdr:rowOff>164122</xdr:rowOff>
    </xdr:to>
    <xdr:cxnSp macro="">
      <xdr:nvCxnSpPr>
        <xdr:cNvPr id="610" name="直線コネクタ 609"/>
        <xdr:cNvCxnSpPr/>
      </xdr:nvCxnSpPr>
      <xdr:spPr>
        <a:xfrm>
          <a:off x="15481300" y="1299978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119507</xdr:rowOff>
    </xdr:from>
    <xdr:to>
      <xdr:col>22</xdr:col>
      <xdr:colOff>365125</xdr:colOff>
      <xdr:row>75</xdr:row>
      <xdr:rowOff>141033</xdr:rowOff>
    </xdr:to>
    <xdr:cxnSp macro="">
      <xdr:nvCxnSpPr>
        <xdr:cNvPr id="613" name="直線コネクタ 612"/>
        <xdr:cNvCxnSpPr/>
      </xdr:nvCxnSpPr>
      <xdr:spPr>
        <a:xfrm>
          <a:off x="14592300" y="12978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163805</xdr:rowOff>
    </xdr:from>
    <xdr:to>
      <xdr:col>22</xdr:col>
      <xdr:colOff>415925</xdr:colOff>
      <xdr:row>75</xdr:row>
      <xdr:rowOff>93955</xdr:rowOff>
    </xdr:to>
    <xdr:sp macro="" textlink="">
      <xdr:nvSpPr>
        <xdr:cNvPr id="614" name="フローチャート : 判断 613"/>
        <xdr:cNvSpPr/>
      </xdr:nvSpPr>
      <xdr:spPr>
        <a:xfrm>
          <a:off x="15430500" y="1285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110482</xdr:rowOff>
    </xdr:from>
    <xdr:ext cx="534377" cy="259045"/>
    <xdr:sp macro="" textlink="">
      <xdr:nvSpPr>
        <xdr:cNvPr id="615" name="テキスト ボックス 614"/>
        <xdr:cNvSpPr txBox="1"/>
      </xdr:nvSpPr>
      <xdr:spPr>
        <a:xfrm>
          <a:off x="15214111" y="1262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85579</xdr:rowOff>
    </xdr:from>
    <xdr:to>
      <xdr:col>21</xdr:col>
      <xdr:colOff>161925</xdr:colOff>
      <xdr:row>75</xdr:row>
      <xdr:rowOff>119507</xdr:rowOff>
    </xdr:to>
    <xdr:cxnSp macro="">
      <xdr:nvCxnSpPr>
        <xdr:cNvPr id="616" name="直線コネクタ 615"/>
        <xdr:cNvCxnSpPr/>
      </xdr:nvCxnSpPr>
      <xdr:spPr>
        <a:xfrm>
          <a:off x="13703300" y="12944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26048</xdr:rowOff>
    </xdr:from>
    <xdr:to>
      <xdr:col>19</xdr:col>
      <xdr:colOff>644525</xdr:colOff>
      <xdr:row>75</xdr:row>
      <xdr:rowOff>85579</xdr:rowOff>
    </xdr:to>
    <xdr:cxnSp macro="">
      <xdr:nvCxnSpPr>
        <xdr:cNvPr id="619" name="直線コネクタ 618"/>
        <xdr:cNvCxnSpPr/>
      </xdr:nvCxnSpPr>
      <xdr:spPr>
        <a:xfrm>
          <a:off x="12814300" y="12884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140498</xdr:rowOff>
    </xdr:from>
    <xdr:ext cx="534377" cy="259045"/>
    <xdr:sp macro="" textlink="">
      <xdr:nvSpPr>
        <xdr:cNvPr id="621" name="テキスト ボックス 620"/>
        <xdr:cNvSpPr txBox="1"/>
      </xdr:nvSpPr>
      <xdr:spPr>
        <a:xfrm>
          <a:off x="13436111" y="129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132002</xdr:rowOff>
    </xdr:from>
    <xdr:ext cx="534377" cy="259045"/>
    <xdr:sp macro="" textlink="">
      <xdr:nvSpPr>
        <xdr:cNvPr id="623" name="テキスト ボックス 622"/>
        <xdr:cNvSpPr txBox="1"/>
      </xdr:nvSpPr>
      <xdr:spPr>
        <a:xfrm>
          <a:off x="12547111" y="1299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113322</xdr:rowOff>
    </xdr:from>
    <xdr:to>
      <xdr:col>23</xdr:col>
      <xdr:colOff>568325</xdr:colOff>
      <xdr:row>76</xdr:row>
      <xdr:rowOff>43472</xdr:rowOff>
    </xdr:to>
    <xdr:sp macro="" textlink="">
      <xdr:nvSpPr>
        <xdr:cNvPr id="629" name="円/楕円 628"/>
        <xdr:cNvSpPr/>
      </xdr:nvSpPr>
      <xdr:spPr>
        <a:xfrm>
          <a:off x="16268700" y="129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91749</xdr:rowOff>
    </xdr:from>
    <xdr:ext cx="534377" cy="259045"/>
    <xdr:sp macro="" textlink="">
      <xdr:nvSpPr>
        <xdr:cNvPr id="630" name="公債費該当値テキスト"/>
        <xdr:cNvSpPr txBox="1"/>
      </xdr:nvSpPr>
      <xdr:spPr>
        <a:xfrm>
          <a:off x="16370300" y="129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90233</xdr:rowOff>
    </xdr:from>
    <xdr:to>
      <xdr:col>22</xdr:col>
      <xdr:colOff>415925</xdr:colOff>
      <xdr:row>76</xdr:row>
      <xdr:rowOff>20383</xdr:rowOff>
    </xdr:to>
    <xdr:sp macro="" textlink="">
      <xdr:nvSpPr>
        <xdr:cNvPr id="631" name="円/楕円 630"/>
        <xdr:cNvSpPr/>
      </xdr:nvSpPr>
      <xdr:spPr>
        <a:xfrm>
          <a:off x="15430500" y="129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11510</xdr:rowOff>
    </xdr:from>
    <xdr:ext cx="534377" cy="259045"/>
    <xdr:sp macro="" textlink="">
      <xdr:nvSpPr>
        <xdr:cNvPr id="632" name="テキスト ボックス 631"/>
        <xdr:cNvSpPr txBox="1"/>
      </xdr:nvSpPr>
      <xdr:spPr>
        <a:xfrm>
          <a:off x="15214111" y="1304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68707</xdr:rowOff>
    </xdr:from>
    <xdr:to>
      <xdr:col>21</xdr:col>
      <xdr:colOff>212725</xdr:colOff>
      <xdr:row>75</xdr:row>
      <xdr:rowOff>170306</xdr:rowOff>
    </xdr:to>
    <xdr:sp macro="" textlink="">
      <xdr:nvSpPr>
        <xdr:cNvPr id="633" name="円/楕円 632"/>
        <xdr:cNvSpPr/>
      </xdr:nvSpPr>
      <xdr:spPr>
        <a:xfrm>
          <a:off x="14541500" y="12927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161434</xdr:rowOff>
    </xdr:from>
    <xdr:ext cx="534377" cy="259045"/>
    <xdr:sp macro="" textlink="">
      <xdr:nvSpPr>
        <xdr:cNvPr id="634" name="テキスト ボックス 633"/>
        <xdr:cNvSpPr txBox="1"/>
      </xdr:nvSpPr>
      <xdr:spPr>
        <a:xfrm>
          <a:off x="14325111" y="1302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34779</xdr:rowOff>
    </xdr:from>
    <xdr:to>
      <xdr:col>20</xdr:col>
      <xdr:colOff>9525</xdr:colOff>
      <xdr:row>75</xdr:row>
      <xdr:rowOff>136379</xdr:rowOff>
    </xdr:to>
    <xdr:sp macro="" textlink="">
      <xdr:nvSpPr>
        <xdr:cNvPr id="635" name="円/楕円 634"/>
        <xdr:cNvSpPr/>
      </xdr:nvSpPr>
      <xdr:spPr>
        <a:xfrm>
          <a:off x="13652500" y="1289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152906</xdr:rowOff>
    </xdr:from>
    <xdr:ext cx="534377" cy="259045"/>
    <xdr:sp macro="" textlink="">
      <xdr:nvSpPr>
        <xdr:cNvPr id="636" name="テキスト ボックス 635"/>
        <xdr:cNvSpPr txBox="1"/>
      </xdr:nvSpPr>
      <xdr:spPr>
        <a:xfrm>
          <a:off x="13436111" y="1266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146698</xdr:rowOff>
    </xdr:from>
    <xdr:to>
      <xdr:col>18</xdr:col>
      <xdr:colOff>492125</xdr:colOff>
      <xdr:row>75</xdr:row>
      <xdr:rowOff>76848</xdr:rowOff>
    </xdr:to>
    <xdr:sp macro="" textlink="">
      <xdr:nvSpPr>
        <xdr:cNvPr id="637" name="円/楕円 636"/>
        <xdr:cNvSpPr/>
      </xdr:nvSpPr>
      <xdr:spPr>
        <a:xfrm>
          <a:off x="12763500" y="128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93375</xdr:rowOff>
    </xdr:from>
    <xdr:ext cx="534377" cy="259045"/>
    <xdr:sp macro="" textlink="">
      <xdr:nvSpPr>
        <xdr:cNvPr id="638" name="テキスト ボックス 637"/>
        <xdr:cNvSpPr txBox="1"/>
      </xdr:nvSpPr>
      <xdr:spPr>
        <a:xfrm>
          <a:off x="12547111" y="126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138728</xdr:rowOff>
    </xdr:from>
    <xdr:to>
      <xdr:col>23</xdr:col>
      <xdr:colOff>517525</xdr:colOff>
      <xdr:row>96</xdr:row>
      <xdr:rowOff>61691</xdr:rowOff>
    </xdr:to>
    <xdr:cxnSp macro="">
      <xdr:nvCxnSpPr>
        <xdr:cNvPr id="663" name="直線コネクタ 662"/>
        <xdr:cNvCxnSpPr/>
      </xdr:nvCxnSpPr>
      <xdr:spPr>
        <a:xfrm>
          <a:off x="15481300" y="15569228"/>
          <a:ext cx="838200" cy="9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90</xdr:row>
      <xdr:rowOff>138728</xdr:rowOff>
    </xdr:from>
    <xdr:to>
      <xdr:col>22</xdr:col>
      <xdr:colOff>365125</xdr:colOff>
      <xdr:row>96</xdr:row>
      <xdr:rowOff>137243</xdr:rowOff>
    </xdr:to>
    <xdr:cxnSp macro="">
      <xdr:nvCxnSpPr>
        <xdr:cNvPr id="666" name="直線コネクタ 665"/>
        <xdr:cNvCxnSpPr/>
      </xdr:nvCxnSpPr>
      <xdr:spPr>
        <a:xfrm flipV="1">
          <a:off x="14592300" y="15569228"/>
          <a:ext cx="889000" cy="10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76442</xdr:rowOff>
    </xdr:from>
    <xdr:to>
      <xdr:col>22</xdr:col>
      <xdr:colOff>415925</xdr:colOff>
      <xdr:row>95</xdr:row>
      <xdr:rowOff>6592</xdr:rowOff>
    </xdr:to>
    <xdr:sp macro="" textlink="">
      <xdr:nvSpPr>
        <xdr:cNvPr id="667" name="フローチャート : 判断 666"/>
        <xdr:cNvSpPr/>
      </xdr:nvSpPr>
      <xdr:spPr>
        <a:xfrm>
          <a:off x="15430500" y="1619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169169</xdr:rowOff>
    </xdr:from>
    <xdr:ext cx="534377" cy="259045"/>
    <xdr:sp macro="" textlink="">
      <xdr:nvSpPr>
        <xdr:cNvPr id="668" name="テキスト ボックス 667"/>
        <xdr:cNvSpPr txBox="1"/>
      </xdr:nvSpPr>
      <xdr:spPr>
        <a:xfrm>
          <a:off x="15214111" y="1628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10,218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28600</xdr:rowOff>
    </xdr:from>
    <xdr:to>
      <xdr:col>21</xdr:col>
      <xdr:colOff>161925</xdr:colOff>
      <xdr:row>96</xdr:row>
      <xdr:rowOff>137243</xdr:rowOff>
    </xdr:to>
    <xdr:cxnSp macro="">
      <xdr:nvCxnSpPr>
        <xdr:cNvPr id="669" name="直線コネクタ 668"/>
        <xdr:cNvCxnSpPr/>
      </xdr:nvCxnSpPr>
      <xdr:spPr>
        <a:xfrm>
          <a:off x="13703300" y="16487800"/>
          <a:ext cx="889000" cy="10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28600</xdr:rowOff>
    </xdr:from>
    <xdr:to>
      <xdr:col>19</xdr:col>
      <xdr:colOff>644525</xdr:colOff>
      <xdr:row>96</xdr:row>
      <xdr:rowOff>161303</xdr:rowOff>
    </xdr:to>
    <xdr:cxnSp macro="">
      <xdr:nvCxnSpPr>
        <xdr:cNvPr id="672" name="直線コネクタ 671"/>
        <xdr:cNvCxnSpPr/>
      </xdr:nvCxnSpPr>
      <xdr:spPr>
        <a:xfrm flipV="1">
          <a:off x="12814300" y="16487800"/>
          <a:ext cx="889000" cy="13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10891</xdr:rowOff>
    </xdr:from>
    <xdr:to>
      <xdr:col>23</xdr:col>
      <xdr:colOff>568325</xdr:colOff>
      <xdr:row>96</xdr:row>
      <xdr:rowOff>112491</xdr:rowOff>
    </xdr:to>
    <xdr:sp macro="" textlink="">
      <xdr:nvSpPr>
        <xdr:cNvPr id="682" name="円/楕円 681"/>
        <xdr:cNvSpPr/>
      </xdr:nvSpPr>
      <xdr:spPr>
        <a:xfrm>
          <a:off x="16268700" y="1647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160768</xdr:rowOff>
    </xdr:from>
    <xdr:ext cx="469744" cy="259045"/>
    <xdr:sp macro="" textlink="">
      <xdr:nvSpPr>
        <xdr:cNvPr id="683" name="積立金該当値テキスト"/>
        <xdr:cNvSpPr txBox="1"/>
      </xdr:nvSpPr>
      <xdr:spPr>
        <a:xfrm>
          <a:off x="16370300" y="1644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5,365</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87928</xdr:rowOff>
    </xdr:from>
    <xdr:to>
      <xdr:col>22</xdr:col>
      <xdr:colOff>415925</xdr:colOff>
      <xdr:row>91</xdr:row>
      <xdr:rowOff>18078</xdr:rowOff>
    </xdr:to>
    <xdr:sp macro="" textlink="">
      <xdr:nvSpPr>
        <xdr:cNvPr id="684" name="円/楕円 683"/>
        <xdr:cNvSpPr/>
      </xdr:nvSpPr>
      <xdr:spPr>
        <a:xfrm>
          <a:off x="15430500" y="1551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34605</xdr:rowOff>
    </xdr:from>
    <xdr:ext cx="534377" cy="259045"/>
    <xdr:sp macro="" textlink="">
      <xdr:nvSpPr>
        <xdr:cNvPr id="685" name="テキスト ボックス 684"/>
        <xdr:cNvSpPr txBox="1"/>
      </xdr:nvSpPr>
      <xdr:spPr>
        <a:xfrm>
          <a:off x="15214111" y="1529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86443</xdr:rowOff>
    </xdr:from>
    <xdr:to>
      <xdr:col>21</xdr:col>
      <xdr:colOff>212725</xdr:colOff>
      <xdr:row>97</xdr:row>
      <xdr:rowOff>16593</xdr:rowOff>
    </xdr:to>
    <xdr:sp macro="" textlink="">
      <xdr:nvSpPr>
        <xdr:cNvPr id="686" name="円/楕円 685"/>
        <xdr:cNvSpPr/>
      </xdr:nvSpPr>
      <xdr:spPr>
        <a:xfrm>
          <a:off x="14541500" y="165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7720</xdr:rowOff>
    </xdr:from>
    <xdr:ext cx="469744" cy="259045"/>
    <xdr:sp macro="" textlink="">
      <xdr:nvSpPr>
        <xdr:cNvPr id="687" name="テキスト ボックス 686"/>
        <xdr:cNvSpPr txBox="1"/>
      </xdr:nvSpPr>
      <xdr:spPr>
        <a:xfrm>
          <a:off x="14357427" y="166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149250</xdr:rowOff>
    </xdr:from>
    <xdr:to>
      <xdr:col>20</xdr:col>
      <xdr:colOff>9525</xdr:colOff>
      <xdr:row>96</xdr:row>
      <xdr:rowOff>79400</xdr:rowOff>
    </xdr:to>
    <xdr:sp macro="" textlink="">
      <xdr:nvSpPr>
        <xdr:cNvPr id="688" name="円/楕円 687"/>
        <xdr:cNvSpPr/>
      </xdr:nvSpPr>
      <xdr:spPr>
        <a:xfrm>
          <a:off x="13652500" y="164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96</xdr:row>
      <xdr:rowOff>70527</xdr:rowOff>
    </xdr:from>
    <xdr:ext cx="469744" cy="259045"/>
    <xdr:sp macro="" textlink="">
      <xdr:nvSpPr>
        <xdr:cNvPr id="689" name="テキスト ボックス 688"/>
        <xdr:cNvSpPr txBox="1"/>
      </xdr:nvSpPr>
      <xdr:spPr>
        <a:xfrm>
          <a:off x="13468427" y="1652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110503</xdr:rowOff>
    </xdr:from>
    <xdr:to>
      <xdr:col>18</xdr:col>
      <xdr:colOff>492125</xdr:colOff>
      <xdr:row>97</xdr:row>
      <xdr:rowOff>40653</xdr:rowOff>
    </xdr:to>
    <xdr:sp macro="" textlink="">
      <xdr:nvSpPr>
        <xdr:cNvPr id="690" name="円/楕円 689"/>
        <xdr:cNvSpPr/>
      </xdr:nvSpPr>
      <xdr:spPr>
        <a:xfrm>
          <a:off x="12763500" y="1656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31780</xdr:rowOff>
    </xdr:from>
    <xdr:ext cx="469744" cy="259045"/>
    <xdr:sp macro="" textlink="">
      <xdr:nvSpPr>
        <xdr:cNvPr id="691" name="テキスト ボックス 690"/>
        <xdr:cNvSpPr txBox="1"/>
      </xdr:nvSpPr>
      <xdr:spPr>
        <a:xfrm>
          <a:off x="12579427" y="16662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54890</xdr:rowOff>
    </xdr:from>
    <xdr:to>
      <xdr:col>32</xdr:col>
      <xdr:colOff>187325</xdr:colOff>
      <xdr:row>38</xdr:row>
      <xdr:rowOff>85065</xdr:rowOff>
    </xdr:to>
    <xdr:cxnSp macro="">
      <xdr:nvCxnSpPr>
        <xdr:cNvPr id="718" name="直線コネクタ 717"/>
        <xdr:cNvCxnSpPr/>
      </xdr:nvCxnSpPr>
      <xdr:spPr>
        <a:xfrm flipV="1">
          <a:off x="21323300" y="6569990"/>
          <a:ext cx="8382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85065</xdr:rowOff>
    </xdr:from>
    <xdr:to>
      <xdr:col>31</xdr:col>
      <xdr:colOff>34925</xdr:colOff>
      <xdr:row>38</xdr:row>
      <xdr:rowOff>87808</xdr:rowOff>
    </xdr:to>
    <xdr:cxnSp macro="">
      <xdr:nvCxnSpPr>
        <xdr:cNvPr id="721" name="直線コネクタ 720"/>
        <xdr:cNvCxnSpPr/>
      </xdr:nvCxnSpPr>
      <xdr:spPr>
        <a:xfrm flipV="1">
          <a:off x="20434300" y="660016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153822</xdr:rowOff>
    </xdr:from>
    <xdr:to>
      <xdr:col>31</xdr:col>
      <xdr:colOff>85725</xdr:colOff>
      <xdr:row>37</xdr:row>
      <xdr:rowOff>83972</xdr:rowOff>
    </xdr:to>
    <xdr:sp macro="" textlink="">
      <xdr:nvSpPr>
        <xdr:cNvPr id="722" name="フローチャート : 判断 721"/>
        <xdr:cNvSpPr/>
      </xdr:nvSpPr>
      <xdr:spPr>
        <a:xfrm>
          <a:off x="21272500" y="63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100499</xdr:rowOff>
    </xdr:from>
    <xdr:ext cx="469744" cy="259045"/>
    <xdr:sp macro="" textlink="">
      <xdr:nvSpPr>
        <xdr:cNvPr id="723" name="テキスト ボックス 722"/>
        <xdr:cNvSpPr txBox="1"/>
      </xdr:nvSpPr>
      <xdr:spPr>
        <a:xfrm>
          <a:off x="21088427" y="61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3226</xdr:rowOff>
    </xdr:from>
    <xdr:to>
      <xdr:col>29</xdr:col>
      <xdr:colOff>517525</xdr:colOff>
      <xdr:row>38</xdr:row>
      <xdr:rowOff>87808</xdr:rowOff>
    </xdr:to>
    <xdr:cxnSp macro="">
      <xdr:nvCxnSpPr>
        <xdr:cNvPr id="724" name="直線コネクタ 723"/>
        <xdr:cNvCxnSpPr/>
      </xdr:nvCxnSpPr>
      <xdr:spPr>
        <a:xfrm>
          <a:off x="19545300" y="6003976"/>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35</xdr:row>
      <xdr:rowOff>3226</xdr:rowOff>
    </xdr:from>
    <xdr:to>
      <xdr:col>28</xdr:col>
      <xdr:colOff>314325</xdr:colOff>
      <xdr:row>35</xdr:row>
      <xdr:rowOff>86665</xdr:rowOff>
    </xdr:to>
    <xdr:cxnSp macro="">
      <xdr:nvCxnSpPr>
        <xdr:cNvPr id="727" name="直線コネクタ 726"/>
        <xdr:cNvCxnSpPr/>
      </xdr:nvCxnSpPr>
      <xdr:spPr>
        <a:xfrm flipV="1">
          <a:off x="18656300" y="6003976"/>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56354</xdr:rowOff>
    </xdr:from>
    <xdr:ext cx="378565" cy="259045"/>
    <xdr:sp macro="" textlink="">
      <xdr:nvSpPr>
        <xdr:cNvPr id="729" name="テキスト ボックス 728"/>
        <xdr:cNvSpPr txBox="1"/>
      </xdr:nvSpPr>
      <xdr:spPr>
        <a:xfrm>
          <a:off x="19356017" y="6571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54983</xdr:rowOff>
    </xdr:from>
    <xdr:ext cx="378565" cy="259045"/>
    <xdr:sp macro="" textlink="">
      <xdr:nvSpPr>
        <xdr:cNvPr id="731" name="テキスト ボックス 730"/>
        <xdr:cNvSpPr txBox="1"/>
      </xdr:nvSpPr>
      <xdr:spPr>
        <a:xfrm>
          <a:off x="18467017" y="6570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4090</xdr:rowOff>
    </xdr:from>
    <xdr:to>
      <xdr:col>32</xdr:col>
      <xdr:colOff>238125</xdr:colOff>
      <xdr:row>38</xdr:row>
      <xdr:rowOff>105690</xdr:rowOff>
    </xdr:to>
    <xdr:sp macro="" textlink="">
      <xdr:nvSpPr>
        <xdr:cNvPr id="737" name="円/楕円 736"/>
        <xdr:cNvSpPr/>
      </xdr:nvSpPr>
      <xdr:spPr>
        <a:xfrm>
          <a:off x="22110700" y="65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90466</xdr:rowOff>
    </xdr:from>
    <xdr:ext cx="378565" cy="259045"/>
    <xdr:sp macro="" textlink="">
      <xdr:nvSpPr>
        <xdr:cNvPr id="738" name="投資及び出資金該当値テキスト"/>
        <xdr:cNvSpPr txBox="1"/>
      </xdr:nvSpPr>
      <xdr:spPr>
        <a:xfrm>
          <a:off x="22212300" y="6434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34265</xdr:rowOff>
    </xdr:from>
    <xdr:to>
      <xdr:col>31</xdr:col>
      <xdr:colOff>85725</xdr:colOff>
      <xdr:row>38</xdr:row>
      <xdr:rowOff>135865</xdr:rowOff>
    </xdr:to>
    <xdr:sp macro="" textlink="">
      <xdr:nvSpPr>
        <xdr:cNvPr id="739" name="円/楕円 738"/>
        <xdr:cNvSpPr/>
      </xdr:nvSpPr>
      <xdr:spPr>
        <a:xfrm>
          <a:off x="21272500" y="65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126992</xdr:rowOff>
    </xdr:from>
    <xdr:ext cx="378565" cy="259045"/>
    <xdr:sp macro="" textlink="">
      <xdr:nvSpPr>
        <xdr:cNvPr id="740" name="テキスト ボックス 739"/>
        <xdr:cNvSpPr txBox="1"/>
      </xdr:nvSpPr>
      <xdr:spPr>
        <a:xfrm>
          <a:off x="21134017" y="664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37008</xdr:rowOff>
    </xdr:from>
    <xdr:to>
      <xdr:col>29</xdr:col>
      <xdr:colOff>568325</xdr:colOff>
      <xdr:row>38</xdr:row>
      <xdr:rowOff>138608</xdr:rowOff>
    </xdr:to>
    <xdr:sp macro="" textlink="">
      <xdr:nvSpPr>
        <xdr:cNvPr id="741" name="円/楕円 740"/>
        <xdr:cNvSpPr/>
      </xdr:nvSpPr>
      <xdr:spPr>
        <a:xfrm>
          <a:off x="20383500" y="65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129735</xdr:rowOff>
    </xdr:from>
    <xdr:ext cx="378565" cy="259045"/>
    <xdr:sp macro="" textlink="">
      <xdr:nvSpPr>
        <xdr:cNvPr id="742" name="テキスト ボックス 741"/>
        <xdr:cNvSpPr txBox="1"/>
      </xdr:nvSpPr>
      <xdr:spPr>
        <a:xfrm>
          <a:off x="20245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123876</xdr:rowOff>
    </xdr:from>
    <xdr:to>
      <xdr:col>28</xdr:col>
      <xdr:colOff>365125</xdr:colOff>
      <xdr:row>35</xdr:row>
      <xdr:rowOff>54026</xdr:rowOff>
    </xdr:to>
    <xdr:sp macro="" textlink="">
      <xdr:nvSpPr>
        <xdr:cNvPr id="743" name="円/楕円 742"/>
        <xdr:cNvSpPr/>
      </xdr:nvSpPr>
      <xdr:spPr>
        <a:xfrm>
          <a:off x="19494500" y="595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70553</xdr:rowOff>
    </xdr:from>
    <xdr:ext cx="469744" cy="259045"/>
    <xdr:sp macro="" textlink="">
      <xdr:nvSpPr>
        <xdr:cNvPr id="744" name="テキスト ボックス 743"/>
        <xdr:cNvSpPr txBox="1"/>
      </xdr:nvSpPr>
      <xdr:spPr>
        <a:xfrm>
          <a:off x="19310427" y="57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2,847</a:t>
          </a:r>
          <a:endParaRPr kumimoji="1" lang="ja-JP" altLang="en-US" sz="1000" b="1">
            <a:solidFill>
              <a:srgbClr val="FF0000"/>
            </a:solidFill>
            <a:latin typeface="ＭＳ Ｐゴシック"/>
          </a:endParaRPr>
        </a:p>
      </xdr:txBody>
    </xdr:sp>
    <xdr:clientData/>
  </xdr:oneCellAnchor>
  <xdr:twoCellAnchor>
    <xdr:from>
      <xdr:col>27</xdr:col>
      <xdr:colOff>60325</xdr:colOff>
      <xdr:row>35</xdr:row>
      <xdr:rowOff>35865</xdr:rowOff>
    </xdr:from>
    <xdr:to>
      <xdr:col>27</xdr:col>
      <xdr:colOff>161925</xdr:colOff>
      <xdr:row>35</xdr:row>
      <xdr:rowOff>137465</xdr:rowOff>
    </xdr:to>
    <xdr:sp macro="" textlink="">
      <xdr:nvSpPr>
        <xdr:cNvPr id="745" name="円/楕円 744"/>
        <xdr:cNvSpPr/>
      </xdr:nvSpPr>
      <xdr:spPr>
        <a:xfrm>
          <a:off x="18605500" y="603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33</xdr:row>
      <xdr:rowOff>153992</xdr:rowOff>
    </xdr:from>
    <xdr:ext cx="469744" cy="259045"/>
    <xdr:sp macro="" textlink="">
      <xdr:nvSpPr>
        <xdr:cNvPr id="746" name="テキスト ボックス 745"/>
        <xdr:cNvSpPr txBox="1"/>
      </xdr:nvSpPr>
      <xdr:spPr>
        <a:xfrm>
          <a:off x="18421427" y="5811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42621</xdr:rowOff>
    </xdr:from>
    <xdr:to>
      <xdr:col>32</xdr:col>
      <xdr:colOff>187325</xdr:colOff>
      <xdr:row>59</xdr:row>
      <xdr:rowOff>42621</xdr:rowOff>
    </xdr:to>
    <xdr:cxnSp macro="">
      <xdr:nvCxnSpPr>
        <xdr:cNvPr id="775" name="直線コネクタ 774"/>
        <xdr:cNvCxnSpPr/>
      </xdr:nvCxnSpPr>
      <xdr:spPr>
        <a:xfrm>
          <a:off x="21323300" y="101581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42621</xdr:rowOff>
    </xdr:from>
    <xdr:to>
      <xdr:col>31</xdr:col>
      <xdr:colOff>34925</xdr:colOff>
      <xdr:row>59</xdr:row>
      <xdr:rowOff>43764</xdr:rowOff>
    </xdr:to>
    <xdr:cxnSp macro="">
      <xdr:nvCxnSpPr>
        <xdr:cNvPr id="778" name="直線コネクタ 777"/>
        <xdr:cNvCxnSpPr/>
      </xdr:nvCxnSpPr>
      <xdr:spPr>
        <a:xfrm flipV="1">
          <a:off x="20434300" y="1015817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36588</xdr:rowOff>
    </xdr:from>
    <xdr:to>
      <xdr:col>31</xdr:col>
      <xdr:colOff>85725</xdr:colOff>
      <xdr:row>56</xdr:row>
      <xdr:rowOff>138188</xdr:rowOff>
    </xdr:to>
    <xdr:sp macro="" textlink="">
      <xdr:nvSpPr>
        <xdr:cNvPr id="779" name="フローチャート : 判断 778"/>
        <xdr:cNvSpPr/>
      </xdr:nvSpPr>
      <xdr:spPr>
        <a:xfrm>
          <a:off x="21272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154715</xdr:rowOff>
    </xdr:from>
    <xdr:ext cx="534377" cy="259045"/>
    <xdr:sp macro="" textlink="">
      <xdr:nvSpPr>
        <xdr:cNvPr id="780" name="テキスト ボックス 779"/>
        <xdr:cNvSpPr txBox="1"/>
      </xdr:nvSpPr>
      <xdr:spPr>
        <a:xfrm>
          <a:off x="21056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43764</xdr:rowOff>
    </xdr:from>
    <xdr:to>
      <xdr:col>29</xdr:col>
      <xdr:colOff>517525</xdr:colOff>
      <xdr:row>59</xdr:row>
      <xdr:rowOff>43764</xdr:rowOff>
    </xdr:to>
    <xdr:cxnSp macro="">
      <xdr:nvCxnSpPr>
        <xdr:cNvPr id="781" name="直線コネクタ 780"/>
        <xdr:cNvCxnSpPr/>
      </xdr:nvCxnSpPr>
      <xdr:spPr>
        <a:xfrm>
          <a:off x="19545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3" name="テキスト ボックス 782"/>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43764</xdr:rowOff>
    </xdr:from>
    <xdr:to>
      <xdr:col>28</xdr:col>
      <xdr:colOff>314325</xdr:colOff>
      <xdr:row>59</xdr:row>
      <xdr:rowOff>43764</xdr:rowOff>
    </xdr:to>
    <xdr:cxnSp macro="">
      <xdr:nvCxnSpPr>
        <xdr:cNvPr id="784" name="直線コネクタ 783"/>
        <xdr:cNvCxnSpPr/>
      </xdr:nvCxnSpPr>
      <xdr:spPr>
        <a:xfrm>
          <a:off x="18656300" y="10159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56913</xdr:rowOff>
    </xdr:from>
    <xdr:ext cx="469744" cy="259045"/>
    <xdr:sp macro="" textlink="">
      <xdr:nvSpPr>
        <xdr:cNvPr id="786" name="テキスト ボックス 785"/>
        <xdr:cNvSpPr txBox="1"/>
      </xdr:nvSpPr>
      <xdr:spPr>
        <a:xfrm>
          <a:off x="19310427" y="96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45521</xdr:rowOff>
    </xdr:from>
    <xdr:ext cx="469744" cy="259045"/>
    <xdr:sp macro="" textlink="">
      <xdr:nvSpPr>
        <xdr:cNvPr id="788" name="テキスト ボックス 787"/>
        <xdr:cNvSpPr txBox="1"/>
      </xdr:nvSpPr>
      <xdr:spPr>
        <a:xfrm>
          <a:off x="18421427" y="964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163271</xdr:rowOff>
    </xdr:from>
    <xdr:to>
      <xdr:col>32</xdr:col>
      <xdr:colOff>238125</xdr:colOff>
      <xdr:row>59</xdr:row>
      <xdr:rowOff>93421</xdr:rowOff>
    </xdr:to>
    <xdr:sp macro="" textlink="">
      <xdr:nvSpPr>
        <xdr:cNvPr id="794" name="円/楕円 793"/>
        <xdr:cNvSpPr/>
      </xdr:nvSpPr>
      <xdr:spPr>
        <a:xfrm>
          <a:off x="221107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78198</xdr:rowOff>
    </xdr:from>
    <xdr:ext cx="313932" cy="259045"/>
    <xdr:sp macro="" textlink="">
      <xdr:nvSpPr>
        <xdr:cNvPr id="795" name="貸付金該当値テキスト"/>
        <xdr:cNvSpPr txBox="1"/>
      </xdr:nvSpPr>
      <xdr:spPr>
        <a:xfrm>
          <a:off x="22212300" y="1002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163271</xdr:rowOff>
    </xdr:from>
    <xdr:to>
      <xdr:col>31</xdr:col>
      <xdr:colOff>85725</xdr:colOff>
      <xdr:row>59</xdr:row>
      <xdr:rowOff>93421</xdr:rowOff>
    </xdr:to>
    <xdr:sp macro="" textlink="">
      <xdr:nvSpPr>
        <xdr:cNvPr id="796" name="円/楕円 795"/>
        <xdr:cNvSpPr/>
      </xdr:nvSpPr>
      <xdr:spPr>
        <a:xfrm>
          <a:off x="21272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84548</xdr:rowOff>
    </xdr:from>
    <xdr:ext cx="313932" cy="259045"/>
    <xdr:sp macro="" textlink="">
      <xdr:nvSpPr>
        <xdr:cNvPr id="797" name="テキスト ボックス 796"/>
        <xdr:cNvSpPr txBox="1"/>
      </xdr:nvSpPr>
      <xdr:spPr>
        <a:xfrm>
          <a:off x="21166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164414</xdr:rowOff>
    </xdr:from>
    <xdr:to>
      <xdr:col>29</xdr:col>
      <xdr:colOff>568325</xdr:colOff>
      <xdr:row>59</xdr:row>
      <xdr:rowOff>94564</xdr:rowOff>
    </xdr:to>
    <xdr:sp macro="" textlink="">
      <xdr:nvSpPr>
        <xdr:cNvPr id="798" name="円/楕円 797"/>
        <xdr:cNvSpPr/>
      </xdr:nvSpPr>
      <xdr:spPr>
        <a:xfrm>
          <a:off x="20383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85691</xdr:rowOff>
    </xdr:from>
    <xdr:ext cx="313932" cy="259045"/>
    <xdr:sp macro="" textlink="">
      <xdr:nvSpPr>
        <xdr:cNvPr id="799" name="テキスト ボックス 798"/>
        <xdr:cNvSpPr txBox="1"/>
      </xdr:nvSpPr>
      <xdr:spPr>
        <a:xfrm>
          <a:off x="20277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164414</xdr:rowOff>
    </xdr:from>
    <xdr:to>
      <xdr:col>28</xdr:col>
      <xdr:colOff>365125</xdr:colOff>
      <xdr:row>59</xdr:row>
      <xdr:rowOff>94564</xdr:rowOff>
    </xdr:to>
    <xdr:sp macro="" textlink="">
      <xdr:nvSpPr>
        <xdr:cNvPr id="800" name="円/楕円 799"/>
        <xdr:cNvSpPr/>
      </xdr:nvSpPr>
      <xdr:spPr>
        <a:xfrm>
          <a:off x="19494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85691</xdr:rowOff>
    </xdr:from>
    <xdr:ext cx="313932" cy="259045"/>
    <xdr:sp macro="" textlink="">
      <xdr:nvSpPr>
        <xdr:cNvPr id="801" name="テキスト ボックス 800"/>
        <xdr:cNvSpPr txBox="1"/>
      </xdr:nvSpPr>
      <xdr:spPr>
        <a:xfrm>
          <a:off x="19388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164414</xdr:rowOff>
    </xdr:from>
    <xdr:to>
      <xdr:col>27</xdr:col>
      <xdr:colOff>161925</xdr:colOff>
      <xdr:row>59</xdr:row>
      <xdr:rowOff>94564</xdr:rowOff>
    </xdr:to>
    <xdr:sp macro="" textlink="">
      <xdr:nvSpPr>
        <xdr:cNvPr id="802" name="円/楕円 801"/>
        <xdr:cNvSpPr/>
      </xdr:nvSpPr>
      <xdr:spPr>
        <a:xfrm>
          <a:off x="18605500" y="101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85691</xdr:rowOff>
    </xdr:from>
    <xdr:ext cx="313932" cy="259045"/>
    <xdr:sp macro="" textlink="">
      <xdr:nvSpPr>
        <xdr:cNvPr id="803" name="テキスト ボックス 802"/>
        <xdr:cNvSpPr txBox="1"/>
      </xdr:nvSpPr>
      <xdr:spPr>
        <a:xfrm>
          <a:off x="18499333" y="1020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37,047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79654</xdr:rowOff>
    </xdr:from>
    <xdr:to>
      <xdr:col>32</xdr:col>
      <xdr:colOff>187325</xdr:colOff>
      <xdr:row>74</xdr:row>
      <xdr:rowOff>119431</xdr:rowOff>
    </xdr:to>
    <xdr:cxnSp macro="">
      <xdr:nvCxnSpPr>
        <xdr:cNvPr id="833" name="直線コネクタ 832"/>
        <xdr:cNvCxnSpPr/>
      </xdr:nvCxnSpPr>
      <xdr:spPr>
        <a:xfrm flipV="1">
          <a:off x="21323300" y="12766954"/>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142841</xdr:rowOff>
    </xdr:from>
    <xdr:ext cx="534377" cy="259045"/>
    <xdr:sp macro="" textlink="">
      <xdr:nvSpPr>
        <xdr:cNvPr id="834" name="繰出金平均値テキスト"/>
        <xdr:cNvSpPr txBox="1"/>
      </xdr:nvSpPr>
      <xdr:spPr>
        <a:xfrm>
          <a:off x="22212300" y="12830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119431</xdr:rowOff>
    </xdr:from>
    <xdr:to>
      <xdr:col>31</xdr:col>
      <xdr:colOff>34925</xdr:colOff>
      <xdr:row>75</xdr:row>
      <xdr:rowOff>113792</xdr:rowOff>
    </xdr:to>
    <xdr:cxnSp macro="">
      <xdr:nvCxnSpPr>
        <xdr:cNvPr id="836" name="直線コネクタ 835"/>
        <xdr:cNvCxnSpPr/>
      </xdr:nvCxnSpPr>
      <xdr:spPr>
        <a:xfrm flipV="1">
          <a:off x="20434300" y="12806731"/>
          <a:ext cx="889000" cy="16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94234</xdr:rowOff>
    </xdr:from>
    <xdr:to>
      <xdr:col>31</xdr:col>
      <xdr:colOff>85725</xdr:colOff>
      <xdr:row>75</xdr:row>
      <xdr:rowOff>24384</xdr:rowOff>
    </xdr:to>
    <xdr:sp macro="" textlink="">
      <xdr:nvSpPr>
        <xdr:cNvPr id="837" name="フローチャート : 判断 836"/>
        <xdr:cNvSpPr/>
      </xdr:nvSpPr>
      <xdr:spPr>
        <a:xfrm>
          <a:off x="21272500" y="127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15511</xdr:rowOff>
    </xdr:from>
    <xdr:ext cx="534377" cy="259045"/>
    <xdr:sp macro="" textlink="">
      <xdr:nvSpPr>
        <xdr:cNvPr id="838" name="テキスト ボックス 837"/>
        <xdr:cNvSpPr txBox="1"/>
      </xdr:nvSpPr>
      <xdr:spPr>
        <a:xfrm>
          <a:off x="21056111" y="128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39,860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113792</xdr:rowOff>
    </xdr:from>
    <xdr:to>
      <xdr:col>29</xdr:col>
      <xdr:colOff>517525</xdr:colOff>
      <xdr:row>76</xdr:row>
      <xdr:rowOff>25439</xdr:rowOff>
    </xdr:to>
    <xdr:cxnSp macro="">
      <xdr:nvCxnSpPr>
        <xdr:cNvPr id="839" name="直線コネクタ 838"/>
        <xdr:cNvCxnSpPr/>
      </xdr:nvCxnSpPr>
      <xdr:spPr>
        <a:xfrm flipV="1">
          <a:off x="19545300" y="12972542"/>
          <a:ext cx="889000" cy="8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2024</xdr:rowOff>
    </xdr:from>
    <xdr:ext cx="534377" cy="259045"/>
    <xdr:sp macro="" textlink="">
      <xdr:nvSpPr>
        <xdr:cNvPr id="841" name="テキスト ボックス 840"/>
        <xdr:cNvSpPr txBox="1"/>
      </xdr:nvSpPr>
      <xdr:spPr>
        <a:xfrm>
          <a:off x="20167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25439</xdr:rowOff>
    </xdr:from>
    <xdr:to>
      <xdr:col>28</xdr:col>
      <xdr:colOff>314325</xdr:colOff>
      <xdr:row>76</xdr:row>
      <xdr:rowOff>78778</xdr:rowOff>
    </xdr:to>
    <xdr:cxnSp macro="">
      <xdr:nvCxnSpPr>
        <xdr:cNvPr id="842" name="直線コネクタ 841"/>
        <xdr:cNvCxnSpPr/>
      </xdr:nvCxnSpPr>
      <xdr:spPr>
        <a:xfrm flipV="1">
          <a:off x="18656300" y="13055639"/>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4" name="テキスト ボックス 843"/>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6" name="テキスト ボックス 845"/>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28854</xdr:rowOff>
    </xdr:from>
    <xdr:to>
      <xdr:col>32</xdr:col>
      <xdr:colOff>238125</xdr:colOff>
      <xdr:row>74</xdr:row>
      <xdr:rowOff>130454</xdr:rowOff>
    </xdr:to>
    <xdr:sp macro="" textlink="">
      <xdr:nvSpPr>
        <xdr:cNvPr id="852" name="円/楕円 851"/>
        <xdr:cNvSpPr/>
      </xdr:nvSpPr>
      <xdr:spPr>
        <a:xfrm>
          <a:off x="22110700" y="1271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51731</xdr:rowOff>
    </xdr:from>
    <xdr:ext cx="534377" cy="259045"/>
    <xdr:sp macro="" textlink="">
      <xdr:nvSpPr>
        <xdr:cNvPr id="853" name="繰出金該当値テキスト"/>
        <xdr:cNvSpPr txBox="1"/>
      </xdr:nvSpPr>
      <xdr:spPr>
        <a:xfrm>
          <a:off x="22212300" y="1256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41,576</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68631</xdr:rowOff>
    </xdr:from>
    <xdr:to>
      <xdr:col>31</xdr:col>
      <xdr:colOff>85725</xdr:colOff>
      <xdr:row>74</xdr:row>
      <xdr:rowOff>170231</xdr:rowOff>
    </xdr:to>
    <xdr:sp macro="" textlink="">
      <xdr:nvSpPr>
        <xdr:cNvPr id="854" name="円/楕円 853"/>
        <xdr:cNvSpPr/>
      </xdr:nvSpPr>
      <xdr:spPr>
        <a:xfrm>
          <a:off x="21272500" y="1275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15308</xdr:rowOff>
    </xdr:from>
    <xdr:ext cx="534377" cy="259045"/>
    <xdr:sp macro="" textlink="">
      <xdr:nvSpPr>
        <xdr:cNvPr id="855" name="テキスト ボックス 854"/>
        <xdr:cNvSpPr txBox="1"/>
      </xdr:nvSpPr>
      <xdr:spPr>
        <a:xfrm>
          <a:off x="21056111" y="1253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62992</xdr:rowOff>
    </xdr:from>
    <xdr:to>
      <xdr:col>29</xdr:col>
      <xdr:colOff>568325</xdr:colOff>
      <xdr:row>75</xdr:row>
      <xdr:rowOff>164592</xdr:rowOff>
    </xdr:to>
    <xdr:sp macro="" textlink="">
      <xdr:nvSpPr>
        <xdr:cNvPr id="856" name="円/楕円 855"/>
        <xdr:cNvSpPr/>
      </xdr:nvSpPr>
      <xdr:spPr>
        <a:xfrm>
          <a:off x="20383500" y="1292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9669</xdr:rowOff>
    </xdr:from>
    <xdr:ext cx="534377" cy="259045"/>
    <xdr:sp macro="" textlink="">
      <xdr:nvSpPr>
        <xdr:cNvPr id="857" name="テキスト ボックス 856"/>
        <xdr:cNvSpPr txBox="1"/>
      </xdr:nvSpPr>
      <xdr:spPr>
        <a:xfrm>
          <a:off x="20167111" y="126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146089</xdr:rowOff>
    </xdr:from>
    <xdr:to>
      <xdr:col>28</xdr:col>
      <xdr:colOff>365125</xdr:colOff>
      <xdr:row>76</xdr:row>
      <xdr:rowOff>76239</xdr:rowOff>
    </xdr:to>
    <xdr:sp macro="" textlink="">
      <xdr:nvSpPr>
        <xdr:cNvPr id="858" name="円/楕円 857"/>
        <xdr:cNvSpPr/>
      </xdr:nvSpPr>
      <xdr:spPr>
        <a:xfrm>
          <a:off x="19494500" y="130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67366</xdr:rowOff>
    </xdr:from>
    <xdr:ext cx="534377" cy="259045"/>
    <xdr:sp macro="" textlink="">
      <xdr:nvSpPr>
        <xdr:cNvPr id="859" name="テキスト ボックス 858"/>
        <xdr:cNvSpPr txBox="1"/>
      </xdr:nvSpPr>
      <xdr:spPr>
        <a:xfrm>
          <a:off x="19278111" y="1309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33,999</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27978</xdr:rowOff>
    </xdr:from>
    <xdr:to>
      <xdr:col>27</xdr:col>
      <xdr:colOff>161925</xdr:colOff>
      <xdr:row>76</xdr:row>
      <xdr:rowOff>129578</xdr:rowOff>
    </xdr:to>
    <xdr:sp macro="" textlink="">
      <xdr:nvSpPr>
        <xdr:cNvPr id="860" name="円/楕円 859"/>
        <xdr:cNvSpPr/>
      </xdr:nvSpPr>
      <xdr:spPr>
        <a:xfrm>
          <a:off x="18605500" y="1305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120705</xdr:rowOff>
    </xdr:from>
    <xdr:ext cx="534377" cy="259045"/>
    <xdr:sp macro="" textlink="">
      <xdr:nvSpPr>
        <xdr:cNvPr id="861" name="テキスト ボックス 860"/>
        <xdr:cNvSpPr txBox="1"/>
      </xdr:nvSpPr>
      <xdr:spPr>
        <a:xfrm>
          <a:off x="18389111" y="1315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本市の特徴は扶助費、補助費等が県平均、及び、類似団体平均と比較し高い点</a:t>
          </a:r>
          <a:r>
            <a:rPr kumimoji="1" lang="ja-JP" altLang="en-US" sz="1100">
              <a:solidFill>
                <a:sysClr val="windowText" lastClr="000000"/>
              </a:solidFill>
              <a:effectLst/>
              <a:latin typeface="+mn-lt"/>
              <a:ea typeface="+mn-ea"/>
              <a:cs typeface="+mn-cs"/>
            </a:rPr>
            <a:t>と、普通建設事業費が類似団体平均、県平均より下回っている点が挙げられる。普通建設事業費の新規更新ではほぼ同等レベルであるが、更新整備は大きく下回っている。特に道路等の普通建設事業費は下がっているが反対に維持補修費が高くなっており、相互にトレードオフの関係にあると考えている。ただ、それ以外の特に教育関係については普通建設事業費、維持補修費ともに低水準で推移しており、施設は老朽化が著しく、長寿命化、施設更新の事業費が懸念されるものであ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補助費等について本市</a:t>
          </a:r>
          <a:r>
            <a:rPr lang="ja-JP" altLang="ja-JP" sz="1100">
              <a:solidFill>
                <a:sysClr val="windowText" lastClr="000000"/>
              </a:solidFill>
              <a:effectLst/>
              <a:latin typeface="+mn-lt"/>
              <a:ea typeface="+mn-ea"/>
              <a:cs typeface="+mn-cs"/>
            </a:rPr>
            <a:t>は</a:t>
          </a:r>
          <a:r>
            <a:rPr lang="ja-JP" altLang="ja-JP" sz="1100" b="0" i="0" baseline="0">
              <a:solidFill>
                <a:sysClr val="windowText" lastClr="000000"/>
              </a:solidFill>
              <a:effectLst/>
              <a:latin typeface="+mn-lt"/>
              <a:ea typeface="+mn-ea"/>
              <a:cs typeface="+mn-cs"/>
            </a:rPr>
            <a:t>、し尿処理・常備消防を一部事務組合で行っているため、類似団体平均値より高い数値を示している。</a:t>
          </a:r>
          <a:r>
            <a:rPr lang="ja-JP" altLang="en-US" sz="1100" b="0" i="0" baseline="0">
              <a:solidFill>
                <a:sysClr val="windowText" lastClr="000000"/>
              </a:solidFill>
              <a:effectLst/>
              <a:latin typeface="+mn-lt"/>
              <a:ea typeface="+mn-ea"/>
              <a:cs typeface="+mn-cs"/>
            </a:rPr>
            <a:t>加えて、補助費等のその他の経費が類似団体平均より大幅に大きくなっている。</a:t>
          </a:r>
          <a:endParaRPr lang="en-US" altLang="ja-JP" sz="1100" b="0" i="0" baseline="0">
            <a:solidFill>
              <a:sysClr val="windowText" lastClr="000000"/>
            </a:solidFill>
            <a:effectLst/>
            <a:latin typeface="+mn-lt"/>
            <a:ea typeface="+mn-ea"/>
            <a:cs typeface="+mn-cs"/>
          </a:endParaRPr>
        </a:p>
        <a:p>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a:t>
          </a:r>
          <a:r>
            <a:rPr kumimoji="1" lang="ja-JP" altLang="ja-JP" sz="1100">
              <a:solidFill>
                <a:sysClr val="windowText" lastClr="000000"/>
              </a:solidFill>
              <a:effectLst/>
              <a:latin typeface="+mn-lt"/>
              <a:ea typeface="+mn-ea"/>
              <a:cs typeface="+mn-cs"/>
            </a:rPr>
            <a:t>費は民生費に関する扶助費がすべての分類において大きく乖離しており、高い数値となっている。</a:t>
          </a:r>
          <a:r>
            <a:rPr kumimoji="1" lang="ja-JP" altLang="en-US" sz="1100">
              <a:solidFill>
                <a:sysClr val="windowText" lastClr="000000"/>
              </a:solidFill>
              <a:effectLst/>
              <a:latin typeface="+mn-lt"/>
              <a:ea typeface="+mn-ea"/>
              <a:cs typeface="+mn-cs"/>
            </a:rPr>
            <a:t>生活保護に関する決算数値はようやく増加から横ばい傾向へとなってきているものの、障がい者関連の給付事業が大きく伸びている状況であり、現在の動向に大きな変化はないと思われる。</a:t>
          </a:r>
          <a:r>
            <a:rPr kumimoji="1" lang="ja-JP" altLang="ja-JP" sz="1100">
              <a:solidFill>
                <a:sysClr val="windowText" lastClr="000000"/>
              </a:solidFill>
              <a:effectLst/>
              <a:latin typeface="+mn-lt"/>
              <a:ea typeface="+mn-ea"/>
              <a:cs typeface="+mn-cs"/>
            </a:rPr>
            <a:t>資格審査や給付基準等の適正化などにより上昇傾向を抑制するよう努める。</a:t>
          </a:r>
          <a:endParaRPr lang="ja-JP" altLang="ja-JP" sz="11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三重県松阪市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166,577
162,700
623.66
61,931,505
60,254,121
1,597,064
39,846,984
45,631,228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44994</xdr:rowOff>
    </xdr:from>
    <xdr:to>
      <xdr:col>6</xdr:col>
      <xdr:colOff>511175</xdr:colOff>
      <xdr:row>35</xdr:row>
      <xdr:rowOff>138067</xdr:rowOff>
    </xdr:to>
    <xdr:cxnSp macro="">
      <xdr:nvCxnSpPr>
        <xdr:cNvPr id="63" name="直線コネクタ 62"/>
        <xdr:cNvCxnSpPr/>
      </xdr:nvCxnSpPr>
      <xdr:spPr>
        <a:xfrm>
          <a:off x="3797300" y="6045744"/>
          <a:ext cx="8382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25400</xdr:rowOff>
    </xdr:from>
    <xdr:to>
      <xdr:col>5</xdr:col>
      <xdr:colOff>358775</xdr:colOff>
      <xdr:row>35</xdr:row>
      <xdr:rowOff>44994</xdr:rowOff>
    </xdr:to>
    <xdr:cxnSp macro="">
      <xdr:nvCxnSpPr>
        <xdr:cNvPr id="66" name="直線コネクタ 65"/>
        <xdr:cNvCxnSpPr/>
      </xdr:nvCxnSpPr>
      <xdr:spPr>
        <a:xfrm>
          <a:off x="2908300" y="602615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32</xdr:row>
      <xdr:rowOff>39914</xdr:rowOff>
    </xdr:from>
    <xdr:to>
      <xdr:col>5</xdr:col>
      <xdr:colOff>409575</xdr:colOff>
      <xdr:row>32</xdr:row>
      <xdr:rowOff>141514</xdr:rowOff>
    </xdr:to>
    <xdr:sp macro="" textlink="">
      <xdr:nvSpPr>
        <xdr:cNvPr id="67" name="フローチャート : 判断 66"/>
        <xdr:cNvSpPr/>
      </xdr:nvSpPr>
      <xdr:spPr>
        <a:xfrm>
          <a:off x="3746500" y="552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158041</xdr:rowOff>
    </xdr:from>
    <xdr:ext cx="469744" cy="259045"/>
    <xdr:sp macro="" textlink="">
      <xdr:nvSpPr>
        <xdr:cNvPr id="68" name="テキスト ボックス 67"/>
        <xdr:cNvSpPr txBox="1"/>
      </xdr:nvSpPr>
      <xdr:spPr>
        <a:xfrm>
          <a:off x="3562427" y="530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53158</xdr:rowOff>
    </xdr:from>
    <xdr:to>
      <xdr:col>4</xdr:col>
      <xdr:colOff>155575</xdr:colOff>
      <xdr:row>35</xdr:row>
      <xdr:rowOff>25400</xdr:rowOff>
    </xdr:to>
    <xdr:cxnSp macro="">
      <xdr:nvCxnSpPr>
        <xdr:cNvPr id="69" name="直線コネクタ 68"/>
        <xdr:cNvCxnSpPr/>
      </xdr:nvCxnSpPr>
      <xdr:spPr>
        <a:xfrm>
          <a:off x="2019300" y="5368108"/>
          <a:ext cx="889000" cy="65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129376</xdr:rowOff>
    </xdr:from>
    <xdr:ext cx="469744" cy="259045"/>
    <xdr:sp macro="" textlink="">
      <xdr:nvSpPr>
        <xdr:cNvPr id="71" name="テキスト ボックス 70"/>
        <xdr:cNvSpPr txBox="1"/>
      </xdr:nvSpPr>
      <xdr:spPr>
        <a:xfrm>
          <a:off x="2673427" y="613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53158</xdr:rowOff>
    </xdr:from>
    <xdr:to>
      <xdr:col>2</xdr:col>
      <xdr:colOff>638175</xdr:colOff>
      <xdr:row>34</xdr:row>
      <xdr:rowOff>56424</xdr:rowOff>
    </xdr:to>
    <xdr:cxnSp macro="">
      <xdr:nvCxnSpPr>
        <xdr:cNvPr id="72" name="直線コネクタ 71"/>
        <xdr:cNvCxnSpPr/>
      </xdr:nvCxnSpPr>
      <xdr:spPr>
        <a:xfrm flipV="1">
          <a:off x="1130300" y="5368108"/>
          <a:ext cx="889000" cy="51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157134</xdr:rowOff>
    </xdr:from>
    <xdr:ext cx="469744" cy="259045"/>
    <xdr:sp macro="" textlink="">
      <xdr:nvSpPr>
        <xdr:cNvPr id="74" name="テキスト ボックス 73"/>
        <xdr:cNvSpPr txBox="1"/>
      </xdr:nvSpPr>
      <xdr:spPr>
        <a:xfrm>
          <a:off x="1784427" y="61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126110</xdr:rowOff>
    </xdr:from>
    <xdr:ext cx="469744" cy="259045"/>
    <xdr:sp macro="" textlink="">
      <xdr:nvSpPr>
        <xdr:cNvPr id="76" name="テキスト ボックス 75"/>
        <xdr:cNvSpPr txBox="1"/>
      </xdr:nvSpPr>
      <xdr:spPr>
        <a:xfrm>
          <a:off x="895427" y="595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87267</xdr:rowOff>
    </xdr:from>
    <xdr:to>
      <xdr:col>6</xdr:col>
      <xdr:colOff>561975</xdr:colOff>
      <xdr:row>36</xdr:row>
      <xdr:rowOff>17417</xdr:rowOff>
    </xdr:to>
    <xdr:sp macro="" textlink="">
      <xdr:nvSpPr>
        <xdr:cNvPr id="82" name="円/楕円 81"/>
        <xdr:cNvSpPr/>
      </xdr:nvSpPr>
      <xdr:spPr>
        <a:xfrm>
          <a:off x="4584700" y="60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65694</xdr:rowOff>
    </xdr:from>
    <xdr:ext cx="469744" cy="259045"/>
    <xdr:sp macro="" textlink="">
      <xdr:nvSpPr>
        <xdr:cNvPr id="83" name="議会費該当値テキスト"/>
        <xdr:cNvSpPr txBox="1"/>
      </xdr:nvSpPr>
      <xdr:spPr>
        <a:xfrm>
          <a:off x="4686300"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165644</xdr:rowOff>
    </xdr:from>
    <xdr:to>
      <xdr:col>5</xdr:col>
      <xdr:colOff>409575</xdr:colOff>
      <xdr:row>35</xdr:row>
      <xdr:rowOff>95794</xdr:rowOff>
    </xdr:to>
    <xdr:sp macro="" textlink="">
      <xdr:nvSpPr>
        <xdr:cNvPr id="84" name="円/楕円 83"/>
        <xdr:cNvSpPr/>
      </xdr:nvSpPr>
      <xdr:spPr>
        <a:xfrm>
          <a:off x="3746500" y="599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86921</xdr:rowOff>
    </xdr:from>
    <xdr:ext cx="469744" cy="259045"/>
    <xdr:sp macro="" textlink="">
      <xdr:nvSpPr>
        <xdr:cNvPr id="85" name="テキスト ボックス 84"/>
        <xdr:cNvSpPr txBox="1"/>
      </xdr:nvSpPr>
      <xdr:spPr>
        <a:xfrm>
          <a:off x="3562427" y="608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146050</xdr:rowOff>
    </xdr:from>
    <xdr:to>
      <xdr:col>4</xdr:col>
      <xdr:colOff>206375</xdr:colOff>
      <xdr:row>35</xdr:row>
      <xdr:rowOff>76200</xdr:rowOff>
    </xdr:to>
    <xdr:sp macro="" textlink="">
      <xdr:nvSpPr>
        <xdr:cNvPr id="86" name="円/楕円 85"/>
        <xdr:cNvSpPr/>
      </xdr:nvSpPr>
      <xdr:spPr>
        <a:xfrm>
          <a:off x="2857500"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92727</xdr:rowOff>
    </xdr:from>
    <xdr:ext cx="469744" cy="259045"/>
    <xdr:sp macro="" textlink="">
      <xdr:nvSpPr>
        <xdr:cNvPr id="87" name="テキスト ボックス 86"/>
        <xdr:cNvSpPr txBox="1"/>
      </xdr:nvSpPr>
      <xdr:spPr>
        <a:xfrm>
          <a:off x="2673427" y="575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2358</xdr:rowOff>
    </xdr:from>
    <xdr:to>
      <xdr:col>3</xdr:col>
      <xdr:colOff>3175</xdr:colOff>
      <xdr:row>31</xdr:row>
      <xdr:rowOff>103958</xdr:rowOff>
    </xdr:to>
    <xdr:sp macro="" textlink="">
      <xdr:nvSpPr>
        <xdr:cNvPr id="88" name="円/楕円 87"/>
        <xdr:cNvSpPr/>
      </xdr:nvSpPr>
      <xdr:spPr>
        <a:xfrm>
          <a:off x="1968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29</xdr:row>
      <xdr:rowOff>120485</xdr:rowOff>
    </xdr:from>
    <xdr:ext cx="469744" cy="259045"/>
    <xdr:sp macro="" textlink="">
      <xdr:nvSpPr>
        <xdr:cNvPr id="89" name="テキスト ボックス 88"/>
        <xdr:cNvSpPr txBox="1"/>
      </xdr:nvSpPr>
      <xdr:spPr>
        <a:xfrm>
          <a:off x="1784427"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5624</xdr:rowOff>
    </xdr:from>
    <xdr:to>
      <xdr:col>1</xdr:col>
      <xdr:colOff>485775</xdr:colOff>
      <xdr:row>34</xdr:row>
      <xdr:rowOff>107224</xdr:rowOff>
    </xdr:to>
    <xdr:sp macro="" textlink="">
      <xdr:nvSpPr>
        <xdr:cNvPr id="90" name="円/楕円 89"/>
        <xdr:cNvSpPr/>
      </xdr:nvSpPr>
      <xdr:spPr>
        <a:xfrm>
          <a:off x="1079500" y="583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123751</xdr:rowOff>
    </xdr:from>
    <xdr:ext cx="469744" cy="259045"/>
    <xdr:sp macro="" textlink="">
      <xdr:nvSpPr>
        <xdr:cNvPr id="91" name="テキスト ボックス 90"/>
        <xdr:cNvSpPr txBox="1"/>
      </xdr:nvSpPr>
      <xdr:spPr>
        <a:xfrm>
          <a:off x="895427" y="561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47365</xdr:rowOff>
    </xdr:from>
    <xdr:to>
      <xdr:col>6</xdr:col>
      <xdr:colOff>511175</xdr:colOff>
      <xdr:row>57</xdr:row>
      <xdr:rowOff>85598</xdr:rowOff>
    </xdr:to>
    <xdr:cxnSp macro="">
      <xdr:nvCxnSpPr>
        <xdr:cNvPr id="121" name="直線コネクタ 120"/>
        <xdr:cNvCxnSpPr/>
      </xdr:nvCxnSpPr>
      <xdr:spPr>
        <a:xfrm>
          <a:off x="3797300" y="9477115"/>
          <a:ext cx="838200" cy="38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47365</xdr:rowOff>
    </xdr:from>
    <xdr:to>
      <xdr:col>5</xdr:col>
      <xdr:colOff>358775</xdr:colOff>
      <xdr:row>57</xdr:row>
      <xdr:rowOff>42831</xdr:rowOff>
    </xdr:to>
    <xdr:cxnSp macro="">
      <xdr:nvCxnSpPr>
        <xdr:cNvPr id="124" name="直線コネクタ 123"/>
        <xdr:cNvCxnSpPr/>
      </xdr:nvCxnSpPr>
      <xdr:spPr>
        <a:xfrm flipV="1">
          <a:off x="2908300" y="9477115"/>
          <a:ext cx="889000" cy="33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38589</xdr:rowOff>
    </xdr:from>
    <xdr:to>
      <xdr:col>5</xdr:col>
      <xdr:colOff>409575</xdr:colOff>
      <xdr:row>56</xdr:row>
      <xdr:rowOff>140189</xdr:rowOff>
    </xdr:to>
    <xdr:sp macro="" textlink="">
      <xdr:nvSpPr>
        <xdr:cNvPr id="125" name="フローチャート : 判断 124"/>
        <xdr:cNvSpPr/>
      </xdr:nvSpPr>
      <xdr:spPr>
        <a:xfrm>
          <a:off x="3746500" y="963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131316</xdr:rowOff>
    </xdr:from>
    <xdr:ext cx="534377" cy="259045"/>
    <xdr:sp macro="" textlink="">
      <xdr:nvSpPr>
        <xdr:cNvPr id="126" name="テキスト ボックス 125"/>
        <xdr:cNvSpPr txBox="1"/>
      </xdr:nvSpPr>
      <xdr:spPr>
        <a:xfrm>
          <a:off x="3530111" y="973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44,641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114877</xdr:rowOff>
    </xdr:from>
    <xdr:to>
      <xdr:col>4</xdr:col>
      <xdr:colOff>155575</xdr:colOff>
      <xdr:row>57</xdr:row>
      <xdr:rowOff>42831</xdr:rowOff>
    </xdr:to>
    <xdr:cxnSp macro="">
      <xdr:nvCxnSpPr>
        <xdr:cNvPr id="127" name="直線コネクタ 126"/>
        <xdr:cNvCxnSpPr/>
      </xdr:nvCxnSpPr>
      <xdr:spPr>
        <a:xfrm>
          <a:off x="2019300" y="9716077"/>
          <a:ext cx="889000" cy="99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114877</xdr:rowOff>
    </xdr:from>
    <xdr:to>
      <xdr:col>2</xdr:col>
      <xdr:colOff>638175</xdr:colOff>
      <xdr:row>57</xdr:row>
      <xdr:rowOff>41345</xdr:rowOff>
    </xdr:to>
    <xdr:cxnSp macro="">
      <xdr:nvCxnSpPr>
        <xdr:cNvPr id="130" name="直線コネクタ 129"/>
        <xdr:cNvCxnSpPr/>
      </xdr:nvCxnSpPr>
      <xdr:spPr>
        <a:xfrm flipV="1">
          <a:off x="1130300" y="9716077"/>
          <a:ext cx="889000" cy="9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34798</xdr:rowOff>
    </xdr:from>
    <xdr:to>
      <xdr:col>6</xdr:col>
      <xdr:colOff>561975</xdr:colOff>
      <xdr:row>57</xdr:row>
      <xdr:rowOff>136398</xdr:rowOff>
    </xdr:to>
    <xdr:sp macro="" textlink="">
      <xdr:nvSpPr>
        <xdr:cNvPr id="140" name="円/楕円 139"/>
        <xdr:cNvSpPr/>
      </xdr:nvSpPr>
      <xdr:spPr>
        <a:xfrm>
          <a:off x="4584700" y="980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13225</xdr:rowOff>
    </xdr:from>
    <xdr:ext cx="534377" cy="259045"/>
    <xdr:sp macro="" textlink="">
      <xdr:nvSpPr>
        <xdr:cNvPr id="141" name="総務費該当値テキスト"/>
        <xdr:cNvSpPr txBox="1"/>
      </xdr:nvSpPr>
      <xdr:spPr>
        <a:xfrm>
          <a:off x="4686300" y="97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168015</xdr:rowOff>
    </xdr:from>
    <xdr:to>
      <xdr:col>5</xdr:col>
      <xdr:colOff>409575</xdr:colOff>
      <xdr:row>55</xdr:row>
      <xdr:rowOff>98165</xdr:rowOff>
    </xdr:to>
    <xdr:sp macro="" textlink="">
      <xdr:nvSpPr>
        <xdr:cNvPr id="142" name="円/楕円 141"/>
        <xdr:cNvSpPr/>
      </xdr:nvSpPr>
      <xdr:spPr>
        <a:xfrm>
          <a:off x="3746500" y="942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114692</xdr:rowOff>
    </xdr:from>
    <xdr:ext cx="534377" cy="259045"/>
    <xdr:sp macro="" textlink="">
      <xdr:nvSpPr>
        <xdr:cNvPr id="143" name="テキスト ボックス 142"/>
        <xdr:cNvSpPr txBox="1"/>
      </xdr:nvSpPr>
      <xdr:spPr>
        <a:xfrm>
          <a:off x="3530111" y="920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163481</xdr:rowOff>
    </xdr:from>
    <xdr:to>
      <xdr:col>4</xdr:col>
      <xdr:colOff>206375</xdr:colOff>
      <xdr:row>57</xdr:row>
      <xdr:rowOff>93631</xdr:rowOff>
    </xdr:to>
    <xdr:sp macro="" textlink="">
      <xdr:nvSpPr>
        <xdr:cNvPr id="144" name="円/楕円 143"/>
        <xdr:cNvSpPr/>
      </xdr:nvSpPr>
      <xdr:spPr>
        <a:xfrm>
          <a:off x="2857500" y="97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84758</xdr:rowOff>
    </xdr:from>
    <xdr:ext cx="534377" cy="259045"/>
    <xdr:sp macro="" textlink="">
      <xdr:nvSpPr>
        <xdr:cNvPr id="145" name="テキスト ボックス 144"/>
        <xdr:cNvSpPr txBox="1"/>
      </xdr:nvSpPr>
      <xdr:spPr>
        <a:xfrm>
          <a:off x="2641111" y="985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64077</xdr:rowOff>
    </xdr:from>
    <xdr:to>
      <xdr:col>3</xdr:col>
      <xdr:colOff>3175</xdr:colOff>
      <xdr:row>56</xdr:row>
      <xdr:rowOff>165677</xdr:rowOff>
    </xdr:to>
    <xdr:sp macro="" textlink="">
      <xdr:nvSpPr>
        <xdr:cNvPr id="146" name="円/楕円 145"/>
        <xdr:cNvSpPr/>
      </xdr:nvSpPr>
      <xdr:spPr>
        <a:xfrm>
          <a:off x="1968500" y="96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156804</xdr:rowOff>
    </xdr:from>
    <xdr:ext cx="534377" cy="259045"/>
    <xdr:sp macro="" textlink="">
      <xdr:nvSpPr>
        <xdr:cNvPr id="147" name="テキスト ボックス 146"/>
        <xdr:cNvSpPr txBox="1"/>
      </xdr:nvSpPr>
      <xdr:spPr>
        <a:xfrm>
          <a:off x="1752111" y="97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161995</xdr:rowOff>
    </xdr:from>
    <xdr:to>
      <xdr:col>1</xdr:col>
      <xdr:colOff>485775</xdr:colOff>
      <xdr:row>57</xdr:row>
      <xdr:rowOff>92145</xdr:rowOff>
    </xdr:to>
    <xdr:sp macro="" textlink="">
      <xdr:nvSpPr>
        <xdr:cNvPr id="148" name="円/楕円 147"/>
        <xdr:cNvSpPr/>
      </xdr:nvSpPr>
      <xdr:spPr>
        <a:xfrm>
          <a:off x="1079500" y="97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83272</xdr:rowOff>
    </xdr:from>
    <xdr:ext cx="534377" cy="259045"/>
    <xdr:sp macro="" textlink="">
      <xdr:nvSpPr>
        <xdr:cNvPr id="149" name="テキスト ボックス 148"/>
        <xdr:cNvSpPr txBox="1"/>
      </xdr:nvSpPr>
      <xdr:spPr>
        <a:xfrm>
          <a:off x="863111" y="9855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29809</xdr:rowOff>
    </xdr:from>
    <xdr:to>
      <xdr:col>6</xdr:col>
      <xdr:colOff>511175</xdr:colOff>
      <xdr:row>70</xdr:row>
      <xdr:rowOff>110668</xdr:rowOff>
    </xdr:to>
    <xdr:cxnSp macro="">
      <xdr:nvCxnSpPr>
        <xdr:cNvPr id="181" name="直線コネクタ 180"/>
        <xdr:cNvCxnSpPr/>
      </xdr:nvCxnSpPr>
      <xdr:spPr>
        <a:xfrm flipV="1">
          <a:off x="3797300" y="12031309"/>
          <a:ext cx="838200" cy="8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33364</xdr:rowOff>
    </xdr:from>
    <xdr:ext cx="599010" cy="259045"/>
    <xdr:sp macro="" textlink="">
      <xdr:nvSpPr>
        <xdr:cNvPr id="182" name="民生費平均値テキスト"/>
        <xdr:cNvSpPr txBox="1"/>
      </xdr:nvSpPr>
      <xdr:spPr>
        <a:xfrm>
          <a:off x="4686300" y="12892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110668</xdr:rowOff>
    </xdr:from>
    <xdr:to>
      <xdr:col>5</xdr:col>
      <xdr:colOff>358775</xdr:colOff>
      <xdr:row>72</xdr:row>
      <xdr:rowOff>112235</xdr:rowOff>
    </xdr:to>
    <xdr:cxnSp macro="">
      <xdr:nvCxnSpPr>
        <xdr:cNvPr id="184" name="直線コネクタ 183"/>
        <xdr:cNvCxnSpPr/>
      </xdr:nvCxnSpPr>
      <xdr:spPr>
        <a:xfrm flipV="1">
          <a:off x="2908300" y="12112168"/>
          <a:ext cx="889000" cy="34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90664</xdr:rowOff>
    </xdr:from>
    <xdr:to>
      <xdr:col>5</xdr:col>
      <xdr:colOff>409575</xdr:colOff>
      <xdr:row>77</xdr:row>
      <xdr:rowOff>20814</xdr:rowOff>
    </xdr:to>
    <xdr:sp macro="" textlink="">
      <xdr:nvSpPr>
        <xdr:cNvPr id="185" name="フローチャート : 判断 184"/>
        <xdr:cNvSpPr/>
      </xdr:nvSpPr>
      <xdr:spPr>
        <a:xfrm>
          <a:off x="3746500" y="1312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11941</xdr:rowOff>
    </xdr:from>
    <xdr:ext cx="599010" cy="259045"/>
    <xdr:sp macro="" textlink="">
      <xdr:nvSpPr>
        <xdr:cNvPr id="186" name="テキスト ボックス 185"/>
        <xdr:cNvSpPr txBox="1"/>
      </xdr:nvSpPr>
      <xdr:spPr>
        <a:xfrm>
          <a:off x="3497794" y="1321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124,446</a:t>
          </a:r>
          <a:endParaRPr kumimoji="1" lang="ja-JP" altLang="en-US" sz="1000" b="1">
            <a:solidFill>
              <a:srgbClr val="000080"/>
            </a:solidFill>
            <a:latin typeface="ＭＳ Ｐゴシック"/>
          </a:endParaRPr>
        </a:p>
      </xdr:txBody>
    </xdr:sp>
    <xdr:clientData/>
  </xdr:oneCellAnchor>
  <xdr:twoCellAnchor>
    <xdr:from>
      <xdr:col>2</xdr:col>
      <xdr:colOff>638175</xdr:colOff>
      <xdr:row>72</xdr:row>
      <xdr:rowOff>112235</xdr:rowOff>
    </xdr:from>
    <xdr:to>
      <xdr:col>4</xdr:col>
      <xdr:colOff>155575</xdr:colOff>
      <xdr:row>74</xdr:row>
      <xdr:rowOff>52995</xdr:rowOff>
    </xdr:to>
    <xdr:cxnSp macro="">
      <xdr:nvCxnSpPr>
        <xdr:cNvPr id="187" name="直線コネクタ 186"/>
        <xdr:cNvCxnSpPr/>
      </xdr:nvCxnSpPr>
      <xdr:spPr>
        <a:xfrm flipV="1">
          <a:off x="2019300" y="12456635"/>
          <a:ext cx="889000" cy="28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52995</xdr:rowOff>
    </xdr:from>
    <xdr:to>
      <xdr:col>2</xdr:col>
      <xdr:colOff>638175</xdr:colOff>
      <xdr:row>74</xdr:row>
      <xdr:rowOff>125984</xdr:rowOff>
    </xdr:to>
    <xdr:cxnSp macro="">
      <xdr:nvCxnSpPr>
        <xdr:cNvPr id="190" name="直線コネクタ 189"/>
        <xdr:cNvCxnSpPr/>
      </xdr:nvCxnSpPr>
      <xdr:spPr>
        <a:xfrm flipV="1">
          <a:off x="1130300" y="12740295"/>
          <a:ext cx="889000" cy="7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69</xdr:row>
      <xdr:rowOff>150459</xdr:rowOff>
    </xdr:from>
    <xdr:to>
      <xdr:col>6</xdr:col>
      <xdr:colOff>561975</xdr:colOff>
      <xdr:row>70</xdr:row>
      <xdr:rowOff>80609</xdr:rowOff>
    </xdr:to>
    <xdr:sp macro="" textlink="">
      <xdr:nvSpPr>
        <xdr:cNvPr id="200" name="円/楕円 199"/>
        <xdr:cNvSpPr/>
      </xdr:nvSpPr>
      <xdr:spPr>
        <a:xfrm>
          <a:off x="4584700" y="119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103486</xdr:rowOff>
    </xdr:from>
    <xdr:ext cx="599010" cy="259045"/>
    <xdr:sp macro="" textlink="">
      <xdr:nvSpPr>
        <xdr:cNvPr id="201" name="民生費該当値テキスト"/>
        <xdr:cNvSpPr txBox="1"/>
      </xdr:nvSpPr>
      <xdr:spPr>
        <a:xfrm>
          <a:off x="4686300" y="11933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159,365</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59868</xdr:rowOff>
    </xdr:from>
    <xdr:to>
      <xdr:col>5</xdr:col>
      <xdr:colOff>409575</xdr:colOff>
      <xdr:row>70</xdr:row>
      <xdr:rowOff>161468</xdr:rowOff>
    </xdr:to>
    <xdr:sp macro="" textlink="">
      <xdr:nvSpPr>
        <xdr:cNvPr id="202" name="円/楕円 201"/>
        <xdr:cNvSpPr/>
      </xdr:nvSpPr>
      <xdr:spPr>
        <a:xfrm>
          <a:off x="3746500" y="1206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69</xdr:row>
      <xdr:rowOff>6545</xdr:rowOff>
    </xdr:from>
    <xdr:ext cx="599010" cy="259045"/>
    <xdr:sp macro="" textlink="">
      <xdr:nvSpPr>
        <xdr:cNvPr id="203" name="テキスト ボックス 202"/>
        <xdr:cNvSpPr txBox="1"/>
      </xdr:nvSpPr>
      <xdr:spPr>
        <a:xfrm>
          <a:off x="3497794" y="1183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156,889</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61435</xdr:rowOff>
    </xdr:from>
    <xdr:to>
      <xdr:col>4</xdr:col>
      <xdr:colOff>206375</xdr:colOff>
      <xdr:row>72</xdr:row>
      <xdr:rowOff>163035</xdr:rowOff>
    </xdr:to>
    <xdr:sp macro="" textlink="">
      <xdr:nvSpPr>
        <xdr:cNvPr id="204" name="円/楕円 203"/>
        <xdr:cNvSpPr/>
      </xdr:nvSpPr>
      <xdr:spPr>
        <a:xfrm>
          <a:off x="2857500" y="124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154162</xdr:rowOff>
    </xdr:from>
    <xdr:ext cx="599010" cy="259045"/>
    <xdr:sp macro="" textlink="">
      <xdr:nvSpPr>
        <xdr:cNvPr id="205" name="テキスト ボックス 204"/>
        <xdr:cNvSpPr txBox="1"/>
      </xdr:nvSpPr>
      <xdr:spPr>
        <a:xfrm>
          <a:off x="2608794" y="1249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146,341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2195</xdr:rowOff>
    </xdr:from>
    <xdr:to>
      <xdr:col>3</xdr:col>
      <xdr:colOff>3175</xdr:colOff>
      <xdr:row>74</xdr:row>
      <xdr:rowOff>103795</xdr:rowOff>
    </xdr:to>
    <xdr:sp macro="" textlink="">
      <xdr:nvSpPr>
        <xdr:cNvPr id="206" name="円/楕円 205"/>
        <xdr:cNvSpPr/>
      </xdr:nvSpPr>
      <xdr:spPr>
        <a:xfrm>
          <a:off x="1968500" y="126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94922</xdr:rowOff>
    </xdr:from>
    <xdr:ext cx="599010" cy="259045"/>
    <xdr:sp macro="" textlink="">
      <xdr:nvSpPr>
        <xdr:cNvPr id="207" name="テキスト ボックス 206"/>
        <xdr:cNvSpPr txBox="1"/>
      </xdr:nvSpPr>
      <xdr:spPr>
        <a:xfrm>
          <a:off x="1719794" y="12782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137,655</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75184</xdr:rowOff>
    </xdr:from>
    <xdr:to>
      <xdr:col>1</xdr:col>
      <xdr:colOff>485775</xdr:colOff>
      <xdr:row>75</xdr:row>
      <xdr:rowOff>5334</xdr:rowOff>
    </xdr:to>
    <xdr:sp macro="" textlink="">
      <xdr:nvSpPr>
        <xdr:cNvPr id="208" name="円/楕円 207"/>
        <xdr:cNvSpPr/>
      </xdr:nvSpPr>
      <xdr:spPr>
        <a:xfrm>
          <a:off x="1079500" y="1276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167911</xdr:rowOff>
    </xdr:from>
    <xdr:ext cx="599010" cy="259045"/>
    <xdr:sp macro="" textlink="">
      <xdr:nvSpPr>
        <xdr:cNvPr id="209" name="テキスト ボックス 208"/>
        <xdr:cNvSpPr txBox="1"/>
      </xdr:nvSpPr>
      <xdr:spPr>
        <a:xfrm>
          <a:off x="830794" y="12855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39,393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94</xdr:row>
      <xdr:rowOff>154124</xdr:rowOff>
    </xdr:from>
    <xdr:to>
      <xdr:col>6</xdr:col>
      <xdr:colOff>510540</xdr:colOff>
      <xdr:row>99</xdr:row>
      <xdr:rowOff>6724</xdr:rowOff>
    </xdr:to>
    <xdr:cxnSp macro="">
      <xdr:nvCxnSpPr>
        <xdr:cNvPr id="232" name="直線コネクタ 231"/>
        <xdr:cNvCxnSpPr/>
      </xdr:nvCxnSpPr>
      <xdr:spPr>
        <a:xfrm flipV="1">
          <a:off x="4633595" y="16270424"/>
          <a:ext cx="1270" cy="70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10551</xdr:rowOff>
    </xdr:from>
    <xdr:ext cx="534377" cy="259045"/>
    <xdr:sp macro="" textlink="">
      <xdr:nvSpPr>
        <xdr:cNvPr id="233" name="衛生費最小値テキスト"/>
        <xdr:cNvSpPr txBox="1"/>
      </xdr:nvSpPr>
      <xdr:spPr>
        <a:xfrm>
          <a:off x="4686300" y="1698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6724</xdr:rowOff>
    </xdr:from>
    <xdr:to>
      <xdr:col>6</xdr:col>
      <xdr:colOff>600075</xdr:colOff>
      <xdr:row>99</xdr:row>
      <xdr:rowOff>6724</xdr:rowOff>
    </xdr:to>
    <xdr:cxnSp macro="">
      <xdr:nvCxnSpPr>
        <xdr:cNvPr id="234" name="直線コネクタ 233"/>
        <xdr:cNvCxnSpPr/>
      </xdr:nvCxnSpPr>
      <xdr:spPr>
        <a:xfrm>
          <a:off x="4546600" y="1698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100801</xdr:rowOff>
    </xdr:from>
    <xdr:ext cx="534377" cy="259045"/>
    <xdr:sp macro="" textlink="">
      <xdr:nvSpPr>
        <xdr:cNvPr id="235" name="衛生費最大値テキスト"/>
        <xdr:cNvSpPr txBox="1"/>
      </xdr:nvSpPr>
      <xdr:spPr>
        <a:xfrm>
          <a:off x="4686300" y="1604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94</xdr:row>
      <xdr:rowOff>154124</xdr:rowOff>
    </xdr:from>
    <xdr:to>
      <xdr:col>6</xdr:col>
      <xdr:colOff>600075</xdr:colOff>
      <xdr:row>94</xdr:row>
      <xdr:rowOff>154124</xdr:rowOff>
    </xdr:to>
    <xdr:cxnSp macro="">
      <xdr:nvCxnSpPr>
        <xdr:cNvPr id="236" name="直線コネクタ 235"/>
        <xdr:cNvCxnSpPr/>
      </xdr:nvCxnSpPr>
      <xdr:spPr>
        <a:xfrm>
          <a:off x="4546600" y="1627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89911</xdr:rowOff>
    </xdr:from>
    <xdr:to>
      <xdr:col>6</xdr:col>
      <xdr:colOff>511175</xdr:colOff>
      <xdr:row>97</xdr:row>
      <xdr:rowOff>54569</xdr:rowOff>
    </xdr:to>
    <xdr:cxnSp macro="">
      <xdr:nvCxnSpPr>
        <xdr:cNvPr id="237" name="直線コネクタ 236"/>
        <xdr:cNvCxnSpPr/>
      </xdr:nvCxnSpPr>
      <xdr:spPr>
        <a:xfrm flipV="1">
          <a:off x="3797300" y="16549111"/>
          <a:ext cx="838200" cy="1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106029</xdr:rowOff>
    </xdr:from>
    <xdr:ext cx="534377" cy="259045"/>
    <xdr:sp macro="" textlink="">
      <xdr:nvSpPr>
        <xdr:cNvPr id="238" name="衛生費平均値テキスト"/>
        <xdr:cNvSpPr txBox="1"/>
      </xdr:nvSpPr>
      <xdr:spPr>
        <a:xfrm>
          <a:off x="4686300" y="16565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127602</xdr:rowOff>
    </xdr:from>
    <xdr:to>
      <xdr:col>6</xdr:col>
      <xdr:colOff>561975</xdr:colOff>
      <xdr:row>97</xdr:row>
      <xdr:rowOff>57752</xdr:rowOff>
    </xdr:to>
    <xdr:sp macro="" textlink="">
      <xdr:nvSpPr>
        <xdr:cNvPr id="239" name="フローチャート : 判断 238"/>
        <xdr:cNvSpPr/>
      </xdr:nvSpPr>
      <xdr:spPr>
        <a:xfrm>
          <a:off x="4584700" y="1658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163063</xdr:rowOff>
    </xdr:from>
    <xdr:to>
      <xdr:col>5</xdr:col>
      <xdr:colOff>358775</xdr:colOff>
      <xdr:row>97</xdr:row>
      <xdr:rowOff>54569</xdr:rowOff>
    </xdr:to>
    <xdr:cxnSp macro="">
      <xdr:nvCxnSpPr>
        <xdr:cNvPr id="240" name="直線コネクタ 239"/>
        <xdr:cNvCxnSpPr/>
      </xdr:nvCxnSpPr>
      <xdr:spPr>
        <a:xfrm>
          <a:off x="2908300" y="15765013"/>
          <a:ext cx="889000" cy="92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164224</xdr:rowOff>
    </xdr:from>
    <xdr:to>
      <xdr:col>5</xdr:col>
      <xdr:colOff>409575</xdr:colOff>
      <xdr:row>97</xdr:row>
      <xdr:rowOff>94374</xdr:rowOff>
    </xdr:to>
    <xdr:sp macro="" textlink="">
      <xdr:nvSpPr>
        <xdr:cNvPr id="241" name="フローチャート : 判断 240"/>
        <xdr:cNvSpPr/>
      </xdr:nvSpPr>
      <xdr:spPr>
        <a:xfrm>
          <a:off x="3746500" y="1662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110901</xdr:rowOff>
    </xdr:from>
    <xdr:ext cx="534377" cy="259045"/>
    <xdr:sp macro="" textlink="">
      <xdr:nvSpPr>
        <xdr:cNvPr id="242" name="テキスト ボックス 241"/>
        <xdr:cNvSpPr txBox="1"/>
      </xdr:nvSpPr>
      <xdr:spPr>
        <a:xfrm>
          <a:off x="3530111" y="163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31,705</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163063</xdr:rowOff>
    </xdr:from>
    <xdr:to>
      <xdr:col>4</xdr:col>
      <xdr:colOff>155575</xdr:colOff>
      <xdr:row>96</xdr:row>
      <xdr:rowOff>107855</xdr:rowOff>
    </xdr:to>
    <xdr:cxnSp macro="">
      <xdr:nvCxnSpPr>
        <xdr:cNvPr id="243" name="直線コネクタ 242"/>
        <xdr:cNvCxnSpPr/>
      </xdr:nvCxnSpPr>
      <xdr:spPr>
        <a:xfrm flipV="1">
          <a:off x="2019300" y="15765013"/>
          <a:ext cx="889000" cy="80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20868</xdr:rowOff>
    </xdr:from>
    <xdr:to>
      <xdr:col>4</xdr:col>
      <xdr:colOff>206375</xdr:colOff>
      <xdr:row>97</xdr:row>
      <xdr:rowOff>122468</xdr:rowOff>
    </xdr:to>
    <xdr:sp macro="" textlink="">
      <xdr:nvSpPr>
        <xdr:cNvPr id="244" name="フローチャート : 判断 243"/>
        <xdr:cNvSpPr/>
      </xdr:nvSpPr>
      <xdr:spPr>
        <a:xfrm>
          <a:off x="2857500" y="1665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113595</xdr:rowOff>
    </xdr:from>
    <xdr:ext cx="534377" cy="259045"/>
    <xdr:sp macro="" textlink="">
      <xdr:nvSpPr>
        <xdr:cNvPr id="245" name="テキスト ボックス 244"/>
        <xdr:cNvSpPr txBox="1"/>
      </xdr:nvSpPr>
      <xdr:spPr>
        <a:xfrm>
          <a:off x="2641111" y="1674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107855</xdr:rowOff>
    </xdr:from>
    <xdr:to>
      <xdr:col>2</xdr:col>
      <xdr:colOff>638175</xdr:colOff>
      <xdr:row>97</xdr:row>
      <xdr:rowOff>23296</xdr:rowOff>
    </xdr:to>
    <xdr:cxnSp macro="">
      <xdr:nvCxnSpPr>
        <xdr:cNvPr id="246" name="直線コネクタ 245"/>
        <xdr:cNvCxnSpPr/>
      </xdr:nvCxnSpPr>
      <xdr:spPr>
        <a:xfrm flipV="1">
          <a:off x="1130300" y="16567055"/>
          <a:ext cx="889000" cy="8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49009</xdr:rowOff>
    </xdr:from>
    <xdr:to>
      <xdr:col>3</xdr:col>
      <xdr:colOff>3175</xdr:colOff>
      <xdr:row>97</xdr:row>
      <xdr:rowOff>150609</xdr:rowOff>
    </xdr:to>
    <xdr:sp macro="" textlink="">
      <xdr:nvSpPr>
        <xdr:cNvPr id="247" name="フローチャート : 判断 246"/>
        <xdr:cNvSpPr/>
      </xdr:nvSpPr>
      <xdr:spPr>
        <a:xfrm>
          <a:off x="1968500" y="1667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141736</xdr:rowOff>
    </xdr:from>
    <xdr:ext cx="534377" cy="259045"/>
    <xdr:sp macro="" textlink="">
      <xdr:nvSpPr>
        <xdr:cNvPr id="248" name="テキスト ボックス 247"/>
        <xdr:cNvSpPr txBox="1"/>
      </xdr:nvSpPr>
      <xdr:spPr>
        <a:xfrm>
          <a:off x="1752111" y="1677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45603</xdr:rowOff>
    </xdr:from>
    <xdr:to>
      <xdr:col>1</xdr:col>
      <xdr:colOff>485775</xdr:colOff>
      <xdr:row>97</xdr:row>
      <xdr:rowOff>147203</xdr:rowOff>
    </xdr:to>
    <xdr:sp macro="" textlink="">
      <xdr:nvSpPr>
        <xdr:cNvPr id="249" name="フローチャート : 判断 248"/>
        <xdr:cNvSpPr/>
      </xdr:nvSpPr>
      <xdr:spPr>
        <a:xfrm>
          <a:off x="1079500" y="16676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138330</xdr:rowOff>
    </xdr:from>
    <xdr:ext cx="534377" cy="259045"/>
    <xdr:sp macro="" textlink="">
      <xdr:nvSpPr>
        <xdr:cNvPr id="250" name="テキスト ボックス 249"/>
        <xdr:cNvSpPr txBox="1"/>
      </xdr:nvSpPr>
      <xdr:spPr>
        <a:xfrm>
          <a:off x="863111" y="1676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39111</xdr:rowOff>
    </xdr:from>
    <xdr:to>
      <xdr:col>6</xdr:col>
      <xdr:colOff>561975</xdr:colOff>
      <xdr:row>96</xdr:row>
      <xdr:rowOff>140711</xdr:rowOff>
    </xdr:to>
    <xdr:sp macro="" textlink="">
      <xdr:nvSpPr>
        <xdr:cNvPr id="256" name="円/楕円 255"/>
        <xdr:cNvSpPr/>
      </xdr:nvSpPr>
      <xdr:spPr>
        <a:xfrm>
          <a:off x="4584700" y="1649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61988</xdr:rowOff>
    </xdr:from>
    <xdr:ext cx="534377" cy="259045"/>
    <xdr:sp macro="" textlink="">
      <xdr:nvSpPr>
        <xdr:cNvPr id="257" name="衛生費該当値テキスト"/>
        <xdr:cNvSpPr txBox="1"/>
      </xdr:nvSpPr>
      <xdr:spPr>
        <a:xfrm>
          <a:off x="4686300" y="163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37,178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3769</xdr:rowOff>
    </xdr:from>
    <xdr:to>
      <xdr:col>5</xdr:col>
      <xdr:colOff>409575</xdr:colOff>
      <xdr:row>97</xdr:row>
      <xdr:rowOff>105369</xdr:rowOff>
    </xdr:to>
    <xdr:sp macro="" textlink="">
      <xdr:nvSpPr>
        <xdr:cNvPr id="258" name="円/楕円 257"/>
        <xdr:cNvSpPr/>
      </xdr:nvSpPr>
      <xdr:spPr>
        <a:xfrm>
          <a:off x="3746500" y="1663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96496</xdr:rowOff>
    </xdr:from>
    <xdr:ext cx="534377" cy="259045"/>
    <xdr:sp macro="" textlink="">
      <xdr:nvSpPr>
        <xdr:cNvPr id="259" name="テキスト ボックス 258"/>
        <xdr:cNvSpPr txBox="1"/>
      </xdr:nvSpPr>
      <xdr:spPr>
        <a:xfrm>
          <a:off x="3530111" y="16727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31,224</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112263</xdr:rowOff>
    </xdr:from>
    <xdr:to>
      <xdr:col>4</xdr:col>
      <xdr:colOff>206375</xdr:colOff>
      <xdr:row>92</xdr:row>
      <xdr:rowOff>42413</xdr:rowOff>
    </xdr:to>
    <xdr:sp macro="" textlink="">
      <xdr:nvSpPr>
        <xdr:cNvPr id="260" name="円/楕円 259"/>
        <xdr:cNvSpPr/>
      </xdr:nvSpPr>
      <xdr:spPr>
        <a:xfrm>
          <a:off x="2857500" y="1571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90</xdr:row>
      <xdr:rowOff>58940</xdr:rowOff>
    </xdr:from>
    <xdr:ext cx="534377" cy="259045"/>
    <xdr:sp macro="" textlink="">
      <xdr:nvSpPr>
        <xdr:cNvPr id="261" name="テキスト ボックス 260"/>
        <xdr:cNvSpPr txBox="1"/>
      </xdr:nvSpPr>
      <xdr:spPr>
        <a:xfrm>
          <a:off x="2641111" y="1548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57055</xdr:rowOff>
    </xdr:from>
    <xdr:to>
      <xdr:col>3</xdr:col>
      <xdr:colOff>3175</xdr:colOff>
      <xdr:row>96</xdr:row>
      <xdr:rowOff>158655</xdr:rowOff>
    </xdr:to>
    <xdr:sp macro="" textlink="">
      <xdr:nvSpPr>
        <xdr:cNvPr id="262" name="円/楕円 261"/>
        <xdr:cNvSpPr/>
      </xdr:nvSpPr>
      <xdr:spPr>
        <a:xfrm>
          <a:off x="1968500" y="165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3732</xdr:rowOff>
    </xdr:from>
    <xdr:ext cx="534377" cy="259045"/>
    <xdr:sp macro="" textlink="">
      <xdr:nvSpPr>
        <xdr:cNvPr id="263" name="テキスト ボックス 262"/>
        <xdr:cNvSpPr txBox="1"/>
      </xdr:nvSpPr>
      <xdr:spPr>
        <a:xfrm>
          <a:off x="1752111" y="1629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143946</xdr:rowOff>
    </xdr:from>
    <xdr:to>
      <xdr:col>1</xdr:col>
      <xdr:colOff>485775</xdr:colOff>
      <xdr:row>97</xdr:row>
      <xdr:rowOff>74096</xdr:rowOff>
    </xdr:to>
    <xdr:sp macro="" textlink="">
      <xdr:nvSpPr>
        <xdr:cNvPr id="264" name="円/楕円 263"/>
        <xdr:cNvSpPr/>
      </xdr:nvSpPr>
      <xdr:spPr>
        <a:xfrm>
          <a:off x="1079500" y="166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90623</xdr:rowOff>
    </xdr:from>
    <xdr:ext cx="534377" cy="259045"/>
    <xdr:sp macro="" textlink="">
      <xdr:nvSpPr>
        <xdr:cNvPr id="265" name="テキスト ボックス 264"/>
        <xdr:cNvSpPr txBox="1"/>
      </xdr:nvSpPr>
      <xdr:spPr>
        <a:xfrm>
          <a:off x="863111" y="1637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120523</xdr:rowOff>
    </xdr:from>
    <xdr:to>
      <xdr:col>15</xdr:col>
      <xdr:colOff>180975</xdr:colOff>
      <xdr:row>38</xdr:row>
      <xdr:rowOff>120523</xdr:rowOff>
    </xdr:to>
    <xdr:cxnSp macro="">
      <xdr:nvCxnSpPr>
        <xdr:cNvPr id="294" name="直線コネクタ 293"/>
        <xdr:cNvCxnSpPr/>
      </xdr:nvCxnSpPr>
      <xdr:spPr>
        <a:xfrm>
          <a:off x="9639300" y="66356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120523</xdr:rowOff>
    </xdr:from>
    <xdr:to>
      <xdr:col>14</xdr:col>
      <xdr:colOff>28575</xdr:colOff>
      <xdr:row>38</xdr:row>
      <xdr:rowOff>124968</xdr:rowOff>
    </xdr:to>
    <xdr:cxnSp macro="">
      <xdr:nvCxnSpPr>
        <xdr:cNvPr id="297" name="直線コネクタ 296"/>
        <xdr:cNvCxnSpPr/>
      </xdr:nvCxnSpPr>
      <xdr:spPr>
        <a:xfrm flipV="1">
          <a:off x="8750300" y="6635623"/>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65405</xdr:rowOff>
    </xdr:from>
    <xdr:to>
      <xdr:col>14</xdr:col>
      <xdr:colOff>79375</xdr:colOff>
      <xdr:row>37</xdr:row>
      <xdr:rowOff>167005</xdr:rowOff>
    </xdr:to>
    <xdr:sp macro="" textlink="">
      <xdr:nvSpPr>
        <xdr:cNvPr id="298" name="フローチャート : 判断 297"/>
        <xdr:cNvSpPr/>
      </xdr:nvSpPr>
      <xdr:spPr>
        <a:xfrm>
          <a:off x="9588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12082</xdr:rowOff>
    </xdr:from>
    <xdr:ext cx="469744" cy="259045"/>
    <xdr:sp macro="" textlink="">
      <xdr:nvSpPr>
        <xdr:cNvPr id="299" name="テキスト ボックス 298"/>
        <xdr:cNvSpPr txBox="1"/>
      </xdr:nvSpPr>
      <xdr:spPr>
        <a:xfrm>
          <a:off x="9404427" y="618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75565</xdr:rowOff>
    </xdr:from>
    <xdr:to>
      <xdr:col>12</xdr:col>
      <xdr:colOff>511175</xdr:colOff>
      <xdr:row>38</xdr:row>
      <xdr:rowOff>124968</xdr:rowOff>
    </xdr:to>
    <xdr:cxnSp macro="">
      <xdr:nvCxnSpPr>
        <xdr:cNvPr id="300" name="直線コネクタ 299"/>
        <xdr:cNvCxnSpPr/>
      </xdr:nvCxnSpPr>
      <xdr:spPr>
        <a:xfrm>
          <a:off x="7861300" y="6590665"/>
          <a:ext cx="889000" cy="4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302" name="テキスト ボックス 301"/>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75565</xdr:rowOff>
    </xdr:from>
    <xdr:to>
      <xdr:col>11</xdr:col>
      <xdr:colOff>307975</xdr:colOff>
      <xdr:row>38</xdr:row>
      <xdr:rowOff>79248</xdr:rowOff>
    </xdr:to>
    <xdr:cxnSp macro="">
      <xdr:nvCxnSpPr>
        <xdr:cNvPr id="303" name="直線コネクタ 302"/>
        <xdr:cNvCxnSpPr/>
      </xdr:nvCxnSpPr>
      <xdr:spPr>
        <a:xfrm flipV="1">
          <a:off x="6972300" y="659066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111904</xdr:rowOff>
    </xdr:from>
    <xdr:ext cx="469744" cy="259045"/>
    <xdr:sp macro="" textlink="">
      <xdr:nvSpPr>
        <xdr:cNvPr id="305" name="テキスト ボックス 304"/>
        <xdr:cNvSpPr txBox="1"/>
      </xdr:nvSpPr>
      <xdr:spPr>
        <a:xfrm>
          <a:off x="7626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89425</xdr:rowOff>
    </xdr:from>
    <xdr:ext cx="469744" cy="259045"/>
    <xdr:sp macro="" textlink="">
      <xdr:nvSpPr>
        <xdr:cNvPr id="307" name="テキスト ボックス 306"/>
        <xdr:cNvSpPr txBox="1"/>
      </xdr:nvSpPr>
      <xdr:spPr>
        <a:xfrm>
          <a:off x="6737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69723</xdr:rowOff>
    </xdr:from>
    <xdr:to>
      <xdr:col>15</xdr:col>
      <xdr:colOff>231775</xdr:colOff>
      <xdr:row>38</xdr:row>
      <xdr:rowOff>171323</xdr:rowOff>
    </xdr:to>
    <xdr:sp macro="" textlink="">
      <xdr:nvSpPr>
        <xdr:cNvPr id="313" name="円/楕円 312"/>
        <xdr:cNvSpPr/>
      </xdr:nvSpPr>
      <xdr:spPr>
        <a:xfrm>
          <a:off x="104267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156100</xdr:rowOff>
    </xdr:from>
    <xdr:ext cx="378565" cy="259045"/>
    <xdr:sp macro="" textlink="">
      <xdr:nvSpPr>
        <xdr:cNvPr id="314" name="労働費該当値テキスト"/>
        <xdr:cNvSpPr txBox="1"/>
      </xdr:nvSpPr>
      <xdr:spPr>
        <a:xfrm>
          <a:off x="10528300" y="6499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69723</xdr:rowOff>
    </xdr:from>
    <xdr:to>
      <xdr:col>14</xdr:col>
      <xdr:colOff>79375</xdr:colOff>
      <xdr:row>38</xdr:row>
      <xdr:rowOff>171323</xdr:rowOff>
    </xdr:to>
    <xdr:sp macro="" textlink="">
      <xdr:nvSpPr>
        <xdr:cNvPr id="315" name="円/楕円 314"/>
        <xdr:cNvSpPr/>
      </xdr:nvSpPr>
      <xdr:spPr>
        <a:xfrm>
          <a:off x="9588500" y="658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162450</xdr:rowOff>
    </xdr:from>
    <xdr:ext cx="378565" cy="259045"/>
    <xdr:sp macro="" textlink="">
      <xdr:nvSpPr>
        <xdr:cNvPr id="316" name="テキスト ボックス 315"/>
        <xdr:cNvSpPr txBox="1"/>
      </xdr:nvSpPr>
      <xdr:spPr>
        <a:xfrm>
          <a:off x="9450017" y="6677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74168</xdr:rowOff>
    </xdr:from>
    <xdr:to>
      <xdr:col>12</xdr:col>
      <xdr:colOff>561975</xdr:colOff>
      <xdr:row>39</xdr:row>
      <xdr:rowOff>4318</xdr:rowOff>
    </xdr:to>
    <xdr:sp macro="" textlink="">
      <xdr:nvSpPr>
        <xdr:cNvPr id="317" name="円/楕円 316"/>
        <xdr:cNvSpPr/>
      </xdr:nvSpPr>
      <xdr:spPr>
        <a:xfrm>
          <a:off x="8699500" y="6589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166895</xdr:rowOff>
    </xdr:from>
    <xdr:ext cx="378565" cy="259045"/>
    <xdr:sp macro="" textlink="">
      <xdr:nvSpPr>
        <xdr:cNvPr id="318" name="テキスト ボックス 317"/>
        <xdr:cNvSpPr txBox="1"/>
      </xdr:nvSpPr>
      <xdr:spPr>
        <a:xfrm>
          <a:off x="8561017" y="6681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24765</xdr:rowOff>
    </xdr:from>
    <xdr:to>
      <xdr:col>11</xdr:col>
      <xdr:colOff>358775</xdr:colOff>
      <xdr:row>38</xdr:row>
      <xdr:rowOff>126365</xdr:rowOff>
    </xdr:to>
    <xdr:sp macro="" textlink="">
      <xdr:nvSpPr>
        <xdr:cNvPr id="319" name="円/楕円 318"/>
        <xdr:cNvSpPr/>
      </xdr:nvSpPr>
      <xdr:spPr>
        <a:xfrm>
          <a:off x="7810500" y="653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117492</xdr:rowOff>
    </xdr:from>
    <xdr:ext cx="469744" cy="259045"/>
    <xdr:sp macro="" textlink="">
      <xdr:nvSpPr>
        <xdr:cNvPr id="320" name="テキスト ボックス 319"/>
        <xdr:cNvSpPr txBox="1"/>
      </xdr:nvSpPr>
      <xdr:spPr>
        <a:xfrm>
          <a:off x="7626427" y="6632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28448</xdr:rowOff>
    </xdr:from>
    <xdr:to>
      <xdr:col>10</xdr:col>
      <xdr:colOff>155575</xdr:colOff>
      <xdr:row>38</xdr:row>
      <xdr:rowOff>130048</xdr:rowOff>
    </xdr:to>
    <xdr:sp macro="" textlink="">
      <xdr:nvSpPr>
        <xdr:cNvPr id="321" name="円/楕円 320"/>
        <xdr:cNvSpPr/>
      </xdr:nvSpPr>
      <xdr:spPr>
        <a:xfrm>
          <a:off x="6921500" y="65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121175</xdr:rowOff>
    </xdr:from>
    <xdr:ext cx="469744" cy="259045"/>
    <xdr:sp macro="" textlink="">
      <xdr:nvSpPr>
        <xdr:cNvPr id="322" name="テキスト ボックス 321"/>
        <xdr:cNvSpPr txBox="1"/>
      </xdr:nvSpPr>
      <xdr:spPr>
        <a:xfrm>
          <a:off x="6737427" y="6636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120841</xdr:rowOff>
    </xdr:from>
    <xdr:to>
      <xdr:col>15</xdr:col>
      <xdr:colOff>180975</xdr:colOff>
      <xdr:row>54</xdr:row>
      <xdr:rowOff>154559</xdr:rowOff>
    </xdr:to>
    <xdr:cxnSp macro="">
      <xdr:nvCxnSpPr>
        <xdr:cNvPr id="347" name="直線コネクタ 346"/>
        <xdr:cNvCxnSpPr/>
      </xdr:nvCxnSpPr>
      <xdr:spPr>
        <a:xfrm flipV="1">
          <a:off x="9639300" y="9379141"/>
          <a:ext cx="838200" cy="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124134</xdr:rowOff>
    </xdr:from>
    <xdr:ext cx="469744" cy="259045"/>
    <xdr:sp macro="" textlink="">
      <xdr:nvSpPr>
        <xdr:cNvPr id="348" name="農林水産業費平均値テキスト"/>
        <xdr:cNvSpPr txBox="1"/>
      </xdr:nvSpPr>
      <xdr:spPr>
        <a:xfrm>
          <a:off x="10528300" y="938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154559</xdr:rowOff>
    </xdr:from>
    <xdr:to>
      <xdr:col>14</xdr:col>
      <xdr:colOff>28575</xdr:colOff>
      <xdr:row>55</xdr:row>
      <xdr:rowOff>62033</xdr:rowOff>
    </xdr:to>
    <xdr:cxnSp macro="">
      <xdr:nvCxnSpPr>
        <xdr:cNvPr id="350" name="直線コネクタ 349"/>
        <xdr:cNvCxnSpPr/>
      </xdr:nvCxnSpPr>
      <xdr:spPr>
        <a:xfrm flipV="1">
          <a:off x="8750300" y="9412859"/>
          <a:ext cx="889000" cy="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118390</xdr:rowOff>
    </xdr:from>
    <xdr:to>
      <xdr:col>14</xdr:col>
      <xdr:colOff>79375</xdr:colOff>
      <xdr:row>55</xdr:row>
      <xdr:rowOff>48540</xdr:rowOff>
    </xdr:to>
    <xdr:sp macro="" textlink="">
      <xdr:nvSpPr>
        <xdr:cNvPr id="351" name="フローチャート : 判断 350"/>
        <xdr:cNvSpPr/>
      </xdr:nvSpPr>
      <xdr:spPr>
        <a:xfrm>
          <a:off x="9588500" y="937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39667</xdr:rowOff>
    </xdr:from>
    <xdr:ext cx="469744" cy="259045"/>
    <xdr:sp macro="" textlink="">
      <xdr:nvSpPr>
        <xdr:cNvPr id="352" name="テキスト ボックス 351"/>
        <xdr:cNvSpPr txBox="1"/>
      </xdr:nvSpPr>
      <xdr:spPr>
        <a:xfrm>
          <a:off x="9404427" y="946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62033</xdr:rowOff>
    </xdr:from>
    <xdr:to>
      <xdr:col>12</xdr:col>
      <xdr:colOff>511175</xdr:colOff>
      <xdr:row>55</xdr:row>
      <xdr:rowOff>78663</xdr:rowOff>
    </xdr:to>
    <xdr:cxnSp macro="">
      <xdr:nvCxnSpPr>
        <xdr:cNvPr id="353" name="直線コネクタ 352"/>
        <xdr:cNvCxnSpPr/>
      </xdr:nvCxnSpPr>
      <xdr:spPr>
        <a:xfrm flipV="1">
          <a:off x="7861300" y="9491783"/>
          <a:ext cx="889000" cy="1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116591</xdr:rowOff>
    </xdr:from>
    <xdr:ext cx="469744" cy="259045"/>
    <xdr:sp macro="" textlink="">
      <xdr:nvSpPr>
        <xdr:cNvPr id="355" name="テキスト ボックス 354"/>
        <xdr:cNvSpPr txBox="1"/>
      </xdr:nvSpPr>
      <xdr:spPr>
        <a:xfrm>
          <a:off x="8515427" y="971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58718</xdr:rowOff>
    </xdr:from>
    <xdr:to>
      <xdr:col>11</xdr:col>
      <xdr:colOff>307975</xdr:colOff>
      <xdr:row>55</xdr:row>
      <xdr:rowOff>78663</xdr:rowOff>
    </xdr:to>
    <xdr:cxnSp macro="">
      <xdr:nvCxnSpPr>
        <xdr:cNvPr id="356" name="直線コネクタ 355"/>
        <xdr:cNvCxnSpPr/>
      </xdr:nvCxnSpPr>
      <xdr:spPr>
        <a:xfrm>
          <a:off x="6972300" y="9488468"/>
          <a:ext cx="889000" cy="1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84129</xdr:rowOff>
    </xdr:from>
    <xdr:ext cx="469744" cy="259045"/>
    <xdr:sp macro="" textlink="">
      <xdr:nvSpPr>
        <xdr:cNvPr id="358" name="テキスト ボックス 357"/>
        <xdr:cNvSpPr txBox="1"/>
      </xdr:nvSpPr>
      <xdr:spPr>
        <a:xfrm>
          <a:off x="7626427" y="968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116133</xdr:rowOff>
    </xdr:from>
    <xdr:ext cx="469744" cy="259045"/>
    <xdr:sp macro="" textlink="">
      <xdr:nvSpPr>
        <xdr:cNvPr id="360" name="テキスト ボックス 359"/>
        <xdr:cNvSpPr txBox="1"/>
      </xdr:nvSpPr>
      <xdr:spPr>
        <a:xfrm>
          <a:off x="6737427" y="971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54</xdr:row>
      <xdr:rowOff>70041</xdr:rowOff>
    </xdr:from>
    <xdr:to>
      <xdr:col>15</xdr:col>
      <xdr:colOff>231775</xdr:colOff>
      <xdr:row>55</xdr:row>
      <xdr:rowOff>191</xdr:rowOff>
    </xdr:to>
    <xdr:sp macro="" textlink="">
      <xdr:nvSpPr>
        <xdr:cNvPr id="366" name="円/楕円 365"/>
        <xdr:cNvSpPr/>
      </xdr:nvSpPr>
      <xdr:spPr>
        <a:xfrm>
          <a:off x="10426700" y="9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92918</xdr:rowOff>
    </xdr:from>
    <xdr:ext cx="534377" cy="259045"/>
    <xdr:sp macro="" textlink="">
      <xdr:nvSpPr>
        <xdr:cNvPr id="367" name="農林水産業費該当値テキスト"/>
        <xdr:cNvSpPr txBox="1"/>
      </xdr:nvSpPr>
      <xdr:spPr>
        <a:xfrm>
          <a:off x="10528300" y="917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103759</xdr:rowOff>
    </xdr:from>
    <xdr:to>
      <xdr:col>14</xdr:col>
      <xdr:colOff>79375</xdr:colOff>
      <xdr:row>55</xdr:row>
      <xdr:rowOff>33909</xdr:rowOff>
    </xdr:to>
    <xdr:sp macro="" textlink="">
      <xdr:nvSpPr>
        <xdr:cNvPr id="368" name="円/楕円 367"/>
        <xdr:cNvSpPr/>
      </xdr:nvSpPr>
      <xdr:spPr>
        <a:xfrm>
          <a:off x="9588500" y="936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53</xdr:row>
      <xdr:rowOff>50436</xdr:rowOff>
    </xdr:from>
    <xdr:ext cx="469744" cy="259045"/>
    <xdr:sp macro="" textlink="">
      <xdr:nvSpPr>
        <xdr:cNvPr id="369" name="テキスト ボックス 368"/>
        <xdr:cNvSpPr txBox="1"/>
      </xdr:nvSpPr>
      <xdr:spPr>
        <a:xfrm>
          <a:off x="9404427" y="913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11233</xdr:rowOff>
    </xdr:from>
    <xdr:to>
      <xdr:col>12</xdr:col>
      <xdr:colOff>561975</xdr:colOff>
      <xdr:row>55</xdr:row>
      <xdr:rowOff>112833</xdr:rowOff>
    </xdr:to>
    <xdr:sp macro="" textlink="">
      <xdr:nvSpPr>
        <xdr:cNvPr id="370" name="円/楕円 369"/>
        <xdr:cNvSpPr/>
      </xdr:nvSpPr>
      <xdr:spPr>
        <a:xfrm>
          <a:off x="8699500" y="94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129360</xdr:rowOff>
    </xdr:from>
    <xdr:ext cx="469744" cy="259045"/>
    <xdr:sp macro="" textlink="">
      <xdr:nvSpPr>
        <xdr:cNvPr id="371" name="テキスト ボックス 370"/>
        <xdr:cNvSpPr txBox="1"/>
      </xdr:nvSpPr>
      <xdr:spPr>
        <a:xfrm>
          <a:off x="8515427" y="921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27863</xdr:rowOff>
    </xdr:from>
    <xdr:to>
      <xdr:col>11</xdr:col>
      <xdr:colOff>358775</xdr:colOff>
      <xdr:row>55</xdr:row>
      <xdr:rowOff>129463</xdr:rowOff>
    </xdr:to>
    <xdr:sp macro="" textlink="">
      <xdr:nvSpPr>
        <xdr:cNvPr id="372" name="円/楕円 371"/>
        <xdr:cNvSpPr/>
      </xdr:nvSpPr>
      <xdr:spPr>
        <a:xfrm>
          <a:off x="7810500" y="94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145990</xdr:rowOff>
    </xdr:from>
    <xdr:ext cx="469744" cy="259045"/>
    <xdr:sp macro="" textlink="">
      <xdr:nvSpPr>
        <xdr:cNvPr id="373" name="テキスト ボックス 372"/>
        <xdr:cNvSpPr txBox="1"/>
      </xdr:nvSpPr>
      <xdr:spPr>
        <a:xfrm>
          <a:off x="7626427" y="923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7918</xdr:rowOff>
    </xdr:from>
    <xdr:to>
      <xdr:col>10</xdr:col>
      <xdr:colOff>155575</xdr:colOff>
      <xdr:row>55</xdr:row>
      <xdr:rowOff>109518</xdr:rowOff>
    </xdr:to>
    <xdr:sp macro="" textlink="">
      <xdr:nvSpPr>
        <xdr:cNvPr id="374" name="円/楕円 373"/>
        <xdr:cNvSpPr/>
      </xdr:nvSpPr>
      <xdr:spPr>
        <a:xfrm>
          <a:off x="6921500" y="943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53</xdr:row>
      <xdr:rowOff>126045</xdr:rowOff>
    </xdr:from>
    <xdr:ext cx="469744" cy="259045"/>
    <xdr:sp macro="" textlink="">
      <xdr:nvSpPr>
        <xdr:cNvPr id="375" name="テキスト ボックス 374"/>
        <xdr:cNvSpPr txBox="1"/>
      </xdr:nvSpPr>
      <xdr:spPr>
        <a:xfrm>
          <a:off x="6737427" y="9212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143777</xdr:rowOff>
    </xdr:from>
    <xdr:to>
      <xdr:col>15</xdr:col>
      <xdr:colOff>180975</xdr:colOff>
      <xdr:row>78</xdr:row>
      <xdr:rowOff>20713</xdr:rowOff>
    </xdr:to>
    <xdr:cxnSp macro="">
      <xdr:nvCxnSpPr>
        <xdr:cNvPr id="404" name="直線コネクタ 403"/>
        <xdr:cNvCxnSpPr/>
      </xdr:nvCxnSpPr>
      <xdr:spPr>
        <a:xfrm>
          <a:off x="9639300" y="13345427"/>
          <a:ext cx="838200" cy="4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5"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143777</xdr:rowOff>
    </xdr:from>
    <xdr:to>
      <xdr:col>14</xdr:col>
      <xdr:colOff>28575</xdr:colOff>
      <xdr:row>78</xdr:row>
      <xdr:rowOff>55804</xdr:rowOff>
    </xdr:to>
    <xdr:cxnSp macro="">
      <xdr:nvCxnSpPr>
        <xdr:cNvPr id="407" name="直線コネクタ 406"/>
        <xdr:cNvCxnSpPr/>
      </xdr:nvCxnSpPr>
      <xdr:spPr>
        <a:xfrm flipV="1">
          <a:off x="8750300" y="13345427"/>
          <a:ext cx="889000" cy="8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53124</xdr:rowOff>
    </xdr:from>
    <xdr:to>
      <xdr:col>14</xdr:col>
      <xdr:colOff>79375</xdr:colOff>
      <xdr:row>75</xdr:row>
      <xdr:rowOff>154724</xdr:rowOff>
    </xdr:to>
    <xdr:sp macro="" textlink="">
      <xdr:nvSpPr>
        <xdr:cNvPr id="408" name="フローチャート : 判断 407"/>
        <xdr:cNvSpPr/>
      </xdr:nvSpPr>
      <xdr:spPr>
        <a:xfrm>
          <a:off x="9588500" y="1291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171251</xdr:rowOff>
    </xdr:from>
    <xdr:ext cx="534377" cy="259045"/>
    <xdr:sp macro="" textlink="">
      <xdr:nvSpPr>
        <xdr:cNvPr id="409" name="テキスト ボックス 408"/>
        <xdr:cNvSpPr txBox="1"/>
      </xdr:nvSpPr>
      <xdr:spPr>
        <a:xfrm>
          <a:off x="9372111" y="126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16,439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55804</xdr:rowOff>
    </xdr:from>
    <xdr:to>
      <xdr:col>12</xdr:col>
      <xdr:colOff>511175</xdr:colOff>
      <xdr:row>78</xdr:row>
      <xdr:rowOff>56756</xdr:rowOff>
    </xdr:to>
    <xdr:cxnSp macro="">
      <xdr:nvCxnSpPr>
        <xdr:cNvPr id="410" name="直線コネクタ 409"/>
        <xdr:cNvCxnSpPr/>
      </xdr:nvCxnSpPr>
      <xdr:spPr>
        <a:xfrm flipV="1">
          <a:off x="7861300" y="13428904"/>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137304</xdr:rowOff>
    </xdr:from>
    <xdr:ext cx="469744" cy="259045"/>
    <xdr:sp macro="" textlink="">
      <xdr:nvSpPr>
        <xdr:cNvPr id="412" name="テキスト ボックス 411"/>
        <xdr:cNvSpPr txBox="1"/>
      </xdr:nvSpPr>
      <xdr:spPr>
        <a:xfrm>
          <a:off x="8515427" y="12996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56756</xdr:rowOff>
    </xdr:from>
    <xdr:to>
      <xdr:col>11</xdr:col>
      <xdr:colOff>307975</xdr:colOff>
      <xdr:row>78</xdr:row>
      <xdr:rowOff>92951</xdr:rowOff>
    </xdr:to>
    <xdr:cxnSp macro="">
      <xdr:nvCxnSpPr>
        <xdr:cNvPr id="413" name="直線コネクタ 412"/>
        <xdr:cNvCxnSpPr/>
      </xdr:nvCxnSpPr>
      <xdr:spPr>
        <a:xfrm flipV="1">
          <a:off x="6972300" y="1342985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149344</xdr:rowOff>
    </xdr:from>
    <xdr:ext cx="469744" cy="259045"/>
    <xdr:sp macro="" textlink="">
      <xdr:nvSpPr>
        <xdr:cNvPr id="415" name="テキスト ボックス 414"/>
        <xdr:cNvSpPr txBox="1"/>
      </xdr:nvSpPr>
      <xdr:spPr>
        <a:xfrm>
          <a:off x="7626427" y="1300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154791</xdr:rowOff>
    </xdr:from>
    <xdr:ext cx="469744" cy="259045"/>
    <xdr:sp macro="" textlink="">
      <xdr:nvSpPr>
        <xdr:cNvPr id="417" name="テキスト ボックス 416"/>
        <xdr:cNvSpPr txBox="1"/>
      </xdr:nvSpPr>
      <xdr:spPr>
        <a:xfrm>
          <a:off x="6737427" y="1301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141363</xdr:rowOff>
    </xdr:from>
    <xdr:to>
      <xdr:col>15</xdr:col>
      <xdr:colOff>231775</xdr:colOff>
      <xdr:row>78</xdr:row>
      <xdr:rowOff>71513</xdr:rowOff>
    </xdr:to>
    <xdr:sp macro="" textlink="">
      <xdr:nvSpPr>
        <xdr:cNvPr id="423" name="円/楕円 422"/>
        <xdr:cNvSpPr/>
      </xdr:nvSpPr>
      <xdr:spPr>
        <a:xfrm>
          <a:off x="104267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56290</xdr:rowOff>
    </xdr:from>
    <xdr:ext cx="469744" cy="259045"/>
    <xdr:sp macro="" textlink="">
      <xdr:nvSpPr>
        <xdr:cNvPr id="424" name="商工費該当値テキスト"/>
        <xdr:cNvSpPr txBox="1"/>
      </xdr:nvSpPr>
      <xdr:spPr>
        <a:xfrm>
          <a:off x="10528300" y="1325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92977</xdr:rowOff>
    </xdr:from>
    <xdr:to>
      <xdr:col>14</xdr:col>
      <xdr:colOff>79375</xdr:colOff>
      <xdr:row>78</xdr:row>
      <xdr:rowOff>23127</xdr:rowOff>
    </xdr:to>
    <xdr:sp macro="" textlink="">
      <xdr:nvSpPr>
        <xdr:cNvPr id="425" name="円/楕円 424"/>
        <xdr:cNvSpPr/>
      </xdr:nvSpPr>
      <xdr:spPr>
        <a:xfrm>
          <a:off x="9588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14254</xdr:rowOff>
    </xdr:from>
    <xdr:ext cx="469744" cy="259045"/>
    <xdr:sp macro="" textlink="">
      <xdr:nvSpPr>
        <xdr:cNvPr id="426" name="テキスト ボックス 425"/>
        <xdr:cNvSpPr txBox="1"/>
      </xdr:nvSpPr>
      <xdr:spPr>
        <a:xfrm>
          <a:off x="9404427" y="1338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5004</xdr:rowOff>
    </xdr:from>
    <xdr:to>
      <xdr:col>12</xdr:col>
      <xdr:colOff>561975</xdr:colOff>
      <xdr:row>78</xdr:row>
      <xdr:rowOff>106604</xdr:rowOff>
    </xdr:to>
    <xdr:sp macro="" textlink="">
      <xdr:nvSpPr>
        <xdr:cNvPr id="427" name="円/楕円 426"/>
        <xdr:cNvSpPr/>
      </xdr:nvSpPr>
      <xdr:spPr>
        <a:xfrm>
          <a:off x="8699500" y="133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97731</xdr:rowOff>
    </xdr:from>
    <xdr:ext cx="469744" cy="259045"/>
    <xdr:sp macro="" textlink="">
      <xdr:nvSpPr>
        <xdr:cNvPr id="428" name="テキスト ボックス 427"/>
        <xdr:cNvSpPr txBox="1"/>
      </xdr:nvSpPr>
      <xdr:spPr>
        <a:xfrm>
          <a:off x="8515427" y="1347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5956</xdr:rowOff>
    </xdr:from>
    <xdr:to>
      <xdr:col>11</xdr:col>
      <xdr:colOff>358775</xdr:colOff>
      <xdr:row>78</xdr:row>
      <xdr:rowOff>107556</xdr:rowOff>
    </xdr:to>
    <xdr:sp macro="" textlink="">
      <xdr:nvSpPr>
        <xdr:cNvPr id="429" name="円/楕円 428"/>
        <xdr:cNvSpPr/>
      </xdr:nvSpPr>
      <xdr:spPr>
        <a:xfrm>
          <a:off x="7810500" y="1337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98683</xdr:rowOff>
    </xdr:from>
    <xdr:ext cx="469744" cy="259045"/>
    <xdr:sp macro="" textlink="">
      <xdr:nvSpPr>
        <xdr:cNvPr id="430" name="テキスト ボックス 429"/>
        <xdr:cNvSpPr txBox="1"/>
      </xdr:nvSpPr>
      <xdr:spPr>
        <a:xfrm>
          <a:off x="7626427" y="1347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42151</xdr:rowOff>
    </xdr:from>
    <xdr:to>
      <xdr:col>10</xdr:col>
      <xdr:colOff>155575</xdr:colOff>
      <xdr:row>78</xdr:row>
      <xdr:rowOff>143751</xdr:rowOff>
    </xdr:to>
    <xdr:sp macro="" textlink="">
      <xdr:nvSpPr>
        <xdr:cNvPr id="431" name="円/楕円 430"/>
        <xdr:cNvSpPr/>
      </xdr:nvSpPr>
      <xdr:spPr>
        <a:xfrm>
          <a:off x="6921500" y="13415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134878</xdr:rowOff>
    </xdr:from>
    <xdr:ext cx="469744" cy="259045"/>
    <xdr:sp macro="" textlink="">
      <xdr:nvSpPr>
        <xdr:cNvPr id="432" name="テキスト ボックス 431"/>
        <xdr:cNvSpPr txBox="1"/>
      </xdr:nvSpPr>
      <xdr:spPr>
        <a:xfrm>
          <a:off x="6737427" y="1350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128978</xdr:rowOff>
    </xdr:from>
    <xdr:to>
      <xdr:col>15</xdr:col>
      <xdr:colOff>180975</xdr:colOff>
      <xdr:row>96</xdr:row>
      <xdr:rowOff>167635</xdr:rowOff>
    </xdr:to>
    <xdr:cxnSp macro="">
      <xdr:nvCxnSpPr>
        <xdr:cNvPr id="460" name="直線コネクタ 459"/>
        <xdr:cNvCxnSpPr/>
      </xdr:nvCxnSpPr>
      <xdr:spPr>
        <a:xfrm>
          <a:off x="9639300" y="16588178"/>
          <a:ext cx="838200" cy="3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61"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128978</xdr:rowOff>
    </xdr:from>
    <xdr:to>
      <xdr:col>14</xdr:col>
      <xdr:colOff>28575</xdr:colOff>
      <xdr:row>96</xdr:row>
      <xdr:rowOff>136705</xdr:rowOff>
    </xdr:to>
    <xdr:cxnSp macro="">
      <xdr:nvCxnSpPr>
        <xdr:cNvPr id="463" name="直線コネクタ 462"/>
        <xdr:cNvCxnSpPr/>
      </xdr:nvCxnSpPr>
      <xdr:spPr>
        <a:xfrm flipV="1">
          <a:off x="8750300" y="16588178"/>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20892</xdr:rowOff>
    </xdr:from>
    <xdr:to>
      <xdr:col>14</xdr:col>
      <xdr:colOff>79375</xdr:colOff>
      <xdr:row>95</xdr:row>
      <xdr:rowOff>122492</xdr:rowOff>
    </xdr:to>
    <xdr:sp macro="" textlink="">
      <xdr:nvSpPr>
        <xdr:cNvPr id="464" name="フローチャート : 判断 463"/>
        <xdr:cNvSpPr/>
      </xdr:nvSpPr>
      <xdr:spPr>
        <a:xfrm>
          <a:off x="9588500" y="16308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139019</xdr:rowOff>
    </xdr:from>
    <xdr:ext cx="534377" cy="259045"/>
    <xdr:sp macro="" textlink="">
      <xdr:nvSpPr>
        <xdr:cNvPr id="465" name="テキスト ボックス 464"/>
        <xdr:cNvSpPr txBox="1"/>
      </xdr:nvSpPr>
      <xdr:spPr>
        <a:xfrm>
          <a:off x="9372111" y="1608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45,475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112565</xdr:rowOff>
    </xdr:from>
    <xdr:to>
      <xdr:col>12</xdr:col>
      <xdr:colOff>511175</xdr:colOff>
      <xdr:row>96</xdr:row>
      <xdr:rowOff>136705</xdr:rowOff>
    </xdr:to>
    <xdr:cxnSp macro="">
      <xdr:nvCxnSpPr>
        <xdr:cNvPr id="466" name="直線コネクタ 465"/>
        <xdr:cNvCxnSpPr/>
      </xdr:nvCxnSpPr>
      <xdr:spPr>
        <a:xfrm>
          <a:off x="7861300" y="1657176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112565</xdr:rowOff>
    </xdr:from>
    <xdr:to>
      <xdr:col>11</xdr:col>
      <xdr:colOff>307975</xdr:colOff>
      <xdr:row>97</xdr:row>
      <xdr:rowOff>39894</xdr:rowOff>
    </xdr:to>
    <xdr:cxnSp macro="">
      <xdr:nvCxnSpPr>
        <xdr:cNvPr id="469" name="直線コネクタ 468"/>
        <xdr:cNvCxnSpPr/>
      </xdr:nvCxnSpPr>
      <xdr:spPr>
        <a:xfrm flipV="1">
          <a:off x="6972300" y="16571765"/>
          <a:ext cx="889000" cy="9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116835</xdr:rowOff>
    </xdr:from>
    <xdr:to>
      <xdr:col>15</xdr:col>
      <xdr:colOff>231775</xdr:colOff>
      <xdr:row>97</xdr:row>
      <xdr:rowOff>46985</xdr:rowOff>
    </xdr:to>
    <xdr:sp macro="" textlink="">
      <xdr:nvSpPr>
        <xdr:cNvPr id="479" name="円/楕円 478"/>
        <xdr:cNvSpPr/>
      </xdr:nvSpPr>
      <xdr:spPr>
        <a:xfrm>
          <a:off x="10426700" y="165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31762</xdr:rowOff>
    </xdr:from>
    <xdr:ext cx="534377" cy="259045"/>
    <xdr:sp macro="" textlink="">
      <xdr:nvSpPr>
        <xdr:cNvPr id="480" name="土木費該当値テキスト"/>
        <xdr:cNvSpPr txBox="1"/>
      </xdr:nvSpPr>
      <xdr:spPr>
        <a:xfrm>
          <a:off x="10528300" y="1649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78178</xdr:rowOff>
    </xdr:from>
    <xdr:to>
      <xdr:col>14</xdr:col>
      <xdr:colOff>79375</xdr:colOff>
      <xdr:row>97</xdr:row>
      <xdr:rowOff>8328</xdr:rowOff>
    </xdr:to>
    <xdr:sp macro="" textlink="">
      <xdr:nvSpPr>
        <xdr:cNvPr id="481" name="円/楕円 480"/>
        <xdr:cNvSpPr/>
      </xdr:nvSpPr>
      <xdr:spPr>
        <a:xfrm>
          <a:off x="9588500" y="165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170905</xdr:rowOff>
    </xdr:from>
    <xdr:ext cx="534377" cy="259045"/>
    <xdr:sp macro="" textlink="">
      <xdr:nvSpPr>
        <xdr:cNvPr id="482" name="テキスト ボックス 481"/>
        <xdr:cNvSpPr txBox="1"/>
      </xdr:nvSpPr>
      <xdr:spPr>
        <a:xfrm>
          <a:off x="9372111" y="1663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35,469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85905</xdr:rowOff>
    </xdr:from>
    <xdr:to>
      <xdr:col>12</xdr:col>
      <xdr:colOff>561975</xdr:colOff>
      <xdr:row>97</xdr:row>
      <xdr:rowOff>16055</xdr:rowOff>
    </xdr:to>
    <xdr:sp macro="" textlink="">
      <xdr:nvSpPr>
        <xdr:cNvPr id="483" name="円/楕円 482"/>
        <xdr:cNvSpPr/>
      </xdr:nvSpPr>
      <xdr:spPr>
        <a:xfrm>
          <a:off x="8699500" y="1654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7182</xdr:rowOff>
    </xdr:from>
    <xdr:ext cx="534377" cy="259045"/>
    <xdr:sp macro="" textlink="">
      <xdr:nvSpPr>
        <xdr:cNvPr id="484" name="テキスト ボックス 483"/>
        <xdr:cNvSpPr txBox="1"/>
      </xdr:nvSpPr>
      <xdr:spPr>
        <a:xfrm>
          <a:off x="8483111" y="166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61765</xdr:rowOff>
    </xdr:from>
    <xdr:to>
      <xdr:col>11</xdr:col>
      <xdr:colOff>358775</xdr:colOff>
      <xdr:row>96</xdr:row>
      <xdr:rowOff>163365</xdr:rowOff>
    </xdr:to>
    <xdr:sp macro="" textlink="">
      <xdr:nvSpPr>
        <xdr:cNvPr id="485" name="円/楕円 484"/>
        <xdr:cNvSpPr/>
      </xdr:nvSpPr>
      <xdr:spPr>
        <a:xfrm>
          <a:off x="7810500" y="1652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154492</xdr:rowOff>
    </xdr:from>
    <xdr:ext cx="534377" cy="259045"/>
    <xdr:sp macro="" textlink="">
      <xdr:nvSpPr>
        <xdr:cNvPr id="486" name="テキスト ボックス 485"/>
        <xdr:cNvSpPr txBox="1"/>
      </xdr:nvSpPr>
      <xdr:spPr>
        <a:xfrm>
          <a:off x="7594111" y="1661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36,187</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160544</xdr:rowOff>
    </xdr:from>
    <xdr:to>
      <xdr:col>10</xdr:col>
      <xdr:colOff>155575</xdr:colOff>
      <xdr:row>97</xdr:row>
      <xdr:rowOff>90694</xdr:rowOff>
    </xdr:to>
    <xdr:sp macro="" textlink="">
      <xdr:nvSpPr>
        <xdr:cNvPr id="487" name="円/楕円 486"/>
        <xdr:cNvSpPr/>
      </xdr:nvSpPr>
      <xdr:spPr>
        <a:xfrm>
          <a:off x="6921500" y="1661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81821</xdr:rowOff>
    </xdr:from>
    <xdr:ext cx="534377" cy="259045"/>
    <xdr:sp macro="" textlink="">
      <xdr:nvSpPr>
        <xdr:cNvPr id="488" name="テキスト ボックス 487"/>
        <xdr:cNvSpPr txBox="1"/>
      </xdr:nvSpPr>
      <xdr:spPr>
        <a:xfrm>
          <a:off x="6705111" y="1671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3" name="直線コネクタ 51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5" name="直線コネクタ 51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7" name="直線コネクタ 51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108839</xdr:rowOff>
    </xdr:from>
    <xdr:to>
      <xdr:col>23</xdr:col>
      <xdr:colOff>517525</xdr:colOff>
      <xdr:row>35</xdr:row>
      <xdr:rowOff>889</xdr:rowOff>
    </xdr:to>
    <xdr:cxnSp macro="">
      <xdr:nvCxnSpPr>
        <xdr:cNvPr id="518" name="直線コネクタ 517"/>
        <xdr:cNvCxnSpPr/>
      </xdr:nvCxnSpPr>
      <xdr:spPr>
        <a:xfrm flipV="1">
          <a:off x="15481300" y="5938139"/>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158386</xdr:rowOff>
    </xdr:from>
    <xdr:ext cx="534377" cy="259045"/>
    <xdr:sp macro="" textlink="">
      <xdr:nvSpPr>
        <xdr:cNvPr id="519" name="消防費平均値テキスト"/>
        <xdr:cNvSpPr txBox="1"/>
      </xdr:nvSpPr>
      <xdr:spPr>
        <a:xfrm>
          <a:off x="16370300" y="5987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0" name="フローチャート : 判断 51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889</xdr:rowOff>
    </xdr:from>
    <xdr:to>
      <xdr:col>22</xdr:col>
      <xdr:colOff>365125</xdr:colOff>
      <xdr:row>35</xdr:row>
      <xdr:rowOff>6731</xdr:rowOff>
    </xdr:to>
    <xdr:cxnSp macro="">
      <xdr:nvCxnSpPr>
        <xdr:cNvPr id="521" name="直線コネクタ 520"/>
        <xdr:cNvCxnSpPr/>
      </xdr:nvCxnSpPr>
      <xdr:spPr>
        <a:xfrm flipV="1">
          <a:off x="14592300" y="6001639"/>
          <a:ext cx="889000" cy="5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169545</xdr:rowOff>
    </xdr:from>
    <xdr:to>
      <xdr:col>22</xdr:col>
      <xdr:colOff>415925</xdr:colOff>
      <xdr:row>35</xdr:row>
      <xdr:rowOff>99695</xdr:rowOff>
    </xdr:to>
    <xdr:sp macro="" textlink="">
      <xdr:nvSpPr>
        <xdr:cNvPr id="522" name="フローチャート : 判断 521"/>
        <xdr:cNvSpPr/>
      </xdr:nvSpPr>
      <xdr:spPr>
        <a:xfrm>
          <a:off x="15430500" y="599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90822</xdr:rowOff>
    </xdr:from>
    <xdr:ext cx="534377" cy="259045"/>
    <xdr:sp macro="" textlink="">
      <xdr:nvSpPr>
        <xdr:cNvPr id="523" name="テキスト ボックス 522"/>
        <xdr:cNvSpPr txBox="1"/>
      </xdr:nvSpPr>
      <xdr:spPr>
        <a:xfrm>
          <a:off x="15214111" y="609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6731</xdr:rowOff>
    </xdr:from>
    <xdr:to>
      <xdr:col>21</xdr:col>
      <xdr:colOff>161925</xdr:colOff>
      <xdr:row>35</xdr:row>
      <xdr:rowOff>108966</xdr:rowOff>
    </xdr:to>
    <xdr:cxnSp macro="">
      <xdr:nvCxnSpPr>
        <xdr:cNvPr id="524" name="直線コネクタ 523"/>
        <xdr:cNvCxnSpPr/>
      </xdr:nvCxnSpPr>
      <xdr:spPr>
        <a:xfrm flipV="1">
          <a:off x="13703300" y="6007481"/>
          <a:ext cx="889000" cy="10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35831</xdr:rowOff>
    </xdr:from>
    <xdr:ext cx="534377" cy="259045"/>
    <xdr:sp macro="" textlink="">
      <xdr:nvSpPr>
        <xdr:cNvPr id="526" name="テキスト ボックス 525"/>
        <xdr:cNvSpPr txBox="1"/>
      </xdr:nvSpPr>
      <xdr:spPr>
        <a:xfrm>
          <a:off x="14325111" y="62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104267</xdr:rowOff>
    </xdr:from>
    <xdr:to>
      <xdr:col>19</xdr:col>
      <xdr:colOff>644525</xdr:colOff>
      <xdr:row>35</xdr:row>
      <xdr:rowOff>108966</xdr:rowOff>
    </xdr:to>
    <xdr:cxnSp macro="">
      <xdr:nvCxnSpPr>
        <xdr:cNvPr id="527" name="直線コネクタ 526"/>
        <xdr:cNvCxnSpPr/>
      </xdr:nvCxnSpPr>
      <xdr:spPr>
        <a:xfrm>
          <a:off x="12814300" y="5933567"/>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72153</xdr:rowOff>
    </xdr:from>
    <xdr:ext cx="534377" cy="259045"/>
    <xdr:sp macro="" textlink="">
      <xdr:nvSpPr>
        <xdr:cNvPr id="529" name="テキスト ボックス 528"/>
        <xdr:cNvSpPr txBox="1"/>
      </xdr:nvSpPr>
      <xdr:spPr>
        <a:xfrm>
          <a:off x="13436111" y="6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58039</xdr:rowOff>
    </xdr:from>
    <xdr:to>
      <xdr:col>23</xdr:col>
      <xdr:colOff>568325</xdr:colOff>
      <xdr:row>34</xdr:row>
      <xdr:rowOff>159639</xdr:rowOff>
    </xdr:to>
    <xdr:sp macro="" textlink="">
      <xdr:nvSpPr>
        <xdr:cNvPr id="537" name="円/楕円 536"/>
        <xdr:cNvSpPr/>
      </xdr:nvSpPr>
      <xdr:spPr>
        <a:xfrm>
          <a:off x="162687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80916</xdr:rowOff>
    </xdr:from>
    <xdr:ext cx="534377" cy="259045"/>
    <xdr:sp macro="" textlink="">
      <xdr:nvSpPr>
        <xdr:cNvPr id="538" name="消防費該当値テキスト"/>
        <xdr:cNvSpPr txBox="1"/>
      </xdr:nvSpPr>
      <xdr:spPr>
        <a:xfrm>
          <a:off x="16370300" y="573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15,243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121539</xdr:rowOff>
    </xdr:from>
    <xdr:to>
      <xdr:col>22</xdr:col>
      <xdr:colOff>415925</xdr:colOff>
      <xdr:row>35</xdr:row>
      <xdr:rowOff>51689</xdr:rowOff>
    </xdr:to>
    <xdr:sp macro="" textlink="">
      <xdr:nvSpPr>
        <xdr:cNvPr id="539" name="円/楕円 538"/>
        <xdr:cNvSpPr/>
      </xdr:nvSpPr>
      <xdr:spPr>
        <a:xfrm>
          <a:off x="15430500" y="59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68216</xdr:rowOff>
    </xdr:from>
    <xdr:ext cx="534377" cy="259045"/>
    <xdr:sp macro="" textlink="">
      <xdr:nvSpPr>
        <xdr:cNvPr id="540" name="テキスト ボックス 539"/>
        <xdr:cNvSpPr txBox="1"/>
      </xdr:nvSpPr>
      <xdr:spPr>
        <a:xfrm>
          <a:off x="15214111" y="57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14,743</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127381</xdr:rowOff>
    </xdr:from>
    <xdr:to>
      <xdr:col>21</xdr:col>
      <xdr:colOff>212725</xdr:colOff>
      <xdr:row>35</xdr:row>
      <xdr:rowOff>57531</xdr:rowOff>
    </xdr:to>
    <xdr:sp macro="" textlink="">
      <xdr:nvSpPr>
        <xdr:cNvPr id="541" name="円/楕円 540"/>
        <xdr:cNvSpPr/>
      </xdr:nvSpPr>
      <xdr:spPr>
        <a:xfrm>
          <a:off x="14541500" y="5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74058</xdr:rowOff>
    </xdr:from>
    <xdr:ext cx="534377" cy="259045"/>
    <xdr:sp macro="" textlink="">
      <xdr:nvSpPr>
        <xdr:cNvPr id="542" name="テキスト ボックス 541"/>
        <xdr:cNvSpPr txBox="1"/>
      </xdr:nvSpPr>
      <xdr:spPr>
        <a:xfrm>
          <a:off x="14325111" y="57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14,697</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58166</xdr:rowOff>
    </xdr:from>
    <xdr:to>
      <xdr:col>20</xdr:col>
      <xdr:colOff>9525</xdr:colOff>
      <xdr:row>35</xdr:row>
      <xdr:rowOff>159766</xdr:rowOff>
    </xdr:to>
    <xdr:sp macro="" textlink="">
      <xdr:nvSpPr>
        <xdr:cNvPr id="543" name="円/楕円 542"/>
        <xdr:cNvSpPr/>
      </xdr:nvSpPr>
      <xdr:spPr>
        <a:xfrm>
          <a:off x="13652500" y="605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4843</xdr:rowOff>
    </xdr:from>
    <xdr:ext cx="534377" cy="259045"/>
    <xdr:sp macro="" textlink="">
      <xdr:nvSpPr>
        <xdr:cNvPr id="544" name="テキスト ボックス 543"/>
        <xdr:cNvSpPr txBox="1"/>
      </xdr:nvSpPr>
      <xdr:spPr>
        <a:xfrm>
          <a:off x="13436111" y="583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13,892</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53467</xdr:rowOff>
    </xdr:from>
    <xdr:to>
      <xdr:col>18</xdr:col>
      <xdr:colOff>492125</xdr:colOff>
      <xdr:row>34</xdr:row>
      <xdr:rowOff>155067</xdr:rowOff>
    </xdr:to>
    <xdr:sp macro="" textlink="">
      <xdr:nvSpPr>
        <xdr:cNvPr id="545" name="円/楕円 544"/>
        <xdr:cNvSpPr/>
      </xdr:nvSpPr>
      <xdr:spPr>
        <a:xfrm>
          <a:off x="12763500" y="588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144</xdr:rowOff>
    </xdr:from>
    <xdr:ext cx="534377" cy="259045"/>
    <xdr:sp macro="" textlink="">
      <xdr:nvSpPr>
        <xdr:cNvPr id="546" name="テキスト ボックス 545"/>
        <xdr:cNvSpPr txBox="1"/>
      </xdr:nvSpPr>
      <xdr:spPr>
        <a:xfrm>
          <a:off x="12547111" y="565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15,279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43,006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1" name="直線コネクタ 570"/>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2"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3" name="直線コネクタ 572"/>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4"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5" name="直線コネクタ 574"/>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132614</xdr:rowOff>
    </xdr:from>
    <xdr:to>
      <xdr:col>23</xdr:col>
      <xdr:colOff>517525</xdr:colOff>
      <xdr:row>56</xdr:row>
      <xdr:rowOff>141377</xdr:rowOff>
    </xdr:to>
    <xdr:cxnSp macro="">
      <xdr:nvCxnSpPr>
        <xdr:cNvPr id="576" name="直線コネクタ 575"/>
        <xdr:cNvCxnSpPr/>
      </xdr:nvCxnSpPr>
      <xdr:spPr>
        <a:xfrm flipV="1">
          <a:off x="15481300" y="9733814"/>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7"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8" name="フローチャート : 判断 577"/>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55423</xdr:rowOff>
    </xdr:from>
    <xdr:to>
      <xdr:col>22</xdr:col>
      <xdr:colOff>365125</xdr:colOff>
      <xdr:row>56</xdr:row>
      <xdr:rowOff>141377</xdr:rowOff>
    </xdr:to>
    <xdr:cxnSp macro="">
      <xdr:nvCxnSpPr>
        <xdr:cNvPr id="579" name="直線コネクタ 578"/>
        <xdr:cNvCxnSpPr/>
      </xdr:nvCxnSpPr>
      <xdr:spPr>
        <a:xfrm>
          <a:off x="14592300" y="9656623"/>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130048</xdr:rowOff>
    </xdr:from>
    <xdr:to>
      <xdr:col>22</xdr:col>
      <xdr:colOff>415925</xdr:colOff>
      <xdr:row>54</xdr:row>
      <xdr:rowOff>60198</xdr:rowOff>
    </xdr:to>
    <xdr:sp macro="" textlink="">
      <xdr:nvSpPr>
        <xdr:cNvPr id="580" name="フローチャート : 判断 579"/>
        <xdr:cNvSpPr/>
      </xdr:nvSpPr>
      <xdr:spPr>
        <a:xfrm>
          <a:off x="15430500" y="921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76725</xdr:rowOff>
    </xdr:from>
    <xdr:ext cx="534377" cy="259045"/>
    <xdr:sp macro="" textlink="">
      <xdr:nvSpPr>
        <xdr:cNvPr id="581" name="テキスト ボックス 580"/>
        <xdr:cNvSpPr txBox="1"/>
      </xdr:nvSpPr>
      <xdr:spPr>
        <a:xfrm>
          <a:off x="15214111" y="899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55423</xdr:rowOff>
    </xdr:from>
    <xdr:to>
      <xdr:col>21</xdr:col>
      <xdr:colOff>161925</xdr:colOff>
      <xdr:row>57</xdr:row>
      <xdr:rowOff>80111</xdr:rowOff>
    </xdr:to>
    <xdr:cxnSp macro="">
      <xdr:nvCxnSpPr>
        <xdr:cNvPr id="582" name="直線コネクタ 581"/>
        <xdr:cNvCxnSpPr/>
      </xdr:nvCxnSpPr>
      <xdr:spPr>
        <a:xfrm flipV="1">
          <a:off x="13703300" y="9656623"/>
          <a:ext cx="889000" cy="19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3" name="フローチャート : 判断 582"/>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4" name="テキスト ボックス 583"/>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80111</xdr:rowOff>
    </xdr:from>
    <xdr:to>
      <xdr:col>19</xdr:col>
      <xdr:colOff>644525</xdr:colOff>
      <xdr:row>57</xdr:row>
      <xdr:rowOff>81369</xdr:rowOff>
    </xdr:to>
    <xdr:cxnSp macro="">
      <xdr:nvCxnSpPr>
        <xdr:cNvPr id="585" name="直線コネクタ 584"/>
        <xdr:cNvCxnSpPr/>
      </xdr:nvCxnSpPr>
      <xdr:spPr>
        <a:xfrm flipV="1">
          <a:off x="12814300" y="9852761"/>
          <a:ext cx="8890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6" name="フローチャート : 判断 585"/>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7" name="テキスト ボックス 586"/>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8" name="フローチャート : 判断 587"/>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151439</xdr:rowOff>
    </xdr:from>
    <xdr:ext cx="534377" cy="259045"/>
    <xdr:sp macro="" textlink="">
      <xdr:nvSpPr>
        <xdr:cNvPr id="589" name="テキスト ボックス 588"/>
        <xdr:cNvSpPr txBox="1"/>
      </xdr:nvSpPr>
      <xdr:spPr>
        <a:xfrm>
          <a:off x="12547111" y="923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81814</xdr:rowOff>
    </xdr:from>
    <xdr:to>
      <xdr:col>23</xdr:col>
      <xdr:colOff>568325</xdr:colOff>
      <xdr:row>57</xdr:row>
      <xdr:rowOff>11964</xdr:rowOff>
    </xdr:to>
    <xdr:sp macro="" textlink="">
      <xdr:nvSpPr>
        <xdr:cNvPr id="595" name="円/楕円 594"/>
        <xdr:cNvSpPr/>
      </xdr:nvSpPr>
      <xdr:spPr>
        <a:xfrm>
          <a:off x="16268700" y="9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60241</xdr:rowOff>
    </xdr:from>
    <xdr:ext cx="534377" cy="259045"/>
    <xdr:sp macro="" textlink="">
      <xdr:nvSpPr>
        <xdr:cNvPr id="596" name="教育費該当値テキスト"/>
        <xdr:cNvSpPr txBox="1"/>
      </xdr:nvSpPr>
      <xdr:spPr>
        <a:xfrm>
          <a:off x="16370300" y="966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90577</xdr:rowOff>
    </xdr:from>
    <xdr:to>
      <xdr:col>22</xdr:col>
      <xdr:colOff>415925</xdr:colOff>
      <xdr:row>57</xdr:row>
      <xdr:rowOff>20727</xdr:rowOff>
    </xdr:to>
    <xdr:sp macro="" textlink="">
      <xdr:nvSpPr>
        <xdr:cNvPr id="597" name="円/楕円 596"/>
        <xdr:cNvSpPr/>
      </xdr:nvSpPr>
      <xdr:spPr>
        <a:xfrm>
          <a:off x="15430500" y="96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11854</xdr:rowOff>
    </xdr:from>
    <xdr:ext cx="534377" cy="259045"/>
    <xdr:sp macro="" textlink="">
      <xdr:nvSpPr>
        <xdr:cNvPr id="598" name="テキスト ボックス 597"/>
        <xdr:cNvSpPr txBox="1"/>
      </xdr:nvSpPr>
      <xdr:spPr>
        <a:xfrm>
          <a:off x="15214111" y="978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4623</xdr:rowOff>
    </xdr:from>
    <xdr:to>
      <xdr:col>21</xdr:col>
      <xdr:colOff>212725</xdr:colOff>
      <xdr:row>56</xdr:row>
      <xdr:rowOff>106223</xdr:rowOff>
    </xdr:to>
    <xdr:sp macro="" textlink="">
      <xdr:nvSpPr>
        <xdr:cNvPr id="599" name="円/楕円 598"/>
        <xdr:cNvSpPr/>
      </xdr:nvSpPr>
      <xdr:spPr>
        <a:xfrm>
          <a:off x="14541500" y="960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97350</xdr:rowOff>
    </xdr:from>
    <xdr:ext cx="534377" cy="259045"/>
    <xdr:sp macro="" textlink="">
      <xdr:nvSpPr>
        <xdr:cNvPr id="600" name="テキスト ボックス 599"/>
        <xdr:cNvSpPr txBox="1"/>
      </xdr:nvSpPr>
      <xdr:spPr>
        <a:xfrm>
          <a:off x="14325111" y="969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33,212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29311</xdr:rowOff>
    </xdr:from>
    <xdr:to>
      <xdr:col>20</xdr:col>
      <xdr:colOff>9525</xdr:colOff>
      <xdr:row>57</xdr:row>
      <xdr:rowOff>130911</xdr:rowOff>
    </xdr:to>
    <xdr:sp macro="" textlink="">
      <xdr:nvSpPr>
        <xdr:cNvPr id="601" name="円/楕円 600"/>
        <xdr:cNvSpPr/>
      </xdr:nvSpPr>
      <xdr:spPr>
        <a:xfrm>
          <a:off x="13652500" y="98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122038</xdr:rowOff>
    </xdr:from>
    <xdr:ext cx="534377" cy="259045"/>
    <xdr:sp macro="" textlink="">
      <xdr:nvSpPr>
        <xdr:cNvPr id="602" name="テキスト ボックス 601"/>
        <xdr:cNvSpPr txBox="1"/>
      </xdr:nvSpPr>
      <xdr:spPr>
        <a:xfrm>
          <a:off x="13436111" y="989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30569</xdr:rowOff>
    </xdr:from>
    <xdr:to>
      <xdr:col>18</xdr:col>
      <xdr:colOff>492125</xdr:colOff>
      <xdr:row>57</xdr:row>
      <xdr:rowOff>132169</xdr:rowOff>
    </xdr:to>
    <xdr:sp macro="" textlink="">
      <xdr:nvSpPr>
        <xdr:cNvPr id="603" name="円/楕円 602"/>
        <xdr:cNvSpPr/>
      </xdr:nvSpPr>
      <xdr:spPr>
        <a:xfrm>
          <a:off x="12763500" y="980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123296</xdr:rowOff>
    </xdr:from>
    <xdr:ext cx="534377" cy="259045"/>
    <xdr:sp macro="" textlink="">
      <xdr:nvSpPr>
        <xdr:cNvPr id="604" name="テキスト ボックス 603"/>
        <xdr:cNvSpPr txBox="1"/>
      </xdr:nvSpPr>
      <xdr:spPr>
        <a:xfrm>
          <a:off x="12547111" y="98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6" name="テキスト ボックス 6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0" name="直線コネクタ 629"/>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3"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4" name="直線コネクタ 633"/>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126964</xdr:rowOff>
    </xdr:from>
    <xdr:to>
      <xdr:col>23</xdr:col>
      <xdr:colOff>517525</xdr:colOff>
      <xdr:row>77</xdr:row>
      <xdr:rowOff>111615</xdr:rowOff>
    </xdr:to>
    <xdr:cxnSp macro="">
      <xdr:nvCxnSpPr>
        <xdr:cNvPr id="635" name="直線コネクタ 634"/>
        <xdr:cNvCxnSpPr/>
      </xdr:nvCxnSpPr>
      <xdr:spPr>
        <a:xfrm>
          <a:off x="15481300" y="12814264"/>
          <a:ext cx="838200" cy="49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6"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7" name="フローチャート : 判断 636"/>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126964</xdr:rowOff>
    </xdr:from>
    <xdr:to>
      <xdr:col>22</xdr:col>
      <xdr:colOff>365125</xdr:colOff>
      <xdr:row>76</xdr:row>
      <xdr:rowOff>143945</xdr:rowOff>
    </xdr:to>
    <xdr:cxnSp macro="">
      <xdr:nvCxnSpPr>
        <xdr:cNvPr id="638" name="直線コネクタ 637"/>
        <xdr:cNvCxnSpPr/>
      </xdr:nvCxnSpPr>
      <xdr:spPr>
        <a:xfrm flipV="1">
          <a:off x="14592300" y="12814264"/>
          <a:ext cx="889000" cy="35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136906</xdr:rowOff>
    </xdr:from>
    <xdr:to>
      <xdr:col>22</xdr:col>
      <xdr:colOff>415925</xdr:colOff>
      <xdr:row>78</xdr:row>
      <xdr:rowOff>67056</xdr:rowOff>
    </xdr:to>
    <xdr:sp macro="" textlink="">
      <xdr:nvSpPr>
        <xdr:cNvPr id="639" name="フローチャート : 判断 638"/>
        <xdr:cNvSpPr/>
      </xdr:nvSpPr>
      <xdr:spPr>
        <a:xfrm>
          <a:off x="15430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58183</xdr:rowOff>
    </xdr:from>
    <xdr:ext cx="378565" cy="259045"/>
    <xdr:sp macro="" textlink="">
      <xdr:nvSpPr>
        <xdr:cNvPr id="640" name="テキスト ボックス 639"/>
        <xdr:cNvSpPr txBox="1"/>
      </xdr:nvSpPr>
      <xdr:spPr>
        <a:xfrm>
          <a:off x="15292017" y="13431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143945</xdr:rowOff>
    </xdr:from>
    <xdr:to>
      <xdr:col>21</xdr:col>
      <xdr:colOff>161925</xdr:colOff>
      <xdr:row>78</xdr:row>
      <xdr:rowOff>144924</xdr:rowOff>
    </xdr:to>
    <xdr:cxnSp macro="">
      <xdr:nvCxnSpPr>
        <xdr:cNvPr id="641" name="直線コネクタ 640"/>
        <xdr:cNvCxnSpPr/>
      </xdr:nvCxnSpPr>
      <xdr:spPr>
        <a:xfrm flipV="1">
          <a:off x="13703300" y="13174145"/>
          <a:ext cx="889000" cy="34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2" name="フローチャート : 判断 641"/>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3" name="テキスト ボックス 642"/>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5479</xdr:rowOff>
    </xdr:from>
    <xdr:to>
      <xdr:col>19</xdr:col>
      <xdr:colOff>644525</xdr:colOff>
      <xdr:row>78</xdr:row>
      <xdr:rowOff>144924</xdr:rowOff>
    </xdr:to>
    <xdr:cxnSp macro="">
      <xdr:nvCxnSpPr>
        <xdr:cNvPr id="644" name="直線コネクタ 643"/>
        <xdr:cNvCxnSpPr/>
      </xdr:nvCxnSpPr>
      <xdr:spPr>
        <a:xfrm>
          <a:off x="12814300" y="13035679"/>
          <a:ext cx="889000" cy="48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5" name="フローチャート : 判断 644"/>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6" name="テキスト ボックス 645"/>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7" name="フローチャート : 判断 646"/>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8" name="テキスト ボックス 647"/>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60815</xdr:rowOff>
    </xdr:from>
    <xdr:to>
      <xdr:col>23</xdr:col>
      <xdr:colOff>568325</xdr:colOff>
      <xdr:row>77</xdr:row>
      <xdr:rowOff>162415</xdr:rowOff>
    </xdr:to>
    <xdr:sp macro="" textlink="">
      <xdr:nvSpPr>
        <xdr:cNvPr id="654" name="円/楕円 653"/>
        <xdr:cNvSpPr/>
      </xdr:nvSpPr>
      <xdr:spPr>
        <a:xfrm>
          <a:off x="16268700" y="1326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83692</xdr:rowOff>
    </xdr:from>
    <xdr:ext cx="469744" cy="259045"/>
    <xdr:sp macro="" textlink="">
      <xdr:nvSpPr>
        <xdr:cNvPr id="655" name="災害復旧費該当値テキスト"/>
        <xdr:cNvSpPr txBox="1"/>
      </xdr:nvSpPr>
      <xdr:spPr>
        <a:xfrm>
          <a:off x="16370300" y="1311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76164</xdr:rowOff>
    </xdr:from>
    <xdr:to>
      <xdr:col>22</xdr:col>
      <xdr:colOff>415925</xdr:colOff>
      <xdr:row>75</xdr:row>
      <xdr:rowOff>6314</xdr:rowOff>
    </xdr:to>
    <xdr:sp macro="" textlink="">
      <xdr:nvSpPr>
        <xdr:cNvPr id="656" name="円/楕円 655"/>
        <xdr:cNvSpPr/>
      </xdr:nvSpPr>
      <xdr:spPr>
        <a:xfrm>
          <a:off x="15430500" y="1276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22841</xdr:rowOff>
    </xdr:from>
    <xdr:ext cx="469744" cy="259045"/>
    <xdr:sp macro="" textlink="">
      <xdr:nvSpPr>
        <xdr:cNvPr id="657" name="テキスト ボックス 656"/>
        <xdr:cNvSpPr txBox="1"/>
      </xdr:nvSpPr>
      <xdr:spPr>
        <a:xfrm>
          <a:off x="15246427" y="1253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93145</xdr:rowOff>
    </xdr:from>
    <xdr:to>
      <xdr:col>21</xdr:col>
      <xdr:colOff>212725</xdr:colOff>
      <xdr:row>77</xdr:row>
      <xdr:rowOff>23295</xdr:rowOff>
    </xdr:to>
    <xdr:sp macro="" textlink="">
      <xdr:nvSpPr>
        <xdr:cNvPr id="658" name="円/楕円 657"/>
        <xdr:cNvSpPr/>
      </xdr:nvSpPr>
      <xdr:spPr>
        <a:xfrm>
          <a:off x="14541500" y="131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14422</xdr:rowOff>
    </xdr:from>
    <xdr:ext cx="469744" cy="259045"/>
    <xdr:sp macro="" textlink="">
      <xdr:nvSpPr>
        <xdr:cNvPr id="659" name="テキスト ボックス 658"/>
        <xdr:cNvSpPr txBox="1"/>
      </xdr:nvSpPr>
      <xdr:spPr>
        <a:xfrm>
          <a:off x="14357427" y="132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94124</xdr:rowOff>
    </xdr:from>
    <xdr:to>
      <xdr:col>20</xdr:col>
      <xdr:colOff>9525</xdr:colOff>
      <xdr:row>79</xdr:row>
      <xdr:rowOff>24274</xdr:rowOff>
    </xdr:to>
    <xdr:sp macro="" textlink="">
      <xdr:nvSpPr>
        <xdr:cNvPr id="660" name="円/楕円 659"/>
        <xdr:cNvSpPr/>
      </xdr:nvSpPr>
      <xdr:spPr>
        <a:xfrm>
          <a:off x="13652500" y="134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15401</xdr:rowOff>
    </xdr:from>
    <xdr:ext cx="378565" cy="259045"/>
    <xdr:sp macro="" textlink="">
      <xdr:nvSpPr>
        <xdr:cNvPr id="661" name="テキスト ボックス 660"/>
        <xdr:cNvSpPr txBox="1"/>
      </xdr:nvSpPr>
      <xdr:spPr>
        <a:xfrm>
          <a:off x="13514017" y="1355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126130</xdr:rowOff>
    </xdr:from>
    <xdr:to>
      <xdr:col>18</xdr:col>
      <xdr:colOff>492125</xdr:colOff>
      <xdr:row>76</xdr:row>
      <xdr:rowOff>56279</xdr:rowOff>
    </xdr:to>
    <xdr:sp macro="" textlink="">
      <xdr:nvSpPr>
        <xdr:cNvPr id="662" name="円/楕円 661"/>
        <xdr:cNvSpPr/>
      </xdr:nvSpPr>
      <xdr:spPr>
        <a:xfrm>
          <a:off x="12763500" y="129848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47406</xdr:rowOff>
    </xdr:from>
    <xdr:ext cx="469744" cy="259045"/>
    <xdr:sp macro="" textlink="">
      <xdr:nvSpPr>
        <xdr:cNvPr id="663" name="テキスト ボックス 662"/>
        <xdr:cNvSpPr txBox="1"/>
      </xdr:nvSpPr>
      <xdr:spPr>
        <a:xfrm>
          <a:off x="12579427" y="1307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39,012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7" name="直線コネクタ 686"/>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8"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9" name="直線コネクタ 688"/>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0"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1" name="直線コネクタ 690"/>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141033</xdr:rowOff>
    </xdr:from>
    <xdr:to>
      <xdr:col>23</xdr:col>
      <xdr:colOff>517525</xdr:colOff>
      <xdr:row>95</xdr:row>
      <xdr:rowOff>164122</xdr:rowOff>
    </xdr:to>
    <xdr:cxnSp macro="">
      <xdr:nvCxnSpPr>
        <xdr:cNvPr id="692" name="直線コネクタ 691"/>
        <xdr:cNvCxnSpPr/>
      </xdr:nvCxnSpPr>
      <xdr:spPr>
        <a:xfrm>
          <a:off x="15481300" y="16428783"/>
          <a:ext cx="8382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93"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4" name="フローチャート : 判断 693"/>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119507</xdr:rowOff>
    </xdr:from>
    <xdr:to>
      <xdr:col>22</xdr:col>
      <xdr:colOff>365125</xdr:colOff>
      <xdr:row>95</xdr:row>
      <xdr:rowOff>141033</xdr:rowOff>
    </xdr:to>
    <xdr:cxnSp macro="">
      <xdr:nvCxnSpPr>
        <xdr:cNvPr id="695" name="直線コネクタ 694"/>
        <xdr:cNvCxnSpPr/>
      </xdr:nvCxnSpPr>
      <xdr:spPr>
        <a:xfrm>
          <a:off x="14592300" y="16407257"/>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163804</xdr:rowOff>
    </xdr:from>
    <xdr:to>
      <xdr:col>22</xdr:col>
      <xdr:colOff>415925</xdr:colOff>
      <xdr:row>95</xdr:row>
      <xdr:rowOff>93954</xdr:rowOff>
    </xdr:to>
    <xdr:sp macro="" textlink="">
      <xdr:nvSpPr>
        <xdr:cNvPr id="696" name="フローチャート : 判断 695"/>
        <xdr:cNvSpPr/>
      </xdr:nvSpPr>
      <xdr:spPr>
        <a:xfrm>
          <a:off x="15430500" y="162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110481</xdr:rowOff>
    </xdr:from>
    <xdr:ext cx="534377" cy="259045"/>
    <xdr:sp macro="" textlink="">
      <xdr:nvSpPr>
        <xdr:cNvPr id="697" name="テキスト ボックス 696"/>
        <xdr:cNvSpPr txBox="1"/>
      </xdr:nvSpPr>
      <xdr:spPr>
        <a:xfrm>
          <a:off x="15214111" y="1605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36,068</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85579</xdr:rowOff>
    </xdr:from>
    <xdr:to>
      <xdr:col>21</xdr:col>
      <xdr:colOff>161925</xdr:colOff>
      <xdr:row>95</xdr:row>
      <xdr:rowOff>119507</xdr:rowOff>
    </xdr:to>
    <xdr:cxnSp macro="">
      <xdr:nvCxnSpPr>
        <xdr:cNvPr id="698" name="直線コネクタ 697"/>
        <xdr:cNvCxnSpPr/>
      </xdr:nvCxnSpPr>
      <xdr:spPr>
        <a:xfrm>
          <a:off x="13703300" y="16373329"/>
          <a:ext cx="889000" cy="3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26048</xdr:rowOff>
    </xdr:from>
    <xdr:to>
      <xdr:col>19</xdr:col>
      <xdr:colOff>644525</xdr:colOff>
      <xdr:row>95</xdr:row>
      <xdr:rowOff>85579</xdr:rowOff>
    </xdr:to>
    <xdr:cxnSp macro="">
      <xdr:nvCxnSpPr>
        <xdr:cNvPr id="701" name="直線コネクタ 700"/>
        <xdr:cNvCxnSpPr/>
      </xdr:nvCxnSpPr>
      <xdr:spPr>
        <a:xfrm>
          <a:off x="12814300" y="16313798"/>
          <a:ext cx="889000" cy="5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140403</xdr:rowOff>
    </xdr:from>
    <xdr:ext cx="534377" cy="259045"/>
    <xdr:sp macro="" textlink="">
      <xdr:nvSpPr>
        <xdr:cNvPr id="703" name="テキスト ボックス 702"/>
        <xdr:cNvSpPr txBox="1"/>
      </xdr:nvSpPr>
      <xdr:spPr>
        <a:xfrm>
          <a:off x="13436111" y="1642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131982</xdr:rowOff>
    </xdr:from>
    <xdr:ext cx="534377" cy="259045"/>
    <xdr:sp macro="" textlink="">
      <xdr:nvSpPr>
        <xdr:cNvPr id="705" name="テキスト ボックス 704"/>
        <xdr:cNvSpPr txBox="1"/>
      </xdr:nvSpPr>
      <xdr:spPr>
        <a:xfrm>
          <a:off x="12547111" y="1641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113322</xdr:rowOff>
    </xdr:from>
    <xdr:to>
      <xdr:col>23</xdr:col>
      <xdr:colOff>568325</xdr:colOff>
      <xdr:row>96</xdr:row>
      <xdr:rowOff>43472</xdr:rowOff>
    </xdr:to>
    <xdr:sp macro="" textlink="">
      <xdr:nvSpPr>
        <xdr:cNvPr id="711" name="円/楕円 710"/>
        <xdr:cNvSpPr/>
      </xdr:nvSpPr>
      <xdr:spPr>
        <a:xfrm>
          <a:off x="16268700" y="1640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91749</xdr:rowOff>
    </xdr:from>
    <xdr:ext cx="534377" cy="259045"/>
    <xdr:sp macro="" textlink="">
      <xdr:nvSpPr>
        <xdr:cNvPr id="712" name="公債費該当値テキスト"/>
        <xdr:cNvSpPr txBox="1"/>
      </xdr:nvSpPr>
      <xdr:spPr>
        <a:xfrm>
          <a:off x="16370300" y="1637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29,718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90233</xdr:rowOff>
    </xdr:from>
    <xdr:to>
      <xdr:col>22</xdr:col>
      <xdr:colOff>415925</xdr:colOff>
      <xdr:row>96</xdr:row>
      <xdr:rowOff>20383</xdr:rowOff>
    </xdr:to>
    <xdr:sp macro="" textlink="">
      <xdr:nvSpPr>
        <xdr:cNvPr id="713" name="円/楕円 712"/>
        <xdr:cNvSpPr/>
      </xdr:nvSpPr>
      <xdr:spPr>
        <a:xfrm>
          <a:off x="15430500" y="163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11510</xdr:rowOff>
    </xdr:from>
    <xdr:ext cx="534377" cy="259045"/>
    <xdr:sp macro="" textlink="">
      <xdr:nvSpPr>
        <xdr:cNvPr id="714" name="テキスト ボックス 713"/>
        <xdr:cNvSpPr txBox="1"/>
      </xdr:nvSpPr>
      <xdr:spPr>
        <a:xfrm>
          <a:off x="15214111" y="164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30,930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68707</xdr:rowOff>
    </xdr:from>
    <xdr:to>
      <xdr:col>21</xdr:col>
      <xdr:colOff>212725</xdr:colOff>
      <xdr:row>95</xdr:row>
      <xdr:rowOff>170307</xdr:rowOff>
    </xdr:to>
    <xdr:sp macro="" textlink="">
      <xdr:nvSpPr>
        <xdr:cNvPr id="715" name="円/楕円 714"/>
        <xdr:cNvSpPr/>
      </xdr:nvSpPr>
      <xdr:spPr>
        <a:xfrm>
          <a:off x="14541500" y="1635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161434</xdr:rowOff>
    </xdr:from>
    <xdr:ext cx="534377" cy="259045"/>
    <xdr:sp macro="" textlink="">
      <xdr:nvSpPr>
        <xdr:cNvPr id="716" name="テキスト ボックス 715"/>
        <xdr:cNvSpPr txBox="1"/>
      </xdr:nvSpPr>
      <xdr:spPr>
        <a:xfrm>
          <a:off x="14325111" y="164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32,060</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34779</xdr:rowOff>
    </xdr:from>
    <xdr:to>
      <xdr:col>20</xdr:col>
      <xdr:colOff>9525</xdr:colOff>
      <xdr:row>95</xdr:row>
      <xdr:rowOff>136379</xdr:rowOff>
    </xdr:to>
    <xdr:sp macro="" textlink="">
      <xdr:nvSpPr>
        <xdr:cNvPr id="717" name="円/楕円 716"/>
        <xdr:cNvSpPr/>
      </xdr:nvSpPr>
      <xdr:spPr>
        <a:xfrm>
          <a:off x="13652500" y="1632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152906</xdr:rowOff>
    </xdr:from>
    <xdr:ext cx="534377" cy="259045"/>
    <xdr:sp macro="" textlink="">
      <xdr:nvSpPr>
        <xdr:cNvPr id="718" name="テキスト ボックス 717"/>
        <xdr:cNvSpPr txBox="1"/>
      </xdr:nvSpPr>
      <xdr:spPr>
        <a:xfrm>
          <a:off x="13436111" y="1609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146698</xdr:rowOff>
    </xdr:from>
    <xdr:to>
      <xdr:col>18</xdr:col>
      <xdr:colOff>492125</xdr:colOff>
      <xdr:row>95</xdr:row>
      <xdr:rowOff>76848</xdr:rowOff>
    </xdr:to>
    <xdr:sp macro="" textlink="">
      <xdr:nvSpPr>
        <xdr:cNvPr id="719" name="円/楕円 718"/>
        <xdr:cNvSpPr/>
      </xdr:nvSpPr>
      <xdr:spPr>
        <a:xfrm>
          <a:off x="12763500" y="1626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93375</xdr:rowOff>
    </xdr:from>
    <xdr:ext cx="534377" cy="259045"/>
    <xdr:sp macro="" textlink="">
      <xdr:nvSpPr>
        <xdr:cNvPr id="720" name="テキスト ボックス 719"/>
        <xdr:cNvSpPr txBox="1"/>
      </xdr:nvSpPr>
      <xdr:spPr>
        <a:xfrm>
          <a:off x="12547111" y="160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2" name="直線コネクタ 741"/>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5"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6" name="直線コネクタ 745"/>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8"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9" name="フローチャート : 判断 748"/>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34036</xdr:rowOff>
    </xdr:from>
    <xdr:to>
      <xdr:col>31</xdr:col>
      <xdr:colOff>85725</xdr:colOff>
      <xdr:row>38</xdr:row>
      <xdr:rowOff>135636</xdr:rowOff>
    </xdr:to>
    <xdr:sp macro="" textlink="">
      <xdr:nvSpPr>
        <xdr:cNvPr id="751" name="フローチャート : 判断 750"/>
        <xdr:cNvSpPr/>
      </xdr:nvSpPr>
      <xdr:spPr>
        <a:xfrm>
          <a:off x="21272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152163</xdr:rowOff>
    </xdr:from>
    <xdr:ext cx="313932" cy="259045"/>
    <xdr:sp macro="" textlink="">
      <xdr:nvSpPr>
        <xdr:cNvPr id="752" name="テキスト ボックス 751"/>
        <xdr:cNvSpPr txBox="1"/>
      </xdr:nvSpPr>
      <xdr:spPr>
        <a:xfrm>
          <a:off x="21166333" y="63243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4" name="フローチャート : 判断 753"/>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5" name="テキスト ボックス 75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7" name="フローチャート : 判断 756"/>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8" name="テキスト ボックス 757"/>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9" name="フローチャート : 判断 758"/>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0" name="テキスト ボックス 759"/>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三重県平均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本市の特徴として挙げられるのは民生費の高止まり、土木費、教育費の類似団体平均、県平均と比較して大きく</a:t>
          </a:r>
          <a:r>
            <a:rPr kumimoji="1" lang="ja-JP" altLang="en-US" sz="1100">
              <a:solidFill>
                <a:sysClr val="windowText" lastClr="000000"/>
              </a:solidFill>
              <a:effectLst/>
              <a:latin typeface="+mn-lt"/>
              <a:ea typeface="+mn-ea"/>
              <a:cs typeface="+mn-cs"/>
            </a:rPr>
            <a:t>乖離して</a:t>
          </a:r>
          <a:r>
            <a:rPr kumimoji="1" lang="ja-JP" altLang="ja-JP" sz="1100">
              <a:solidFill>
                <a:sysClr val="windowText" lastClr="000000"/>
              </a:solidFill>
              <a:effectLst/>
              <a:latin typeface="+mn-lt"/>
              <a:ea typeface="+mn-ea"/>
              <a:cs typeface="+mn-cs"/>
            </a:rPr>
            <a:t>いる。これまで公債費圧縮のため公共事業、市債借入を抑制してきたことによるものと</a:t>
          </a:r>
          <a:r>
            <a:rPr kumimoji="1" lang="ja-JP" altLang="en-US" sz="1100">
              <a:solidFill>
                <a:sysClr val="windowText" lastClr="000000"/>
              </a:solidFill>
              <a:effectLst/>
              <a:latin typeface="+mn-lt"/>
              <a:ea typeface="+mn-ea"/>
              <a:cs typeface="+mn-cs"/>
            </a:rPr>
            <a:t>分析している</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　土木費、教育費の</a:t>
          </a:r>
          <a:r>
            <a:rPr kumimoji="1" lang="ja-JP" altLang="ja-JP" sz="1100">
              <a:solidFill>
                <a:sysClr val="windowText" lastClr="000000"/>
              </a:solidFill>
              <a:effectLst/>
              <a:latin typeface="+mn-lt"/>
              <a:ea typeface="+mn-ea"/>
              <a:cs typeface="+mn-cs"/>
            </a:rPr>
            <a:t>普通建設事業費が類似団体平均、県平均より</a:t>
          </a:r>
          <a:r>
            <a:rPr kumimoji="1" lang="ja-JP" altLang="en-US" sz="1100">
              <a:solidFill>
                <a:sysClr val="windowText" lastClr="000000"/>
              </a:solidFill>
              <a:effectLst/>
              <a:latin typeface="+mn-lt"/>
              <a:ea typeface="+mn-ea"/>
              <a:cs typeface="+mn-cs"/>
            </a:rPr>
            <a:t>大きく</a:t>
          </a:r>
          <a:r>
            <a:rPr kumimoji="1" lang="ja-JP" altLang="ja-JP" sz="1100">
              <a:solidFill>
                <a:sysClr val="windowText" lastClr="000000"/>
              </a:solidFill>
              <a:effectLst/>
              <a:latin typeface="+mn-lt"/>
              <a:ea typeface="+mn-ea"/>
              <a:cs typeface="+mn-cs"/>
            </a:rPr>
            <a:t>下回っている。特に道路等の普通建設事業費は下がっているが維持補修費が高くなっており、トレードオフの関係にあると</a:t>
          </a:r>
          <a:r>
            <a:rPr kumimoji="1" lang="ja-JP" altLang="en-US" sz="1100">
              <a:solidFill>
                <a:sysClr val="windowText" lastClr="000000"/>
              </a:solidFill>
              <a:effectLst/>
              <a:latin typeface="+mn-lt"/>
              <a:ea typeface="+mn-ea"/>
              <a:cs typeface="+mn-cs"/>
            </a:rPr>
            <a:t>考えてい</a:t>
          </a:r>
          <a:r>
            <a:rPr kumimoji="1" lang="ja-JP" altLang="ja-JP" sz="1100">
              <a:solidFill>
                <a:sysClr val="windowText" lastClr="000000"/>
              </a:solidFill>
              <a:effectLst/>
              <a:latin typeface="+mn-lt"/>
              <a:ea typeface="+mn-ea"/>
              <a:cs typeface="+mn-cs"/>
            </a:rPr>
            <a:t>る。ただ、特に教育関係については普通建設事業費、維持補修費ともに低水準で推移しており、施設は老朽化が著しく、長寿命化、施設更新の事業費が懸念されるものである。ただ、今後は平成</a:t>
          </a:r>
          <a:r>
            <a:rPr kumimoji="1" lang="en-US" altLang="ja-JP" sz="1100">
              <a:solidFill>
                <a:sysClr val="windowText" lastClr="000000"/>
              </a:solidFill>
              <a:effectLst/>
              <a:latin typeface="+mn-lt"/>
              <a:ea typeface="+mn-ea"/>
              <a:cs typeface="+mn-cs"/>
            </a:rPr>
            <a:t>31</a:t>
          </a:r>
          <a:r>
            <a:rPr kumimoji="1" lang="ja-JP" altLang="ja-JP" sz="1100">
              <a:solidFill>
                <a:sysClr val="windowText" lastClr="000000"/>
              </a:solidFill>
              <a:effectLst/>
              <a:latin typeface="+mn-lt"/>
              <a:ea typeface="+mn-ea"/>
              <a:cs typeface="+mn-cs"/>
            </a:rPr>
            <a:t>年度に迫った合併特例事業債の発行期限に向け、様々に大型事業が計画されていることから、この乖離は縮小されるものと思われる。</a:t>
          </a:r>
          <a:r>
            <a:rPr kumimoji="1" lang="ja-JP" altLang="en-US" sz="1100">
              <a:solidFill>
                <a:sysClr val="windowText" lastClr="000000"/>
              </a:solidFill>
              <a:effectLst/>
              <a:latin typeface="+mn-lt"/>
              <a:ea typeface="+mn-ea"/>
              <a:cs typeface="+mn-cs"/>
            </a:rPr>
            <a:t>しかし、普通建設事業費の伸びに伴い将来の公債費の増加は避けえないことから関連指標に注視していかなければならない。</a:t>
          </a:r>
          <a:r>
            <a:rPr kumimoji="1" lang="ja-JP" altLang="ja-JP" sz="1100">
              <a:solidFill>
                <a:sysClr val="windowText" lastClr="000000"/>
              </a:solidFill>
              <a:effectLst/>
              <a:latin typeface="+mn-lt"/>
              <a:ea typeface="+mn-ea"/>
              <a:cs typeface="+mn-cs"/>
            </a:rPr>
            <a:t>単年度事由によるもの以外については類似団体平均、県平均などを注視しつつ、財政運営を進めていく必要がある。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財政調整基金については、平成</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年度は大規模事業の実施に伴い</a:t>
          </a:r>
          <a:r>
            <a:rPr kumimoji="1" lang="en-US" altLang="ja-JP" sz="1100">
              <a:solidFill>
                <a:sysClr val="windowText" lastClr="000000"/>
              </a:solidFill>
              <a:effectLst/>
              <a:latin typeface="+mn-lt"/>
              <a:ea typeface="+mn-ea"/>
              <a:cs typeface="+mn-cs"/>
            </a:rPr>
            <a:t>16.5</a:t>
          </a:r>
          <a:r>
            <a:rPr kumimoji="1" lang="ja-JP" altLang="ja-JP" sz="1100">
              <a:solidFill>
                <a:sysClr val="windowText" lastClr="000000"/>
              </a:solidFill>
              <a:effectLst/>
              <a:latin typeface="+mn-lt"/>
              <a:ea typeface="+mn-ea"/>
              <a:cs typeface="+mn-cs"/>
            </a:rPr>
            <a:t>億円を取り崩し、大きく下落し、マイナスとなったが、平成</a:t>
          </a:r>
          <a:r>
            <a:rPr kumimoji="1" lang="en-US" altLang="ja-JP" sz="1100">
              <a:solidFill>
                <a:sysClr val="windowText" lastClr="000000"/>
              </a:solidFill>
              <a:effectLst/>
              <a:latin typeface="+mn-lt"/>
              <a:ea typeface="+mn-ea"/>
              <a:cs typeface="+mn-cs"/>
            </a:rPr>
            <a:t>27</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年度は事業の端境期にあたり積立</a:t>
          </a:r>
          <a:r>
            <a:rPr kumimoji="1" lang="ja-JP" altLang="en-US" sz="1100">
              <a:solidFill>
                <a:sysClr val="windowText" lastClr="000000"/>
              </a:solidFill>
              <a:effectLst/>
              <a:latin typeface="+mn-lt"/>
              <a:ea typeface="+mn-ea"/>
              <a:cs typeface="+mn-cs"/>
            </a:rPr>
            <a:t>金と繰入金の差引がプラスで</a:t>
          </a:r>
          <a:r>
            <a:rPr kumimoji="1" lang="ja-JP" altLang="ja-JP" sz="1100">
              <a:solidFill>
                <a:sysClr val="windowText" lastClr="000000"/>
              </a:solidFill>
              <a:effectLst/>
              <a:latin typeface="+mn-lt"/>
              <a:ea typeface="+mn-ea"/>
              <a:cs typeface="+mn-cs"/>
            </a:rPr>
            <a:t>あったこともあり</a:t>
          </a:r>
          <a:r>
            <a:rPr kumimoji="1" lang="en-US" altLang="ja-JP" sz="1100">
              <a:solidFill>
                <a:sysClr val="windowText" lastClr="000000"/>
              </a:solidFill>
              <a:effectLst/>
              <a:latin typeface="+mn-lt"/>
              <a:ea typeface="+mn-ea"/>
              <a:cs typeface="+mn-cs"/>
            </a:rPr>
            <a:t>9.5</a:t>
          </a:r>
          <a:r>
            <a:rPr kumimoji="1" lang="ja-JP" altLang="ja-JP" sz="1100">
              <a:solidFill>
                <a:sysClr val="windowText" lastClr="000000"/>
              </a:solidFill>
              <a:effectLst/>
              <a:latin typeface="+mn-lt"/>
              <a:ea typeface="+mn-ea"/>
              <a:cs typeface="+mn-cs"/>
            </a:rPr>
            <a:t>億円</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6.1</a:t>
          </a:r>
          <a:r>
            <a:rPr kumimoji="1" lang="ja-JP" altLang="en-US" sz="1100">
              <a:solidFill>
                <a:sysClr val="windowText" lastClr="000000"/>
              </a:solidFill>
              <a:effectLst/>
              <a:latin typeface="+mn-lt"/>
              <a:ea typeface="+mn-ea"/>
              <a:cs typeface="+mn-cs"/>
            </a:rPr>
            <a:t>億円</a:t>
          </a:r>
          <a:r>
            <a:rPr kumimoji="1" lang="ja-JP" altLang="en-US" sz="1100">
              <a:solidFill>
                <a:srgbClr val="FF0000"/>
              </a:solidFill>
              <a:effectLst/>
              <a:latin typeface="+mn-lt"/>
              <a:ea typeface="+mn-ea"/>
              <a:cs typeface="+mn-cs"/>
            </a:rPr>
            <a:t>（繰入金</a:t>
          </a:r>
          <a:r>
            <a:rPr kumimoji="1" lang="en-US" altLang="ja-JP" sz="1100">
              <a:solidFill>
                <a:srgbClr val="FF0000"/>
              </a:solidFill>
              <a:effectLst/>
              <a:latin typeface="+mn-lt"/>
              <a:ea typeface="+mn-ea"/>
              <a:cs typeface="+mn-cs"/>
            </a:rPr>
            <a:t>2.7</a:t>
          </a:r>
          <a:r>
            <a:rPr kumimoji="1" lang="ja-JP" altLang="en-US" sz="1100">
              <a:solidFill>
                <a:srgbClr val="FF0000"/>
              </a:solidFill>
              <a:effectLst/>
              <a:latin typeface="+mn-lt"/>
              <a:ea typeface="+mn-ea"/>
              <a:cs typeface="+mn-cs"/>
            </a:rPr>
            <a:t>億円により増分は</a:t>
          </a:r>
          <a:r>
            <a:rPr kumimoji="1" lang="en-US" altLang="ja-JP" sz="1100">
              <a:solidFill>
                <a:srgbClr val="FF0000"/>
              </a:solidFill>
              <a:effectLst/>
              <a:latin typeface="+mn-lt"/>
              <a:ea typeface="+mn-ea"/>
              <a:cs typeface="+mn-cs"/>
            </a:rPr>
            <a:t>3.4</a:t>
          </a:r>
          <a:r>
            <a:rPr kumimoji="1" lang="ja-JP" altLang="en-US" sz="1100">
              <a:solidFill>
                <a:srgbClr val="FF0000"/>
              </a:solidFill>
              <a:effectLst/>
              <a:latin typeface="+mn-lt"/>
              <a:ea typeface="+mn-ea"/>
              <a:cs typeface="+mn-cs"/>
            </a:rPr>
            <a:t>億円）</a:t>
          </a:r>
          <a:r>
            <a:rPr kumimoji="1" lang="ja-JP" altLang="ja-JP" sz="1100">
              <a:solidFill>
                <a:sysClr val="windowText" lastClr="000000"/>
              </a:solidFill>
              <a:effectLst/>
              <a:latin typeface="+mn-lt"/>
              <a:ea typeface="+mn-ea"/>
              <a:cs typeface="+mn-cs"/>
            </a:rPr>
            <a:t>を積立てている。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ただ、今後は合併特例事業債の発行期限が迫る中、大規模事業にかかる市債借入に伴う公債費の増、及び、いわゆる合併による普通交付税の算定の特例の終了に伴う普通交付税の漸減に対応するため、</a:t>
          </a:r>
          <a:r>
            <a:rPr kumimoji="1" lang="ja-JP" altLang="en-US" sz="1100">
              <a:solidFill>
                <a:sysClr val="windowText" lastClr="000000"/>
              </a:solidFill>
              <a:effectLst/>
              <a:latin typeface="+mn-lt"/>
              <a:ea typeface="+mn-ea"/>
              <a:cs typeface="+mn-cs"/>
            </a:rPr>
            <a:t>基金の繰入</a:t>
          </a:r>
          <a:r>
            <a:rPr kumimoji="1" lang="ja-JP" altLang="ja-JP" sz="1100">
              <a:solidFill>
                <a:sysClr val="windowText" lastClr="000000"/>
              </a:solidFill>
              <a:effectLst/>
              <a:latin typeface="+mn-lt"/>
              <a:ea typeface="+mn-ea"/>
              <a:cs typeface="+mn-cs"/>
            </a:rPr>
            <a:t>が連続する事態を視野に収めておく必要がある。</a:t>
          </a:r>
          <a:endParaRPr kumimoji="1" lang="en-US" altLang="ja-JP"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　併せて、</a:t>
          </a:r>
          <a:r>
            <a:rPr kumimoji="1" lang="ja-JP" altLang="ja-JP" sz="1100">
              <a:solidFill>
                <a:sysClr val="windowText" lastClr="000000"/>
              </a:solidFill>
              <a:effectLst/>
              <a:latin typeface="+mn-lt"/>
              <a:ea typeface="+mn-ea"/>
              <a:cs typeface="+mn-cs"/>
            </a:rPr>
            <a:t>指標悪化の期間を一時的なものとするべく、起債残高抑制のために基金繰入等を利用し、短期償還などの方策を検討していく</a:t>
          </a:r>
          <a:r>
            <a:rPr kumimoji="1" lang="ja-JP" altLang="en-US" sz="1100">
              <a:solidFill>
                <a:sysClr val="windowText" lastClr="000000"/>
              </a:solidFill>
              <a:effectLst/>
              <a:latin typeface="+mn-lt"/>
              <a:ea typeface="+mn-ea"/>
              <a:cs typeface="+mn-cs"/>
            </a:rPr>
            <a:t>ことから実質単年度収支がマイナス値となる期間が生ずるものである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三重県松阪市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年度は競輪事業会計において赤字となったが、</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年度下半期から、包括業務委託を取り入れた事業運営を行っており、</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年度に引き続き、</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年度も黒字となり</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年連続で一般会計へ繰出すことができた（</a:t>
          </a:r>
          <a:r>
            <a:rPr kumimoji="1" lang="en-US" altLang="ja-JP" sz="1100">
              <a:solidFill>
                <a:sysClr val="windowText" lastClr="000000"/>
              </a:solidFill>
              <a:effectLst/>
              <a:latin typeface="+mn-lt"/>
              <a:ea typeface="+mn-ea"/>
              <a:cs typeface="+mn-cs"/>
            </a:rPr>
            <a:t>H27</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千万円⇒</a:t>
          </a:r>
          <a:r>
            <a:rPr kumimoji="1" lang="en-US" altLang="ja-JP" sz="1100">
              <a:solidFill>
                <a:sysClr val="windowText" lastClr="000000"/>
              </a:solidFill>
              <a:effectLst/>
              <a:latin typeface="+mn-lt"/>
              <a:ea typeface="+mn-ea"/>
              <a:cs typeface="+mn-cs"/>
            </a:rPr>
            <a:t>H28</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百万円⇒</a:t>
          </a:r>
          <a:r>
            <a:rPr kumimoji="1" lang="en-US" altLang="ja-JP" sz="1100">
              <a:solidFill>
                <a:sysClr val="windowText" lastClr="000000"/>
              </a:solidFill>
              <a:effectLst/>
              <a:latin typeface="+mn-lt"/>
              <a:ea typeface="+mn-ea"/>
              <a:cs typeface="+mn-cs"/>
            </a:rPr>
            <a:t>H29</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9</a:t>
          </a:r>
          <a:r>
            <a:rPr kumimoji="1" lang="ja-JP" altLang="ja-JP" sz="1100">
              <a:solidFill>
                <a:sysClr val="windowText" lastClr="000000"/>
              </a:solidFill>
              <a:effectLst/>
              <a:latin typeface="+mn-lt"/>
              <a:ea typeface="+mn-ea"/>
              <a:cs typeface="+mn-cs"/>
            </a:rPr>
            <a:t>百万円）。</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松阪市民病院事業会計においては、業務の効率化を徹底することで</a:t>
          </a:r>
          <a:r>
            <a:rPr kumimoji="1" lang="en-US" altLang="ja-JP" sz="1100">
              <a:solidFill>
                <a:sysClr val="windowText" lastClr="000000"/>
              </a:solidFill>
              <a:effectLst/>
              <a:latin typeface="+mn-lt"/>
              <a:ea typeface="+mn-ea"/>
              <a:cs typeface="+mn-cs"/>
            </a:rPr>
            <a:t>8</a:t>
          </a:r>
          <a:r>
            <a:rPr kumimoji="1" lang="ja-JP" altLang="ja-JP" sz="1100">
              <a:solidFill>
                <a:sysClr val="windowText" lastClr="000000"/>
              </a:solidFill>
              <a:effectLst/>
              <a:latin typeface="+mn-lt"/>
              <a:ea typeface="+mn-ea"/>
              <a:cs typeface="+mn-cs"/>
            </a:rPr>
            <a:t>年連続の黒字化を達成している。</a:t>
          </a:r>
          <a:r>
            <a:rPr kumimoji="1" lang="en-US" altLang="ja-JP" sz="1100">
              <a:solidFill>
                <a:sysClr val="windowText" lastClr="000000"/>
              </a:solidFill>
              <a:effectLst/>
              <a:latin typeface="+mn-lt"/>
              <a:ea typeface="+mn-ea"/>
              <a:cs typeface="+mn-cs"/>
            </a:rPr>
            <a:t>26</a:t>
          </a:r>
          <a:r>
            <a:rPr kumimoji="1" lang="ja-JP" altLang="ja-JP" sz="1100">
              <a:solidFill>
                <a:sysClr val="windowText" lastClr="000000"/>
              </a:solidFill>
              <a:effectLst/>
              <a:latin typeface="+mn-lt"/>
              <a:ea typeface="+mn-ea"/>
              <a:cs typeface="+mn-cs"/>
            </a:rPr>
            <a:t>年度から公営企業会計会計制度の大規模な変更に伴い欠損金が大きく圧縮されたものの、依然として</a:t>
          </a:r>
          <a:r>
            <a:rPr kumimoji="1" lang="en-US" altLang="ja-JP" sz="1100">
              <a:solidFill>
                <a:sysClr val="windowText" lastClr="000000"/>
              </a:solidFill>
              <a:effectLst/>
              <a:latin typeface="+mn-lt"/>
              <a:ea typeface="+mn-ea"/>
              <a:cs typeface="+mn-cs"/>
            </a:rPr>
            <a:t>42.9</a:t>
          </a:r>
          <a:r>
            <a:rPr kumimoji="1" lang="ja-JP" altLang="ja-JP" sz="1100">
              <a:solidFill>
                <a:sysClr val="windowText" lastClr="000000"/>
              </a:solidFill>
              <a:effectLst/>
              <a:latin typeface="+mn-lt"/>
              <a:ea typeface="+mn-ea"/>
              <a:cs typeface="+mn-cs"/>
            </a:rPr>
            <a:t>億円程度の未処理欠損金が残っている状況である。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国民健康保険事業特別会計</a:t>
          </a:r>
          <a:r>
            <a:rPr kumimoji="1" lang="ja-JP" altLang="en-US"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年度からの県広域化による財政一本化の影響が見込まれるが、その影響による具体的な数値が把握できないことから今後注視していく必要がある。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61931505</v>
      </c>
      <c r="BO4" s="411"/>
      <c r="BP4" s="411"/>
      <c r="BQ4" s="411"/>
      <c r="BR4" s="411"/>
      <c r="BS4" s="411"/>
      <c r="BT4" s="411"/>
      <c r="BU4" s="412"/>
      <c r="BV4" s="410">
        <v>64604461</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60254121</v>
      </c>
      <c r="BO5" s="416"/>
      <c r="BP5" s="416"/>
      <c r="BQ5" s="416"/>
      <c r="BR5" s="416"/>
      <c r="BS5" s="416"/>
      <c r="BT5" s="416"/>
      <c r="BU5" s="417"/>
      <c r="BV5" s="415">
        <v>63248808</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89.8</v>
      </c>
      <c r="CU5" s="386"/>
      <c r="CV5" s="386"/>
      <c r="CW5" s="386"/>
      <c r="CX5" s="386"/>
      <c r="CY5" s="386"/>
      <c r="CZ5" s="386"/>
      <c r="DA5" s="387"/>
      <c r="DB5" s="385">
        <v>89.6</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1677384</v>
      </c>
      <c r="BO6" s="416"/>
      <c r="BP6" s="416"/>
      <c r="BQ6" s="416"/>
      <c r="BR6" s="416"/>
      <c r="BS6" s="416"/>
      <c r="BT6" s="416"/>
      <c r="BU6" s="417"/>
      <c r="BV6" s="415">
        <v>1355653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91.8</v>
      </c>
      <c r="CU6" s="562"/>
      <c r="CV6" s="562"/>
      <c r="CW6" s="562"/>
      <c r="CX6" s="562"/>
      <c r="CY6" s="562"/>
      <c r="CZ6" s="562"/>
      <c r="DA6" s="563"/>
      <c r="DB6" s="561">
        <v>92.7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80320</v>
      </c>
      <c r="BO7" s="416"/>
      <c r="BP7" s="416"/>
      <c r="BQ7" s="416"/>
      <c r="BR7" s="416"/>
      <c r="BS7" s="416"/>
      <c r="BT7" s="416"/>
      <c r="BU7" s="417"/>
      <c r="BV7" s="415">
        <v>162061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39846984</v>
      </c>
      <c r="CU7" s="416"/>
      <c r="CV7" s="416"/>
      <c r="CW7" s="416"/>
      <c r="CX7" s="416"/>
      <c r="CY7" s="416"/>
      <c r="CZ7" s="416"/>
      <c r="DA7" s="417"/>
      <c r="DB7" s="415">
        <v>40043629</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1597064</v>
      </c>
      <c r="BO8" s="416"/>
      <c r="BP8" s="416"/>
      <c r="BQ8" s="416"/>
      <c r="BR8" s="416"/>
      <c r="BS8" s="416"/>
      <c r="BT8" s="416"/>
      <c r="BU8" s="417"/>
      <c r="BV8" s="415">
        <v>1193592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0.63</v>
      </c>
      <c r="CU8" s="525"/>
      <c r="CV8" s="525"/>
      <c r="CW8" s="525"/>
      <c r="CX8" s="525"/>
      <c r="CY8" s="525"/>
      <c r="CZ8" s="525"/>
      <c r="DA8" s="526"/>
      <c r="DB8" s="524">
        <v>0.63</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163863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403472</v>
      </c>
      <c r="BO9" s="416"/>
      <c r="BP9" s="416"/>
      <c r="BQ9" s="416"/>
      <c r="BR9" s="416"/>
      <c r="BS9" s="416"/>
      <c r="BT9" s="416"/>
      <c r="BU9" s="417"/>
      <c r="BV9" s="415">
        <v>207254</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11.6</v>
      </c>
      <c r="CU9" s="386"/>
      <c r="CV9" s="386"/>
      <c r="CW9" s="386"/>
      <c r="CX9" s="386"/>
      <c r="CY9" s="386"/>
      <c r="CZ9" s="386"/>
      <c r="DA9" s="387"/>
      <c r="DB9" s="385">
        <v>11.8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168017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614442</v>
      </c>
      <c r="BO10" s="416"/>
      <c r="BP10" s="416"/>
      <c r="BQ10" s="416"/>
      <c r="BR10" s="416"/>
      <c r="BS10" s="416"/>
      <c r="BT10" s="416"/>
      <c r="BU10" s="417"/>
      <c r="BV10" s="415">
        <v>947017</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v>19669</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166577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274069</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162700</v>
      </c>
      <c r="S13" s="517"/>
      <c r="T13" s="517"/>
      <c r="U13" s="517"/>
      <c r="V13" s="518"/>
      <c r="W13" s="504" t="s">
        <v>124</v>
      </c>
      <c r="X13" s="428"/>
      <c r="Y13" s="428"/>
      <c r="Z13" s="428"/>
      <c r="AA13" s="428"/>
      <c r="AB13" s="429"/>
      <c r="AC13" s="391">
        <v>3105</v>
      </c>
      <c r="AD13" s="392"/>
      <c r="AE13" s="392"/>
      <c r="AF13" s="392"/>
      <c r="AG13" s="393"/>
      <c r="AH13" s="391">
        <v>3244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743845</v>
      </c>
      <c r="BO13" s="416"/>
      <c r="BP13" s="416"/>
      <c r="BQ13" s="416"/>
      <c r="BR13" s="416"/>
      <c r="BS13" s="416"/>
      <c r="BT13" s="416"/>
      <c r="BU13" s="417"/>
      <c r="BV13" s="415">
        <v>1173940</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3.1</v>
      </c>
      <c r="CU13" s="386"/>
      <c r="CV13" s="386"/>
      <c r="CW13" s="386"/>
      <c r="CX13" s="386"/>
      <c r="CY13" s="386"/>
      <c r="CZ13" s="386"/>
      <c r="DA13" s="387"/>
      <c r="DB13" s="385">
        <v>4</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167443</v>
      </c>
      <c r="S14" s="517"/>
      <c r="T14" s="517"/>
      <c r="U14" s="517"/>
      <c r="V14" s="518"/>
      <c r="W14" s="519"/>
      <c r="X14" s="431"/>
      <c r="Y14" s="431"/>
      <c r="Z14" s="431"/>
      <c r="AA14" s="431"/>
      <c r="AB14" s="432"/>
      <c r="AC14" s="509">
        <v>4.0999999999999996</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163603</v>
      </c>
      <c r="S15" s="517"/>
      <c r="T15" s="517"/>
      <c r="U15" s="517"/>
      <c r="V15" s="518"/>
      <c r="W15" s="504" t="s">
        <v>131</v>
      </c>
      <c r="X15" s="428"/>
      <c r="Y15" s="428"/>
      <c r="Z15" s="428"/>
      <c r="AA15" s="428"/>
      <c r="AB15" s="429"/>
      <c r="AC15" s="391">
        <v>23127</v>
      </c>
      <c r="AD15" s="392"/>
      <c r="AE15" s="392"/>
      <c r="AF15" s="392"/>
      <c r="AG15" s="393"/>
      <c r="AH15" s="391">
        <v>24679</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19032934</v>
      </c>
      <c r="BO15" s="411"/>
      <c r="BP15" s="411"/>
      <c r="BQ15" s="411"/>
      <c r="BR15" s="411"/>
      <c r="BS15" s="411"/>
      <c r="BT15" s="411"/>
      <c r="BU15" s="412"/>
      <c r="BV15" s="410">
        <v>18756755</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30.2</v>
      </c>
      <c r="AD16" s="510"/>
      <c r="AE16" s="510"/>
      <c r="AF16" s="510"/>
      <c r="AG16" s="511"/>
      <c r="AH16" s="509">
        <v>32</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30723997</v>
      </c>
      <c r="BO16" s="416"/>
      <c r="BP16" s="416"/>
      <c r="BQ16" s="416"/>
      <c r="BR16" s="416"/>
      <c r="BS16" s="416"/>
      <c r="BT16" s="416"/>
      <c r="BU16" s="417"/>
      <c r="BV16" s="415">
        <v>29780891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50332</v>
      </c>
      <c r="AD17" s="392"/>
      <c r="AE17" s="392"/>
      <c r="AF17" s="392"/>
      <c r="AG17" s="393"/>
      <c r="AH17" s="391">
        <v>49110</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24286268</v>
      </c>
      <c r="BO17" s="416"/>
      <c r="BP17" s="416"/>
      <c r="BQ17" s="416"/>
      <c r="BR17" s="416"/>
      <c r="BS17" s="416"/>
      <c r="BT17" s="416"/>
      <c r="BU17" s="417"/>
      <c r="BV17" s="415">
        <v>23854870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623.66</v>
      </c>
      <c r="M18" s="480"/>
      <c r="N18" s="480"/>
      <c r="O18" s="480"/>
      <c r="P18" s="480"/>
      <c r="Q18" s="480"/>
      <c r="R18" s="481"/>
      <c r="S18" s="481"/>
      <c r="T18" s="481"/>
      <c r="U18" s="481"/>
      <c r="V18" s="482"/>
      <c r="W18" s="496"/>
      <c r="X18" s="497"/>
      <c r="Y18" s="497"/>
      <c r="Z18" s="497"/>
      <c r="AA18" s="497"/>
      <c r="AB18" s="505"/>
      <c r="AC18" s="379">
        <v>65.7</v>
      </c>
      <c r="AD18" s="380"/>
      <c r="AE18" s="380"/>
      <c r="AF18" s="380"/>
      <c r="AG18" s="483"/>
      <c r="AH18" s="379">
        <v>63.8</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34316322</v>
      </c>
      <c r="BO18" s="416"/>
      <c r="BP18" s="416"/>
      <c r="BQ18" s="416"/>
      <c r="BR18" s="416"/>
      <c r="BS18" s="416"/>
      <c r="BT18" s="416"/>
      <c r="BU18" s="417"/>
      <c r="BV18" s="415">
        <v>35222389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42560025</v>
      </c>
      <c r="BO19" s="416"/>
      <c r="BP19" s="416"/>
      <c r="BQ19" s="416"/>
      <c r="BR19" s="416"/>
      <c r="BS19" s="416"/>
      <c r="BT19" s="416"/>
      <c r="BU19" s="417"/>
      <c r="BV19" s="415">
        <v>43641759</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63948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45631228</v>
      </c>
      <c r="BO23" s="416"/>
      <c r="BP23" s="416"/>
      <c r="BQ23" s="416"/>
      <c r="BR23" s="416"/>
      <c r="BS23" s="416"/>
      <c r="BT23" s="416"/>
      <c r="BU23" s="417"/>
      <c r="BV23" s="415">
        <v>47133477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9930</v>
      </c>
      <c r="R24" s="392"/>
      <c r="S24" s="392"/>
      <c r="T24" s="392"/>
      <c r="U24" s="392"/>
      <c r="V24" s="393"/>
      <c r="W24" s="457"/>
      <c r="X24" s="448"/>
      <c r="Y24" s="449"/>
      <c r="Z24" s="388" t="s">
        <v>155</v>
      </c>
      <c r="AA24" s="389"/>
      <c r="AB24" s="389"/>
      <c r="AC24" s="389"/>
      <c r="AD24" s="389"/>
      <c r="AE24" s="389"/>
      <c r="AF24" s="389"/>
      <c r="AG24" s="390"/>
      <c r="AH24" s="391">
        <v>1138</v>
      </c>
      <c r="AI24" s="392"/>
      <c r="AJ24" s="392"/>
      <c r="AK24" s="392"/>
      <c r="AL24" s="393"/>
      <c r="AM24" s="391">
        <v>3538042</v>
      </c>
      <c r="AN24" s="392"/>
      <c r="AO24" s="392"/>
      <c r="AP24" s="392"/>
      <c r="AQ24" s="392"/>
      <c r="AR24" s="393"/>
      <c r="AS24" s="391">
        <v>3109</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25884266</v>
      </c>
      <c r="BO24" s="416"/>
      <c r="BP24" s="416"/>
      <c r="BQ24" s="416"/>
      <c r="BR24" s="416"/>
      <c r="BS24" s="416"/>
      <c r="BT24" s="416"/>
      <c r="BU24" s="417"/>
      <c r="BV24" s="415">
        <v>27656736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2</v>
      </c>
      <c r="M25" s="392"/>
      <c r="N25" s="392"/>
      <c r="O25" s="392"/>
      <c r="P25" s="393"/>
      <c r="Q25" s="391">
        <v>7700</v>
      </c>
      <c r="R25" s="392"/>
      <c r="S25" s="392"/>
      <c r="T25" s="392"/>
      <c r="U25" s="392"/>
      <c r="V25" s="393"/>
      <c r="W25" s="457"/>
      <c r="X25" s="448"/>
      <c r="Y25" s="449"/>
      <c r="Z25" s="388" t="s">
        <v>158</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13888776</v>
      </c>
      <c r="BO25" s="411"/>
      <c r="BP25" s="411"/>
      <c r="BQ25" s="411"/>
      <c r="BR25" s="411"/>
      <c r="BS25" s="411"/>
      <c r="BT25" s="411"/>
      <c r="BU25" s="412"/>
      <c r="BV25" s="410">
        <v>15887226</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6670</v>
      </c>
      <c r="R26" s="392"/>
      <c r="S26" s="392"/>
      <c r="T26" s="392"/>
      <c r="U26" s="392"/>
      <c r="V26" s="393"/>
      <c r="W26" s="457"/>
      <c r="X26" s="448"/>
      <c r="Y26" s="449"/>
      <c r="Z26" s="388" t="s">
        <v>161</v>
      </c>
      <c r="AA26" s="470"/>
      <c r="AB26" s="470"/>
      <c r="AC26" s="470"/>
      <c r="AD26" s="470"/>
      <c r="AE26" s="470"/>
      <c r="AF26" s="470"/>
      <c r="AG26" s="471"/>
      <c r="AH26" s="391">
        <v>194</v>
      </c>
      <c r="AI26" s="392"/>
      <c r="AJ26" s="392"/>
      <c r="AK26" s="392"/>
      <c r="AL26" s="393"/>
      <c r="AM26" s="391">
        <v>604310</v>
      </c>
      <c r="AN26" s="392"/>
      <c r="AO26" s="392"/>
      <c r="AP26" s="392"/>
      <c r="AQ26" s="392"/>
      <c r="AR26" s="393"/>
      <c r="AS26" s="391">
        <v>3115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v>4000</v>
      </c>
      <c r="BO26" s="416"/>
      <c r="BP26" s="416"/>
      <c r="BQ26" s="416"/>
      <c r="BR26" s="416"/>
      <c r="BS26" s="416"/>
      <c r="BT26" s="416"/>
      <c r="BU26" s="417"/>
      <c r="BV26" s="415">
        <v>10000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5580</v>
      </c>
      <c r="R27" s="392"/>
      <c r="S27" s="392"/>
      <c r="T27" s="392"/>
      <c r="U27" s="392"/>
      <c r="V27" s="393"/>
      <c r="W27" s="457"/>
      <c r="X27" s="448"/>
      <c r="Y27" s="449"/>
      <c r="Z27" s="388" t="s">
        <v>164</v>
      </c>
      <c r="AA27" s="389"/>
      <c r="AB27" s="389"/>
      <c r="AC27" s="389"/>
      <c r="AD27" s="389"/>
      <c r="AE27" s="389"/>
      <c r="AF27" s="389"/>
      <c r="AG27" s="390"/>
      <c r="AH27" s="391">
        <v>86</v>
      </c>
      <c r="AI27" s="392"/>
      <c r="AJ27" s="392"/>
      <c r="AK27" s="392"/>
      <c r="AL27" s="393"/>
      <c r="AM27" s="391">
        <v>274596</v>
      </c>
      <c r="AN27" s="392"/>
      <c r="AO27" s="392"/>
      <c r="AP27" s="392"/>
      <c r="AQ27" s="392"/>
      <c r="AR27" s="393"/>
      <c r="AS27" s="391">
        <v>3193</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1520846</v>
      </c>
      <c r="BO27" s="419"/>
      <c r="BP27" s="419"/>
      <c r="BQ27" s="419"/>
      <c r="BR27" s="419"/>
      <c r="BS27" s="419"/>
      <c r="BT27" s="419"/>
      <c r="BU27" s="420"/>
      <c r="BV27" s="418">
        <v>1519960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4980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9782305</v>
      </c>
      <c r="BO28" s="411"/>
      <c r="BP28" s="411"/>
      <c r="BQ28" s="411"/>
      <c r="BR28" s="411"/>
      <c r="BS28" s="411"/>
      <c r="BT28" s="411"/>
      <c r="BU28" s="412"/>
      <c r="BV28" s="410">
        <v>9441932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26</v>
      </c>
      <c r="M29" s="392"/>
      <c r="N29" s="392"/>
      <c r="O29" s="392"/>
      <c r="P29" s="393"/>
      <c r="Q29" s="391">
        <v>4400</v>
      </c>
      <c r="R29" s="392"/>
      <c r="S29" s="392"/>
      <c r="T29" s="392"/>
      <c r="U29" s="392"/>
      <c r="V29" s="393"/>
      <c r="W29" s="458"/>
      <c r="X29" s="459"/>
      <c r="Y29" s="460"/>
      <c r="Z29" s="388" t="s">
        <v>171</v>
      </c>
      <c r="AA29" s="389"/>
      <c r="AB29" s="389"/>
      <c r="AC29" s="389"/>
      <c r="AD29" s="389"/>
      <c r="AE29" s="389"/>
      <c r="AF29" s="389"/>
      <c r="AG29" s="390"/>
      <c r="AH29" s="391">
        <v>1224</v>
      </c>
      <c r="AI29" s="392"/>
      <c r="AJ29" s="392"/>
      <c r="AK29" s="392"/>
      <c r="AL29" s="393"/>
      <c r="AM29" s="391">
        <v>3812638</v>
      </c>
      <c r="AN29" s="392"/>
      <c r="AO29" s="392"/>
      <c r="AP29" s="392"/>
      <c r="AQ29" s="392"/>
      <c r="AR29" s="393"/>
      <c r="AS29" s="391">
        <v>3115</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160619</v>
      </c>
      <c r="BO29" s="416"/>
      <c r="BP29" s="416"/>
      <c r="BQ29" s="416"/>
      <c r="BR29" s="416"/>
      <c r="BS29" s="416"/>
      <c r="BT29" s="416"/>
      <c r="BU29" s="417"/>
      <c r="BV29" s="415">
        <v>148003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4101672</v>
      </c>
      <c r="BO30" s="419"/>
      <c r="BP30" s="419"/>
      <c r="BQ30" s="419"/>
      <c r="BR30" s="419"/>
      <c r="BS30" s="419"/>
      <c r="BT30" s="419"/>
      <c r="BU30" s="420"/>
      <c r="BV30" s="418">
        <v>4626471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4</v>
      </c>
      <c r="V34" s="375"/>
      <c r="W34" s="374" t="str">
        <f>IF('各会計、関係団体の財政状況及び健全化判断比率'!B28="","",'各会計、関係団体の財政状況及び健全化判断比率'!B28)</f>
        <v>競輪事業特別会計</v>
      </c>
      <c r="X34" s="374"/>
      <c r="Y34" s="374"/>
      <c r="Z34" s="374"/>
      <c r="AA34" s="374"/>
      <c r="AB34" s="374"/>
      <c r="AC34" s="374"/>
      <c r="AD34" s="374"/>
      <c r="AE34" s="374"/>
      <c r="AF34" s="374"/>
      <c r="AG34" s="374"/>
      <c r="AH34" s="374"/>
      <c r="AI34" s="374"/>
      <c r="AJ34" s="374"/>
      <c r="AK34" s="374"/>
      <c r="AL34" s="167"/>
      <c r="AM34" s="375">
        <f>IF(AO34="","",MAX(C34:D43,U34:V43)+1)</f>
        <v>8</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IF('各会計、関係団体の財政状況及び健全化判断比率'!B35="","",'各会計、関係団体の財政状況及び健全化判断比率'!B35)</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14</v>
      </c>
      <c r="BX34" s="375"/>
      <c r="BY34" s="374" t="str">
        <f>IF('各会計、関係団体の財政状況及び健全化判断比率'!B68="","",'各会計、関係団体の財政状況及び健全化判断比率'!B68)</f>
        <v>三重県多気郡多気町松阪市学校組合</v>
      </c>
      <c r="BZ34" s="374"/>
      <c r="CA34" s="374"/>
      <c r="CB34" s="374"/>
      <c r="CC34" s="374"/>
      <c r="CD34" s="374"/>
      <c r="CE34" s="374"/>
      <c r="CF34" s="374"/>
      <c r="CG34" s="374"/>
      <c r="CH34" s="374"/>
      <c r="CI34" s="374"/>
      <c r="CJ34" s="374"/>
      <c r="CK34" s="374"/>
      <c r="CL34" s="374"/>
      <c r="CM34" s="374"/>
      <c r="CN34" s="167"/>
      <c r="CO34" s="375">
        <f>IF(CQ34="","",MAX(C34:D43,U34:V43,AM34:AN43,BE34:BF43,BW34:BX43)+1)</f>
        <v>24</v>
      </c>
      <c r="CP34" s="375"/>
      <c r="CQ34" s="374" t="str">
        <f>IF('各会計、関係団体の財政状況及び健全化判断比率'!BS7="","",'各会計、関係団体の財政状況及び健全化判断比率'!BS7)</f>
        <v>松阪市勤労者サービスセンター</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住宅新築資金等貸付事業特別会計</v>
      </c>
      <c r="F35" s="374"/>
      <c r="G35" s="374"/>
      <c r="H35" s="374"/>
      <c r="I35" s="374"/>
      <c r="J35" s="374"/>
      <c r="K35" s="374"/>
      <c r="L35" s="374"/>
      <c r="M35" s="374"/>
      <c r="N35" s="374"/>
      <c r="O35" s="374"/>
      <c r="P35" s="374"/>
      <c r="Q35" s="374"/>
      <c r="R35" s="374"/>
      <c r="S35" s="374"/>
      <c r="T35" s="167"/>
      <c r="U35" s="375">
        <f>IF(W35="","",U34+1)</f>
        <v>5</v>
      </c>
      <c r="V35" s="375"/>
      <c r="W35" s="374" t="str">
        <f>IF('各会計、関係団体の財政状況及び健全化判断比率'!B29="","",'各会計、関係団体の財政状況及び健全化判断比率'!B29)</f>
        <v>国民健康保険事業特別会計</v>
      </c>
      <c r="X35" s="374"/>
      <c r="Y35" s="374"/>
      <c r="Z35" s="374"/>
      <c r="AA35" s="374"/>
      <c r="AB35" s="374"/>
      <c r="AC35" s="374"/>
      <c r="AD35" s="374"/>
      <c r="AE35" s="374"/>
      <c r="AF35" s="374"/>
      <c r="AG35" s="374"/>
      <c r="AH35" s="374"/>
      <c r="AI35" s="374"/>
      <c r="AJ35" s="374"/>
      <c r="AK35" s="374"/>
      <c r="AL35" s="167"/>
      <c r="AM35" s="375">
        <f t="shared" ref="AM35:AM43" si="0">IF(AO35="","",AM34+1)</f>
        <v>9</v>
      </c>
      <c r="AN35" s="375"/>
      <c r="AO35" s="374" t="str">
        <f>IF('各会計、関係団体の財政状況及び健全化判断比率'!B33="","",'各会計、関係団体の財政状況及び健全化判断比率'!B33)</f>
        <v>公共下水道事業会計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IF('各会計、関係団体の財政状況及び健全化判断比率'!B36="","",'各会計、関係団体の財政状況及び健全化判断比率'!B36)</f>
        <v>戸別合併処理浄化槽整備事業特別会計</v>
      </c>
      <c r="BH35" s="374"/>
      <c r="BI35" s="374"/>
      <c r="BJ35" s="374"/>
      <c r="BK35" s="374"/>
      <c r="BL35" s="374"/>
      <c r="BM35" s="374"/>
      <c r="BN35" s="374"/>
      <c r="BO35" s="374"/>
      <c r="BP35" s="374"/>
      <c r="BQ35" s="374"/>
      <c r="BR35" s="374"/>
      <c r="BS35" s="374"/>
      <c r="BT35" s="374"/>
      <c r="BU35" s="374"/>
      <c r="BV35" s="167"/>
      <c r="BW35" s="375">
        <f t="shared" ref="BW35:BW43" si="2">IF(BY35="","",BW34+1)</f>
        <v>15</v>
      </c>
      <c r="BX35" s="375"/>
      <c r="BY35" s="374" t="str">
        <f>IF('各会計、関係団体の財政状況及び健全化判断比率'!B69="","",'各会計、関係団体の財政状況及び健全化判断比率'!B69)</f>
        <v>宮川福祉施設組合　一般会計</v>
      </c>
      <c r="BZ35" s="374"/>
      <c r="CA35" s="374"/>
      <c r="CB35" s="374"/>
      <c r="CC35" s="374"/>
      <c r="CD35" s="374"/>
      <c r="CE35" s="374"/>
      <c r="CF35" s="374"/>
      <c r="CG35" s="374"/>
      <c r="CH35" s="374"/>
      <c r="CI35" s="374"/>
      <c r="CJ35" s="374"/>
      <c r="CK35" s="374"/>
      <c r="CL35" s="374"/>
      <c r="CM35" s="374"/>
      <c r="CN35" s="167"/>
      <c r="CO35" s="375">
        <f t="shared" ref="CO35:CO43" si="3">IF(CQ35="","",CO34+1)</f>
        <v>25</v>
      </c>
      <c r="CP35" s="375"/>
      <c r="CQ35" s="374" t="str">
        <f>IF('各会計、関係団体の財政状況及び健全化判断比率'!BS8="","",'各会計、関係団体の財政状況及び健全化判断比率'!BS8)</f>
        <v>松阪スポーツ振興研修センター</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f>IF(E36="","",C35+1)</f>
        <v>3</v>
      </c>
      <c r="D36" s="375"/>
      <c r="E36" s="374" t="str">
        <f>IF('各会計、関係団体の財政状況及び健全化判断比率'!B9="","",'各会計、関係団体の財政状況及び健全化判断比率'!B9)</f>
        <v>ケーブルシステム事業特別会計</v>
      </c>
      <c r="F36" s="374"/>
      <c r="G36" s="374"/>
      <c r="H36" s="374"/>
      <c r="I36" s="374"/>
      <c r="J36" s="374"/>
      <c r="K36" s="374"/>
      <c r="L36" s="374"/>
      <c r="M36" s="374"/>
      <c r="N36" s="374"/>
      <c r="O36" s="374"/>
      <c r="P36" s="374"/>
      <c r="Q36" s="374"/>
      <c r="R36" s="374"/>
      <c r="S36" s="374"/>
      <c r="T36" s="167"/>
      <c r="U36" s="375">
        <f t="shared" ref="U36:U43" si="4">IF(W36="","",U35+1)</f>
        <v>6</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f t="shared" si="0"/>
        <v>10</v>
      </c>
      <c r="AN36" s="375"/>
      <c r="AO36" s="374" t="str">
        <f>IF('各会計、関係団体の財政状況及び健全化判断比率'!B34="","",'各会計、関係団体の財政状況及び健全化判断比率'!B34)</f>
        <v>松阪市民病院事業会計</v>
      </c>
      <c r="AP36" s="374"/>
      <c r="AQ36" s="374"/>
      <c r="AR36" s="374"/>
      <c r="AS36" s="374"/>
      <c r="AT36" s="374"/>
      <c r="AU36" s="374"/>
      <c r="AV36" s="374"/>
      <c r="AW36" s="374"/>
      <c r="AX36" s="374"/>
      <c r="AY36" s="374"/>
      <c r="AZ36" s="374"/>
      <c r="BA36" s="374"/>
      <c r="BB36" s="374"/>
      <c r="BC36" s="374"/>
      <c r="BD36" s="167"/>
      <c r="BE36" s="375">
        <f t="shared" si="1"/>
        <v>13</v>
      </c>
      <c r="BF36" s="375"/>
      <c r="BG36" s="374" t="str">
        <f>IF('各会計、関係団体の財政状況及び健全化判断比率'!B37="","",'各会計、関係団体の財政状況及び健全化判断比率'!B37)</f>
        <v>農業集落排水事業特別会計</v>
      </c>
      <c r="BH36" s="374"/>
      <c r="BI36" s="374"/>
      <c r="BJ36" s="374"/>
      <c r="BK36" s="374"/>
      <c r="BL36" s="374"/>
      <c r="BM36" s="374"/>
      <c r="BN36" s="374"/>
      <c r="BO36" s="374"/>
      <c r="BP36" s="374"/>
      <c r="BQ36" s="374"/>
      <c r="BR36" s="374"/>
      <c r="BS36" s="374"/>
      <c r="BT36" s="374"/>
      <c r="BU36" s="374"/>
      <c r="BV36" s="167"/>
      <c r="BW36" s="375">
        <f t="shared" si="2"/>
        <v>16</v>
      </c>
      <c r="BX36" s="375"/>
      <c r="BY36" s="374" t="str">
        <f>IF('各会計、関係団体の財政状況及び健全化判断比率'!B70="","",'各会計、関係団体の財政状況及び健全化判断比率'!B70)</f>
        <v>宮川福祉施設組合　介護サービス事業特別会計</v>
      </c>
      <c r="BZ36" s="374"/>
      <c r="CA36" s="374"/>
      <c r="CB36" s="374"/>
      <c r="CC36" s="374"/>
      <c r="CD36" s="374"/>
      <c r="CE36" s="374"/>
      <c r="CF36" s="374"/>
      <c r="CG36" s="374"/>
      <c r="CH36" s="374"/>
      <c r="CI36" s="374"/>
      <c r="CJ36" s="374"/>
      <c r="CK36" s="374"/>
      <c r="CL36" s="374"/>
      <c r="CM36" s="374"/>
      <c r="CN36" s="167"/>
      <c r="CO36" s="375">
        <f t="shared" si="3"/>
        <v>26</v>
      </c>
      <c r="CP36" s="375"/>
      <c r="CQ36" s="374" t="str">
        <f>IF('各会計、関係団体の財政状況及び健全化判断比率'!BS9="","",'各会計、関係団体の財政状況及び健全化判断比率'!BS9)</f>
        <v>松阪街づくり公社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7</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17</v>
      </c>
      <c r="BX37" s="375"/>
      <c r="BY37" s="374" t="str">
        <f>IF('各会計、関係団体の財政状況及び健全化判断比率'!B71="","",'各会計、関係団体の財政状況及び健全化判断比率'!B71)</f>
        <v>松阪地区広域衛生組合</v>
      </c>
      <c r="BZ37" s="374"/>
      <c r="CA37" s="374"/>
      <c r="CB37" s="374"/>
      <c r="CC37" s="374"/>
      <c r="CD37" s="374"/>
      <c r="CE37" s="374"/>
      <c r="CF37" s="374"/>
      <c r="CG37" s="374"/>
      <c r="CH37" s="374"/>
      <c r="CI37" s="374"/>
      <c r="CJ37" s="374"/>
      <c r="CK37" s="374"/>
      <c r="CL37" s="374"/>
      <c r="CM37" s="374"/>
      <c r="CN37" s="167"/>
      <c r="CO37" s="375">
        <f t="shared" si="3"/>
        <v>27</v>
      </c>
      <c r="CP37" s="375"/>
      <c r="CQ37" s="374" t="str">
        <f>IF('各会計、関係団体の財政状況及び健全化判断比率'!BS10="","",'各会計、関係団体の財政状況及び健全化判断比率'!BS10)</f>
        <v>松阪市土地開発公社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18</v>
      </c>
      <c r="BX38" s="375"/>
      <c r="BY38" s="374" t="str">
        <f>IF('各会計、関係団体の財政状況及び健全化判断比率'!B72="","",'各会計、関係団体の財政状況及び健全化判断比率'!B72)</f>
        <v>松阪地区広域消防組合</v>
      </c>
      <c r="BZ38" s="374"/>
      <c r="CA38" s="374"/>
      <c r="CB38" s="374"/>
      <c r="CC38" s="374"/>
      <c r="CD38" s="374"/>
      <c r="CE38" s="374"/>
      <c r="CF38" s="374"/>
      <c r="CG38" s="374"/>
      <c r="CH38" s="374"/>
      <c r="CI38" s="374"/>
      <c r="CJ38" s="374"/>
      <c r="CK38" s="374"/>
      <c r="CL38" s="374"/>
      <c r="CM38" s="374"/>
      <c r="CN38" s="167"/>
      <c r="CO38" s="375">
        <f t="shared" si="3"/>
        <v>28</v>
      </c>
      <c r="CP38" s="375"/>
      <c r="CQ38" s="374" t="str">
        <f>IF('各会計、関係団体の財政状況及び健全化判断比率'!BS11="","",'各会計、関係団体の財政状況及び健全化判断比率'!BS11)</f>
        <v>飯高駅</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19</v>
      </c>
      <c r="BX39" s="375"/>
      <c r="BY39" s="374" t="str">
        <f>IF('各会計、関係団体の財政状況及び健全化判断比率'!B73="","",'各会計、関係団体の財政状況及び健全化判断比率'!B73)</f>
        <v>松阪飯多農業共済事務組合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20</v>
      </c>
      <c r="BX40" s="375"/>
      <c r="BY40" s="374" t="str">
        <f>IF('各会計、関係団体の財政状況及び健全化判断比率'!B74="","",'各会計、関係団体の財政状況及び健全化判断比率'!B74)</f>
        <v>三重県市町総合事務組合　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21</v>
      </c>
      <c r="BX41" s="375"/>
      <c r="BY41" s="374" t="str">
        <f>IF('各会計、関係団体の財政状況及び健全化判断比率'!B75="","",'各会計、関係団体の財政状況及び健全化判断比率'!B75)</f>
        <v>三重県市町総合事務組合　デジタル地図特別会計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22</v>
      </c>
      <c r="BX42" s="375"/>
      <c r="BY42" s="374" t="str">
        <f>IF('各会計、関係団体の財政状況及び健全化判断比率'!B76="","",'各会計、関係団体の財政状況及び健全化判断比率'!B76)</f>
        <v>三重県市町総合事務組合　公平委員会特別会計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23</v>
      </c>
      <c r="BX43" s="375"/>
      <c r="BY43" s="374" t="str">
        <f>IF('各会計、関係団体の財政状況及び健全化判断比率'!B77="","",'各会計、関係団体の財政状況及び健全化判断比率'!B77)</f>
        <v>三重県市町総合事務組合　消防救急無線特別会計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election activeCell="K32" sqref="K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533</v>
      </c>
      <c r="D34" s="1184"/>
      <c r="E34" s="1185"/>
      <c r="F34" s="32">
        <v>5.54</v>
      </c>
      <c r="G34" s="33">
        <v>5.97</v>
      </c>
      <c r="H34" s="33">
        <v>6.62</v>
      </c>
      <c r="I34" s="33">
        <v>6.96</v>
      </c>
      <c r="J34" s="34">
        <v>7.5</v>
      </c>
      <c r="K34" s="22"/>
      <c r="L34" s="22"/>
      <c r="M34" s="22"/>
      <c r="N34" s="22"/>
      <c r="O34" s="22"/>
      <c r="P34" s="22"/>
    </row>
    <row r="35" spans="1:16" ht="39" customHeight="1" x14ac:dyDescent="0.15">
      <c r="A35" s="22"/>
      <c r="B35" s="35"/>
      <c r="C35" s="1178" t="s">
        <v>534</v>
      </c>
      <c r="D35" s="1179"/>
      <c r="E35" s="1180"/>
      <c r="F35" s="36">
        <v>3.53</v>
      </c>
      <c r="G35" s="37">
        <v>4.6100000000000003</v>
      </c>
      <c r="H35" s="37">
        <v>5.46</v>
      </c>
      <c r="I35" s="37">
        <v>5.78</v>
      </c>
      <c r="J35" s="38">
        <v>6.1</v>
      </c>
      <c r="K35" s="22"/>
      <c r="L35" s="22"/>
      <c r="M35" s="22"/>
      <c r="N35" s="22"/>
      <c r="O35" s="22"/>
      <c r="P35" s="22"/>
    </row>
    <row r="36" spans="1:16" ht="39" customHeight="1" x14ac:dyDescent="0.15">
      <c r="A36" s="22"/>
      <c r="B36" s="35"/>
      <c r="C36" s="1178" t="s">
        <v>535</v>
      </c>
      <c r="D36" s="1179"/>
      <c r="E36" s="1180"/>
      <c r="F36" s="36">
        <v>3.07</v>
      </c>
      <c r="G36" s="37">
        <v>2.77</v>
      </c>
      <c r="H36" s="37">
        <v>2.4500000000000002</v>
      </c>
      <c r="I36" s="37">
        <v>2.97</v>
      </c>
      <c r="J36" s="38">
        <v>4</v>
      </c>
      <c r="K36" s="22"/>
      <c r="L36" s="22"/>
      <c r="M36" s="22"/>
      <c r="N36" s="22"/>
      <c r="O36" s="22"/>
      <c r="P36" s="22"/>
    </row>
    <row r="37" spans="1:16" ht="39" customHeight="1" x14ac:dyDescent="0.15">
      <c r="A37" s="22"/>
      <c r="B37" s="35"/>
      <c r="C37" s="1178" t="s">
        <v>536</v>
      </c>
      <c r="D37" s="1179"/>
      <c r="E37" s="1180"/>
      <c r="F37" s="36">
        <v>2.2599999999999998</v>
      </c>
      <c r="G37" s="37">
        <v>1.7</v>
      </c>
      <c r="H37" s="37">
        <v>0.99</v>
      </c>
      <c r="I37" s="37">
        <v>1.2</v>
      </c>
      <c r="J37" s="38">
        <v>3.33</v>
      </c>
      <c r="K37" s="22"/>
      <c r="L37" s="22"/>
      <c r="M37" s="22"/>
      <c r="N37" s="22"/>
      <c r="O37" s="22"/>
      <c r="P37" s="22"/>
    </row>
    <row r="38" spans="1:16" ht="39" customHeight="1" x14ac:dyDescent="0.15">
      <c r="A38" s="22"/>
      <c r="B38" s="35"/>
      <c r="C38" s="1178" t="s">
        <v>537</v>
      </c>
      <c r="D38" s="1179"/>
      <c r="E38" s="1180"/>
      <c r="F38" s="36">
        <v>1.68</v>
      </c>
      <c r="G38" s="37">
        <v>1.68</v>
      </c>
      <c r="H38" s="37">
        <v>2</v>
      </c>
      <c r="I38" s="37">
        <v>2.25</v>
      </c>
      <c r="J38" s="38">
        <v>2.37</v>
      </c>
      <c r="K38" s="22"/>
      <c r="L38" s="22"/>
      <c r="M38" s="22"/>
      <c r="N38" s="22"/>
      <c r="O38" s="22"/>
      <c r="P38" s="22"/>
    </row>
    <row r="39" spans="1:16" ht="39" customHeight="1" x14ac:dyDescent="0.15">
      <c r="A39" s="22"/>
      <c r="B39" s="35"/>
      <c r="C39" s="1178" t="s">
        <v>538</v>
      </c>
      <c r="D39" s="1179"/>
      <c r="E39" s="1180"/>
      <c r="F39" s="36">
        <v>0.33</v>
      </c>
      <c r="G39" s="37">
        <v>0.57999999999999996</v>
      </c>
      <c r="H39" s="37">
        <v>0.44</v>
      </c>
      <c r="I39" s="37">
        <v>0.43</v>
      </c>
      <c r="J39" s="38">
        <v>1.29</v>
      </c>
      <c r="K39" s="22"/>
      <c r="L39" s="22"/>
      <c r="M39" s="22"/>
      <c r="N39" s="22"/>
      <c r="O39" s="22"/>
      <c r="P39" s="22"/>
    </row>
    <row r="40" spans="1:16" ht="39" customHeight="1" x14ac:dyDescent="0.15">
      <c r="A40" s="22"/>
      <c r="B40" s="35"/>
      <c r="C40" s="1178" t="s">
        <v>539</v>
      </c>
      <c r="D40" s="1179"/>
      <c r="E40" s="1180"/>
      <c r="F40" s="36">
        <v>0.19</v>
      </c>
      <c r="G40" s="37" t="s">
        <v>540</v>
      </c>
      <c r="H40" s="37">
        <v>0.5</v>
      </c>
      <c r="I40" s="37">
        <v>0.23</v>
      </c>
      <c r="J40" s="38">
        <v>0.47</v>
      </c>
      <c r="K40" s="22"/>
      <c r="L40" s="22"/>
      <c r="M40" s="22"/>
      <c r="N40" s="22"/>
      <c r="O40" s="22"/>
      <c r="P40" s="22"/>
    </row>
    <row r="41" spans="1:16" ht="39" customHeight="1" x14ac:dyDescent="0.15">
      <c r="A41" s="22"/>
      <c r="B41" s="35"/>
      <c r="C41" s="1178" t="s">
        <v>541</v>
      </c>
      <c r="D41" s="1179"/>
      <c r="E41" s="1180"/>
      <c r="F41" s="36">
        <v>0.05</v>
      </c>
      <c r="G41" s="37">
        <v>0.08</v>
      </c>
      <c r="H41" s="37">
        <v>0.08</v>
      </c>
      <c r="I41" s="37">
        <v>0.11</v>
      </c>
      <c r="J41" s="38">
        <v>0.1</v>
      </c>
      <c r="K41" s="22"/>
      <c r="L41" s="22"/>
      <c r="M41" s="22"/>
      <c r="N41" s="22"/>
      <c r="O41" s="22"/>
      <c r="P41" s="22"/>
    </row>
    <row r="42" spans="1:16" ht="39" customHeight="1" x14ac:dyDescent="0.15">
      <c r="A42" s="22"/>
      <c r="B42" s="39"/>
      <c r="C42" s="1178" t="s">
        <v>542</v>
      </c>
      <c r="D42" s="1179"/>
      <c r="E42" s="1180"/>
      <c r="F42" s="36" t="s">
        <v>488</v>
      </c>
      <c r="G42" s="37" t="s">
        <v>488</v>
      </c>
      <c r="H42" s="37" t="s">
        <v>488</v>
      </c>
      <c r="I42" s="37" t="s">
        <v>488</v>
      </c>
      <c r="J42" s="38" t="s">
        <v>488</v>
      </c>
      <c r="K42" s="22"/>
      <c r="L42" s="22"/>
      <c r="M42" s="22"/>
      <c r="N42" s="22"/>
      <c r="O42" s="22"/>
      <c r="P42" s="22"/>
    </row>
    <row r="43" spans="1:16" ht="39" customHeight="1" thickBot="1" x14ac:dyDescent="0.2">
      <c r="A43" s="22"/>
      <c r="B43" s="40"/>
      <c r="C43" s="1181" t="s">
        <v>543</v>
      </c>
      <c r="D43" s="1182"/>
      <c r="E43" s="1183"/>
      <c r="F43" s="41">
        <v>0.02</v>
      </c>
      <c r="G43" s="42">
        <v>0.02</v>
      </c>
      <c r="H43" s="42">
        <v>0.04</v>
      </c>
      <c r="I43" s="42">
        <v>0.01</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38" zoomScaleSheetLayoutView="55" workbookViewId="0">
      <selection activeCell="L46" sqref="L4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6099</v>
      </c>
      <c r="L45" s="60">
        <v>5734</v>
      </c>
      <c r="M45" s="60">
        <v>5407</v>
      </c>
      <c r="N45" s="60">
        <v>5159</v>
      </c>
      <c r="O45" s="61">
        <v>4950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488</v>
      </c>
      <c r="L46" s="64" t="s">
        <v>488</v>
      </c>
      <c r="M46" s="64" t="s">
        <v>488</v>
      </c>
      <c r="N46" s="64" t="s">
        <v>488</v>
      </c>
      <c r="O46" s="65" t="s">
        <v>488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488</v>
      </c>
      <c r="L47" s="64" t="s">
        <v>488</v>
      </c>
      <c r="M47" s="64" t="s">
        <v>488</v>
      </c>
      <c r="N47" s="64" t="s">
        <v>488</v>
      </c>
      <c r="O47" s="65" t="s">
        <v>488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2661</v>
      </c>
      <c r="L48" s="64">
        <v>2728</v>
      </c>
      <c r="M48" s="64">
        <v>2812</v>
      </c>
      <c r="N48" s="64">
        <v>2907</v>
      </c>
      <c r="O48" s="65">
        <v>2841</v>
      </c>
      <c r="P48" s="48"/>
      <c r="Q48" s="48"/>
      <c r="R48" s="48"/>
      <c r="S48" s="48"/>
      <c r="T48" s="48"/>
      <c r="U48" s="48"/>
    </row>
    <row r="49" spans="1:21" ht="30.75" customHeight="1" x14ac:dyDescent="0.15">
      <c r="A49" s="48"/>
      <c r="B49" s="1196"/>
      <c r="C49" s="1197"/>
      <c r="D49" s="62"/>
      <c r="E49" s="1188" t="s">
        <v>16</v>
      </c>
      <c r="F49" s="1188"/>
      <c r="G49" s="1188"/>
      <c r="H49" s="1188"/>
      <c r="I49" s="1188"/>
      <c r="J49" s="1189"/>
      <c r="K49" s="63">
        <v>306</v>
      </c>
      <c r="L49" s="64">
        <v>226</v>
      </c>
      <c r="M49" s="64">
        <v>305</v>
      </c>
      <c r="N49" s="64">
        <v>88</v>
      </c>
      <c r="O49" s="65">
        <v>90</v>
      </c>
      <c r="P49" s="48"/>
      <c r="Q49" s="48"/>
      <c r="R49" s="48"/>
      <c r="S49" s="48"/>
      <c r="T49" s="48"/>
      <c r="U49" s="48"/>
    </row>
    <row r="50" spans="1:21" ht="30.75" customHeight="1" x14ac:dyDescent="0.15">
      <c r="A50" s="48"/>
      <c r="B50" s="1196"/>
      <c r="C50" s="1197"/>
      <c r="D50" s="62"/>
      <c r="E50" s="1188" t="s">
        <v>17</v>
      </c>
      <c r="F50" s="1188"/>
      <c r="G50" s="1188"/>
      <c r="H50" s="1188"/>
      <c r="I50" s="1188"/>
      <c r="J50" s="1189"/>
      <c r="K50" s="63">
        <v>9</v>
      </c>
      <c r="L50" s="64">
        <v>9</v>
      </c>
      <c r="M50" s="64">
        <v>9</v>
      </c>
      <c r="N50" s="64">
        <v>8</v>
      </c>
      <c r="O50" s="65" t="s">
        <v>488</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488</v>
      </c>
      <c r="L51" s="64" t="s">
        <v>488</v>
      </c>
      <c r="M51" s="64" t="s">
        <v>488</v>
      </c>
      <c r="N51" s="64" t="s">
        <v>488</v>
      </c>
      <c r="O51" s="65" t="s">
        <v>488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6895</v>
      </c>
      <c r="L52" s="64">
        <v>7058</v>
      </c>
      <c r="M52" s="64">
        <v>7184</v>
      </c>
      <c r="N52" s="64">
        <v>7049</v>
      </c>
      <c r="O52" s="65">
        <v>7107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2180</v>
      </c>
      <c r="L53" s="69">
        <v>1639</v>
      </c>
      <c r="M53" s="69">
        <v>1349</v>
      </c>
      <c r="N53" s="69">
        <v>1113</v>
      </c>
      <c r="O53" s="70">
        <v>774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H37" zoomScaleSheetLayoutView="100" workbookViewId="0">
      <selection activeCell="M45" sqref="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50234</v>
      </c>
      <c r="J41" s="83">
        <v>47835</v>
      </c>
      <c r="K41" s="83">
        <v>49120</v>
      </c>
      <c r="L41" s="83">
        <v>47133</v>
      </c>
      <c r="M41" s="84">
        <v>45631</v>
      </c>
    </row>
    <row r="42" spans="2:13" ht="27.75" customHeight="1" x14ac:dyDescent="0.15">
      <c r="B42" s="1204"/>
      <c r="C42" s="1205"/>
      <c r="D42" s="85"/>
      <c r="E42" s="1208" t="s">
        <v>26</v>
      </c>
      <c r="F42" s="1208"/>
      <c r="G42" s="1208"/>
      <c r="H42" s="1209"/>
      <c r="I42" s="86">
        <v>34</v>
      </c>
      <c r="J42" s="87">
        <v>25</v>
      </c>
      <c r="K42" s="87">
        <v>16</v>
      </c>
      <c r="L42" s="87">
        <v>8</v>
      </c>
      <c r="M42" s="88" t="s">
        <v>488</v>
      </c>
    </row>
    <row r="43" spans="2:13" ht="27.75" customHeight="1" x14ac:dyDescent="0.15">
      <c r="B43" s="1204"/>
      <c r="C43" s="1205"/>
      <c r="D43" s="85"/>
      <c r="E43" s="1208" t="s">
        <v>27</v>
      </c>
      <c r="F43" s="1208"/>
      <c r="G43" s="1208"/>
      <c r="H43" s="1209"/>
      <c r="I43" s="86">
        <v>41895</v>
      </c>
      <c r="J43" s="87">
        <v>39810</v>
      </c>
      <c r="K43" s="87">
        <v>38320</v>
      </c>
      <c r="L43" s="87">
        <v>38274</v>
      </c>
      <c r="M43" s="88">
        <v>37483</v>
      </c>
    </row>
    <row r="44" spans="2:13" ht="27.75" customHeight="1" x14ac:dyDescent="0.15">
      <c r="B44" s="1204"/>
      <c r="C44" s="1205"/>
      <c r="D44" s="85"/>
      <c r="E44" s="1208" t="s">
        <v>28</v>
      </c>
      <c r="F44" s="1208"/>
      <c r="G44" s="1208"/>
      <c r="H44" s="1209"/>
      <c r="I44" s="86">
        <v>757</v>
      </c>
      <c r="J44" s="87">
        <v>696</v>
      </c>
      <c r="K44" s="87">
        <v>614</v>
      </c>
      <c r="L44" s="87">
        <v>713</v>
      </c>
      <c r="M44" s="88">
        <v>626</v>
      </c>
    </row>
    <row r="45" spans="2:13" ht="27.75" customHeight="1" x14ac:dyDescent="0.15">
      <c r="B45" s="1204"/>
      <c r="C45" s="1205"/>
      <c r="D45" s="85"/>
      <c r="E45" s="1208" t="s">
        <v>29</v>
      </c>
      <c r="F45" s="1208"/>
      <c r="G45" s="1208"/>
      <c r="H45" s="1209"/>
      <c r="I45" s="86">
        <v>14708</v>
      </c>
      <c r="J45" s="87">
        <v>13718</v>
      </c>
      <c r="K45" s="87">
        <v>12010</v>
      </c>
      <c r="L45" s="87">
        <v>11794</v>
      </c>
      <c r="M45" s="88">
        <v>11968</v>
      </c>
    </row>
    <row r="46" spans="2:13" ht="27.75" customHeight="1" x14ac:dyDescent="0.15">
      <c r="B46" s="1204"/>
      <c r="C46" s="1205"/>
      <c r="D46" s="89"/>
      <c r="E46" s="1208" t="s">
        <v>30</v>
      </c>
      <c r="F46" s="1208"/>
      <c r="G46" s="1208"/>
      <c r="H46" s="1209"/>
      <c r="I46" s="86">
        <v>215</v>
      </c>
      <c r="J46" s="87" t="s">
        <v>488</v>
      </c>
      <c r="K46" s="87" t="s">
        <v>488</v>
      </c>
      <c r="L46" s="87" t="s">
        <v>488</v>
      </c>
      <c r="M46" s="88" t="s">
        <v>488</v>
      </c>
    </row>
    <row r="47" spans="2:13" ht="27.75" customHeight="1" x14ac:dyDescent="0.15">
      <c r="B47" s="1204"/>
      <c r="C47" s="1205"/>
      <c r="D47" s="90"/>
      <c r="E47" s="1218" t="s">
        <v>31</v>
      </c>
      <c r="F47" s="1219"/>
      <c r="G47" s="1219"/>
      <c r="H47" s="1220"/>
      <c r="I47" s="86" t="s">
        <v>488</v>
      </c>
      <c r="J47" s="87" t="s">
        <v>488</v>
      </c>
      <c r="K47" s="87" t="s">
        <v>488</v>
      </c>
      <c r="L47" s="87" t="s">
        <v>488</v>
      </c>
      <c r="M47" s="88" t="s">
        <v>488</v>
      </c>
    </row>
    <row r="48" spans="2:13" ht="27.75" customHeight="1" x14ac:dyDescent="0.15">
      <c r="B48" s="1204"/>
      <c r="C48" s="1205"/>
      <c r="D48" s="85"/>
      <c r="E48" s="1208" t="s">
        <v>32</v>
      </c>
      <c r="F48" s="1208"/>
      <c r="G48" s="1208"/>
      <c r="H48" s="1209"/>
      <c r="I48" s="86" t="s">
        <v>488</v>
      </c>
      <c r="J48" s="87" t="s">
        <v>488</v>
      </c>
      <c r="K48" s="87" t="s">
        <v>488</v>
      </c>
      <c r="L48" s="87" t="s">
        <v>488</v>
      </c>
      <c r="M48" s="88" t="s">
        <v>488</v>
      </c>
    </row>
    <row r="49" spans="2:13" ht="27.75" customHeight="1" x14ac:dyDescent="0.15">
      <c r="B49" s="1206"/>
      <c r="C49" s="1207"/>
      <c r="D49" s="85"/>
      <c r="E49" s="1208" t="s">
        <v>33</v>
      </c>
      <c r="F49" s="1208"/>
      <c r="G49" s="1208"/>
      <c r="H49" s="1209"/>
      <c r="I49" s="86" t="s">
        <v>488</v>
      </c>
      <c r="J49" s="87" t="s">
        <v>488</v>
      </c>
      <c r="K49" s="87" t="s">
        <v>488</v>
      </c>
      <c r="L49" s="87" t="s">
        <v>488</v>
      </c>
      <c r="M49" s="88" t="s">
        <v>488</v>
      </c>
    </row>
    <row r="50" spans="2:13" ht="27.75" customHeight="1" x14ac:dyDescent="0.15">
      <c r="B50" s="1202" t="s">
        <v>34</v>
      </c>
      <c r="C50" s="1203"/>
      <c r="D50" s="91"/>
      <c r="E50" s="1208" t="s">
        <v>35</v>
      </c>
      <c r="F50" s="1208"/>
      <c r="G50" s="1208"/>
      <c r="H50" s="1209"/>
      <c r="I50" s="86">
        <v>15203</v>
      </c>
      <c r="J50" s="87">
        <v>15561</v>
      </c>
      <c r="K50" s="87">
        <v>14827</v>
      </c>
      <c r="L50" s="87">
        <v>15387</v>
      </c>
      <c r="M50" s="88">
        <v>15206</v>
      </c>
    </row>
    <row r="51" spans="2:13" ht="27.75" customHeight="1" x14ac:dyDescent="0.15">
      <c r="B51" s="1204"/>
      <c r="C51" s="1205"/>
      <c r="D51" s="85"/>
      <c r="E51" s="1208" t="s">
        <v>36</v>
      </c>
      <c r="F51" s="1208"/>
      <c r="G51" s="1208"/>
      <c r="H51" s="1209"/>
      <c r="I51" s="86">
        <v>15488</v>
      </c>
      <c r="J51" s="87">
        <v>15034</v>
      </c>
      <c r="K51" s="87">
        <v>14339</v>
      </c>
      <c r="L51" s="87">
        <v>13896</v>
      </c>
      <c r="M51" s="88">
        <v>13293</v>
      </c>
    </row>
    <row r="52" spans="2:13" ht="27.75" customHeight="1" x14ac:dyDescent="0.15">
      <c r="B52" s="1206"/>
      <c r="C52" s="1207"/>
      <c r="D52" s="85"/>
      <c r="E52" s="1208" t="s">
        <v>37</v>
      </c>
      <c r="F52" s="1208"/>
      <c r="G52" s="1208"/>
      <c r="H52" s="1209"/>
      <c r="I52" s="86">
        <v>70780</v>
      </c>
      <c r="J52" s="87">
        <v>70822</v>
      </c>
      <c r="K52" s="87">
        <v>73362</v>
      </c>
      <c r="L52" s="87">
        <v>73003</v>
      </c>
      <c r="M52" s="88">
        <v>72573</v>
      </c>
    </row>
    <row r="53" spans="2:13" ht="27.75" customHeight="1" thickBot="1" x14ac:dyDescent="0.2">
      <c r="B53" s="1210" t="s">
        <v>21</v>
      </c>
      <c r="C53" s="1211"/>
      <c r="D53" s="92"/>
      <c r="E53" s="1212" t="s">
        <v>38</v>
      </c>
      <c r="F53" s="1212"/>
      <c r="G53" s="1212"/>
      <c r="H53" s="1213"/>
      <c r="I53" s="93">
        <v>6371</v>
      </c>
      <c r="J53" s="94">
        <v>667</v>
      </c>
      <c r="K53" s="94">
        <v>-2447</v>
      </c>
      <c r="L53" s="94">
        <v>-4364</v>
      </c>
      <c r="M53" s="95">
        <v>-5364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61" zoomScale="70" zoomScaleNormal="70" zoomScaleSheetLayoutView="55" workbookViewId="0">
      <selection activeCell="A76" sqref="A76"/>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570</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571</v>
      </c>
    </row>
    <row r="50" spans="1:17" ht="13.5" x14ac:dyDescent="0.15">
      <c r="B50" s="250"/>
      <c r="C50" s="246"/>
      <c r="D50" s="246"/>
      <c r="E50" s="246"/>
      <c r="F50" s="246"/>
      <c r="G50" s="1244"/>
      <c r="H50" s="1245"/>
      <c r="I50" s="1245"/>
      <c r="J50" s="1246"/>
      <c r="K50" s="356" t="s">
        <v>527</v>
      </c>
      <c r="L50" s="356" t="s">
        <v>528</v>
      </c>
      <c r="M50" s="356" t="s">
        <v>529</v>
      </c>
      <c r="N50" s="356" t="s">
        <v>530</v>
      </c>
      <c r="O50" s="356" t="s">
        <v>531</v>
      </c>
    </row>
    <row r="51" spans="1:17" ht="13.5" x14ac:dyDescent="0.15">
      <c r="B51" s="250"/>
      <c r="C51" s="246"/>
      <c r="D51" s="246"/>
      <c r="E51" s="246"/>
      <c r="F51" s="246"/>
      <c r="G51" s="1247" t="s">
        <v>572</v>
      </c>
      <c r="H51" s="1248"/>
      <c r="I51" s="1253" t="s">
        <v>573</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579</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574</v>
      </c>
      <c r="H55" s="1228"/>
      <c r="I55" s="1233" t="s">
        <v>573</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579</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575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570</v>
      </c>
      <c r="I64" s="354"/>
      <c r="J64" s="354"/>
      <c r="K64" s="354"/>
      <c r="L64" s="246"/>
      <c r="M64" s="246"/>
      <c r="N64" s="246"/>
      <c r="O64" s="246"/>
    </row>
    <row r="65" spans="2:30" ht="13.5" x14ac:dyDescent="0.15">
      <c r="B65" s="250"/>
      <c r="C65" s="246"/>
      <c r="D65" s="246"/>
      <c r="E65" s="246"/>
      <c r="F65" s="246"/>
      <c r="G65" s="1235" t="s">
        <v>578</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576</v>
      </c>
      <c r="I71" s="370"/>
      <c r="J71" s="366"/>
      <c r="K71" s="366"/>
      <c r="L71" s="367"/>
      <c r="M71" s="366"/>
      <c r="N71" s="367"/>
      <c r="O71" s="368"/>
    </row>
    <row r="72" spans="2:30" ht="13.5" x14ac:dyDescent="0.15">
      <c r="B72" s="250"/>
      <c r="C72" s="246"/>
      <c r="D72" s="246"/>
      <c r="E72" s="246"/>
      <c r="F72" s="246"/>
      <c r="G72" s="1244"/>
      <c r="H72" s="1245"/>
      <c r="I72" s="1245"/>
      <c r="J72" s="1246"/>
      <c r="K72" s="356" t="s">
        <v>527</v>
      </c>
      <c r="L72" s="356" t="s">
        <v>528</v>
      </c>
      <c r="M72" s="356" t="s">
        <v>529</v>
      </c>
      <c r="N72" s="356" t="s">
        <v>530</v>
      </c>
      <c r="O72" s="356" t="s">
        <v>531</v>
      </c>
    </row>
    <row r="73" spans="2:30" ht="13.5" x14ac:dyDescent="0.15">
      <c r="B73" s="250"/>
      <c r="C73" s="246"/>
      <c r="D73" s="246"/>
      <c r="E73" s="246"/>
      <c r="F73" s="246"/>
      <c r="G73" s="1247" t="s">
        <v>572</v>
      </c>
      <c r="H73" s="1248"/>
      <c r="I73" s="1253" t="s">
        <v>573</v>
      </c>
      <c r="J73" s="1253"/>
      <c r="K73" s="1234">
        <v>18.7</v>
      </c>
      <c r="L73" s="1234">
        <v>1.9</v>
      </c>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577</v>
      </c>
      <c r="J75" s="1233"/>
      <c r="K75" s="1221">
        <v>7.5</v>
      </c>
      <c r="L75" s="1221">
        <v>6.3</v>
      </c>
      <c r="M75" s="1221">
        <v>5</v>
      </c>
      <c r="N75" s="1221">
        <v>4</v>
      </c>
      <c r="O75" s="1221">
        <v>3.1</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574</v>
      </c>
      <c r="H77" s="1228"/>
      <c r="I77" s="1233" t="s">
        <v>573</v>
      </c>
      <c r="J77" s="1233"/>
      <c r="K77" s="1234">
        <v>42</v>
      </c>
      <c r="L77" s="1234">
        <v>32.6</v>
      </c>
      <c r="M77" s="1223">
        <v>30.5</v>
      </c>
      <c r="N77" s="1223">
        <v>13.7</v>
      </c>
      <c r="O77" s="1223">
        <v>24.1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577</v>
      </c>
      <c r="J79" s="1225"/>
      <c r="K79" s="1226">
        <v>6.8</v>
      </c>
      <c r="L79" s="1226">
        <v>5.9</v>
      </c>
      <c r="M79" s="1226">
        <v>5.2</v>
      </c>
      <c r="N79" s="1226">
        <v>5.8</v>
      </c>
      <c r="O79" s="1226">
        <v>6</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18" zoomScaleNormal="100" zoomScaleSheetLayoutView="70" workbookViewId="0">
      <selection activeCell="G83" sqref="G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83" sqref="G8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526</v>
      </c>
      <c r="G2" s="113"/>
      <c r="H2" s="114"/>
    </row>
    <row r="3" spans="1:8" x14ac:dyDescent="0.15">
      <c r="A3" s="110" t="s">
        <v>519</v>
      </c>
      <c r="B3" s="115"/>
      <c r="C3" s="116"/>
      <c r="D3" s="117">
        <v>18042</v>
      </c>
      <c r="E3" s="118"/>
      <c r="F3" s="119">
        <v>39425</v>
      </c>
      <c r="G3" s="120"/>
      <c r="H3" s="121"/>
    </row>
    <row r="4" spans="1:8" x14ac:dyDescent="0.15">
      <c r="A4" s="122"/>
      <c r="B4" s="123"/>
      <c r="C4" s="124"/>
      <c r="D4" s="125">
        <v>8710</v>
      </c>
      <c r="E4" s="126"/>
      <c r="F4" s="127">
        <v>22414</v>
      </c>
      <c r="G4" s="128"/>
      <c r="H4" s="129"/>
    </row>
    <row r="5" spans="1:8" x14ac:dyDescent="0.15">
      <c r="A5" s="110" t="s">
        <v>521</v>
      </c>
      <c r="B5" s="115"/>
      <c r="C5" s="116"/>
      <c r="D5" s="117">
        <v>26662</v>
      </c>
      <c r="E5" s="118"/>
      <c r="F5" s="119">
        <v>43141</v>
      </c>
      <c r="G5" s="120"/>
      <c r="H5" s="121"/>
    </row>
    <row r="6" spans="1:8" x14ac:dyDescent="0.15">
      <c r="A6" s="122"/>
      <c r="B6" s="123"/>
      <c r="C6" s="124"/>
      <c r="D6" s="125">
        <v>10409</v>
      </c>
      <c r="E6" s="126"/>
      <c r="F6" s="127">
        <v>21887</v>
      </c>
      <c r="G6" s="128"/>
      <c r="H6" s="129"/>
    </row>
    <row r="7" spans="1:8" x14ac:dyDescent="0.15">
      <c r="A7" s="110" t="s">
        <v>522</v>
      </c>
      <c r="B7" s="115"/>
      <c r="C7" s="116"/>
      <c r="D7" s="117">
        <v>58556</v>
      </c>
      <c r="E7" s="118"/>
      <c r="F7" s="119">
        <v>45117</v>
      </c>
      <c r="G7" s="120"/>
      <c r="H7" s="121"/>
    </row>
    <row r="8" spans="1:8" x14ac:dyDescent="0.15">
      <c r="A8" s="122"/>
      <c r="B8" s="123"/>
      <c r="C8" s="124"/>
      <c r="D8" s="125">
        <v>22833</v>
      </c>
      <c r="E8" s="126"/>
      <c r="F8" s="127">
        <v>25589</v>
      </c>
      <c r="G8" s="128"/>
      <c r="H8" s="129"/>
    </row>
    <row r="9" spans="1:8" x14ac:dyDescent="0.15">
      <c r="A9" s="110" t="s">
        <v>523</v>
      </c>
      <c r="B9" s="115"/>
      <c r="C9" s="116"/>
      <c r="D9" s="117">
        <v>26088</v>
      </c>
      <c r="E9" s="118"/>
      <c r="F9" s="119">
        <v>52496</v>
      </c>
      <c r="G9" s="120"/>
      <c r="H9" s="121"/>
    </row>
    <row r="10" spans="1:8" x14ac:dyDescent="0.15">
      <c r="A10" s="122"/>
      <c r="B10" s="123"/>
      <c r="C10" s="124"/>
      <c r="D10" s="125">
        <v>14855</v>
      </c>
      <c r="E10" s="126"/>
      <c r="F10" s="127">
        <v>29467</v>
      </c>
      <c r="G10" s="128"/>
      <c r="H10" s="129"/>
    </row>
    <row r="11" spans="1:8" x14ac:dyDescent="0.15">
      <c r="A11" s="110" t="s">
        <v>524</v>
      </c>
      <c r="B11" s="115"/>
      <c r="C11" s="116"/>
      <c r="D11" s="117">
        <v>28755</v>
      </c>
      <c r="E11" s="118"/>
      <c r="F11" s="119">
        <v>52619</v>
      </c>
      <c r="G11" s="120"/>
      <c r="H11" s="121"/>
    </row>
    <row r="12" spans="1:8" x14ac:dyDescent="0.15">
      <c r="A12" s="122"/>
      <c r="B12" s="123"/>
      <c r="C12" s="130"/>
      <c r="D12" s="125">
        <v>20062</v>
      </c>
      <c r="E12" s="126"/>
      <c r="F12" s="127">
        <v>31149</v>
      </c>
      <c r="G12" s="128"/>
      <c r="H12" s="129"/>
    </row>
    <row r="13" spans="1:8" x14ac:dyDescent="0.15">
      <c r="A13" s="110"/>
      <c r="B13" s="115"/>
      <c r="C13" s="131"/>
      <c r="D13" s="132">
        <v>31621</v>
      </c>
      <c r="E13" s="133"/>
      <c r="F13" s="134">
        <v>46560</v>
      </c>
      <c r="G13" s="135"/>
      <c r="H13" s="121"/>
    </row>
    <row r="14" spans="1:8" x14ac:dyDescent="0.15">
      <c r="A14" s="122"/>
      <c r="B14" s="123"/>
      <c r="C14" s="124"/>
      <c r="D14" s="125">
        <v>15374</v>
      </c>
      <c r="E14" s="126"/>
      <c r="F14" s="127">
        <v>26101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3.09</v>
      </c>
      <c r="C19" s="136">
        <f>ROUND(VALUE(SUBSTITUTE(実質収支比率等に係る経年分析!G$48,"▲","-")),2)</f>
        <v>2.78</v>
      </c>
      <c r="D19" s="136">
        <f>ROUND(VALUE(SUBSTITUTE(実質収支比率等に係る経年分析!H$48,"▲","-")),2)</f>
        <v>2.46</v>
      </c>
      <c r="E19" s="136">
        <f>ROUND(VALUE(SUBSTITUTE(実質収支比率等に係る経年分析!I$48,"▲","-")),2)</f>
        <v>2.98</v>
      </c>
      <c r="F19" s="136">
        <f>ROUND(VALUE(SUBSTITUTE(実質収支比率等に係る経年分析!J$48,"▲","-")),2)</f>
        <v>4.01</v>
      </c>
    </row>
    <row r="20" spans="1:11" x14ac:dyDescent="0.15">
      <c r="A20" s="136" t="s">
        <v>43</v>
      </c>
      <c r="B20" s="136">
        <f>ROUND(VALUE(SUBSTITUTE(実質収支比率等に係る経年分析!F$47,"▲","-")),2)</f>
        <v>21.96</v>
      </c>
      <c r="C20" s="136">
        <f>ROUND(VALUE(SUBSTITUTE(実質収支比率等に係る経年分析!G$47,"▲","-")),2)</f>
        <v>23.68</v>
      </c>
      <c r="D20" s="136">
        <f>ROUND(VALUE(SUBSTITUTE(実質収支比率等に係る経年分析!H$47,"▲","-")),2)</f>
        <v>21.21</v>
      </c>
      <c r="E20" s="136">
        <f>ROUND(VALUE(SUBSTITUTE(実質収支比率等に係る経年分析!I$47,"▲","-")),2)</f>
        <v>23.58</v>
      </c>
      <c r="F20" s="136">
        <f>ROUND(VALUE(SUBSTITUTE(実質収支比率等に係る経年分析!J$47,"▲","-")),2)</f>
        <v>24.55</v>
      </c>
    </row>
    <row r="21" spans="1:11" x14ac:dyDescent="0.15">
      <c r="A21" s="136" t="s">
        <v>44</v>
      </c>
      <c r="B21" s="136">
        <f>IF(ISNUMBER(VALUE(SUBSTITUTE(実質収支比率等に係る経年分析!F$49,"▲","-"))),ROUND(VALUE(SUBSTITUTE(実質収支比率等に係る経年分析!F$49,"▲","-")),2),NA())</f>
        <v>2</v>
      </c>
      <c r="C21" s="136">
        <f>IF(ISNUMBER(VALUE(SUBSTITUTE(実質収支比率等に係る経年分析!G$49,"▲","-"))),ROUND(VALUE(SUBSTITUTE(実質収支比率等に係る経年分析!G$49,"▲","-")),2),NA())</f>
        <v>1.75</v>
      </c>
      <c r="D21" s="136">
        <f>IF(ISNUMBER(VALUE(SUBSTITUTE(実質収支比率等に係る経年分析!H$49,"▲","-"))),ROUND(VALUE(SUBSTITUTE(実質収支比率等に係る経年分析!H$49,"▲","-")),2),NA())</f>
        <v>-3.02</v>
      </c>
      <c r="E21" s="136">
        <f>IF(ISNUMBER(VALUE(SUBSTITUTE(実質収支比率等に係る経年分析!I$49,"▲","-"))),ROUND(VALUE(SUBSTITUTE(実質収支比率等に係る経年分析!I$49,"▲","-")),2),NA())</f>
        <v>2.93</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0.08</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v>
      </c>
    </row>
    <row r="30" spans="1:11" x14ac:dyDescent="0.15">
      <c r="A30" s="137" t="str">
        <f>IF(連結実質赤字比率に係る赤字・黒字の構成分析!C$40="",NA(),連結実質赤字比率に係る赤字・黒字の構成分析!C$40)</f>
        <v>競輪事業特別会計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0.19</v>
      </c>
      <c r="D30" s="137">
        <f>IF(ROUND(VALUE(SUBSTITUTE(連結実質赤字比率に係る赤字・黒字の構成分析!G$40,"▲", "-")), 2) &lt; 0, ABS(ROUND(VALUE(SUBSTITUTE(連結実質赤字比率に係る赤字・黒字の構成分析!G$40,"▲", "-")), 2)), NA())</f>
        <v>0.03</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0.23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0.47</v>
      </c>
    </row>
    <row r="31" spans="1:11" x14ac:dyDescent="0.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0.33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0.57999999999999996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0.44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0.43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1.29</v>
      </c>
    </row>
    <row r="32" spans="1:11" x14ac:dyDescent="0.15">
      <c r="A32" s="137" t="str">
        <f>IF(連結実質赤字比率に係る赤字・黒字の構成分析!C$38="",NA(),連結実質赤字比率に係る赤字・黒字の構成分析!C$38)</f>
        <v>公共下水道事業会計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1.68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1.68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2.37</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2.2599999999999998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3.33</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2.77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2.4500000000000002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2.97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v>
      </c>
    </row>
    <row r="35" spans="1:16" x14ac:dyDescent="0.15">
      <c r="A35" s="137" t="str">
        <f>IF(連結実質赤字比率に係る赤字・黒字の構成分析!C$35="",NA(),連結実質赤字比率に係る赤字・黒字の構成分析!C$35)</f>
        <v>松阪市民病院事業会計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4.6100000000000003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5.46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5.54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6.96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6895</v>
      </c>
      <c r="E42" s="138"/>
      <c r="F42" s="138"/>
      <c r="G42" s="138">
        <f>'実質公債費比率（分子）の構造'!L$52</f>
        <v>7058</v>
      </c>
      <c r="H42" s="138"/>
      <c r="I42" s="138"/>
      <c r="J42" s="138">
        <f>'実質公債費比率（分子）の構造'!M$52</f>
        <v>7184</v>
      </c>
      <c r="K42" s="138"/>
      <c r="L42" s="138"/>
      <c r="M42" s="138">
        <f>'実質公債費比率（分子）の構造'!N$52</f>
        <v>7049</v>
      </c>
      <c r="N42" s="138"/>
      <c r="O42" s="138"/>
      <c r="P42" s="138">
        <f>'実質公債費比率（分子）の構造'!O$52</f>
        <v>7107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9</v>
      </c>
      <c r="C44" s="138"/>
      <c r="D44" s="138"/>
      <c r="E44" s="138">
        <f>'実質公債費比率（分子）の構造'!L$50</f>
        <v>9</v>
      </c>
      <c r="F44" s="138"/>
      <c r="G44" s="138"/>
      <c r="H44" s="138">
        <f>'実質公債費比率（分子）の構造'!M$50</f>
        <v>9</v>
      </c>
      <c r="I44" s="138"/>
      <c r="J44" s="138"/>
      <c r="K44" s="138">
        <f>'実質公債費比率（分子）の構造'!N$50</f>
        <v>8</v>
      </c>
      <c r="L44" s="138"/>
      <c r="M44" s="138"/>
      <c r="N44" s="138" t="str">
        <f>'実質公債費比率（分子）の構造'!O$50</f>
        <v>-</v>
      </c>
      <c r="O44" s="138"/>
      <c r="P44" s="138"/>
    </row>
    <row r="45" spans="1:16" x14ac:dyDescent="0.15">
      <c r="A45" s="138" t="s">
        <v>54</v>
      </c>
      <c r="B45" s="138">
        <f>'実質公債費比率（分子）の構造'!K$49</f>
        <v>306</v>
      </c>
      <c r="C45" s="138"/>
      <c r="D45" s="138"/>
      <c r="E45" s="138">
        <f>'実質公債費比率（分子）の構造'!L$49</f>
        <v>226</v>
      </c>
      <c r="F45" s="138"/>
      <c r="G45" s="138"/>
      <c r="H45" s="138">
        <f>'実質公債費比率（分子）の構造'!M$49</f>
        <v>305</v>
      </c>
      <c r="I45" s="138"/>
      <c r="J45" s="138"/>
      <c r="K45" s="138">
        <f>'実質公債費比率（分子）の構造'!N$49</f>
        <v>88</v>
      </c>
      <c r="L45" s="138"/>
      <c r="M45" s="138"/>
      <c r="N45" s="138">
        <f>'実質公債費比率（分子）の構造'!O$49</f>
        <v>90</v>
      </c>
      <c r="O45" s="138"/>
      <c r="P45" s="138"/>
    </row>
    <row r="46" spans="1:16" x14ac:dyDescent="0.15">
      <c r="A46" s="138" t="s">
        <v>55</v>
      </c>
      <c r="B46" s="138">
        <f>'実質公債費比率（分子）の構造'!K$48</f>
        <v>2661</v>
      </c>
      <c r="C46" s="138"/>
      <c r="D46" s="138"/>
      <c r="E46" s="138">
        <f>'実質公債費比率（分子）の構造'!L$48</f>
        <v>2728</v>
      </c>
      <c r="F46" s="138"/>
      <c r="G46" s="138"/>
      <c r="H46" s="138">
        <f>'実質公債費比率（分子）の構造'!M$48</f>
        <v>2812</v>
      </c>
      <c r="I46" s="138"/>
      <c r="J46" s="138"/>
      <c r="K46" s="138">
        <f>'実質公債費比率（分子）の構造'!N$48</f>
        <v>2907</v>
      </c>
      <c r="L46" s="138"/>
      <c r="M46" s="138"/>
      <c r="N46" s="138">
        <f>'実質公債費比率（分子）の構造'!O$48</f>
        <v>2841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6099</v>
      </c>
      <c r="C49" s="138"/>
      <c r="D49" s="138"/>
      <c r="E49" s="138">
        <f>'実質公債費比率（分子）の構造'!L$45</f>
        <v>5734</v>
      </c>
      <c r="F49" s="138"/>
      <c r="G49" s="138"/>
      <c r="H49" s="138">
        <f>'実質公債費比率（分子）の構造'!M$45</f>
        <v>5407</v>
      </c>
      <c r="I49" s="138"/>
      <c r="J49" s="138"/>
      <c r="K49" s="138">
        <f>'実質公債費比率（分子）の構造'!N$45</f>
        <v>5159</v>
      </c>
      <c r="L49" s="138"/>
      <c r="M49" s="138"/>
      <c r="N49" s="138">
        <f>'実質公債費比率（分子）の構造'!O$45</f>
        <v>4950</v>
      </c>
      <c r="O49" s="138"/>
      <c r="P49" s="138"/>
    </row>
    <row r="50" spans="1:16" x14ac:dyDescent="0.15">
      <c r="A50" s="138" t="s">
        <v>59</v>
      </c>
      <c r="B50" s="138" t="e">
        <f>NA()</f>
        <v>#N/A</v>
      </c>
      <c r="C50" s="138">
        <f>IF(ISNUMBER('実質公債費比率（分子）の構造'!K$53),'実質公債費比率（分子）の構造'!K$53,NA())</f>
        <v>2180</v>
      </c>
      <c r="D50" s="138" t="e">
        <f>NA()</f>
        <v>#N/A</v>
      </c>
      <c r="E50" s="138" t="e">
        <f>NA()</f>
        <v>#N/A</v>
      </c>
      <c r="F50" s="138">
        <f>IF(ISNUMBER('実質公債費比率（分子）の構造'!L$53),'実質公債費比率（分子）の構造'!L$53,NA())</f>
        <v>1639</v>
      </c>
      <c r="G50" s="138" t="e">
        <f>NA()</f>
        <v>#N/A</v>
      </c>
      <c r="H50" s="138" t="e">
        <f>NA()</f>
        <v>#N/A</v>
      </c>
      <c r="I50" s="138">
        <f>IF(ISNUMBER('実質公債費比率（分子）の構造'!M$53),'実質公債費比率（分子）の構造'!M$53,NA())</f>
        <v>1349</v>
      </c>
      <c r="J50" s="138" t="e">
        <f>NA()</f>
        <v>#N/A</v>
      </c>
      <c r="K50" s="138" t="e">
        <f>NA()</f>
        <v>#N/A</v>
      </c>
      <c r="L50" s="138">
        <f>IF(ISNUMBER('実質公債費比率（分子）の構造'!N$53),'実質公債費比率（分子）の構造'!N$53,NA())</f>
        <v>1113</v>
      </c>
      <c r="M50" s="138" t="e">
        <f>NA()</f>
        <v>#N/A</v>
      </c>
      <c r="N50" s="138" t="e">
        <f>NA()</f>
        <v>#N/A</v>
      </c>
      <c r="O50" s="138">
        <f>IF(ISNUMBER('実質公債費比率（分子）の構造'!O$53),'実質公債費比率（分子）の構造'!O$53,NA())</f>
        <v>774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70780</v>
      </c>
      <c r="E56" s="137"/>
      <c r="F56" s="137"/>
      <c r="G56" s="137">
        <f>'将来負担比率（分子）の構造'!J$52</f>
        <v>70822</v>
      </c>
      <c r="H56" s="137"/>
      <c r="I56" s="137"/>
      <c r="J56" s="137">
        <f>'将来負担比率（分子）の構造'!K$52</f>
        <v>73362</v>
      </c>
      <c r="K56" s="137"/>
      <c r="L56" s="137"/>
      <c r="M56" s="137">
        <f>'将来負担比率（分子）の構造'!L$52</f>
        <v>73003</v>
      </c>
      <c r="N56" s="137"/>
      <c r="O56" s="137"/>
      <c r="P56" s="137">
        <f>'将来負担比率（分子）の構造'!M$52</f>
        <v>72573</v>
      </c>
    </row>
    <row r="57" spans="1:16" x14ac:dyDescent="0.15">
      <c r="A57" s="137" t="s">
        <v>36</v>
      </c>
      <c r="B57" s="137"/>
      <c r="C57" s="137"/>
      <c r="D57" s="137">
        <f>'将来負担比率（分子）の構造'!I$51</f>
        <v>15488</v>
      </c>
      <c r="E57" s="137"/>
      <c r="F57" s="137"/>
      <c r="G57" s="137">
        <f>'将来負担比率（分子）の構造'!J$51</f>
        <v>15034</v>
      </c>
      <c r="H57" s="137"/>
      <c r="I57" s="137"/>
      <c r="J57" s="137">
        <f>'将来負担比率（分子）の構造'!K$51</f>
        <v>14339</v>
      </c>
      <c r="K57" s="137"/>
      <c r="L57" s="137"/>
      <c r="M57" s="137">
        <f>'将来負担比率（分子）の構造'!L$51</f>
        <v>13896</v>
      </c>
      <c r="N57" s="137"/>
      <c r="O57" s="137"/>
      <c r="P57" s="137">
        <f>'将来負担比率（分子）の構造'!M$51</f>
        <v>13293</v>
      </c>
    </row>
    <row r="58" spans="1:16" x14ac:dyDescent="0.15">
      <c r="A58" s="137" t="s">
        <v>35</v>
      </c>
      <c r="B58" s="137"/>
      <c r="C58" s="137"/>
      <c r="D58" s="137">
        <f>'将来負担比率（分子）の構造'!I$50</f>
        <v>15203</v>
      </c>
      <c r="E58" s="137"/>
      <c r="F58" s="137"/>
      <c r="G58" s="137">
        <f>'将来負担比率（分子）の構造'!J$50</f>
        <v>15561</v>
      </c>
      <c r="H58" s="137"/>
      <c r="I58" s="137"/>
      <c r="J58" s="137">
        <f>'将来負担比率（分子）の構造'!K$50</f>
        <v>14827</v>
      </c>
      <c r="K58" s="137"/>
      <c r="L58" s="137"/>
      <c r="M58" s="137">
        <f>'将来負担比率（分子）の構造'!L$50</f>
        <v>15387</v>
      </c>
      <c r="N58" s="137"/>
      <c r="O58" s="137"/>
      <c r="P58" s="137">
        <f>'将来負担比率（分子）の構造'!M$50</f>
        <v>15206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215</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14708</v>
      </c>
      <c r="C62" s="137"/>
      <c r="D62" s="137"/>
      <c r="E62" s="137">
        <f>'将来負担比率（分子）の構造'!J$45</f>
        <v>13718</v>
      </c>
      <c r="F62" s="137"/>
      <c r="G62" s="137"/>
      <c r="H62" s="137">
        <f>'将来負担比率（分子）の構造'!K$45</f>
        <v>12010</v>
      </c>
      <c r="I62" s="137"/>
      <c r="J62" s="137"/>
      <c r="K62" s="137">
        <f>'将来負担比率（分子）の構造'!L$45</f>
        <v>11794</v>
      </c>
      <c r="L62" s="137"/>
      <c r="M62" s="137"/>
      <c r="N62" s="137">
        <f>'将来負担比率（分子）の構造'!M$45</f>
        <v>11968</v>
      </c>
      <c r="O62" s="137"/>
      <c r="P62" s="137"/>
    </row>
    <row r="63" spans="1:16" x14ac:dyDescent="0.15">
      <c r="A63" s="137" t="s">
        <v>28</v>
      </c>
      <c r="B63" s="137">
        <f>'将来負担比率（分子）の構造'!I$44</f>
        <v>757</v>
      </c>
      <c r="C63" s="137"/>
      <c r="D63" s="137"/>
      <c r="E63" s="137">
        <f>'将来負担比率（分子）の構造'!J$44</f>
        <v>696</v>
      </c>
      <c r="F63" s="137"/>
      <c r="G63" s="137"/>
      <c r="H63" s="137">
        <f>'将来負担比率（分子）の構造'!K$44</f>
        <v>614</v>
      </c>
      <c r="I63" s="137"/>
      <c r="J63" s="137"/>
      <c r="K63" s="137">
        <f>'将来負担比率（分子）の構造'!L$44</f>
        <v>713</v>
      </c>
      <c r="L63" s="137"/>
      <c r="M63" s="137"/>
      <c r="N63" s="137">
        <f>'将来負担比率（分子）の構造'!M$44</f>
        <v>626</v>
      </c>
      <c r="O63" s="137"/>
      <c r="P63" s="137"/>
    </row>
    <row r="64" spans="1:16" x14ac:dyDescent="0.15">
      <c r="A64" s="137" t="s">
        <v>27</v>
      </c>
      <c r="B64" s="137">
        <f>'将来負担比率（分子）の構造'!I$43</f>
        <v>41895</v>
      </c>
      <c r="C64" s="137"/>
      <c r="D64" s="137"/>
      <c r="E64" s="137">
        <f>'将来負担比率（分子）の構造'!J$43</f>
        <v>39810</v>
      </c>
      <c r="F64" s="137"/>
      <c r="G64" s="137"/>
      <c r="H64" s="137">
        <f>'将来負担比率（分子）の構造'!K$43</f>
        <v>38320</v>
      </c>
      <c r="I64" s="137"/>
      <c r="J64" s="137"/>
      <c r="K64" s="137">
        <f>'将来負担比率（分子）の構造'!L$43</f>
        <v>38274</v>
      </c>
      <c r="L64" s="137"/>
      <c r="M64" s="137"/>
      <c r="N64" s="137">
        <f>'将来負担比率（分子）の構造'!M$43</f>
        <v>37483</v>
      </c>
      <c r="O64" s="137"/>
      <c r="P64" s="137"/>
    </row>
    <row r="65" spans="1:16" x14ac:dyDescent="0.15">
      <c r="A65" s="137" t="s">
        <v>26</v>
      </c>
      <c r="B65" s="137">
        <f>'将来負担比率（分子）の構造'!I$42</f>
        <v>34</v>
      </c>
      <c r="C65" s="137"/>
      <c r="D65" s="137"/>
      <c r="E65" s="137">
        <f>'将来負担比率（分子）の構造'!J$42</f>
        <v>25</v>
      </c>
      <c r="F65" s="137"/>
      <c r="G65" s="137"/>
      <c r="H65" s="137">
        <f>'将来負担比率（分子）の構造'!K$42</f>
        <v>16</v>
      </c>
      <c r="I65" s="137"/>
      <c r="J65" s="137"/>
      <c r="K65" s="137">
        <f>'将来負担比率（分子）の構造'!L$42</f>
        <v>8</v>
      </c>
      <c r="L65" s="137"/>
      <c r="M65" s="137"/>
      <c r="N65" s="137" t="str">
        <f>'将来負担比率（分子）の構造'!M$42</f>
        <v>-</v>
      </c>
      <c r="O65" s="137"/>
      <c r="P65" s="137"/>
    </row>
    <row r="66" spans="1:16" x14ac:dyDescent="0.15">
      <c r="A66" s="137" t="s">
        <v>25</v>
      </c>
      <c r="B66" s="137">
        <f>'将来負担比率（分子）の構造'!I$41</f>
        <v>50234</v>
      </c>
      <c r="C66" s="137"/>
      <c r="D66" s="137"/>
      <c r="E66" s="137">
        <f>'将来負担比率（分子）の構造'!J$41</f>
        <v>47835</v>
      </c>
      <c r="F66" s="137"/>
      <c r="G66" s="137"/>
      <c r="H66" s="137">
        <f>'将来負担比率（分子）の構造'!K$41</f>
        <v>49120</v>
      </c>
      <c r="I66" s="137"/>
      <c r="J66" s="137"/>
      <c r="K66" s="137">
        <f>'将来負担比率（分子）の構造'!L$41</f>
        <v>47133</v>
      </c>
      <c r="L66" s="137"/>
      <c r="M66" s="137"/>
      <c r="N66" s="137">
        <f>'将来負担比率（分子）の構造'!M$41</f>
        <v>45631</v>
      </c>
      <c r="O66" s="137"/>
      <c r="P66" s="137"/>
    </row>
    <row r="67" spans="1:16" x14ac:dyDescent="0.15">
      <c r="A67" s="137" t="s">
        <v>63</v>
      </c>
      <c r="B67" s="137" t="e">
        <f>NA()</f>
        <v>#N/A</v>
      </c>
      <c r="C67" s="137">
        <f>IF(ISNUMBER('将来負担比率（分子）の構造'!I$53), IF('将来負担比率（分子）の構造'!I$53 &lt; 0, 0, '将来負担比率（分子）の構造'!I$53), NA())</f>
        <v>6371</v>
      </c>
      <c r="D67" s="137" t="e">
        <f>NA()</f>
        <v>#N/A</v>
      </c>
      <c r="E67" s="137" t="e">
        <f>NA()</f>
        <v>#N/A</v>
      </c>
      <c r="F67" s="137">
        <f>IF(ISNUMBER('将来負担比率（分子）の構造'!J$53), IF('将来負担比率（分子）の構造'!J$53 &lt; 0, 0, '将来負担比率（分子）の構造'!J$53), NA())</f>
        <v>667</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CD23" sqref="CD23:EC4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21493875</v>
      </c>
      <c r="S5" s="671"/>
      <c r="T5" s="671"/>
      <c r="U5" s="671"/>
      <c r="V5" s="671"/>
      <c r="W5" s="671"/>
      <c r="X5" s="671"/>
      <c r="Y5" s="718"/>
      <c r="Z5" s="731">
        <v>34.700000000000003</v>
      </c>
      <c r="AA5" s="731"/>
      <c r="AB5" s="731"/>
      <c r="AC5" s="731"/>
      <c r="AD5" s="732">
        <v>20303001</v>
      </c>
      <c r="AE5" s="732"/>
      <c r="AF5" s="732"/>
      <c r="AG5" s="732"/>
      <c r="AH5" s="732"/>
      <c r="AI5" s="732"/>
      <c r="AJ5" s="732"/>
      <c r="AK5" s="732"/>
      <c r="AL5" s="719">
        <v>54.3</v>
      </c>
      <c r="AM5" s="688"/>
      <c r="AN5" s="688"/>
      <c r="AO5" s="720"/>
      <c r="AP5" s="707" t="s">
        <v>210</v>
      </c>
      <c r="AQ5" s="708"/>
      <c r="AR5" s="708"/>
      <c r="AS5" s="708"/>
      <c r="AT5" s="708"/>
      <c r="AU5" s="708"/>
      <c r="AV5" s="708"/>
      <c r="AW5" s="708"/>
      <c r="AX5" s="708"/>
      <c r="AY5" s="708"/>
      <c r="AZ5" s="708"/>
      <c r="BA5" s="708"/>
      <c r="BB5" s="708"/>
      <c r="BC5" s="708"/>
      <c r="BD5" s="708"/>
      <c r="BE5" s="708"/>
      <c r="BF5" s="709"/>
      <c r="BG5" s="620">
        <v>20303001</v>
      </c>
      <c r="BH5" s="621"/>
      <c r="BI5" s="621"/>
      <c r="BJ5" s="621"/>
      <c r="BK5" s="621"/>
      <c r="BL5" s="621"/>
      <c r="BM5" s="621"/>
      <c r="BN5" s="622"/>
      <c r="BO5" s="673">
        <v>94.5</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554099</v>
      </c>
      <c r="S6" s="621"/>
      <c r="T6" s="621"/>
      <c r="U6" s="621"/>
      <c r="V6" s="621"/>
      <c r="W6" s="621"/>
      <c r="X6" s="621"/>
      <c r="Y6" s="622"/>
      <c r="Z6" s="673">
        <v>0.9</v>
      </c>
      <c r="AA6" s="673"/>
      <c r="AB6" s="673"/>
      <c r="AC6" s="673"/>
      <c r="AD6" s="674">
        <v>554099</v>
      </c>
      <c r="AE6" s="674"/>
      <c r="AF6" s="674"/>
      <c r="AG6" s="674"/>
      <c r="AH6" s="674"/>
      <c r="AI6" s="674"/>
      <c r="AJ6" s="674"/>
      <c r="AK6" s="674"/>
      <c r="AL6" s="643">
        <v>1.5</v>
      </c>
      <c r="AM6" s="675"/>
      <c r="AN6" s="675"/>
      <c r="AO6" s="676"/>
      <c r="AP6" s="617" t="s">
        <v>216</v>
      </c>
      <c r="AQ6" s="618"/>
      <c r="AR6" s="618"/>
      <c r="AS6" s="618"/>
      <c r="AT6" s="618"/>
      <c r="AU6" s="618"/>
      <c r="AV6" s="618"/>
      <c r="AW6" s="618"/>
      <c r="AX6" s="618"/>
      <c r="AY6" s="618"/>
      <c r="AZ6" s="618"/>
      <c r="BA6" s="618"/>
      <c r="BB6" s="618"/>
      <c r="BC6" s="618"/>
      <c r="BD6" s="618"/>
      <c r="BE6" s="618"/>
      <c r="BF6" s="619"/>
      <c r="BG6" s="620">
        <v>20303001</v>
      </c>
      <c r="BH6" s="621"/>
      <c r="BI6" s="621"/>
      <c r="BJ6" s="621"/>
      <c r="BK6" s="621"/>
      <c r="BL6" s="621"/>
      <c r="BM6" s="621"/>
      <c r="BN6" s="622"/>
      <c r="BO6" s="673">
        <v>94.5</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365780</v>
      </c>
      <c r="CS6" s="621"/>
      <c r="CT6" s="621"/>
      <c r="CU6" s="621"/>
      <c r="CV6" s="621"/>
      <c r="CW6" s="621"/>
      <c r="CX6" s="621"/>
      <c r="CY6" s="622"/>
      <c r="CZ6" s="673">
        <v>0.6</v>
      </c>
      <c r="DA6" s="673"/>
      <c r="DB6" s="673"/>
      <c r="DC6" s="673"/>
      <c r="DD6" s="626" t="s">
        <v>211</v>
      </c>
      <c r="DE6" s="621"/>
      <c r="DF6" s="621"/>
      <c r="DG6" s="621"/>
      <c r="DH6" s="621"/>
      <c r="DI6" s="621"/>
      <c r="DJ6" s="621"/>
      <c r="DK6" s="621"/>
      <c r="DL6" s="621"/>
      <c r="DM6" s="621"/>
      <c r="DN6" s="621"/>
      <c r="DO6" s="621"/>
      <c r="DP6" s="622"/>
      <c r="DQ6" s="626">
        <v>365764</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35279</v>
      </c>
      <c r="S7" s="621"/>
      <c r="T7" s="621"/>
      <c r="U7" s="621"/>
      <c r="V7" s="621"/>
      <c r="W7" s="621"/>
      <c r="X7" s="621"/>
      <c r="Y7" s="622"/>
      <c r="Z7" s="673">
        <v>0.1</v>
      </c>
      <c r="AA7" s="673"/>
      <c r="AB7" s="673"/>
      <c r="AC7" s="673"/>
      <c r="AD7" s="674">
        <v>35279</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9264950</v>
      </c>
      <c r="BH7" s="621"/>
      <c r="BI7" s="621"/>
      <c r="BJ7" s="621"/>
      <c r="BK7" s="621"/>
      <c r="BL7" s="621"/>
      <c r="BM7" s="621"/>
      <c r="BN7" s="622"/>
      <c r="BO7" s="673">
        <v>43.1</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5970138</v>
      </c>
      <c r="CS7" s="621"/>
      <c r="CT7" s="621"/>
      <c r="CU7" s="621"/>
      <c r="CV7" s="621"/>
      <c r="CW7" s="621"/>
      <c r="CX7" s="621"/>
      <c r="CY7" s="622"/>
      <c r="CZ7" s="673">
        <v>9.9</v>
      </c>
      <c r="DA7" s="673"/>
      <c r="DB7" s="673"/>
      <c r="DC7" s="673"/>
      <c r="DD7" s="626">
        <v>141482</v>
      </c>
      <c r="DE7" s="621"/>
      <c r="DF7" s="621"/>
      <c r="DG7" s="621"/>
      <c r="DH7" s="621"/>
      <c r="DI7" s="621"/>
      <c r="DJ7" s="621"/>
      <c r="DK7" s="621"/>
      <c r="DL7" s="621"/>
      <c r="DM7" s="621"/>
      <c r="DN7" s="621"/>
      <c r="DO7" s="621"/>
      <c r="DP7" s="622"/>
      <c r="DQ7" s="626">
        <v>5138034</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86471</v>
      </c>
      <c r="S8" s="621"/>
      <c r="T8" s="621"/>
      <c r="U8" s="621"/>
      <c r="V8" s="621"/>
      <c r="W8" s="621"/>
      <c r="X8" s="621"/>
      <c r="Y8" s="622"/>
      <c r="Z8" s="673">
        <v>0.1</v>
      </c>
      <c r="AA8" s="673"/>
      <c r="AB8" s="673"/>
      <c r="AC8" s="673"/>
      <c r="AD8" s="674">
        <v>86471</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270951</v>
      </c>
      <c r="BH8" s="621"/>
      <c r="BI8" s="621"/>
      <c r="BJ8" s="621"/>
      <c r="BK8" s="621"/>
      <c r="BL8" s="621"/>
      <c r="BM8" s="621"/>
      <c r="BN8" s="622"/>
      <c r="BO8" s="673">
        <v>1.3</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26546580</v>
      </c>
      <c r="CS8" s="621"/>
      <c r="CT8" s="621"/>
      <c r="CU8" s="621"/>
      <c r="CV8" s="621"/>
      <c r="CW8" s="621"/>
      <c r="CX8" s="621"/>
      <c r="CY8" s="622"/>
      <c r="CZ8" s="673">
        <v>44.1</v>
      </c>
      <c r="DA8" s="673"/>
      <c r="DB8" s="673"/>
      <c r="DC8" s="673"/>
      <c r="DD8" s="626">
        <v>555546</v>
      </c>
      <c r="DE8" s="621"/>
      <c r="DF8" s="621"/>
      <c r="DG8" s="621"/>
      <c r="DH8" s="621"/>
      <c r="DI8" s="621"/>
      <c r="DJ8" s="621"/>
      <c r="DK8" s="621"/>
      <c r="DL8" s="621"/>
      <c r="DM8" s="621"/>
      <c r="DN8" s="621"/>
      <c r="DO8" s="621"/>
      <c r="DP8" s="622"/>
      <c r="DQ8" s="626">
        <v>12826558</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50762</v>
      </c>
      <c r="S9" s="621"/>
      <c r="T9" s="621"/>
      <c r="U9" s="621"/>
      <c r="V9" s="621"/>
      <c r="W9" s="621"/>
      <c r="X9" s="621"/>
      <c r="Y9" s="622"/>
      <c r="Z9" s="673">
        <v>0.1</v>
      </c>
      <c r="AA9" s="673"/>
      <c r="AB9" s="673"/>
      <c r="AC9" s="673"/>
      <c r="AD9" s="674">
        <v>50762</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7714250</v>
      </c>
      <c r="BH9" s="621"/>
      <c r="BI9" s="621"/>
      <c r="BJ9" s="621"/>
      <c r="BK9" s="621"/>
      <c r="BL9" s="621"/>
      <c r="BM9" s="621"/>
      <c r="BN9" s="622"/>
      <c r="BO9" s="673">
        <v>35.9</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6192994</v>
      </c>
      <c r="CS9" s="621"/>
      <c r="CT9" s="621"/>
      <c r="CU9" s="621"/>
      <c r="CV9" s="621"/>
      <c r="CW9" s="621"/>
      <c r="CX9" s="621"/>
      <c r="CY9" s="622"/>
      <c r="CZ9" s="673">
        <v>10.3</v>
      </c>
      <c r="DA9" s="673"/>
      <c r="DB9" s="673"/>
      <c r="DC9" s="673"/>
      <c r="DD9" s="626">
        <v>1458146</v>
      </c>
      <c r="DE9" s="621"/>
      <c r="DF9" s="621"/>
      <c r="DG9" s="621"/>
      <c r="DH9" s="621"/>
      <c r="DI9" s="621"/>
      <c r="DJ9" s="621"/>
      <c r="DK9" s="621"/>
      <c r="DL9" s="621"/>
      <c r="DM9" s="621"/>
      <c r="DN9" s="621"/>
      <c r="DO9" s="621"/>
      <c r="DP9" s="622"/>
      <c r="DQ9" s="626">
        <v>4433706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2743021</v>
      </c>
      <c r="S10" s="621"/>
      <c r="T10" s="621"/>
      <c r="U10" s="621"/>
      <c r="V10" s="621"/>
      <c r="W10" s="621"/>
      <c r="X10" s="621"/>
      <c r="Y10" s="622"/>
      <c r="Z10" s="673">
        <v>4.4000000000000004</v>
      </c>
      <c r="AA10" s="673"/>
      <c r="AB10" s="673"/>
      <c r="AC10" s="673"/>
      <c r="AD10" s="674">
        <v>2743021</v>
      </c>
      <c r="AE10" s="674"/>
      <c r="AF10" s="674"/>
      <c r="AG10" s="674"/>
      <c r="AH10" s="674"/>
      <c r="AI10" s="674"/>
      <c r="AJ10" s="674"/>
      <c r="AK10" s="674"/>
      <c r="AL10" s="643">
        <v>7.3</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404510</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125175</v>
      </c>
      <c r="CS10" s="621"/>
      <c r="CT10" s="621"/>
      <c r="CU10" s="621"/>
      <c r="CV10" s="621"/>
      <c r="CW10" s="621"/>
      <c r="CX10" s="621"/>
      <c r="CY10" s="622"/>
      <c r="CZ10" s="673">
        <v>0.2</v>
      </c>
      <c r="DA10" s="673"/>
      <c r="DB10" s="673"/>
      <c r="DC10" s="673"/>
      <c r="DD10" s="626" t="s">
        <v>112</v>
      </c>
      <c r="DE10" s="621"/>
      <c r="DF10" s="621"/>
      <c r="DG10" s="621"/>
      <c r="DH10" s="621"/>
      <c r="DI10" s="621"/>
      <c r="DJ10" s="621"/>
      <c r="DK10" s="621"/>
      <c r="DL10" s="621"/>
      <c r="DM10" s="621"/>
      <c r="DN10" s="621"/>
      <c r="DO10" s="621"/>
      <c r="DP10" s="622"/>
      <c r="DQ10" s="626">
        <v>110315</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53566</v>
      </c>
      <c r="S11" s="621"/>
      <c r="T11" s="621"/>
      <c r="U11" s="621"/>
      <c r="V11" s="621"/>
      <c r="W11" s="621"/>
      <c r="X11" s="621"/>
      <c r="Y11" s="622"/>
      <c r="Z11" s="673">
        <v>0.1</v>
      </c>
      <c r="AA11" s="673"/>
      <c r="AB11" s="673"/>
      <c r="AC11" s="673"/>
      <c r="AD11" s="674">
        <v>53566</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875239</v>
      </c>
      <c r="BH11" s="621"/>
      <c r="BI11" s="621"/>
      <c r="BJ11" s="621"/>
      <c r="BK11" s="621"/>
      <c r="BL11" s="621"/>
      <c r="BM11" s="621"/>
      <c r="BN11" s="622"/>
      <c r="BO11" s="673">
        <v>4.0999999999999996</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1720758</v>
      </c>
      <c r="CS11" s="621"/>
      <c r="CT11" s="621"/>
      <c r="CU11" s="621"/>
      <c r="CV11" s="621"/>
      <c r="CW11" s="621"/>
      <c r="CX11" s="621"/>
      <c r="CY11" s="622"/>
      <c r="CZ11" s="673">
        <v>2.9</v>
      </c>
      <c r="DA11" s="673"/>
      <c r="DB11" s="673"/>
      <c r="DC11" s="673"/>
      <c r="DD11" s="626">
        <v>358154</v>
      </c>
      <c r="DE11" s="621"/>
      <c r="DF11" s="621"/>
      <c r="DG11" s="621"/>
      <c r="DH11" s="621"/>
      <c r="DI11" s="621"/>
      <c r="DJ11" s="621"/>
      <c r="DK11" s="621"/>
      <c r="DL11" s="621"/>
      <c r="DM11" s="621"/>
      <c r="DN11" s="621"/>
      <c r="DO11" s="621"/>
      <c r="DP11" s="622"/>
      <c r="DQ11" s="626">
        <v>1015801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9325381</v>
      </c>
      <c r="BH12" s="621"/>
      <c r="BI12" s="621"/>
      <c r="BJ12" s="621"/>
      <c r="BK12" s="621"/>
      <c r="BL12" s="621"/>
      <c r="BM12" s="621"/>
      <c r="BN12" s="622"/>
      <c r="BO12" s="673">
        <v>43.4</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853346</v>
      </c>
      <c r="CS12" s="621"/>
      <c r="CT12" s="621"/>
      <c r="CU12" s="621"/>
      <c r="CV12" s="621"/>
      <c r="CW12" s="621"/>
      <c r="CX12" s="621"/>
      <c r="CY12" s="622"/>
      <c r="CZ12" s="673">
        <v>1.4</v>
      </c>
      <c r="DA12" s="673"/>
      <c r="DB12" s="673"/>
      <c r="DC12" s="673"/>
      <c r="DD12" s="626">
        <v>42331</v>
      </c>
      <c r="DE12" s="621"/>
      <c r="DF12" s="621"/>
      <c r="DG12" s="621"/>
      <c r="DH12" s="621"/>
      <c r="DI12" s="621"/>
      <c r="DJ12" s="621"/>
      <c r="DK12" s="621"/>
      <c r="DL12" s="621"/>
      <c r="DM12" s="621"/>
      <c r="DN12" s="621"/>
      <c r="DO12" s="621"/>
      <c r="DP12" s="622"/>
      <c r="DQ12" s="626">
        <v>660917</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147923</v>
      </c>
      <c r="S13" s="621"/>
      <c r="T13" s="621"/>
      <c r="U13" s="621"/>
      <c r="V13" s="621"/>
      <c r="W13" s="621"/>
      <c r="X13" s="621"/>
      <c r="Y13" s="622"/>
      <c r="Z13" s="673">
        <v>0.2</v>
      </c>
      <c r="AA13" s="673"/>
      <c r="AB13" s="673"/>
      <c r="AC13" s="673"/>
      <c r="AD13" s="674">
        <v>147923</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9171924</v>
      </c>
      <c r="BH13" s="621"/>
      <c r="BI13" s="621"/>
      <c r="BJ13" s="621"/>
      <c r="BK13" s="621"/>
      <c r="BL13" s="621"/>
      <c r="BM13" s="621"/>
      <c r="BN13" s="622"/>
      <c r="BO13" s="673">
        <v>42.7</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5626598</v>
      </c>
      <c r="CS13" s="621"/>
      <c r="CT13" s="621"/>
      <c r="CU13" s="621"/>
      <c r="CV13" s="621"/>
      <c r="CW13" s="621"/>
      <c r="CX13" s="621"/>
      <c r="CY13" s="622"/>
      <c r="CZ13" s="673">
        <v>9.3000000000000007</v>
      </c>
      <c r="DA13" s="673"/>
      <c r="DB13" s="673"/>
      <c r="DC13" s="673"/>
      <c r="DD13" s="626">
        <v>1161634</v>
      </c>
      <c r="DE13" s="621"/>
      <c r="DF13" s="621"/>
      <c r="DG13" s="621"/>
      <c r="DH13" s="621"/>
      <c r="DI13" s="621"/>
      <c r="DJ13" s="621"/>
      <c r="DK13" s="621"/>
      <c r="DL13" s="621"/>
      <c r="DM13" s="621"/>
      <c r="DN13" s="621"/>
      <c r="DO13" s="621"/>
      <c r="DP13" s="622"/>
      <c r="DQ13" s="626">
        <v>4525948</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480151</v>
      </c>
      <c r="BH14" s="621"/>
      <c r="BI14" s="621"/>
      <c r="BJ14" s="621"/>
      <c r="BK14" s="621"/>
      <c r="BL14" s="621"/>
      <c r="BM14" s="621"/>
      <c r="BN14" s="622"/>
      <c r="BO14" s="673">
        <v>2.2000000000000002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2539052</v>
      </c>
      <c r="CS14" s="621"/>
      <c r="CT14" s="621"/>
      <c r="CU14" s="621"/>
      <c r="CV14" s="621"/>
      <c r="CW14" s="621"/>
      <c r="CX14" s="621"/>
      <c r="CY14" s="622"/>
      <c r="CZ14" s="673">
        <v>4.2</v>
      </c>
      <c r="DA14" s="673"/>
      <c r="DB14" s="673"/>
      <c r="DC14" s="673"/>
      <c r="DD14" s="626">
        <v>315810</v>
      </c>
      <c r="DE14" s="621"/>
      <c r="DF14" s="621"/>
      <c r="DG14" s="621"/>
      <c r="DH14" s="621"/>
      <c r="DI14" s="621"/>
      <c r="DJ14" s="621"/>
      <c r="DK14" s="621"/>
      <c r="DL14" s="621"/>
      <c r="DM14" s="621"/>
      <c r="DN14" s="621"/>
      <c r="DO14" s="621"/>
      <c r="DP14" s="622"/>
      <c r="DQ14" s="626">
        <v>2219311</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106724</v>
      </c>
      <c r="S15" s="621"/>
      <c r="T15" s="621"/>
      <c r="U15" s="621"/>
      <c r="V15" s="621"/>
      <c r="W15" s="621"/>
      <c r="X15" s="621"/>
      <c r="Y15" s="622"/>
      <c r="Z15" s="673">
        <v>0.2</v>
      </c>
      <c r="AA15" s="673"/>
      <c r="AB15" s="673"/>
      <c r="AC15" s="673"/>
      <c r="AD15" s="674">
        <v>106724</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1178922</v>
      </c>
      <c r="BH15" s="621"/>
      <c r="BI15" s="621"/>
      <c r="BJ15" s="621"/>
      <c r="BK15" s="621"/>
      <c r="BL15" s="621"/>
      <c r="BM15" s="621"/>
      <c r="BN15" s="622"/>
      <c r="BO15" s="673">
        <v>5.5</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5194922</v>
      </c>
      <c r="CS15" s="621"/>
      <c r="CT15" s="621"/>
      <c r="CU15" s="621"/>
      <c r="CV15" s="621"/>
      <c r="CW15" s="621"/>
      <c r="CX15" s="621"/>
      <c r="CY15" s="622"/>
      <c r="CZ15" s="673">
        <v>8.6</v>
      </c>
      <c r="DA15" s="673"/>
      <c r="DB15" s="673"/>
      <c r="DC15" s="673"/>
      <c r="DD15" s="626">
        <v>756740</v>
      </c>
      <c r="DE15" s="621"/>
      <c r="DF15" s="621"/>
      <c r="DG15" s="621"/>
      <c r="DH15" s="621"/>
      <c r="DI15" s="621"/>
      <c r="DJ15" s="621"/>
      <c r="DK15" s="621"/>
      <c r="DL15" s="621"/>
      <c r="DM15" s="621"/>
      <c r="DN15" s="621"/>
      <c r="DO15" s="621"/>
      <c r="DP15" s="622"/>
      <c r="DQ15" s="626">
        <v>4624825</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14247965</v>
      </c>
      <c r="S16" s="621"/>
      <c r="T16" s="621"/>
      <c r="U16" s="621"/>
      <c r="V16" s="621"/>
      <c r="W16" s="621"/>
      <c r="X16" s="621"/>
      <c r="Y16" s="622"/>
      <c r="Z16" s="673">
        <v>23</v>
      </c>
      <c r="AA16" s="673"/>
      <c r="AB16" s="673"/>
      <c r="AC16" s="673"/>
      <c r="AD16" s="674">
        <v>13095014</v>
      </c>
      <c r="AE16" s="674"/>
      <c r="AF16" s="674"/>
      <c r="AG16" s="674"/>
      <c r="AH16" s="674"/>
      <c r="AI16" s="674"/>
      <c r="AJ16" s="674"/>
      <c r="AK16" s="674"/>
      <c r="AL16" s="643">
        <v>35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168379</v>
      </c>
      <c r="CS16" s="621"/>
      <c r="CT16" s="621"/>
      <c r="CU16" s="621"/>
      <c r="CV16" s="621"/>
      <c r="CW16" s="621"/>
      <c r="CX16" s="621"/>
      <c r="CY16" s="622"/>
      <c r="CZ16" s="673">
        <v>0.3</v>
      </c>
      <c r="DA16" s="673"/>
      <c r="DB16" s="673"/>
      <c r="DC16" s="673"/>
      <c r="DD16" s="626" t="s">
        <v>112</v>
      </c>
      <c r="DE16" s="621"/>
      <c r="DF16" s="621"/>
      <c r="DG16" s="621"/>
      <c r="DH16" s="621"/>
      <c r="DI16" s="621"/>
      <c r="DJ16" s="621"/>
      <c r="DK16" s="621"/>
      <c r="DL16" s="621"/>
      <c r="DM16" s="621"/>
      <c r="DN16" s="621"/>
      <c r="DO16" s="621"/>
      <c r="DP16" s="622"/>
      <c r="DQ16" s="626">
        <v>18929</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13095014</v>
      </c>
      <c r="S17" s="621"/>
      <c r="T17" s="621"/>
      <c r="U17" s="621"/>
      <c r="V17" s="621"/>
      <c r="W17" s="621"/>
      <c r="X17" s="621"/>
      <c r="Y17" s="622"/>
      <c r="Z17" s="673">
        <v>21.1</v>
      </c>
      <c r="AA17" s="673"/>
      <c r="AB17" s="673"/>
      <c r="AC17" s="673"/>
      <c r="AD17" s="674">
        <v>13095014</v>
      </c>
      <c r="AE17" s="674"/>
      <c r="AF17" s="674"/>
      <c r="AG17" s="674"/>
      <c r="AH17" s="674"/>
      <c r="AI17" s="674"/>
      <c r="AJ17" s="674"/>
      <c r="AK17" s="674"/>
      <c r="AL17" s="643">
        <v>35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v>53597</v>
      </c>
      <c r="BH17" s="621"/>
      <c r="BI17" s="621"/>
      <c r="BJ17" s="621"/>
      <c r="BK17" s="621"/>
      <c r="BL17" s="621"/>
      <c r="BM17" s="621"/>
      <c r="BN17" s="622"/>
      <c r="BO17" s="673">
        <v>0.2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4950399</v>
      </c>
      <c r="CS17" s="621"/>
      <c r="CT17" s="621"/>
      <c r="CU17" s="621"/>
      <c r="CV17" s="621"/>
      <c r="CW17" s="621"/>
      <c r="CX17" s="621"/>
      <c r="CY17" s="622"/>
      <c r="CZ17" s="673">
        <v>8.1999999999999993</v>
      </c>
      <c r="DA17" s="673"/>
      <c r="DB17" s="673"/>
      <c r="DC17" s="673"/>
      <c r="DD17" s="626" t="s">
        <v>112</v>
      </c>
      <c r="DE17" s="621"/>
      <c r="DF17" s="621"/>
      <c r="DG17" s="621"/>
      <c r="DH17" s="621"/>
      <c r="DI17" s="621"/>
      <c r="DJ17" s="621"/>
      <c r="DK17" s="621"/>
      <c r="DL17" s="621"/>
      <c r="DM17" s="621"/>
      <c r="DN17" s="621"/>
      <c r="DO17" s="621"/>
      <c r="DP17" s="622"/>
      <c r="DQ17" s="626">
        <v>4942533</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1152951</v>
      </c>
      <c r="S18" s="621"/>
      <c r="T18" s="621"/>
      <c r="U18" s="621"/>
      <c r="V18" s="621"/>
      <c r="W18" s="621"/>
      <c r="X18" s="621"/>
      <c r="Y18" s="622"/>
      <c r="Z18" s="673">
        <v>1.9</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1190874</v>
      </c>
      <c r="BH19" s="621"/>
      <c r="BI19" s="621"/>
      <c r="BJ19" s="621"/>
      <c r="BK19" s="621"/>
      <c r="BL19" s="621"/>
      <c r="BM19" s="621"/>
      <c r="BN19" s="622"/>
      <c r="BO19" s="673">
        <v>5.5</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39519685</v>
      </c>
      <c r="S20" s="621"/>
      <c r="T20" s="621"/>
      <c r="U20" s="621"/>
      <c r="V20" s="621"/>
      <c r="W20" s="621"/>
      <c r="X20" s="621"/>
      <c r="Y20" s="622"/>
      <c r="Z20" s="673">
        <v>63.8</v>
      </c>
      <c r="AA20" s="673"/>
      <c r="AB20" s="673"/>
      <c r="AC20" s="673"/>
      <c r="AD20" s="674">
        <v>37175860</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1190874</v>
      </c>
      <c r="BH20" s="621"/>
      <c r="BI20" s="621"/>
      <c r="BJ20" s="621"/>
      <c r="BK20" s="621"/>
      <c r="BL20" s="621"/>
      <c r="BM20" s="621"/>
      <c r="BN20" s="622"/>
      <c r="BO20" s="673">
        <v>5.5</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60254121</v>
      </c>
      <c r="CS20" s="621"/>
      <c r="CT20" s="621"/>
      <c r="CU20" s="621"/>
      <c r="CV20" s="621"/>
      <c r="CW20" s="621"/>
      <c r="CX20" s="621"/>
      <c r="CY20" s="622"/>
      <c r="CZ20" s="673">
        <v>100</v>
      </c>
      <c r="DA20" s="673"/>
      <c r="DB20" s="673"/>
      <c r="DC20" s="673"/>
      <c r="DD20" s="626">
        <v>4789843</v>
      </c>
      <c r="DE20" s="621"/>
      <c r="DF20" s="621"/>
      <c r="DG20" s="621"/>
      <c r="DH20" s="621"/>
      <c r="DI20" s="621"/>
      <c r="DJ20" s="621"/>
      <c r="DK20" s="621"/>
      <c r="DL20" s="621"/>
      <c r="DM20" s="621"/>
      <c r="DN20" s="621"/>
      <c r="DO20" s="621"/>
      <c r="DP20" s="622"/>
      <c r="DQ20" s="626">
        <v>40882641</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28347</v>
      </c>
      <c r="S21" s="621"/>
      <c r="T21" s="621"/>
      <c r="U21" s="621"/>
      <c r="V21" s="621"/>
      <c r="W21" s="621"/>
      <c r="X21" s="621"/>
      <c r="Y21" s="622"/>
      <c r="Z21" s="673">
        <v>0</v>
      </c>
      <c r="AA21" s="673"/>
      <c r="AB21" s="673"/>
      <c r="AC21" s="673"/>
      <c r="AD21" s="674">
        <v>28347</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599372</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978481</v>
      </c>
      <c r="S23" s="621"/>
      <c r="T23" s="621"/>
      <c r="U23" s="621"/>
      <c r="V23" s="621"/>
      <c r="W23" s="621"/>
      <c r="X23" s="621"/>
      <c r="Y23" s="622"/>
      <c r="Z23" s="673">
        <v>1.6</v>
      </c>
      <c r="AA23" s="673"/>
      <c r="AB23" s="673"/>
      <c r="AC23" s="673"/>
      <c r="AD23" s="674">
        <v>122751</v>
      </c>
      <c r="AE23" s="674"/>
      <c r="AF23" s="674"/>
      <c r="AG23" s="674"/>
      <c r="AH23" s="674"/>
      <c r="AI23" s="674"/>
      <c r="AJ23" s="674"/>
      <c r="AK23" s="674"/>
      <c r="AL23" s="643">
        <v>0.3</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v>1190874</v>
      </c>
      <c r="BH23" s="621"/>
      <c r="BI23" s="621"/>
      <c r="BJ23" s="621"/>
      <c r="BK23" s="621"/>
      <c r="BL23" s="621"/>
      <c r="BM23" s="621"/>
      <c r="BN23" s="622"/>
      <c r="BO23" s="673">
        <v>5.5</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310710</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30462429</v>
      </c>
      <c r="CS24" s="671"/>
      <c r="CT24" s="671"/>
      <c r="CU24" s="671"/>
      <c r="CV24" s="671"/>
      <c r="CW24" s="671"/>
      <c r="CX24" s="671"/>
      <c r="CY24" s="718"/>
      <c r="CZ24" s="722">
        <v>50.6</v>
      </c>
      <c r="DA24" s="723"/>
      <c r="DB24" s="723"/>
      <c r="DC24" s="724"/>
      <c r="DD24" s="717">
        <v>18663348</v>
      </c>
      <c r="DE24" s="671"/>
      <c r="DF24" s="671"/>
      <c r="DG24" s="671"/>
      <c r="DH24" s="671"/>
      <c r="DI24" s="671"/>
      <c r="DJ24" s="671"/>
      <c r="DK24" s="718"/>
      <c r="DL24" s="717">
        <v>18173060</v>
      </c>
      <c r="DM24" s="671"/>
      <c r="DN24" s="671"/>
      <c r="DO24" s="671"/>
      <c r="DP24" s="671"/>
      <c r="DQ24" s="671"/>
      <c r="DR24" s="671"/>
      <c r="DS24" s="671"/>
      <c r="DT24" s="671"/>
      <c r="DU24" s="671"/>
      <c r="DV24" s="718"/>
      <c r="DW24" s="719">
        <v>47.6</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9379171</v>
      </c>
      <c r="S25" s="621"/>
      <c r="T25" s="621"/>
      <c r="U25" s="621"/>
      <c r="V25" s="621"/>
      <c r="W25" s="621"/>
      <c r="X25" s="621"/>
      <c r="Y25" s="622"/>
      <c r="Z25" s="673">
        <v>15.1</v>
      </c>
      <c r="AA25" s="673"/>
      <c r="AB25" s="673"/>
      <c r="AC25" s="673"/>
      <c r="AD25" s="674" t="s">
        <v>112</v>
      </c>
      <c r="AE25" s="674"/>
      <c r="AF25" s="674"/>
      <c r="AG25" s="674"/>
      <c r="AH25" s="674"/>
      <c r="AI25" s="674"/>
      <c r="AJ25" s="674"/>
      <c r="AK25" s="674"/>
      <c r="AL25" s="643" t="s">
        <v>112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9715434</v>
      </c>
      <c r="CS25" s="639"/>
      <c r="CT25" s="639"/>
      <c r="CU25" s="639"/>
      <c r="CV25" s="639"/>
      <c r="CW25" s="639"/>
      <c r="CX25" s="639"/>
      <c r="CY25" s="640"/>
      <c r="CZ25" s="623">
        <v>16.100000000000001</v>
      </c>
      <c r="DA25" s="641"/>
      <c r="DB25" s="641"/>
      <c r="DC25" s="642"/>
      <c r="DD25" s="626">
        <v>8987316</v>
      </c>
      <c r="DE25" s="639"/>
      <c r="DF25" s="639"/>
      <c r="DG25" s="639"/>
      <c r="DH25" s="639"/>
      <c r="DI25" s="639"/>
      <c r="DJ25" s="639"/>
      <c r="DK25" s="640"/>
      <c r="DL25" s="626">
        <v>8667054</v>
      </c>
      <c r="DM25" s="639"/>
      <c r="DN25" s="639"/>
      <c r="DO25" s="639"/>
      <c r="DP25" s="639"/>
      <c r="DQ25" s="639"/>
      <c r="DR25" s="639"/>
      <c r="DS25" s="639"/>
      <c r="DT25" s="639"/>
      <c r="DU25" s="639"/>
      <c r="DV25" s="640"/>
      <c r="DW25" s="643">
        <v>22.7</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326</v>
      </c>
      <c r="S26" s="621"/>
      <c r="T26" s="621"/>
      <c r="U26" s="621"/>
      <c r="V26" s="621"/>
      <c r="W26" s="621"/>
      <c r="X26" s="621"/>
      <c r="Y26" s="622"/>
      <c r="Z26" s="673">
        <v>0</v>
      </c>
      <c r="AA26" s="673"/>
      <c r="AB26" s="673"/>
      <c r="AC26" s="673"/>
      <c r="AD26" s="674">
        <v>326</v>
      </c>
      <c r="AE26" s="674"/>
      <c r="AF26" s="674"/>
      <c r="AG26" s="674"/>
      <c r="AH26" s="674"/>
      <c r="AI26" s="674"/>
      <c r="AJ26" s="674"/>
      <c r="AK26" s="674"/>
      <c r="AL26" s="643">
        <v>0</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6996059</v>
      </c>
      <c r="CS26" s="621"/>
      <c r="CT26" s="621"/>
      <c r="CU26" s="621"/>
      <c r="CV26" s="621"/>
      <c r="CW26" s="621"/>
      <c r="CX26" s="621"/>
      <c r="CY26" s="622"/>
      <c r="CZ26" s="623">
        <v>11.6</v>
      </c>
      <c r="DA26" s="641"/>
      <c r="DB26" s="641"/>
      <c r="DC26" s="642"/>
      <c r="DD26" s="626">
        <v>6313639</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4577110</v>
      </c>
      <c r="S27" s="621"/>
      <c r="T27" s="621"/>
      <c r="U27" s="621"/>
      <c r="V27" s="621"/>
      <c r="W27" s="621"/>
      <c r="X27" s="621"/>
      <c r="Y27" s="622"/>
      <c r="Z27" s="673">
        <v>7.4</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21493875</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15796596</v>
      </c>
      <c r="CS27" s="639"/>
      <c r="CT27" s="639"/>
      <c r="CU27" s="639"/>
      <c r="CV27" s="639"/>
      <c r="CW27" s="639"/>
      <c r="CX27" s="639"/>
      <c r="CY27" s="640"/>
      <c r="CZ27" s="623">
        <v>26.2</v>
      </c>
      <c r="DA27" s="641"/>
      <c r="DB27" s="641"/>
      <c r="DC27" s="642"/>
      <c r="DD27" s="626">
        <v>4733499</v>
      </c>
      <c r="DE27" s="639"/>
      <c r="DF27" s="639"/>
      <c r="DG27" s="639"/>
      <c r="DH27" s="639"/>
      <c r="DI27" s="639"/>
      <c r="DJ27" s="639"/>
      <c r="DK27" s="640"/>
      <c r="DL27" s="626">
        <v>4563473</v>
      </c>
      <c r="DM27" s="639"/>
      <c r="DN27" s="639"/>
      <c r="DO27" s="639"/>
      <c r="DP27" s="639"/>
      <c r="DQ27" s="639"/>
      <c r="DR27" s="639"/>
      <c r="DS27" s="639"/>
      <c r="DT27" s="639"/>
      <c r="DU27" s="639"/>
      <c r="DV27" s="640"/>
      <c r="DW27" s="643">
        <v>11.9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186866</v>
      </c>
      <c r="S28" s="621"/>
      <c r="T28" s="621"/>
      <c r="U28" s="621"/>
      <c r="V28" s="621"/>
      <c r="W28" s="621"/>
      <c r="X28" s="621"/>
      <c r="Y28" s="622"/>
      <c r="Z28" s="673">
        <v>0.3</v>
      </c>
      <c r="AA28" s="673"/>
      <c r="AB28" s="673"/>
      <c r="AC28" s="673"/>
      <c r="AD28" s="674">
        <v>24908</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4950399</v>
      </c>
      <c r="CS28" s="621"/>
      <c r="CT28" s="621"/>
      <c r="CU28" s="621"/>
      <c r="CV28" s="621"/>
      <c r="CW28" s="621"/>
      <c r="CX28" s="621"/>
      <c r="CY28" s="622"/>
      <c r="CZ28" s="623">
        <v>8.1999999999999993</v>
      </c>
      <c r="DA28" s="641"/>
      <c r="DB28" s="641"/>
      <c r="DC28" s="642"/>
      <c r="DD28" s="626">
        <v>4942533</v>
      </c>
      <c r="DE28" s="621"/>
      <c r="DF28" s="621"/>
      <c r="DG28" s="621"/>
      <c r="DH28" s="621"/>
      <c r="DI28" s="621"/>
      <c r="DJ28" s="621"/>
      <c r="DK28" s="622"/>
      <c r="DL28" s="626">
        <v>4942533</v>
      </c>
      <c r="DM28" s="621"/>
      <c r="DN28" s="621"/>
      <c r="DO28" s="621"/>
      <c r="DP28" s="621"/>
      <c r="DQ28" s="621"/>
      <c r="DR28" s="621"/>
      <c r="DS28" s="621"/>
      <c r="DT28" s="621"/>
      <c r="DU28" s="621"/>
      <c r="DV28" s="622"/>
      <c r="DW28" s="643">
        <v>12.9</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129691</v>
      </c>
      <c r="S29" s="621"/>
      <c r="T29" s="621"/>
      <c r="U29" s="621"/>
      <c r="V29" s="621"/>
      <c r="W29" s="621"/>
      <c r="X29" s="621"/>
      <c r="Y29" s="622"/>
      <c r="Z29" s="673">
        <v>0.2</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4950399</v>
      </c>
      <c r="CS29" s="639"/>
      <c r="CT29" s="639"/>
      <c r="CU29" s="639"/>
      <c r="CV29" s="639"/>
      <c r="CW29" s="639"/>
      <c r="CX29" s="639"/>
      <c r="CY29" s="640"/>
      <c r="CZ29" s="623">
        <v>8.1999999999999993</v>
      </c>
      <c r="DA29" s="641"/>
      <c r="DB29" s="641"/>
      <c r="DC29" s="642"/>
      <c r="DD29" s="626">
        <v>4942533</v>
      </c>
      <c r="DE29" s="639"/>
      <c r="DF29" s="639"/>
      <c r="DG29" s="639"/>
      <c r="DH29" s="639"/>
      <c r="DI29" s="639"/>
      <c r="DJ29" s="639"/>
      <c r="DK29" s="640"/>
      <c r="DL29" s="626">
        <v>4942533</v>
      </c>
      <c r="DM29" s="639"/>
      <c r="DN29" s="639"/>
      <c r="DO29" s="639"/>
      <c r="DP29" s="639"/>
      <c r="DQ29" s="639"/>
      <c r="DR29" s="639"/>
      <c r="DS29" s="639"/>
      <c r="DT29" s="639"/>
      <c r="DU29" s="639"/>
      <c r="DV29" s="640"/>
      <c r="DW29" s="643">
        <v>12.9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1235895</v>
      </c>
      <c r="S30" s="621"/>
      <c r="T30" s="621"/>
      <c r="U30" s="621"/>
      <c r="V30" s="621"/>
      <c r="W30" s="621"/>
      <c r="X30" s="621"/>
      <c r="Y30" s="622"/>
      <c r="Z30" s="673">
        <v>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98.1</v>
      </c>
      <c r="BH30" s="687"/>
      <c r="BI30" s="687"/>
      <c r="BJ30" s="687"/>
      <c r="BK30" s="687"/>
      <c r="BL30" s="687"/>
      <c r="BM30" s="688">
        <v>91.3</v>
      </c>
      <c r="BN30" s="687"/>
      <c r="BO30" s="687"/>
      <c r="BP30" s="687"/>
      <c r="BQ30" s="689"/>
      <c r="BR30" s="686">
        <v>98.2</v>
      </c>
      <c r="BS30" s="687"/>
      <c r="BT30" s="687"/>
      <c r="BU30" s="687"/>
      <c r="BV30" s="687"/>
      <c r="BW30" s="687"/>
      <c r="BX30" s="688">
        <v>90.7</v>
      </c>
      <c r="BY30" s="687"/>
      <c r="BZ30" s="687"/>
      <c r="CA30" s="687"/>
      <c r="CB30" s="689"/>
      <c r="CD30" s="692"/>
      <c r="CE30" s="693"/>
      <c r="CF30" s="657" t="s">
        <v>293</v>
      </c>
      <c r="CG30" s="654"/>
      <c r="CH30" s="654"/>
      <c r="CI30" s="654"/>
      <c r="CJ30" s="654"/>
      <c r="CK30" s="654"/>
      <c r="CL30" s="654"/>
      <c r="CM30" s="654"/>
      <c r="CN30" s="654"/>
      <c r="CO30" s="654"/>
      <c r="CP30" s="654"/>
      <c r="CQ30" s="655"/>
      <c r="CR30" s="620">
        <v>4500649</v>
      </c>
      <c r="CS30" s="621"/>
      <c r="CT30" s="621"/>
      <c r="CU30" s="621"/>
      <c r="CV30" s="621"/>
      <c r="CW30" s="621"/>
      <c r="CX30" s="621"/>
      <c r="CY30" s="622"/>
      <c r="CZ30" s="623">
        <v>7.5</v>
      </c>
      <c r="DA30" s="641"/>
      <c r="DB30" s="641"/>
      <c r="DC30" s="642"/>
      <c r="DD30" s="626">
        <v>4493318</v>
      </c>
      <c r="DE30" s="621"/>
      <c r="DF30" s="621"/>
      <c r="DG30" s="621"/>
      <c r="DH30" s="621"/>
      <c r="DI30" s="621"/>
      <c r="DJ30" s="621"/>
      <c r="DK30" s="622"/>
      <c r="DL30" s="626">
        <v>4493318</v>
      </c>
      <c r="DM30" s="621"/>
      <c r="DN30" s="621"/>
      <c r="DO30" s="621"/>
      <c r="DP30" s="621"/>
      <c r="DQ30" s="621"/>
      <c r="DR30" s="621"/>
      <c r="DS30" s="621"/>
      <c r="DT30" s="621"/>
      <c r="DU30" s="621"/>
      <c r="DV30" s="622"/>
      <c r="DW30" s="643">
        <v>11.8</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1355653</v>
      </c>
      <c r="S31" s="621"/>
      <c r="T31" s="621"/>
      <c r="U31" s="621"/>
      <c r="V31" s="621"/>
      <c r="W31" s="621"/>
      <c r="X31" s="621"/>
      <c r="Y31" s="622"/>
      <c r="Z31" s="673">
        <v>2.2000000000000002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92.4</v>
      </c>
      <c r="BN31" s="685"/>
      <c r="BO31" s="685"/>
      <c r="BP31" s="685"/>
      <c r="BQ31" s="649"/>
      <c r="BR31" s="684">
        <v>98.5</v>
      </c>
      <c r="BS31" s="639"/>
      <c r="BT31" s="639"/>
      <c r="BU31" s="639"/>
      <c r="BV31" s="639"/>
      <c r="BW31" s="639"/>
      <c r="BX31" s="675">
        <v>91.6</v>
      </c>
      <c r="BY31" s="685"/>
      <c r="BZ31" s="685"/>
      <c r="CA31" s="685"/>
      <c r="CB31" s="649"/>
      <c r="CD31" s="692"/>
      <c r="CE31" s="693"/>
      <c r="CF31" s="657" t="s">
        <v>297</v>
      </c>
      <c r="CG31" s="654"/>
      <c r="CH31" s="654"/>
      <c r="CI31" s="654"/>
      <c r="CJ31" s="654"/>
      <c r="CK31" s="654"/>
      <c r="CL31" s="654"/>
      <c r="CM31" s="654"/>
      <c r="CN31" s="654"/>
      <c r="CO31" s="654"/>
      <c r="CP31" s="654"/>
      <c r="CQ31" s="655"/>
      <c r="CR31" s="620">
        <v>449750</v>
      </c>
      <c r="CS31" s="639"/>
      <c r="CT31" s="639"/>
      <c r="CU31" s="639"/>
      <c r="CV31" s="639"/>
      <c r="CW31" s="639"/>
      <c r="CX31" s="639"/>
      <c r="CY31" s="640"/>
      <c r="CZ31" s="623">
        <v>0.7</v>
      </c>
      <c r="DA31" s="641"/>
      <c r="DB31" s="641"/>
      <c r="DC31" s="642"/>
      <c r="DD31" s="626">
        <v>449215</v>
      </c>
      <c r="DE31" s="639"/>
      <c r="DF31" s="639"/>
      <c r="DG31" s="639"/>
      <c r="DH31" s="639"/>
      <c r="DI31" s="639"/>
      <c r="DJ31" s="639"/>
      <c r="DK31" s="640"/>
      <c r="DL31" s="626">
        <v>449215</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631798</v>
      </c>
      <c r="S32" s="621"/>
      <c r="T32" s="621"/>
      <c r="U32" s="621"/>
      <c r="V32" s="621"/>
      <c r="W32" s="621"/>
      <c r="X32" s="621"/>
      <c r="Y32" s="622"/>
      <c r="Z32" s="673">
        <v>1</v>
      </c>
      <c r="AA32" s="673"/>
      <c r="AB32" s="673"/>
      <c r="AC32" s="673"/>
      <c r="AD32" s="674">
        <v>13717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v>
      </c>
      <c r="BH32" s="605"/>
      <c r="BI32" s="605"/>
      <c r="BJ32" s="605"/>
      <c r="BK32" s="605"/>
      <c r="BL32" s="605"/>
      <c r="BM32" s="668">
        <v>89.4</v>
      </c>
      <c r="BN32" s="605"/>
      <c r="BO32" s="605"/>
      <c r="BP32" s="605"/>
      <c r="BQ32" s="662"/>
      <c r="BR32" s="683">
        <v>97.7</v>
      </c>
      <c r="BS32" s="605"/>
      <c r="BT32" s="605"/>
      <c r="BU32" s="605"/>
      <c r="BV32" s="605"/>
      <c r="BW32" s="605"/>
      <c r="BX32" s="668">
        <v>88.9</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2998400</v>
      </c>
      <c r="S33" s="621"/>
      <c r="T33" s="621"/>
      <c r="U33" s="621"/>
      <c r="V33" s="621"/>
      <c r="W33" s="621"/>
      <c r="X33" s="621"/>
      <c r="Y33" s="622"/>
      <c r="Z33" s="673">
        <v>4.8</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24833470</v>
      </c>
      <c r="CS33" s="639"/>
      <c r="CT33" s="639"/>
      <c r="CU33" s="639"/>
      <c r="CV33" s="639"/>
      <c r="CW33" s="639"/>
      <c r="CX33" s="639"/>
      <c r="CY33" s="640"/>
      <c r="CZ33" s="623">
        <v>41.2</v>
      </c>
      <c r="DA33" s="641"/>
      <c r="DB33" s="641"/>
      <c r="DC33" s="642"/>
      <c r="DD33" s="626">
        <v>20950541</v>
      </c>
      <c r="DE33" s="639"/>
      <c r="DF33" s="639"/>
      <c r="DG33" s="639"/>
      <c r="DH33" s="639"/>
      <c r="DI33" s="639"/>
      <c r="DJ33" s="639"/>
      <c r="DK33" s="640"/>
      <c r="DL33" s="626">
        <v>16143262</v>
      </c>
      <c r="DM33" s="639"/>
      <c r="DN33" s="639"/>
      <c r="DO33" s="639"/>
      <c r="DP33" s="639"/>
      <c r="DQ33" s="639"/>
      <c r="DR33" s="639"/>
      <c r="DS33" s="639"/>
      <c r="DT33" s="639"/>
      <c r="DU33" s="639"/>
      <c r="DV33" s="640"/>
      <c r="DW33" s="643">
        <v>42.2</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7997362</v>
      </c>
      <c r="CS34" s="621"/>
      <c r="CT34" s="621"/>
      <c r="CU34" s="621"/>
      <c r="CV34" s="621"/>
      <c r="CW34" s="621"/>
      <c r="CX34" s="621"/>
      <c r="CY34" s="622"/>
      <c r="CZ34" s="623">
        <v>13.3</v>
      </c>
      <c r="DA34" s="641"/>
      <c r="DB34" s="641"/>
      <c r="DC34" s="642"/>
      <c r="DD34" s="626">
        <v>6629459</v>
      </c>
      <c r="DE34" s="621"/>
      <c r="DF34" s="621"/>
      <c r="DG34" s="621"/>
      <c r="DH34" s="621"/>
      <c r="DI34" s="621"/>
      <c r="DJ34" s="621"/>
      <c r="DK34" s="622"/>
      <c r="DL34" s="626">
        <v>5467319</v>
      </c>
      <c r="DM34" s="621"/>
      <c r="DN34" s="621"/>
      <c r="DO34" s="621"/>
      <c r="DP34" s="621"/>
      <c r="DQ34" s="621"/>
      <c r="DR34" s="621"/>
      <c r="DS34" s="621"/>
      <c r="DT34" s="621"/>
      <c r="DU34" s="621"/>
      <c r="DV34" s="622"/>
      <c r="DW34" s="643">
        <v>14.3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850000</v>
      </c>
      <c r="S35" s="621"/>
      <c r="T35" s="621"/>
      <c r="U35" s="621"/>
      <c r="V35" s="621"/>
      <c r="W35" s="621"/>
      <c r="X35" s="621"/>
      <c r="Y35" s="622"/>
      <c r="Z35" s="673">
        <v>1.4</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10709217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1330029</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699356</v>
      </c>
      <c r="CS35" s="639"/>
      <c r="CT35" s="639"/>
      <c r="CU35" s="639"/>
      <c r="CV35" s="639"/>
      <c r="CW35" s="639"/>
      <c r="CX35" s="639"/>
      <c r="CY35" s="640"/>
      <c r="CZ35" s="623">
        <v>1.2</v>
      </c>
      <c r="DA35" s="641"/>
      <c r="DB35" s="641"/>
      <c r="DC35" s="642"/>
      <c r="DD35" s="626">
        <v>588437</v>
      </c>
      <c r="DE35" s="639"/>
      <c r="DF35" s="639"/>
      <c r="DG35" s="639"/>
      <c r="DH35" s="639"/>
      <c r="DI35" s="639"/>
      <c r="DJ35" s="639"/>
      <c r="DK35" s="640"/>
      <c r="DL35" s="626">
        <v>578036</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61931505</v>
      </c>
      <c r="S36" s="661"/>
      <c r="T36" s="661"/>
      <c r="U36" s="661"/>
      <c r="V36" s="661"/>
      <c r="W36" s="661"/>
      <c r="X36" s="661"/>
      <c r="Y36" s="664"/>
      <c r="Z36" s="665">
        <v>100</v>
      </c>
      <c r="AA36" s="665"/>
      <c r="AB36" s="665"/>
      <c r="AC36" s="665"/>
      <c r="AD36" s="666">
        <v>37365909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2788770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1029688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8247655</v>
      </c>
      <c r="CS36" s="621"/>
      <c r="CT36" s="621"/>
      <c r="CU36" s="621"/>
      <c r="CV36" s="621"/>
      <c r="CW36" s="621"/>
      <c r="CX36" s="621"/>
      <c r="CY36" s="622"/>
      <c r="CZ36" s="623">
        <v>13.7</v>
      </c>
      <c r="DA36" s="641"/>
      <c r="DB36" s="641"/>
      <c r="DC36" s="642"/>
      <c r="DD36" s="626">
        <v>7446015</v>
      </c>
      <c r="DE36" s="621"/>
      <c r="DF36" s="621"/>
      <c r="DG36" s="621"/>
      <c r="DH36" s="621"/>
      <c r="DI36" s="621"/>
      <c r="DJ36" s="621"/>
      <c r="DK36" s="622"/>
      <c r="DL36" s="626">
        <v>5056664</v>
      </c>
      <c r="DM36" s="621"/>
      <c r="DN36" s="621"/>
      <c r="DO36" s="621"/>
      <c r="DP36" s="621"/>
      <c r="DQ36" s="621"/>
      <c r="DR36" s="621"/>
      <c r="DS36" s="621"/>
      <c r="DT36" s="621"/>
      <c r="DU36" s="621"/>
      <c r="DV36" s="622"/>
      <c r="DW36" s="643">
        <v>13.2</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954977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24003</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2199722</v>
      </c>
      <c r="CS37" s="639"/>
      <c r="CT37" s="639"/>
      <c r="CU37" s="639"/>
      <c r="CV37" s="639"/>
      <c r="CW37" s="639"/>
      <c r="CX37" s="639"/>
      <c r="CY37" s="640"/>
      <c r="CZ37" s="623">
        <v>3.7</v>
      </c>
      <c r="DA37" s="641"/>
      <c r="DB37" s="641"/>
      <c r="DC37" s="642"/>
      <c r="DD37" s="626">
        <v>2187571</v>
      </c>
      <c r="DE37" s="639"/>
      <c r="DF37" s="639"/>
      <c r="DG37" s="639"/>
      <c r="DH37" s="639"/>
      <c r="DI37" s="639"/>
      <c r="DJ37" s="639"/>
      <c r="DK37" s="640"/>
      <c r="DL37" s="626">
        <v>2187571</v>
      </c>
      <c r="DM37" s="639"/>
      <c r="DN37" s="639"/>
      <c r="DO37" s="639"/>
      <c r="DP37" s="639"/>
      <c r="DQ37" s="639"/>
      <c r="DR37" s="639"/>
      <c r="DS37" s="639"/>
      <c r="DT37" s="639"/>
      <c r="DU37" s="639"/>
      <c r="DV37" s="640"/>
      <c r="DW37" s="643">
        <v>5.7</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179869</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38704</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6925546</v>
      </c>
      <c r="CS38" s="621"/>
      <c r="CT38" s="621"/>
      <c r="CU38" s="621"/>
      <c r="CV38" s="621"/>
      <c r="CW38" s="621"/>
      <c r="CX38" s="621"/>
      <c r="CY38" s="622"/>
      <c r="CZ38" s="623">
        <v>11.5</v>
      </c>
      <c r="DA38" s="641"/>
      <c r="DB38" s="641"/>
      <c r="DC38" s="642"/>
      <c r="DD38" s="626">
        <v>5615921</v>
      </c>
      <c r="DE38" s="621"/>
      <c r="DF38" s="621"/>
      <c r="DG38" s="621"/>
      <c r="DH38" s="621"/>
      <c r="DI38" s="621"/>
      <c r="DJ38" s="621"/>
      <c r="DK38" s="622"/>
      <c r="DL38" s="626">
        <v>5001257</v>
      </c>
      <c r="DM38" s="621"/>
      <c r="DN38" s="621"/>
      <c r="DO38" s="621"/>
      <c r="DP38" s="621"/>
      <c r="DQ38" s="621"/>
      <c r="DR38" s="621"/>
      <c r="DS38" s="621"/>
      <c r="DT38" s="621"/>
      <c r="DU38" s="621"/>
      <c r="DV38" s="622"/>
      <c r="DW38" s="643">
        <v>13.1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93820</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104</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893690</v>
      </c>
      <c r="CS39" s="639"/>
      <c r="CT39" s="639"/>
      <c r="CU39" s="639"/>
      <c r="CV39" s="639"/>
      <c r="CW39" s="639"/>
      <c r="CX39" s="639"/>
      <c r="CY39" s="640"/>
      <c r="CZ39" s="623">
        <v>1.5</v>
      </c>
      <c r="DA39" s="641"/>
      <c r="DB39" s="641"/>
      <c r="DC39" s="642"/>
      <c r="DD39" s="626">
        <v>608848</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1975016</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69861</v>
      </c>
      <c r="CS40" s="621"/>
      <c r="CT40" s="621"/>
      <c r="CU40" s="621"/>
      <c r="CV40" s="621"/>
      <c r="CW40" s="621"/>
      <c r="CX40" s="621"/>
      <c r="CY40" s="622"/>
      <c r="CZ40" s="623">
        <v>0.1</v>
      </c>
      <c r="DA40" s="641"/>
      <c r="DB40" s="641"/>
      <c r="DC40" s="642"/>
      <c r="DD40" s="626">
        <v>61861</v>
      </c>
      <c r="DE40" s="621"/>
      <c r="DF40" s="621"/>
      <c r="DG40" s="621"/>
      <c r="DH40" s="621"/>
      <c r="DI40" s="621"/>
      <c r="DJ40" s="621"/>
      <c r="DK40" s="622"/>
      <c r="DL40" s="626">
        <v>39986</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4716765</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320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4958222</v>
      </c>
      <c r="CS42" s="621"/>
      <c r="CT42" s="621"/>
      <c r="CU42" s="621"/>
      <c r="CV42" s="621"/>
      <c r="CW42" s="621"/>
      <c r="CX42" s="621"/>
      <c r="CY42" s="622"/>
      <c r="CZ42" s="623">
        <v>8.1999999999999993</v>
      </c>
      <c r="DA42" s="624"/>
      <c r="DB42" s="624"/>
      <c r="DC42" s="625"/>
      <c r="DD42" s="626">
        <v>1268752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74221</v>
      </c>
      <c r="CS43" s="639"/>
      <c r="CT43" s="639"/>
      <c r="CU43" s="639"/>
      <c r="CV43" s="639"/>
      <c r="CW43" s="639"/>
      <c r="CX43" s="639"/>
      <c r="CY43" s="640"/>
      <c r="CZ43" s="623">
        <v>0.1</v>
      </c>
      <c r="DA43" s="641"/>
      <c r="DB43" s="641"/>
      <c r="DC43" s="642"/>
      <c r="DD43" s="626">
        <v>74221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4789843</v>
      </c>
      <c r="CS44" s="621"/>
      <c r="CT44" s="621"/>
      <c r="CU44" s="621"/>
      <c r="CV44" s="621"/>
      <c r="CW44" s="621"/>
      <c r="CX44" s="621"/>
      <c r="CY44" s="622"/>
      <c r="CZ44" s="623">
        <v>7.9</v>
      </c>
      <c r="DA44" s="624"/>
      <c r="DB44" s="624"/>
      <c r="DC44" s="625"/>
      <c r="DD44" s="626">
        <v>1249823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1189934</v>
      </c>
      <c r="CS45" s="639"/>
      <c r="CT45" s="639"/>
      <c r="CU45" s="639"/>
      <c r="CV45" s="639"/>
      <c r="CW45" s="639"/>
      <c r="CX45" s="639"/>
      <c r="CY45" s="640"/>
      <c r="CZ45" s="623">
        <v>2</v>
      </c>
      <c r="DA45" s="641"/>
      <c r="DB45" s="641"/>
      <c r="DC45" s="642"/>
      <c r="DD45" s="626">
        <v>140785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3341895</v>
      </c>
      <c r="CS46" s="621"/>
      <c r="CT46" s="621"/>
      <c r="CU46" s="621"/>
      <c r="CV46" s="621"/>
      <c r="CW46" s="621"/>
      <c r="CX46" s="621"/>
      <c r="CY46" s="622"/>
      <c r="CZ46" s="623">
        <v>5.5</v>
      </c>
      <c r="DA46" s="624"/>
      <c r="DB46" s="624"/>
      <c r="DC46" s="625"/>
      <c r="DD46" s="626">
        <v>1077292</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168379</v>
      </c>
      <c r="CS47" s="639"/>
      <c r="CT47" s="639"/>
      <c r="CU47" s="639"/>
      <c r="CV47" s="639"/>
      <c r="CW47" s="639"/>
      <c r="CX47" s="639"/>
      <c r="CY47" s="640"/>
      <c r="CZ47" s="623">
        <v>0.3</v>
      </c>
      <c r="DA47" s="641"/>
      <c r="DB47" s="641"/>
      <c r="DC47" s="642"/>
      <c r="DD47" s="626">
        <v>18929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60254121</v>
      </c>
      <c r="CS49" s="605"/>
      <c r="CT49" s="605"/>
      <c r="CU49" s="605"/>
      <c r="CV49" s="605"/>
      <c r="CW49" s="605"/>
      <c r="CX49" s="605"/>
      <c r="CY49" s="606"/>
      <c r="CZ49" s="607">
        <v>100</v>
      </c>
      <c r="DA49" s="608"/>
      <c r="DB49" s="608"/>
      <c r="DC49" s="609"/>
      <c r="DD49" s="610">
        <v>40882641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 zoomScale="70" zoomScaleNormal="70" zoomScaleSheetLayoutView="70" workbookViewId="0">
      <selection activeCell="BS15" sqref="BS15:CG15"/>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61897</v>
      </c>
      <c r="R7" s="1134"/>
      <c r="S7" s="1134"/>
      <c r="T7" s="1134"/>
      <c r="U7" s="1134"/>
      <c r="V7" s="1134">
        <v>60220</v>
      </c>
      <c r="W7" s="1134"/>
      <c r="X7" s="1134"/>
      <c r="Y7" s="1134"/>
      <c r="Z7" s="1134"/>
      <c r="AA7" s="1134">
        <v>1677</v>
      </c>
      <c r="AB7" s="1134"/>
      <c r="AC7" s="1134"/>
      <c r="AD7" s="1134"/>
      <c r="AE7" s="1135"/>
      <c r="AF7" s="1136">
        <v>1596</v>
      </c>
      <c r="AG7" s="1137"/>
      <c r="AH7" s="1137"/>
      <c r="AI7" s="1137"/>
      <c r="AJ7" s="1138"/>
      <c r="AK7" s="1120">
        <v>274</v>
      </c>
      <c r="AL7" s="1121"/>
      <c r="AM7" s="1121"/>
      <c r="AN7" s="1121"/>
      <c r="AO7" s="1121"/>
      <c r="AP7" s="1121">
        <v>45608</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556</v>
      </c>
      <c r="BT7" s="1125"/>
      <c r="BU7" s="1125"/>
      <c r="BV7" s="1125"/>
      <c r="BW7" s="1125"/>
      <c r="BX7" s="1125"/>
      <c r="BY7" s="1125"/>
      <c r="BZ7" s="1125"/>
      <c r="CA7" s="1125"/>
      <c r="CB7" s="1125"/>
      <c r="CC7" s="1125"/>
      <c r="CD7" s="1125"/>
      <c r="CE7" s="1125"/>
      <c r="CF7" s="1125"/>
      <c r="CG7" s="1126"/>
      <c r="CH7" s="1117">
        <v>-1</v>
      </c>
      <c r="CI7" s="1118"/>
      <c r="CJ7" s="1118"/>
      <c r="CK7" s="1118"/>
      <c r="CL7" s="1119"/>
      <c r="CM7" s="1117">
        <v>407</v>
      </c>
      <c r="CN7" s="1118"/>
      <c r="CO7" s="1118"/>
      <c r="CP7" s="1118"/>
      <c r="CQ7" s="1119"/>
      <c r="CR7" s="1117">
        <v>280</v>
      </c>
      <c r="CS7" s="1118"/>
      <c r="CT7" s="1118"/>
      <c r="CU7" s="1118"/>
      <c r="CV7" s="1119"/>
      <c r="CW7" s="1117">
        <v>28</v>
      </c>
      <c r="CX7" s="1118"/>
      <c r="CY7" s="1118"/>
      <c r="CZ7" s="1118"/>
      <c r="DA7" s="1119"/>
      <c r="DB7" s="1117" t="s">
        <v>544</v>
      </c>
      <c r="DC7" s="1118"/>
      <c r="DD7" s="1118"/>
      <c r="DE7" s="1118"/>
      <c r="DF7" s="1119"/>
      <c r="DG7" s="1117" t="s">
        <v>544</v>
      </c>
      <c r="DH7" s="1118"/>
      <c r="DI7" s="1118"/>
      <c r="DJ7" s="1118"/>
      <c r="DK7" s="1119"/>
      <c r="DL7" s="1117" t="s">
        <v>544</v>
      </c>
      <c r="DM7" s="1118"/>
      <c r="DN7" s="1118"/>
      <c r="DO7" s="1118"/>
      <c r="DP7" s="1119"/>
      <c r="DQ7" s="1117" t="s">
        <v>564</v>
      </c>
      <c r="DR7" s="1118"/>
      <c r="DS7" s="1118"/>
      <c r="DT7" s="1118"/>
      <c r="DU7" s="1119"/>
      <c r="DV7" s="1144"/>
      <c r="DW7" s="1145"/>
      <c r="DX7" s="1145"/>
      <c r="DY7" s="1145"/>
      <c r="DZ7" s="1146"/>
      <c r="EA7" s="207"/>
    </row>
    <row r="8" spans="1:131" s="208" customFormat="1" ht="26.25" customHeight="1" x14ac:dyDescent="0.15">
      <c r="A8" s="214">
        <v>2</v>
      </c>
      <c r="B8" s="1066" t="s">
        <v>367</v>
      </c>
      <c r="C8" s="1067"/>
      <c r="D8" s="1067"/>
      <c r="E8" s="1067"/>
      <c r="F8" s="1067"/>
      <c r="G8" s="1067"/>
      <c r="H8" s="1067"/>
      <c r="I8" s="1067"/>
      <c r="J8" s="1067"/>
      <c r="K8" s="1067"/>
      <c r="L8" s="1067"/>
      <c r="M8" s="1067"/>
      <c r="N8" s="1067"/>
      <c r="O8" s="1067"/>
      <c r="P8" s="1068"/>
      <c r="Q8" s="1072">
        <v>16</v>
      </c>
      <c r="R8" s="1073"/>
      <c r="S8" s="1073"/>
      <c r="T8" s="1073"/>
      <c r="U8" s="1073"/>
      <c r="V8" s="1073">
        <v>16</v>
      </c>
      <c r="W8" s="1073"/>
      <c r="X8" s="1073"/>
      <c r="Y8" s="1073"/>
      <c r="Z8" s="1073"/>
      <c r="AA8" s="1073">
        <v>1</v>
      </c>
      <c r="AB8" s="1073"/>
      <c r="AC8" s="1073"/>
      <c r="AD8" s="1073"/>
      <c r="AE8" s="1074"/>
      <c r="AF8" s="1048">
        <v>1</v>
      </c>
      <c r="AG8" s="1049"/>
      <c r="AH8" s="1049"/>
      <c r="AI8" s="1049"/>
      <c r="AJ8" s="1050"/>
      <c r="AK8" s="1115">
        <v>0</v>
      </c>
      <c r="AL8" s="1116"/>
      <c r="AM8" s="1116"/>
      <c r="AN8" s="1116"/>
      <c r="AO8" s="1116"/>
      <c r="AP8" s="1116">
        <v>23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557</v>
      </c>
      <c r="BT8" s="1044"/>
      <c r="BU8" s="1044"/>
      <c r="BV8" s="1044"/>
      <c r="BW8" s="1044"/>
      <c r="BX8" s="1044"/>
      <c r="BY8" s="1044"/>
      <c r="BZ8" s="1044"/>
      <c r="CA8" s="1044"/>
      <c r="CB8" s="1044"/>
      <c r="CC8" s="1044"/>
      <c r="CD8" s="1044"/>
      <c r="CE8" s="1044"/>
      <c r="CF8" s="1044"/>
      <c r="CG8" s="1045"/>
      <c r="CH8" s="1018">
        <v>-59</v>
      </c>
      <c r="CI8" s="1019"/>
      <c r="CJ8" s="1019"/>
      <c r="CK8" s="1019"/>
      <c r="CL8" s="1020"/>
      <c r="CM8" s="1018">
        <v>950</v>
      </c>
      <c r="CN8" s="1019"/>
      <c r="CO8" s="1019"/>
      <c r="CP8" s="1019"/>
      <c r="CQ8" s="1020"/>
      <c r="CR8" s="1018">
        <v>30</v>
      </c>
      <c r="CS8" s="1019"/>
      <c r="CT8" s="1019"/>
      <c r="CU8" s="1019"/>
      <c r="CV8" s="1020"/>
      <c r="CW8" s="1018">
        <v>16</v>
      </c>
      <c r="CX8" s="1019"/>
      <c r="CY8" s="1019"/>
      <c r="CZ8" s="1019"/>
      <c r="DA8" s="1020"/>
      <c r="DB8" s="1018" t="s">
        <v>544</v>
      </c>
      <c r="DC8" s="1019"/>
      <c r="DD8" s="1019"/>
      <c r="DE8" s="1019"/>
      <c r="DF8" s="1020"/>
      <c r="DG8" s="1018" t="s">
        <v>544</v>
      </c>
      <c r="DH8" s="1019"/>
      <c r="DI8" s="1019"/>
      <c r="DJ8" s="1019"/>
      <c r="DK8" s="1020"/>
      <c r="DL8" s="1018" t="s">
        <v>544</v>
      </c>
      <c r="DM8" s="1019"/>
      <c r="DN8" s="1019"/>
      <c r="DO8" s="1019"/>
      <c r="DP8" s="1020"/>
      <c r="DQ8" s="1018" t="s">
        <v>544</v>
      </c>
      <c r="DR8" s="1019"/>
      <c r="DS8" s="1019"/>
      <c r="DT8" s="1019"/>
      <c r="DU8" s="1020"/>
      <c r="DV8" s="1021"/>
      <c r="DW8" s="1022"/>
      <c r="DX8" s="1022"/>
      <c r="DY8" s="1022"/>
      <c r="DZ8" s="1023"/>
      <c r="EA8" s="207"/>
    </row>
    <row r="9" spans="1:131" s="208" customFormat="1" ht="26.25" customHeight="1" x14ac:dyDescent="0.15">
      <c r="A9" s="214">
        <v>3</v>
      </c>
      <c r="B9" s="1066" t="s">
        <v>368</v>
      </c>
      <c r="C9" s="1067"/>
      <c r="D9" s="1067"/>
      <c r="E9" s="1067"/>
      <c r="F9" s="1067"/>
      <c r="G9" s="1067"/>
      <c r="H9" s="1067"/>
      <c r="I9" s="1067"/>
      <c r="J9" s="1067"/>
      <c r="K9" s="1067"/>
      <c r="L9" s="1067"/>
      <c r="M9" s="1067"/>
      <c r="N9" s="1067"/>
      <c r="O9" s="1067"/>
      <c r="P9" s="1068"/>
      <c r="Q9" s="1072">
        <v>92</v>
      </c>
      <c r="R9" s="1073"/>
      <c r="S9" s="1073"/>
      <c r="T9" s="1073"/>
      <c r="U9" s="1073"/>
      <c r="V9" s="1073">
        <v>92</v>
      </c>
      <c r="W9" s="1073"/>
      <c r="X9" s="1073"/>
      <c r="Y9" s="1073"/>
      <c r="Z9" s="1073"/>
      <c r="AA9" s="1073">
        <v>0</v>
      </c>
      <c r="AB9" s="1073"/>
      <c r="AC9" s="1073"/>
      <c r="AD9" s="1073"/>
      <c r="AE9" s="1074"/>
      <c r="AF9" s="1048" t="s">
        <v>369</v>
      </c>
      <c r="AG9" s="1049"/>
      <c r="AH9" s="1049"/>
      <c r="AI9" s="1049"/>
      <c r="AJ9" s="1050"/>
      <c r="AK9" s="1115">
        <v>68</v>
      </c>
      <c r="AL9" s="1116"/>
      <c r="AM9" s="1116"/>
      <c r="AN9" s="1116"/>
      <c r="AO9" s="1116"/>
      <c r="AP9" s="1116">
        <v>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558</v>
      </c>
      <c r="BT9" s="1044"/>
      <c r="BU9" s="1044"/>
      <c r="BV9" s="1044"/>
      <c r="BW9" s="1044"/>
      <c r="BX9" s="1044"/>
      <c r="BY9" s="1044"/>
      <c r="BZ9" s="1044"/>
      <c r="CA9" s="1044"/>
      <c r="CB9" s="1044"/>
      <c r="CC9" s="1044"/>
      <c r="CD9" s="1044"/>
      <c r="CE9" s="1044"/>
      <c r="CF9" s="1044"/>
      <c r="CG9" s="1045"/>
      <c r="CH9" s="1018">
        <v>2</v>
      </c>
      <c r="CI9" s="1019"/>
      <c r="CJ9" s="1019"/>
      <c r="CK9" s="1019"/>
      <c r="CL9" s="1020"/>
      <c r="CM9" s="1018">
        <v>-371</v>
      </c>
      <c r="CN9" s="1019"/>
      <c r="CO9" s="1019"/>
      <c r="CP9" s="1019"/>
      <c r="CQ9" s="1020"/>
      <c r="CR9" s="1018">
        <v>24</v>
      </c>
      <c r="CS9" s="1019"/>
      <c r="CT9" s="1019"/>
      <c r="CU9" s="1019"/>
      <c r="CV9" s="1020"/>
      <c r="CW9" s="1018" t="s">
        <v>544</v>
      </c>
      <c r="CX9" s="1019"/>
      <c r="CY9" s="1019"/>
      <c r="CZ9" s="1019"/>
      <c r="DA9" s="1020"/>
      <c r="DB9" s="1018" t="s">
        <v>544</v>
      </c>
      <c r="DC9" s="1019"/>
      <c r="DD9" s="1019"/>
      <c r="DE9" s="1019"/>
      <c r="DF9" s="1020"/>
      <c r="DG9" s="1018" t="s">
        <v>564</v>
      </c>
      <c r="DH9" s="1019"/>
      <c r="DI9" s="1019"/>
      <c r="DJ9" s="1019"/>
      <c r="DK9" s="1020"/>
      <c r="DL9" s="1018" t="s">
        <v>544</v>
      </c>
      <c r="DM9" s="1019"/>
      <c r="DN9" s="1019"/>
      <c r="DO9" s="1019"/>
      <c r="DP9" s="1020"/>
      <c r="DQ9" s="1018" t="s">
        <v>544</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567</v>
      </c>
      <c r="BS10" s="1043" t="s">
        <v>559</v>
      </c>
      <c r="BT10" s="1044"/>
      <c r="BU10" s="1044"/>
      <c r="BV10" s="1044"/>
      <c r="BW10" s="1044"/>
      <c r="BX10" s="1044"/>
      <c r="BY10" s="1044"/>
      <c r="BZ10" s="1044"/>
      <c r="CA10" s="1044"/>
      <c r="CB10" s="1044"/>
      <c r="CC10" s="1044"/>
      <c r="CD10" s="1044"/>
      <c r="CE10" s="1044"/>
      <c r="CF10" s="1044"/>
      <c r="CG10" s="1045"/>
      <c r="CH10" s="1018">
        <v>0</v>
      </c>
      <c r="CI10" s="1019"/>
      <c r="CJ10" s="1019"/>
      <c r="CK10" s="1019"/>
      <c r="CL10" s="1020"/>
      <c r="CM10" s="1018">
        <v>149</v>
      </c>
      <c r="CN10" s="1019"/>
      <c r="CO10" s="1019"/>
      <c r="CP10" s="1019"/>
      <c r="CQ10" s="1020"/>
      <c r="CR10" s="1018">
        <v>5</v>
      </c>
      <c r="CS10" s="1019"/>
      <c r="CT10" s="1019"/>
      <c r="CU10" s="1019"/>
      <c r="CV10" s="1020"/>
      <c r="CW10" s="1018" t="s">
        <v>544</v>
      </c>
      <c r="CX10" s="1019"/>
      <c r="CY10" s="1019"/>
      <c r="CZ10" s="1019"/>
      <c r="DA10" s="1020"/>
      <c r="DB10" s="1018">
        <v>1060</v>
      </c>
      <c r="DC10" s="1019"/>
      <c r="DD10" s="1019"/>
      <c r="DE10" s="1019"/>
      <c r="DF10" s="1020"/>
      <c r="DG10" s="1018" t="s">
        <v>544</v>
      </c>
      <c r="DH10" s="1019"/>
      <c r="DI10" s="1019"/>
      <c r="DJ10" s="1019"/>
      <c r="DK10" s="1020"/>
      <c r="DL10" s="1018" t="s">
        <v>544</v>
      </c>
      <c r="DM10" s="1019"/>
      <c r="DN10" s="1019"/>
      <c r="DO10" s="1019"/>
      <c r="DP10" s="1020"/>
      <c r="DQ10" s="1018" t="s">
        <v>544</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560</v>
      </c>
      <c r="BT11" s="1044"/>
      <c r="BU11" s="1044"/>
      <c r="BV11" s="1044"/>
      <c r="BW11" s="1044"/>
      <c r="BX11" s="1044"/>
      <c r="BY11" s="1044"/>
      <c r="BZ11" s="1044"/>
      <c r="CA11" s="1044"/>
      <c r="CB11" s="1044"/>
      <c r="CC11" s="1044"/>
      <c r="CD11" s="1044"/>
      <c r="CE11" s="1044"/>
      <c r="CF11" s="1044"/>
      <c r="CG11" s="1045"/>
      <c r="CH11" s="1018">
        <v>4</v>
      </c>
      <c r="CI11" s="1019"/>
      <c r="CJ11" s="1019"/>
      <c r="CK11" s="1019"/>
      <c r="CL11" s="1020"/>
      <c r="CM11" s="1018">
        <v>54</v>
      </c>
      <c r="CN11" s="1019"/>
      <c r="CO11" s="1019"/>
      <c r="CP11" s="1019"/>
      <c r="CQ11" s="1020"/>
      <c r="CR11" s="1018">
        <v>15</v>
      </c>
      <c r="CS11" s="1019"/>
      <c r="CT11" s="1019"/>
      <c r="CU11" s="1019"/>
      <c r="CV11" s="1020"/>
      <c r="CW11" s="1018" t="s">
        <v>544</v>
      </c>
      <c r="CX11" s="1019"/>
      <c r="CY11" s="1019"/>
      <c r="CZ11" s="1019"/>
      <c r="DA11" s="1020"/>
      <c r="DB11" s="1018" t="s">
        <v>544</v>
      </c>
      <c r="DC11" s="1019"/>
      <c r="DD11" s="1019"/>
      <c r="DE11" s="1019"/>
      <c r="DF11" s="1020"/>
      <c r="DG11" s="1018" t="s">
        <v>544</v>
      </c>
      <c r="DH11" s="1019"/>
      <c r="DI11" s="1019"/>
      <c r="DJ11" s="1019"/>
      <c r="DK11" s="1020"/>
      <c r="DL11" s="1018" t="s">
        <v>544</v>
      </c>
      <c r="DM11" s="1019"/>
      <c r="DN11" s="1019"/>
      <c r="DO11" s="1019"/>
      <c r="DP11" s="1020"/>
      <c r="DQ11" s="1018" t="s">
        <v>544</v>
      </c>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370</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371</v>
      </c>
      <c r="B23" s="973" t="s">
        <v>372</v>
      </c>
      <c r="C23" s="974"/>
      <c r="D23" s="974"/>
      <c r="E23" s="974"/>
      <c r="F23" s="974"/>
      <c r="G23" s="974"/>
      <c r="H23" s="974"/>
      <c r="I23" s="974"/>
      <c r="J23" s="974"/>
      <c r="K23" s="974"/>
      <c r="L23" s="974"/>
      <c r="M23" s="974"/>
      <c r="N23" s="974"/>
      <c r="O23" s="974"/>
      <c r="P23" s="975"/>
      <c r="Q23" s="1097">
        <v>61932</v>
      </c>
      <c r="R23" s="1098"/>
      <c r="S23" s="1098"/>
      <c r="T23" s="1098"/>
      <c r="U23" s="1098"/>
      <c r="V23" s="1098">
        <v>60254</v>
      </c>
      <c r="W23" s="1098"/>
      <c r="X23" s="1098"/>
      <c r="Y23" s="1098"/>
      <c r="Z23" s="1098"/>
      <c r="AA23" s="1098">
        <v>1677</v>
      </c>
      <c r="AB23" s="1098"/>
      <c r="AC23" s="1098"/>
      <c r="AD23" s="1098"/>
      <c r="AE23" s="1099"/>
      <c r="AF23" s="1100">
        <v>1597</v>
      </c>
      <c r="AG23" s="1098"/>
      <c r="AH23" s="1098"/>
      <c r="AI23" s="1098"/>
      <c r="AJ23" s="1101"/>
      <c r="AK23" s="1102"/>
      <c r="AL23" s="1103"/>
      <c r="AM23" s="1103"/>
      <c r="AN23" s="1103"/>
      <c r="AO23" s="1103"/>
      <c r="AP23" s="1098">
        <v>45631</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373</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374</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375</v>
      </c>
      <c r="R26" s="1031"/>
      <c r="S26" s="1031"/>
      <c r="T26" s="1031"/>
      <c r="U26" s="1032"/>
      <c r="V26" s="1030" t="s">
        <v>376</v>
      </c>
      <c r="W26" s="1031"/>
      <c r="X26" s="1031"/>
      <c r="Y26" s="1031"/>
      <c r="Z26" s="1032"/>
      <c r="AA26" s="1030" t="s">
        <v>377</v>
      </c>
      <c r="AB26" s="1031"/>
      <c r="AC26" s="1031"/>
      <c r="AD26" s="1031"/>
      <c r="AE26" s="1031"/>
      <c r="AF26" s="1088" t="s">
        <v>378</v>
      </c>
      <c r="AG26" s="1037"/>
      <c r="AH26" s="1037"/>
      <c r="AI26" s="1037"/>
      <c r="AJ26" s="1089"/>
      <c r="AK26" s="1031" t="s">
        <v>379</v>
      </c>
      <c r="AL26" s="1031"/>
      <c r="AM26" s="1031"/>
      <c r="AN26" s="1031"/>
      <c r="AO26" s="1032"/>
      <c r="AP26" s="1030" t="s">
        <v>380</v>
      </c>
      <c r="AQ26" s="1031"/>
      <c r="AR26" s="1031"/>
      <c r="AS26" s="1031"/>
      <c r="AT26" s="1032"/>
      <c r="AU26" s="1030" t="s">
        <v>381</v>
      </c>
      <c r="AV26" s="1031"/>
      <c r="AW26" s="1031"/>
      <c r="AX26" s="1031"/>
      <c r="AY26" s="1032"/>
      <c r="AZ26" s="1030" t="s">
        <v>382</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383</v>
      </c>
      <c r="C28" s="1080"/>
      <c r="D28" s="1080"/>
      <c r="E28" s="1080"/>
      <c r="F28" s="1080"/>
      <c r="G28" s="1080"/>
      <c r="H28" s="1080"/>
      <c r="I28" s="1080"/>
      <c r="J28" s="1080"/>
      <c r="K28" s="1080"/>
      <c r="L28" s="1080"/>
      <c r="M28" s="1080"/>
      <c r="N28" s="1080"/>
      <c r="O28" s="1080"/>
      <c r="P28" s="1081"/>
      <c r="Q28" s="1082">
        <v>9776</v>
      </c>
      <c r="R28" s="1083"/>
      <c r="S28" s="1083"/>
      <c r="T28" s="1083"/>
      <c r="U28" s="1083"/>
      <c r="V28" s="1083">
        <v>9586</v>
      </c>
      <c r="W28" s="1083"/>
      <c r="X28" s="1083"/>
      <c r="Y28" s="1083"/>
      <c r="Z28" s="1083"/>
      <c r="AA28" s="1083">
        <v>190</v>
      </c>
      <c r="AB28" s="1083"/>
      <c r="AC28" s="1083"/>
      <c r="AD28" s="1083"/>
      <c r="AE28" s="1084"/>
      <c r="AF28" s="1085">
        <v>190</v>
      </c>
      <c r="AG28" s="1083"/>
      <c r="AH28" s="1083"/>
      <c r="AI28" s="1083"/>
      <c r="AJ28" s="1086"/>
      <c r="AK28" s="1087" t="s">
        <v>544</v>
      </c>
      <c r="AL28" s="1075"/>
      <c r="AM28" s="1075"/>
      <c r="AN28" s="1075"/>
      <c r="AO28" s="1075"/>
      <c r="AP28" s="1075" t="s">
        <v>544</v>
      </c>
      <c r="AQ28" s="1075"/>
      <c r="AR28" s="1075"/>
      <c r="AS28" s="1075"/>
      <c r="AT28" s="1075"/>
      <c r="AU28" s="1075" t="s">
        <v>544</v>
      </c>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384</v>
      </c>
      <c r="C29" s="1067"/>
      <c r="D29" s="1067"/>
      <c r="E29" s="1067"/>
      <c r="F29" s="1067"/>
      <c r="G29" s="1067"/>
      <c r="H29" s="1067"/>
      <c r="I29" s="1067"/>
      <c r="J29" s="1067"/>
      <c r="K29" s="1067"/>
      <c r="L29" s="1067"/>
      <c r="M29" s="1067"/>
      <c r="N29" s="1067"/>
      <c r="O29" s="1067"/>
      <c r="P29" s="1068"/>
      <c r="Q29" s="1072">
        <v>21435</v>
      </c>
      <c r="R29" s="1073"/>
      <c r="S29" s="1073"/>
      <c r="T29" s="1073"/>
      <c r="U29" s="1073"/>
      <c r="V29" s="1073">
        <v>20105</v>
      </c>
      <c r="W29" s="1073"/>
      <c r="X29" s="1073"/>
      <c r="Y29" s="1073"/>
      <c r="Z29" s="1073"/>
      <c r="AA29" s="1073">
        <v>1330</v>
      </c>
      <c r="AB29" s="1073"/>
      <c r="AC29" s="1073"/>
      <c r="AD29" s="1073"/>
      <c r="AE29" s="1074"/>
      <c r="AF29" s="1048">
        <v>1330</v>
      </c>
      <c r="AG29" s="1049"/>
      <c r="AH29" s="1049"/>
      <c r="AI29" s="1049"/>
      <c r="AJ29" s="1050"/>
      <c r="AK29" s="1009">
        <v>1975</v>
      </c>
      <c r="AL29" s="1000"/>
      <c r="AM29" s="1000"/>
      <c r="AN29" s="1000"/>
      <c r="AO29" s="1000"/>
      <c r="AP29" s="1000" t="s">
        <v>544</v>
      </c>
      <c r="AQ29" s="1000"/>
      <c r="AR29" s="1000"/>
      <c r="AS29" s="1000"/>
      <c r="AT29" s="1000"/>
      <c r="AU29" s="1000" t="s">
        <v>544</v>
      </c>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385</v>
      </c>
      <c r="C30" s="1067"/>
      <c r="D30" s="1067"/>
      <c r="E30" s="1067"/>
      <c r="F30" s="1067"/>
      <c r="G30" s="1067"/>
      <c r="H30" s="1067"/>
      <c r="I30" s="1067"/>
      <c r="J30" s="1067"/>
      <c r="K30" s="1067"/>
      <c r="L30" s="1067"/>
      <c r="M30" s="1067"/>
      <c r="N30" s="1067"/>
      <c r="O30" s="1067"/>
      <c r="P30" s="1068"/>
      <c r="Q30" s="1072">
        <v>16993</v>
      </c>
      <c r="R30" s="1073"/>
      <c r="S30" s="1073"/>
      <c r="T30" s="1073"/>
      <c r="U30" s="1073"/>
      <c r="V30" s="1073">
        <v>16478</v>
      </c>
      <c r="W30" s="1073"/>
      <c r="X30" s="1073"/>
      <c r="Y30" s="1073"/>
      <c r="Z30" s="1073"/>
      <c r="AA30" s="1073">
        <v>514</v>
      </c>
      <c r="AB30" s="1073"/>
      <c r="AC30" s="1073"/>
      <c r="AD30" s="1073"/>
      <c r="AE30" s="1074"/>
      <c r="AF30" s="1048">
        <v>514</v>
      </c>
      <c r="AG30" s="1049"/>
      <c r="AH30" s="1049"/>
      <c r="AI30" s="1049"/>
      <c r="AJ30" s="1050"/>
      <c r="AK30" s="1009">
        <v>2452</v>
      </c>
      <c r="AL30" s="1000"/>
      <c r="AM30" s="1000"/>
      <c r="AN30" s="1000"/>
      <c r="AO30" s="1000"/>
      <c r="AP30" s="1000" t="s">
        <v>544</v>
      </c>
      <c r="AQ30" s="1000"/>
      <c r="AR30" s="1000"/>
      <c r="AS30" s="1000"/>
      <c r="AT30" s="1000"/>
      <c r="AU30" s="1000" t="s">
        <v>544</v>
      </c>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386</v>
      </c>
      <c r="C31" s="1067"/>
      <c r="D31" s="1067"/>
      <c r="E31" s="1067"/>
      <c r="F31" s="1067"/>
      <c r="G31" s="1067"/>
      <c r="H31" s="1067"/>
      <c r="I31" s="1067"/>
      <c r="J31" s="1067"/>
      <c r="K31" s="1067"/>
      <c r="L31" s="1067"/>
      <c r="M31" s="1067"/>
      <c r="N31" s="1067"/>
      <c r="O31" s="1067"/>
      <c r="P31" s="1068"/>
      <c r="Q31" s="1072">
        <v>3530</v>
      </c>
      <c r="R31" s="1073"/>
      <c r="S31" s="1073"/>
      <c r="T31" s="1073"/>
      <c r="U31" s="1073"/>
      <c r="V31" s="1073">
        <v>3490</v>
      </c>
      <c r="W31" s="1073"/>
      <c r="X31" s="1073"/>
      <c r="Y31" s="1073"/>
      <c r="Z31" s="1073"/>
      <c r="AA31" s="1073">
        <v>41</v>
      </c>
      <c r="AB31" s="1073"/>
      <c r="AC31" s="1073"/>
      <c r="AD31" s="1073"/>
      <c r="AE31" s="1074"/>
      <c r="AF31" s="1048">
        <v>41</v>
      </c>
      <c r="AG31" s="1049"/>
      <c r="AH31" s="1049"/>
      <c r="AI31" s="1049"/>
      <c r="AJ31" s="1050"/>
      <c r="AK31" s="1009">
        <v>2194</v>
      </c>
      <c r="AL31" s="1000"/>
      <c r="AM31" s="1000"/>
      <c r="AN31" s="1000"/>
      <c r="AO31" s="1000"/>
      <c r="AP31" s="1000" t="s">
        <v>544</v>
      </c>
      <c r="AQ31" s="1000"/>
      <c r="AR31" s="1000"/>
      <c r="AS31" s="1000"/>
      <c r="AT31" s="1000"/>
      <c r="AU31" s="1000" t="s">
        <v>544</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387</v>
      </c>
      <c r="C32" s="1067"/>
      <c r="D32" s="1067"/>
      <c r="E32" s="1067"/>
      <c r="F32" s="1067"/>
      <c r="G32" s="1067"/>
      <c r="H32" s="1067"/>
      <c r="I32" s="1067"/>
      <c r="J32" s="1067"/>
      <c r="K32" s="1067"/>
      <c r="L32" s="1067"/>
      <c r="M32" s="1067"/>
      <c r="N32" s="1067"/>
      <c r="O32" s="1067"/>
      <c r="P32" s="1068"/>
      <c r="Q32" s="1072">
        <v>3742</v>
      </c>
      <c r="R32" s="1073"/>
      <c r="S32" s="1073"/>
      <c r="T32" s="1073"/>
      <c r="U32" s="1073"/>
      <c r="V32" s="1073">
        <v>3314</v>
      </c>
      <c r="W32" s="1073"/>
      <c r="X32" s="1073"/>
      <c r="Y32" s="1073"/>
      <c r="Z32" s="1073"/>
      <c r="AA32" s="1073">
        <v>428</v>
      </c>
      <c r="AB32" s="1073"/>
      <c r="AC32" s="1073"/>
      <c r="AD32" s="1073"/>
      <c r="AE32" s="1074"/>
      <c r="AF32" s="1048">
        <v>2989</v>
      </c>
      <c r="AG32" s="1049"/>
      <c r="AH32" s="1049"/>
      <c r="AI32" s="1049"/>
      <c r="AJ32" s="1050"/>
      <c r="AK32" s="1009">
        <v>94</v>
      </c>
      <c r="AL32" s="1000"/>
      <c r="AM32" s="1000"/>
      <c r="AN32" s="1000"/>
      <c r="AO32" s="1000"/>
      <c r="AP32" s="1000">
        <v>11741</v>
      </c>
      <c r="AQ32" s="1000"/>
      <c r="AR32" s="1000"/>
      <c r="AS32" s="1000"/>
      <c r="AT32" s="1000"/>
      <c r="AU32" s="1000">
        <v>282</v>
      </c>
      <c r="AV32" s="1000"/>
      <c r="AW32" s="1000"/>
      <c r="AX32" s="1000"/>
      <c r="AY32" s="1000"/>
      <c r="AZ32" s="1071"/>
      <c r="BA32" s="1071"/>
      <c r="BB32" s="1071"/>
      <c r="BC32" s="1071"/>
      <c r="BD32" s="1071"/>
      <c r="BE32" s="1061" t="s">
        <v>388</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389</v>
      </c>
      <c r="C33" s="1067"/>
      <c r="D33" s="1067"/>
      <c r="E33" s="1067"/>
      <c r="F33" s="1067"/>
      <c r="G33" s="1067"/>
      <c r="H33" s="1067"/>
      <c r="I33" s="1067"/>
      <c r="J33" s="1067"/>
      <c r="K33" s="1067"/>
      <c r="L33" s="1067"/>
      <c r="M33" s="1067"/>
      <c r="N33" s="1067"/>
      <c r="O33" s="1067"/>
      <c r="P33" s="1068"/>
      <c r="Q33" s="1072">
        <v>3893</v>
      </c>
      <c r="R33" s="1073"/>
      <c r="S33" s="1073"/>
      <c r="T33" s="1073"/>
      <c r="U33" s="1073"/>
      <c r="V33" s="1073">
        <v>3948</v>
      </c>
      <c r="W33" s="1073"/>
      <c r="X33" s="1073"/>
      <c r="Y33" s="1073"/>
      <c r="Z33" s="1073"/>
      <c r="AA33" s="1073">
        <v>-55</v>
      </c>
      <c r="AB33" s="1073"/>
      <c r="AC33" s="1073"/>
      <c r="AD33" s="1073"/>
      <c r="AE33" s="1074"/>
      <c r="AF33" s="1048">
        <v>945</v>
      </c>
      <c r="AG33" s="1049"/>
      <c r="AH33" s="1049"/>
      <c r="AI33" s="1049"/>
      <c r="AJ33" s="1050"/>
      <c r="AK33" s="1009">
        <v>2665</v>
      </c>
      <c r="AL33" s="1000"/>
      <c r="AM33" s="1000"/>
      <c r="AN33" s="1000"/>
      <c r="AO33" s="1000"/>
      <c r="AP33" s="1000">
        <v>43152</v>
      </c>
      <c r="AQ33" s="1000"/>
      <c r="AR33" s="1000"/>
      <c r="AS33" s="1000"/>
      <c r="AT33" s="1000"/>
      <c r="AU33" s="1000">
        <v>32450</v>
      </c>
      <c r="AV33" s="1000"/>
      <c r="AW33" s="1000"/>
      <c r="AX33" s="1000"/>
      <c r="AY33" s="1000"/>
      <c r="AZ33" s="1071"/>
      <c r="BA33" s="1071"/>
      <c r="BB33" s="1071"/>
      <c r="BC33" s="1071"/>
      <c r="BD33" s="1071"/>
      <c r="BE33" s="1061" t="s">
        <v>388</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390</v>
      </c>
      <c r="C34" s="1067"/>
      <c r="D34" s="1067"/>
      <c r="E34" s="1067"/>
      <c r="F34" s="1067"/>
      <c r="G34" s="1067"/>
      <c r="H34" s="1067"/>
      <c r="I34" s="1067"/>
      <c r="J34" s="1067"/>
      <c r="K34" s="1067"/>
      <c r="L34" s="1067"/>
      <c r="M34" s="1067"/>
      <c r="N34" s="1067"/>
      <c r="O34" s="1067"/>
      <c r="P34" s="1068"/>
      <c r="Q34" s="1072">
        <v>10057</v>
      </c>
      <c r="R34" s="1073"/>
      <c r="S34" s="1073"/>
      <c r="T34" s="1073"/>
      <c r="U34" s="1073"/>
      <c r="V34" s="1073">
        <v>10050</v>
      </c>
      <c r="W34" s="1073"/>
      <c r="X34" s="1073"/>
      <c r="Y34" s="1073"/>
      <c r="Z34" s="1073"/>
      <c r="AA34" s="1073">
        <v>7</v>
      </c>
      <c r="AB34" s="1073"/>
      <c r="AC34" s="1073"/>
      <c r="AD34" s="1073"/>
      <c r="AE34" s="1074"/>
      <c r="AF34" s="1048">
        <v>2431</v>
      </c>
      <c r="AG34" s="1049"/>
      <c r="AH34" s="1049"/>
      <c r="AI34" s="1049"/>
      <c r="AJ34" s="1050"/>
      <c r="AK34" s="1009">
        <v>955</v>
      </c>
      <c r="AL34" s="1000"/>
      <c r="AM34" s="1000"/>
      <c r="AN34" s="1000"/>
      <c r="AO34" s="1000"/>
      <c r="AP34" s="1000">
        <v>5247</v>
      </c>
      <c r="AQ34" s="1000"/>
      <c r="AR34" s="1000"/>
      <c r="AS34" s="1000"/>
      <c r="AT34" s="1000"/>
      <c r="AU34" s="1000">
        <v>2199</v>
      </c>
      <c r="AV34" s="1000"/>
      <c r="AW34" s="1000"/>
      <c r="AX34" s="1000"/>
      <c r="AY34" s="1000"/>
      <c r="AZ34" s="1071"/>
      <c r="BA34" s="1071"/>
      <c r="BB34" s="1071"/>
      <c r="BC34" s="1071"/>
      <c r="BD34" s="1071"/>
      <c r="BE34" s="1061" t="s">
        <v>388</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391</v>
      </c>
      <c r="C35" s="1067"/>
      <c r="D35" s="1067"/>
      <c r="E35" s="1067"/>
      <c r="F35" s="1067"/>
      <c r="G35" s="1067"/>
      <c r="H35" s="1067"/>
      <c r="I35" s="1067"/>
      <c r="J35" s="1067"/>
      <c r="K35" s="1067"/>
      <c r="L35" s="1067"/>
      <c r="M35" s="1067"/>
      <c r="N35" s="1067"/>
      <c r="O35" s="1067"/>
      <c r="P35" s="1068"/>
      <c r="Q35" s="1072">
        <v>393</v>
      </c>
      <c r="R35" s="1073"/>
      <c r="S35" s="1073"/>
      <c r="T35" s="1073"/>
      <c r="U35" s="1073"/>
      <c r="V35" s="1073">
        <v>387</v>
      </c>
      <c r="W35" s="1073"/>
      <c r="X35" s="1073"/>
      <c r="Y35" s="1073"/>
      <c r="Z35" s="1073"/>
      <c r="AA35" s="1073">
        <v>6</v>
      </c>
      <c r="AB35" s="1073"/>
      <c r="AC35" s="1073"/>
      <c r="AD35" s="1073"/>
      <c r="AE35" s="1074"/>
      <c r="AF35" s="1048">
        <v>6</v>
      </c>
      <c r="AG35" s="1049"/>
      <c r="AH35" s="1049"/>
      <c r="AI35" s="1049"/>
      <c r="AJ35" s="1050"/>
      <c r="AK35" s="1009">
        <v>180</v>
      </c>
      <c r="AL35" s="1000"/>
      <c r="AM35" s="1000"/>
      <c r="AN35" s="1000"/>
      <c r="AO35" s="1000"/>
      <c r="AP35" s="1000">
        <v>1651</v>
      </c>
      <c r="AQ35" s="1000"/>
      <c r="AR35" s="1000"/>
      <c r="AS35" s="1000"/>
      <c r="AT35" s="1000"/>
      <c r="AU35" s="1000">
        <v>1629</v>
      </c>
      <c r="AV35" s="1000"/>
      <c r="AW35" s="1000"/>
      <c r="AX35" s="1000"/>
      <c r="AY35" s="1000"/>
      <c r="AZ35" s="1071"/>
      <c r="BA35" s="1071"/>
      <c r="BB35" s="1071"/>
      <c r="BC35" s="1071"/>
      <c r="BD35" s="1071"/>
      <c r="BE35" s="1061" t="s">
        <v>392</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393</v>
      </c>
      <c r="C36" s="1067"/>
      <c r="D36" s="1067"/>
      <c r="E36" s="1067"/>
      <c r="F36" s="1067"/>
      <c r="G36" s="1067"/>
      <c r="H36" s="1067"/>
      <c r="I36" s="1067"/>
      <c r="J36" s="1067"/>
      <c r="K36" s="1067"/>
      <c r="L36" s="1067"/>
      <c r="M36" s="1067"/>
      <c r="N36" s="1067"/>
      <c r="O36" s="1067"/>
      <c r="P36" s="1068"/>
      <c r="Q36" s="1072">
        <v>256</v>
      </c>
      <c r="R36" s="1073"/>
      <c r="S36" s="1073"/>
      <c r="T36" s="1073"/>
      <c r="U36" s="1073"/>
      <c r="V36" s="1073">
        <v>251</v>
      </c>
      <c r="W36" s="1073"/>
      <c r="X36" s="1073"/>
      <c r="Y36" s="1073"/>
      <c r="Z36" s="1073"/>
      <c r="AA36" s="1073">
        <v>5</v>
      </c>
      <c r="AB36" s="1073"/>
      <c r="AC36" s="1073"/>
      <c r="AD36" s="1073"/>
      <c r="AE36" s="1074"/>
      <c r="AF36" s="1048">
        <v>5</v>
      </c>
      <c r="AG36" s="1049"/>
      <c r="AH36" s="1049"/>
      <c r="AI36" s="1049"/>
      <c r="AJ36" s="1050"/>
      <c r="AK36" s="1009">
        <v>74</v>
      </c>
      <c r="AL36" s="1000"/>
      <c r="AM36" s="1000"/>
      <c r="AN36" s="1000"/>
      <c r="AO36" s="1000"/>
      <c r="AP36" s="1000">
        <v>663</v>
      </c>
      <c r="AQ36" s="1000"/>
      <c r="AR36" s="1000"/>
      <c r="AS36" s="1000"/>
      <c r="AT36" s="1000"/>
      <c r="AU36" s="1000">
        <v>652</v>
      </c>
      <c r="AV36" s="1000"/>
      <c r="AW36" s="1000"/>
      <c r="AX36" s="1000"/>
      <c r="AY36" s="1000"/>
      <c r="AZ36" s="1071"/>
      <c r="BA36" s="1071"/>
      <c r="BB36" s="1071"/>
      <c r="BC36" s="1071"/>
      <c r="BD36" s="1071"/>
      <c r="BE36" s="1061" t="s">
        <v>392</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394</v>
      </c>
      <c r="C37" s="1067"/>
      <c r="D37" s="1067"/>
      <c r="E37" s="1067"/>
      <c r="F37" s="1067"/>
      <c r="G37" s="1067"/>
      <c r="H37" s="1067"/>
      <c r="I37" s="1067"/>
      <c r="J37" s="1067"/>
      <c r="K37" s="1067"/>
      <c r="L37" s="1067"/>
      <c r="M37" s="1067"/>
      <c r="N37" s="1067"/>
      <c r="O37" s="1067"/>
      <c r="P37" s="1068"/>
      <c r="Q37" s="1072">
        <v>67</v>
      </c>
      <c r="R37" s="1073"/>
      <c r="S37" s="1073"/>
      <c r="T37" s="1073"/>
      <c r="U37" s="1073"/>
      <c r="V37" s="1073">
        <v>67</v>
      </c>
      <c r="W37" s="1073"/>
      <c r="X37" s="1073"/>
      <c r="Y37" s="1073"/>
      <c r="Z37" s="1073"/>
      <c r="AA37" s="1073">
        <v>0</v>
      </c>
      <c r="AB37" s="1073"/>
      <c r="AC37" s="1073"/>
      <c r="AD37" s="1073"/>
      <c r="AE37" s="1074"/>
      <c r="AF37" s="1048">
        <v>0</v>
      </c>
      <c r="AG37" s="1049"/>
      <c r="AH37" s="1049"/>
      <c r="AI37" s="1049"/>
      <c r="AJ37" s="1050"/>
      <c r="AK37" s="1009">
        <v>50</v>
      </c>
      <c r="AL37" s="1000"/>
      <c r="AM37" s="1000"/>
      <c r="AN37" s="1000"/>
      <c r="AO37" s="1000"/>
      <c r="AP37" s="1000">
        <v>272</v>
      </c>
      <c r="AQ37" s="1000"/>
      <c r="AR37" s="1000"/>
      <c r="AS37" s="1000"/>
      <c r="AT37" s="1000"/>
      <c r="AU37" s="1000">
        <v>272</v>
      </c>
      <c r="AV37" s="1000"/>
      <c r="AW37" s="1000"/>
      <c r="AX37" s="1000"/>
      <c r="AY37" s="1000"/>
      <c r="AZ37" s="1071"/>
      <c r="BA37" s="1071"/>
      <c r="BB37" s="1071"/>
      <c r="BC37" s="1071"/>
      <c r="BD37" s="1071"/>
      <c r="BE37" s="1061" t="s">
        <v>392</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395</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371</v>
      </c>
      <c r="B63" s="973" t="s">
        <v>396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f>SUM(AF28:AJ37)</f>
        <v>8451</v>
      </c>
      <c r="AG63" s="988"/>
      <c r="AH63" s="988"/>
      <c r="AI63" s="988"/>
      <c r="AJ63" s="1059"/>
      <c r="AK63" s="1060"/>
      <c r="AL63" s="992"/>
      <c r="AM63" s="992"/>
      <c r="AN63" s="992"/>
      <c r="AO63" s="992"/>
      <c r="AP63" s="988">
        <f t="shared" ref="AP63" si="0">SUM(AP28:AT37)</f>
        <v>62726</v>
      </c>
      <c r="AQ63" s="988"/>
      <c r="AR63" s="988"/>
      <c r="AS63" s="988"/>
      <c r="AT63" s="988"/>
      <c r="AU63" s="988">
        <f t="shared" ref="AU63" si="1">SUM(AU28:AY37)</f>
        <v>37484</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398</v>
      </c>
      <c r="B66" s="1025"/>
      <c r="C66" s="1025"/>
      <c r="D66" s="1025"/>
      <c r="E66" s="1025"/>
      <c r="F66" s="1025"/>
      <c r="G66" s="1025"/>
      <c r="H66" s="1025"/>
      <c r="I66" s="1025"/>
      <c r="J66" s="1025"/>
      <c r="K66" s="1025"/>
      <c r="L66" s="1025"/>
      <c r="M66" s="1025"/>
      <c r="N66" s="1025"/>
      <c r="O66" s="1025"/>
      <c r="P66" s="1026"/>
      <c r="Q66" s="1030" t="s">
        <v>375</v>
      </c>
      <c r="R66" s="1031"/>
      <c r="S66" s="1031"/>
      <c r="T66" s="1031"/>
      <c r="U66" s="1032"/>
      <c r="V66" s="1030" t="s">
        <v>376</v>
      </c>
      <c r="W66" s="1031"/>
      <c r="X66" s="1031"/>
      <c r="Y66" s="1031"/>
      <c r="Z66" s="1032"/>
      <c r="AA66" s="1030" t="s">
        <v>377</v>
      </c>
      <c r="AB66" s="1031"/>
      <c r="AC66" s="1031"/>
      <c r="AD66" s="1031"/>
      <c r="AE66" s="1032"/>
      <c r="AF66" s="1036" t="s">
        <v>378</v>
      </c>
      <c r="AG66" s="1037"/>
      <c r="AH66" s="1037"/>
      <c r="AI66" s="1037"/>
      <c r="AJ66" s="1038"/>
      <c r="AK66" s="1030" t="s">
        <v>379</v>
      </c>
      <c r="AL66" s="1025"/>
      <c r="AM66" s="1025"/>
      <c r="AN66" s="1025"/>
      <c r="AO66" s="1026"/>
      <c r="AP66" s="1030" t="s">
        <v>380</v>
      </c>
      <c r="AQ66" s="1031"/>
      <c r="AR66" s="1031"/>
      <c r="AS66" s="1031"/>
      <c r="AT66" s="1032"/>
      <c r="AU66" s="1030" t="s">
        <v>399</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565</v>
      </c>
      <c r="C68" s="1015"/>
      <c r="D68" s="1015"/>
      <c r="E68" s="1015"/>
      <c r="F68" s="1015"/>
      <c r="G68" s="1015"/>
      <c r="H68" s="1015"/>
      <c r="I68" s="1015"/>
      <c r="J68" s="1015"/>
      <c r="K68" s="1015"/>
      <c r="L68" s="1015"/>
      <c r="M68" s="1015"/>
      <c r="N68" s="1015"/>
      <c r="O68" s="1015"/>
      <c r="P68" s="1016"/>
      <c r="Q68" s="1017">
        <v>92</v>
      </c>
      <c r="R68" s="1011"/>
      <c r="S68" s="1011"/>
      <c r="T68" s="1011"/>
      <c r="U68" s="1011"/>
      <c r="V68" s="1011">
        <v>86</v>
      </c>
      <c r="W68" s="1011"/>
      <c r="X68" s="1011"/>
      <c r="Y68" s="1011"/>
      <c r="Z68" s="1011"/>
      <c r="AA68" s="1011">
        <v>6</v>
      </c>
      <c r="AB68" s="1011"/>
      <c r="AC68" s="1011"/>
      <c r="AD68" s="1011"/>
      <c r="AE68" s="1011"/>
      <c r="AF68" s="1011">
        <v>6</v>
      </c>
      <c r="AG68" s="1011"/>
      <c r="AH68" s="1011"/>
      <c r="AI68" s="1011"/>
      <c r="AJ68" s="1011"/>
      <c r="AK68" s="1011" t="s">
        <v>544</v>
      </c>
      <c r="AL68" s="1011"/>
      <c r="AM68" s="1011"/>
      <c r="AN68" s="1011"/>
      <c r="AO68" s="1011"/>
      <c r="AP68" s="1011">
        <v>8</v>
      </c>
      <c r="AQ68" s="1011"/>
      <c r="AR68" s="1011"/>
      <c r="AS68" s="1011"/>
      <c r="AT68" s="1011"/>
      <c r="AU68" s="1011">
        <v>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545</v>
      </c>
      <c r="C69" s="1004"/>
      <c r="D69" s="1004"/>
      <c r="E69" s="1004"/>
      <c r="F69" s="1004"/>
      <c r="G69" s="1004"/>
      <c r="H69" s="1004"/>
      <c r="I69" s="1004"/>
      <c r="J69" s="1004"/>
      <c r="K69" s="1004"/>
      <c r="L69" s="1004"/>
      <c r="M69" s="1004"/>
      <c r="N69" s="1004"/>
      <c r="O69" s="1004"/>
      <c r="P69" s="1005"/>
      <c r="Q69" s="1006">
        <v>115</v>
      </c>
      <c r="R69" s="1000"/>
      <c r="S69" s="1000"/>
      <c r="T69" s="1000"/>
      <c r="U69" s="1000"/>
      <c r="V69" s="1000">
        <v>113</v>
      </c>
      <c r="W69" s="1000"/>
      <c r="X69" s="1000"/>
      <c r="Y69" s="1000"/>
      <c r="Z69" s="1000"/>
      <c r="AA69" s="1000">
        <v>2</v>
      </c>
      <c r="AB69" s="1000"/>
      <c r="AC69" s="1000"/>
      <c r="AD69" s="1000"/>
      <c r="AE69" s="1000"/>
      <c r="AF69" s="1000">
        <v>2</v>
      </c>
      <c r="AG69" s="1000"/>
      <c r="AH69" s="1000"/>
      <c r="AI69" s="1000"/>
      <c r="AJ69" s="1000"/>
      <c r="AK69" s="1000">
        <v>5</v>
      </c>
      <c r="AL69" s="1000"/>
      <c r="AM69" s="1000"/>
      <c r="AN69" s="1000"/>
      <c r="AO69" s="1000"/>
      <c r="AP69" s="1000" t="s">
        <v>544</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546</v>
      </c>
      <c r="C70" s="1004"/>
      <c r="D70" s="1004"/>
      <c r="E70" s="1004"/>
      <c r="F70" s="1004"/>
      <c r="G70" s="1004"/>
      <c r="H70" s="1004"/>
      <c r="I70" s="1004"/>
      <c r="J70" s="1004"/>
      <c r="K70" s="1004"/>
      <c r="L70" s="1004"/>
      <c r="M70" s="1004"/>
      <c r="N70" s="1004"/>
      <c r="O70" s="1004"/>
      <c r="P70" s="1005"/>
      <c r="Q70" s="1006">
        <v>375</v>
      </c>
      <c r="R70" s="1000"/>
      <c r="S70" s="1000"/>
      <c r="T70" s="1000"/>
      <c r="U70" s="1000"/>
      <c r="V70" s="1000">
        <v>329</v>
      </c>
      <c r="W70" s="1000"/>
      <c r="X70" s="1000"/>
      <c r="Y70" s="1000"/>
      <c r="Z70" s="1000"/>
      <c r="AA70" s="1000">
        <v>46</v>
      </c>
      <c r="AB70" s="1000"/>
      <c r="AC70" s="1000"/>
      <c r="AD70" s="1000"/>
      <c r="AE70" s="1000"/>
      <c r="AF70" s="1000">
        <v>46</v>
      </c>
      <c r="AG70" s="1000"/>
      <c r="AH70" s="1000"/>
      <c r="AI70" s="1000"/>
      <c r="AJ70" s="1000"/>
      <c r="AK70" s="1000" t="s">
        <v>561</v>
      </c>
      <c r="AL70" s="1000"/>
      <c r="AM70" s="1000"/>
      <c r="AN70" s="1000"/>
      <c r="AO70" s="1000"/>
      <c r="AP70" s="1000" t="s">
        <v>544</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547</v>
      </c>
      <c r="C71" s="1004"/>
      <c r="D71" s="1004"/>
      <c r="E71" s="1004"/>
      <c r="F71" s="1004"/>
      <c r="G71" s="1004"/>
      <c r="H71" s="1004"/>
      <c r="I71" s="1004"/>
      <c r="J71" s="1004"/>
      <c r="K71" s="1004"/>
      <c r="L71" s="1004"/>
      <c r="M71" s="1004"/>
      <c r="N71" s="1004"/>
      <c r="O71" s="1004"/>
      <c r="P71" s="1005"/>
      <c r="Q71" s="1006">
        <v>339</v>
      </c>
      <c r="R71" s="1000"/>
      <c r="S71" s="1000"/>
      <c r="T71" s="1000"/>
      <c r="U71" s="1000"/>
      <c r="V71" s="1000">
        <v>322</v>
      </c>
      <c r="W71" s="1000"/>
      <c r="X71" s="1000"/>
      <c r="Y71" s="1000"/>
      <c r="Z71" s="1000"/>
      <c r="AA71" s="1000">
        <v>17</v>
      </c>
      <c r="AB71" s="1000"/>
      <c r="AC71" s="1000"/>
      <c r="AD71" s="1000"/>
      <c r="AE71" s="1000"/>
      <c r="AF71" s="1000">
        <v>17</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548</v>
      </c>
      <c r="C72" s="1004"/>
      <c r="D72" s="1004"/>
      <c r="E72" s="1004"/>
      <c r="F72" s="1004"/>
      <c r="G72" s="1004"/>
      <c r="H72" s="1004"/>
      <c r="I72" s="1004"/>
      <c r="J72" s="1004"/>
      <c r="K72" s="1004"/>
      <c r="L72" s="1004"/>
      <c r="M72" s="1004"/>
      <c r="N72" s="1004"/>
      <c r="O72" s="1004"/>
      <c r="P72" s="1005"/>
      <c r="Q72" s="1006">
        <v>2575</v>
      </c>
      <c r="R72" s="1000"/>
      <c r="S72" s="1000"/>
      <c r="T72" s="1000"/>
      <c r="U72" s="1000"/>
      <c r="V72" s="1000">
        <v>2552</v>
      </c>
      <c r="W72" s="1000"/>
      <c r="X72" s="1000"/>
      <c r="Y72" s="1000"/>
      <c r="Z72" s="1000"/>
      <c r="AA72" s="1000">
        <v>23</v>
      </c>
      <c r="AB72" s="1000"/>
      <c r="AC72" s="1000"/>
      <c r="AD72" s="1000"/>
      <c r="AE72" s="1000"/>
      <c r="AF72" s="1000">
        <v>23</v>
      </c>
      <c r="AG72" s="1000"/>
      <c r="AH72" s="1000"/>
      <c r="AI72" s="1000"/>
      <c r="AJ72" s="1000"/>
      <c r="AK72" s="1000" t="s">
        <v>544</v>
      </c>
      <c r="AL72" s="1000"/>
      <c r="AM72" s="1000"/>
      <c r="AN72" s="1000"/>
      <c r="AO72" s="1000"/>
      <c r="AP72" s="1000">
        <v>464</v>
      </c>
      <c r="AQ72" s="1000"/>
      <c r="AR72" s="1000"/>
      <c r="AS72" s="1000"/>
      <c r="AT72" s="1000"/>
      <c r="AU72" s="1000">
        <v>394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549</v>
      </c>
      <c r="C73" s="1004"/>
      <c r="D73" s="1004"/>
      <c r="E73" s="1004"/>
      <c r="F73" s="1004"/>
      <c r="G73" s="1004"/>
      <c r="H73" s="1004"/>
      <c r="I73" s="1004"/>
      <c r="J73" s="1004"/>
      <c r="K73" s="1004"/>
      <c r="L73" s="1004"/>
      <c r="M73" s="1004"/>
      <c r="N73" s="1004"/>
      <c r="O73" s="1004"/>
      <c r="P73" s="1005"/>
      <c r="Q73" s="1006">
        <v>584</v>
      </c>
      <c r="R73" s="1000"/>
      <c r="S73" s="1000"/>
      <c r="T73" s="1000"/>
      <c r="U73" s="1000"/>
      <c r="V73" s="1000">
        <v>584</v>
      </c>
      <c r="W73" s="1000"/>
      <c r="X73" s="1000"/>
      <c r="Y73" s="1000"/>
      <c r="Z73" s="1000"/>
      <c r="AA73" s="1000">
        <v>-1</v>
      </c>
      <c r="AB73" s="1000"/>
      <c r="AC73" s="1000"/>
      <c r="AD73" s="1000"/>
      <c r="AE73" s="1000"/>
      <c r="AF73" s="1000">
        <v>272</v>
      </c>
      <c r="AG73" s="1000"/>
      <c r="AH73" s="1000"/>
      <c r="AI73" s="1000"/>
      <c r="AJ73" s="1000"/>
      <c r="AK73" s="1000" t="s">
        <v>544</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550</v>
      </c>
      <c r="C74" s="1004"/>
      <c r="D74" s="1004"/>
      <c r="E74" s="1004"/>
      <c r="F74" s="1004"/>
      <c r="G74" s="1004"/>
      <c r="H74" s="1004"/>
      <c r="I74" s="1004"/>
      <c r="J74" s="1004"/>
      <c r="K74" s="1004"/>
      <c r="L74" s="1004"/>
      <c r="M74" s="1004"/>
      <c r="N74" s="1004"/>
      <c r="O74" s="1004"/>
      <c r="P74" s="1005"/>
      <c r="Q74" s="1006">
        <v>289</v>
      </c>
      <c r="R74" s="1000"/>
      <c r="S74" s="1000"/>
      <c r="T74" s="1000"/>
      <c r="U74" s="1000"/>
      <c r="V74" s="1000">
        <v>274</v>
      </c>
      <c r="W74" s="1000"/>
      <c r="X74" s="1000"/>
      <c r="Y74" s="1000"/>
      <c r="Z74" s="1000"/>
      <c r="AA74" s="1000">
        <v>15</v>
      </c>
      <c r="AB74" s="1000"/>
      <c r="AC74" s="1000"/>
      <c r="AD74" s="1000"/>
      <c r="AE74" s="1000"/>
      <c r="AF74" s="1000">
        <v>15</v>
      </c>
      <c r="AG74" s="1000"/>
      <c r="AH74" s="1000"/>
      <c r="AI74" s="1000"/>
      <c r="AJ74" s="1000"/>
      <c r="AK74" s="1000">
        <v>85</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551</v>
      </c>
      <c r="C75" s="1004"/>
      <c r="D75" s="1004"/>
      <c r="E75" s="1004"/>
      <c r="F75" s="1004"/>
      <c r="G75" s="1004"/>
      <c r="H75" s="1004"/>
      <c r="I75" s="1004"/>
      <c r="J75" s="1004"/>
      <c r="K75" s="1004"/>
      <c r="L75" s="1004"/>
      <c r="M75" s="1004"/>
      <c r="N75" s="1004"/>
      <c r="O75" s="1004"/>
      <c r="P75" s="1005"/>
      <c r="Q75" s="1007">
        <v>55</v>
      </c>
      <c r="R75" s="1008"/>
      <c r="S75" s="1008"/>
      <c r="T75" s="1008"/>
      <c r="U75" s="1009"/>
      <c r="V75" s="1010">
        <v>55</v>
      </c>
      <c r="W75" s="1008"/>
      <c r="X75" s="1008"/>
      <c r="Y75" s="1008"/>
      <c r="Z75" s="1009"/>
      <c r="AA75" s="1010">
        <v>0</v>
      </c>
      <c r="AB75" s="1008"/>
      <c r="AC75" s="1008"/>
      <c r="AD75" s="1008"/>
      <c r="AE75" s="1009"/>
      <c r="AF75" s="1010">
        <v>0</v>
      </c>
      <c r="AG75" s="1008"/>
      <c r="AH75" s="1008"/>
      <c r="AI75" s="1008"/>
      <c r="AJ75" s="1009"/>
      <c r="AK75" s="1010" t="s">
        <v>544</v>
      </c>
      <c r="AL75" s="1008"/>
      <c r="AM75" s="1008"/>
      <c r="AN75" s="1008"/>
      <c r="AO75" s="1009"/>
      <c r="AP75" s="1010" t="s">
        <v>544</v>
      </c>
      <c r="AQ75" s="1008"/>
      <c r="AR75" s="1008"/>
      <c r="AS75" s="1008"/>
      <c r="AT75" s="1009"/>
      <c r="AU75" s="1010" t="s">
        <v>544</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552</v>
      </c>
      <c r="C76" s="1004"/>
      <c r="D76" s="1004"/>
      <c r="E76" s="1004"/>
      <c r="F76" s="1004"/>
      <c r="G76" s="1004"/>
      <c r="H76" s="1004"/>
      <c r="I76" s="1004"/>
      <c r="J76" s="1004"/>
      <c r="K76" s="1004"/>
      <c r="L76" s="1004"/>
      <c r="M76" s="1004"/>
      <c r="N76" s="1004"/>
      <c r="O76" s="1004"/>
      <c r="P76" s="1005"/>
      <c r="Q76" s="1007">
        <v>4</v>
      </c>
      <c r="R76" s="1008"/>
      <c r="S76" s="1008"/>
      <c r="T76" s="1008"/>
      <c r="U76" s="1009"/>
      <c r="V76" s="1010">
        <v>2</v>
      </c>
      <c r="W76" s="1008"/>
      <c r="X76" s="1008"/>
      <c r="Y76" s="1008"/>
      <c r="Z76" s="1009"/>
      <c r="AA76" s="1010">
        <v>2</v>
      </c>
      <c r="AB76" s="1008"/>
      <c r="AC76" s="1008"/>
      <c r="AD76" s="1008"/>
      <c r="AE76" s="1009"/>
      <c r="AF76" s="1010">
        <v>2</v>
      </c>
      <c r="AG76" s="1008"/>
      <c r="AH76" s="1008"/>
      <c r="AI76" s="1008"/>
      <c r="AJ76" s="1009"/>
      <c r="AK76" s="1010">
        <v>0</v>
      </c>
      <c r="AL76" s="1008"/>
      <c r="AM76" s="1008"/>
      <c r="AN76" s="1008"/>
      <c r="AO76" s="1009"/>
      <c r="AP76" s="1010" t="s">
        <v>544</v>
      </c>
      <c r="AQ76" s="1008"/>
      <c r="AR76" s="1008"/>
      <c r="AS76" s="1008"/>
      <c r="AT76" s="1009"/>
      <c r="AU76" s="1010" t="s">
        <v>544</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553</v>
      </c>
      <c r="C77" s="1004"/>
      <c r="D77" s="1004"/>
      <c r="E77" s="1004"/>
      <c r="F77" s="1004"/>
      <c r="G77" s="1004"/>
      <c r="H77" s="1004"/>
      <c r="I77" s="1004"/>
      <c r="J77" s="1004"/>
      <c r="K77" s="1004"/>
      <c r="L77" s="1004"/>
      <c r="M77" s="1004"/>
      <c r="N77" s="1004"/>
      <c r="O77" s="1004"/>
      <c r="P77" s="1005"/>
      <c r="Q77" s="1007">
        <v>267</v>
      </c>
      <c r="R77" s="1008"/>
      <c r="S77" s="1008"/>
      <c r="T77" s="1008"/>
      <c r="U77" s="1009"/>
      <c r="V77" s="1010">
        <v>252</v>
      </c>
      <c r="W77" s="1008"/>
      <c r="X77" s="1008"/>
      <c r="Y77" s="1008"/>
      <c r="Z77" s="1009"/>
      <c r="AA77" s="1010">
        <v>15</v>
      </c>
      <c r="AB77" s="1008"/>
      <c r="AC77" s="1008"/>
      <c r="AD77" s="1008"/>
      <c r="AE77" s="1009"/>
      <c r="AF77" s="1010">
        <v>15</v>
      </c>
      <c r="AG77" s="1008"/>
      <c r="AH77" s="1008"/>
      <c r="AI77" s="1008"/>
      <c r="AJ77" s="1009"/>
      <c r="AK77" s="1010" t="s">
        <v>544</v>
      </c>
      <c r="AL77" s="1008"/>
      <c r="AM77" s="1008"/>
      <c r="AN77" s="1008"/>
      <c r="AO77" s="1009"/>
      <c r="AP77" s="1010">
        <v>1584</v>
      </c>
      <c r="AQ77" s="1008"/>
      <c r="AR77" s="1008"/>
      <c r="AS77" s="1008"/>
      <c r="AT77" s="1009"/>
      <c r="AU77" s="1010">
        <v>230</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566</v>
      </c>
      <c r="C78" s="1004"/>
      <c r="D78" s="1004"/>
      <c r="E78" s="1004"/>
      <c r="F78" s="1004"/>
      <c r="G78" s="1004"/>
      <c r="H78" s="1004"/>
      <c r="I78" s="1004"/>
      <c r="J78" s="1004"/>
      <c r="K78" s="1004"/>
      <c r="L78" s="1004"/>
      <c r="M78" s="1004"/>
      <c r="N78" s="1004"/>
      <c r="O78" s="1004"/>
      <c r="P78" s="1005"/>
      <c r="Q78" s="1006">
        <v>251</v>
      </c>
      <c r="R78" s="1000"/>
      <c r="S78" s="1000"/>
      <c r="T78" s="1000"/>
      <c r="U78" s="1000"/>
      <c r="V78" s="1000">
        <v>148</v>
      </c>
      <c r="W78" s="1000"/>
      <c r="X78" s="1000"/>
      <c r="Y78" s="1000"/>
      <c r="Z78" s="1000"/>
      <c r="AA78" s="1000">
        <v>103</v>
      </c>
      <c r="AB78" s="1000"/>
      <c r="AC78" s="1000"/>
      <c r="AD78" s="1000"/>
      <c r="AE78" s="1000"/>
      <c r="AF78" s="1000">
        <v>103</v>
      </c>
      <c r="AG78" s="1000"/>
      <c r="AH78" s="1000"/>
      <c r="AI78" s="1000"/>
      <c r="AJ78" s="1000"/>
      <c r="AK78" s="1000" t="s">
        <v>544</v>
      </c>
      <c r="AL78" s="1000"/>
      <c r="AM78" s="1000"/>
      <c r="AN78" s="1000"/>
      <c r="AO78" s="1000"/>
      <c r="AP78" s="1000" t="s">
        <v>544</v>
      </c>
      <c r="AQ78" s="1000"/>
      <c r="AR78" s="1000"/>
      <c r="AS78" s="1000"/>
      <c r="AT78" s="1000"/>
      <c r="AU78" s="1000" t="s">
        <v>544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554</v>
      </c>
      <c r="C79" s="1004"/>
      <c r="D79" s="1004"/>
      <c r="E79" s="1004"/>
      <c r="F79" s="1004"/>
      <c r="G79" s="1004"/>
      <c r="H79" s="1004"/>
      <c r="I79" s="1004"/>
      <c r="J79" s="1004"/>
      <c r="K79" s="1004"/>
      <c r="L79" s="1004"/>
      <c r="M79" s="1004"/>
      <c r="N79" s="1004"/>
      <c r="O79" s="1004"/>
      <c r="P79" s="1005"/>
      <c r="Q79" s="1006">
        <v>183</v>
      </c>
      <c r="R79" s="1000"/>
      <c r="S79" s="1000"/>
      <c r="T79" s="1000"/>
      <c r="U79" s="1000"/>
      <c r="V79" s="1000">
        <v>177</v>
      </c>
      <c r="W79" s="1000"/>
      <c r="X79" s="1000"/>
      <c r="Y79" s="1000"/>
      <c r="Z79" s="1000"/>
      <c r="AA79" s="1000">
        <v>6</v>
      </c>
      <c r="AB79" s="1000"/>
      <c r="AC79" s="1000"/>
      <c r="AD79" s="1000"/>
      <c r="AE79" s="1000"/>
      <c r="AF79" s="1000">
        <v>6</v>
      </c>
      <c r="AG79" s="1000"/>
      <c r="AH79" s="1000"/>
      <c r="AI79" s="1000"/>
      <c r="AJ79" s="1000"/>
      <c r="AK79" s="1000" t="s">
        <v>544</v>
      </c>
      <c r="AL79" s="1000"/>
      <c r="AM79" s="1000"/>
      <c r="AN79" s="1000"/>
      <c r="AO79" s="1000"/>
      <c r="AP79" s="1000" t="s">
        <v>562</v>
      </c>
      <c r="AQ79" s="1000"/>
      <c r="AR79" s="1000"/>
      <c r="AS79" s="1000"/>
      <c r="AT79" s="1000"/>
      <c r="AU79" s="1000" t="s">
        <v>563</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555</v>
      </c>
      <c r="C80" s="1004"/>
      <c r="D80" s="1004"/>
      <c r="E80" s="1004"/>
      <c r="F80" s="1004"/>
      <c r="G80" s="1004"/>
      <c r="H80" s="1004"/>
      <c r="I80" s="1004"/>
      <c r="J80" s="1004"/>
      <c r="K80" s="1004"/>
      <c r="L80" s="1004"/>
      <c r="M80" s="1004"/>
      <c r="N80" s="1004"/>
      <c r="O80" s="1004"/>
      <c r="P80" s="1005"/>
      <c r="Q80" s="1006">
        <v>209764</v>
      </c>
      <c r="R80" s="1000"/>
      <c r="S80" s="1000"/>
      <c r="T80" s="1000"/>
      <c r="U80" s="1000"/>
      <c r="V80" s="1000">
        <v>201413</v>
      </c>
      <c r="W80" s="1000"/>
      <c r="X80" s="1000"/>
      <c r="Y80" s="1000"/>
      <c r="Z80" s="1000"/>
      <c r="AA80" s="1000">
        <v>8351</v>
      </c>
      <c r="AB80" s="1000"/>
      <c r="AC80" s="1000"/>
      <c r="AD80" s="1000"/>
      <c r="AE80" s="1000"/>
      <c r="AF80" s="1000">
        <v>8351</v>
      </c>
      <c r="AG80" s="1000"/>
      <c r="AH80" s="1000"/>
      <c r="AI80" s="1000"/>
      <c r="AJ80" s="1000"/>
      <c r="AK80" s="1000" t="s">
        <v>544</v>
      </c>
      <c r="AL80" s="1000"/>
      <c r="AM80" s="1000"/>
      <c r="AN80" s="1000"/>
      <c r="AO80" s="1000"/>
      <c r="AP80" s="1000" t="s">
        <v>544</v>
      </c>
      <c r="AQ80" s="1000"/>
      <c r="AR80" s="1000"/>
      <c r="AS80" s="1000"/>
      <c r="AT80" s="1000"/>
      <c r="AU80" s="1000" t="s">
        <v>544</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371</v>
      </c>
      <c r="B88" s="973" t="s">
        <v>400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f>SUM(AF68:AJ80)</f>
        <v>8858</v>
      </c>
      <c r="AG88" s="988"/>
      <c r="AH88" s="988"/>
      <c r="AI88" s="988"/>
      <c r="AJ88" s="988"/>
      <c r="AK88" s="992"/>
      <c r="AL88" s="992"/>
      <c r="AM88" s="992"/>
      <c r="AN88" s="992"/>
      <c r="AO88" s="992"/>
      <c r="AP88" s="988">
        <f t="shared" ref="AP88" si="2">SUM(AP68:AT80)</f>
        <v>2056</v>
      </c>
      <c r="AQ88" s="988"/>
      <c r="AR88" s="988"/>
      <c r="AS88" s="988"/>
      <c r="AT88" s="988"/>
      <c r="AU88" s="988">
        <f t="shared" ref="AU88" si="3">SUM(AU68:AY80)</f>
        <v>626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973" t="s">
        <v>401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354</v>
      </c>
      <c r="CS102" s="980"/>
      <c r="CT102" s="980"/>
      <c r="CU102" s="980"/>
      <c r="CV102" s="981"/>
      <c r="CW102" s="979">
        <v>44</v>
      </c>
      <c r="CX102" s="980"/>
      <c r="CY102" s="980"/>
      <c r="CZ102" s="980"/>
      <c r="DA102" s="981"/>
      <c r="DB102" s="979">
        <v>1060</v>
      </c>
      <c r="DC102" s="980"/>
      <c r="DD102" s="980"/>
      <c r="DE102" s="980"/>
      <c r="DF102" s="981"/>
      <c r="DG102" s="979" t="s">
        <v>544</v>
      </c>
      <c r="DH102" s="980"/>
      <c r="DI102" s="980"/>
      <c r="DJ102" s="980"/>
      <c r="DK102" s="981"/>
      <c r="DL102" s="979" t="s">
        <v>544</v>
      </c>
      <c r="DM102" s="980"/>
      <c r="DN102" s="980"/>
      <c r="DO102" s="980"/>
      <c r="DP102" s="981"/>
      <c r="DQ102" s="979" t="s">
        <v>544</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402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409</v>
      </c>
      <c r="AB109" s="923"/>
      <c r="AC109" s="923"/>
      <c r="AD109" s="923"/>
      <c r="AE109" s="924"/>
      <c r="AF109" s="925" t="s">
        <v>288</v>
      </c>
      <c r="AG109" s="923"/>
      <c r="AH109" s="923"/>
      <c r="AI109" s="923"/>
      <c r="AJ109" s="924"/>
      <c r="AK109" s="925" t="s">
        <v>287</v>
      </c>
      <c r="AL109" s="923"/>
      <c r="AM109" s="923"/>
      <c r="AN109" s="923"/>
      <c r="AO109" s="924"/>
      <c r="AP109" s="925" t="s">
        <v>410</v>
      </c>
      <c r="AQ109" s="923"/>
      <c r="AR109" s="923"/>
      <c r="AS109" s="923"/>
      <c r="AT109" s="954"/>
      <c r="AU109" s="922" t="s">
        <v>408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409</v>
      </c>
      <c r="BR109" s="923"/>
      <c r="BS109" s="923"/>
      <c r="BT109" s="923"/>
      <c r="BU109" s="924"/>
      <c r="BV109" s="925" t="s">
        <v>288</v>
      </c>
      <c r="BW109" s="923"/>
      <c r="BX109" s="923"/>
      <c r="BY109" s="923"/>
      <c r="BZ109" s="924"/>
      <c r="CA109" s="925" t="s">
        <v>287</v>
      </c>
      <c r="CB109" s="923"/>
      <c r="CC109" s="923"/>
      <c r="CD109" s="923"/>
      <c r="CE109" s="924"/>
      <c r="CF109" s="961" t="s">
        <v>410</v>
      </c>
      <c r="CG109" s="961"/>
      <c r="CH109" s="961"/>
      <c r="CI109" s="961"/>
      <c r="CJ109" s="961"/>
      <c r="CK109" s="925" t="s">
        <v>411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409</v>
      </c>
      <c r="DH109" s="923"/>
      <c r="DI109" s="923"/>
      <c r="DJ109" s="923"/>
      <c r="DK109" s="924"/>
      <c r="DL109" s="925" t="s">
        <v>288</v>
      </c>
      <c r="DM109" s="923"/>
      <c r="DN109" s="923"/>
      <c r="DO109" s="923"/>
      <c r="DP109" s="924"/>
      <c r="DQ109" s="925" t="s">
        <v>287</v>
      </c>
      <c r="DR109" s="923"/>
      <c r="DS109" s="923"/>
      <c r="DT109" s="923"/>
      <c r="DU109" s="924"/>
      <c r="DV109" s="925" t="s">
        <v>410</v>
      </c>
      <c r="DW109" s="923"/>
      <c r="DX109" s="923"/>
      <c r="DY109" s="923"/>
      <c r="DZ109" s="954"/>
    </row>
    <row r="110" spans="1:131" s="199" customFormat="1" ht="26.25" customHeight="1" x14ac:dyDescent="0.15">
      <c r="A110" s="825" t="s">
        <v>412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5406529</v>
      </c>
      <c r="AB110" s="916"/>
      <c r="AC110" s="916"/>
      <c r="AD110" s="916"/>
      <c r="AE110" s="917"/>
      <c r="AF110" s="918">
        <v>5159269</v>
      </c>
      <c r="AG110" s="916"/>
      <c r="AH110" s="916"/>
      <c r="AI110" s="916"/>
      <c r="AJ110" s="917"/>
      <c r="AK110" s="918">
        <v>4950399</v>
      </c>
      <c r="AL110" s="916"/>
      <c r="AM110" s="916"/>
      <c r="AN110" s="916"/>
      <c r="AO110" s="917"/>
      <c r="AP110" s="919">
        <v>14.7</v>
      </c>
      <c r="AQ110" s="920"/>
      <c r="AR110" s="920"/>
      <c r="AS110" s="920"/>
      <c r="AT110" s="921"/>
      <c r="AU110" s="955" t="s">
        <v>61</v>
      </c>
      <c r="AV110" s="956"/>
      <c r="AW110" s="956"/>
      <c r="AX110" s="956"/>
      <c r="AY110" s="956"/>
      <c r="AZ110" s="881" t="s">
        <v>413</v>
      </c>
      <c r="BA110" s="826"/>
      <c r="BB110" s="826"/>
      <c r="BC110" s="826"/>
      <c r="BD110" s="826"/>
      <c r="BE110" s="826"/>
      <c r="BF110" s="826"/>
      <c r="BG110" s="826"/>
      <c r="BH110" s="826"/>
      <c r="BI110" s="826"/>
      <c r="BJ110" s="826"/>
      <c r="BK110" s="826"/>
      <c r="BL110" s="826"/>
      <c r="BM110" s="826"/>
      <c r="BN110" s="826"/>
      <c r="BO110" s="826"/>
      <c r="BP110" s="827"/>
      <c r="BQ110" s="882">
        <v>49120044</v>
      </c>
      <c r="BR110" s="863"/>
      <c r="BS110" s="863"/>
      <c r="BT110" s="863"/>
      <c r="BU110" s="863"/>
      <c r="BV110" s="863">
        <v>47133477</v>
      </c>
      <c r="BW110" s="863"/>
      <c r="BX110" s="863"/>
      <c r="BY110" s="863"/>
      <c r="BZ110" s="863"/>
      <c r="CA110" s="863">
        <v>45631228</v>
      </c>
      <c r="CB110" s="863"/>
      <c r="CC110" s="863"/>
      <c r="CD110" s="863"/>
      <c r="CE110" s="863"/>
      <c r="CF110" s="887">
        <v>135.1</v>
      </c>
      <c r="CG110" s="888"/>
      <c r="CH110" s="888"/>
      <c r="CI110" s="888"/>
      <c r="CJ110" s="888"/>
      <c r="CK110" s="951" t="s">
        <v>414</v>
      </c>
      <c r="CL110" s="837"/>
      <c r="CM110" s="912" t="s">
        <v>415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416</v>
      </c>
      <c r="DH110" s="863"/>
      <c r="DI110" s="863"/>
      <c r="DJ110" s="863"/>
      <c r="DK110" s="863"/>
      <c r="DL110" s="863" t="s">
        <v>416</v>
      </c>
      <c r="DM110" s="863"/>
      <c r="DN110" s="863"/>
      <c r="DO110" s="863"/>
      <c r="DP110" s="863"/>
      <c r="DQ110" s="863" t="s">
        <v>416</v>
      </c>
      <c r="DR110" s="863"/>
      <c r="DS110" s="863"/>
      <c r="DT110" s="863"/>
      <c r="DU110" s="863"/>
      <c r="DV110" s="864" t="s">
        <v>416</v>
      </c>
      <c r="DW110" s="864"/>
      <c r="DX110" s="864"/>
      <c r="DY110" s="864"/>
      <c r="DZ110" s="865"/>
    </row>
    <row r="111" spans="1:131" s="199" customFormat="1" ht="26.25" customHeight="1" x14ac:dyDescent="0.15">
      <c r="A111" s="792" t="s">
        <v>417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418</v>
      </c>
      <c r="AB111" s="944"/>
      <c r="AC111" s="944"/>
      <c r="AD111" s="944"/>
      <c r="AE111" s="945"/>
      <c r="AF111" s="946" t="s">
        <v>418</v>
      </c>
      <c r="AG111" s="944"/>
      <c r="AH111" s="944"/>
      <c r="AI111" s="944"/>
      <c r="AJ111" s="945"/>
      <c r="AK111" s="946" t="s">
        <v>418</v>
      </c>
      <c r="AL111" s="944"/>
      <c r="AM111" s="944"/>
      <c r="AN111" s="944"/>
      <c r="AO111" s="945"/>
      <c r="AP111" s="947" t="s">
        <v>418</v>
      </c>
      <c r="AQ111" s="948"/>
      <c r="AR111" s="948"/>
      <c r="AS111" s="948"/>
      <c r="AT111" s="949"/>
      <c r="AU111" s="957"/>
      <c r="AV111" s="958"/>
      <c r="AW111" s="958"/>
      <c r="AX111" s="958"/>
      <c r="AY111" s="958"/>
      <c r="AZ111" s="833" t="s">
        <v>419</v>
      </c>
      <c r="BA111" s="768"/>
      <c r="BB111" s="768"/>
      <c r="BC111" s="768"/>
      <c r="BD111" s="768"/>
      <c r="BE111" s="768"/>
      <c r="BF111" s="768"/>
      <c r="BG111" s="768"/>
      <c r="BH111" s="768"/>
      <c r="BI111" s="768"/>
      <c r="BJ111" s="768"/>
      <c r="BK111" s="768"/>
      <c r="BL111" s="768"/>
      <c r="BM111" s="768"/>
      <c r="BN111" s="768"/>
      <c r="BO111" s="768"/>
      <c r="BP111" s="769"/>
      <c r="BQ111" s="834">
        <v>16376</v>
      </c>
      <c r="BR111" s="835"/>
      <c r="BS111" s="835"/>
      <c r="BT111" s="835"/>
      <c r="BU111" s="835"/>
      <c r="BV111" s="835">
        <v>8067</v>
      </c>
      <c r="BW111" s="835"/>
      <c r="BX111" s="835"/>
      <c r="BY111" s="835"/>
      <c r="BZ111" s="835"/>
      <c r="CA111" s="835" t="s">
        <v>112</v>
      </c>
      <c r="CB111" s="835"/>
      <c r="CC111" s="835"/>
      <c r="CD111" s="835"/>
      <c r="CE111" s="835"/>
      <c r="CF111" s="896" t="s">
        <v>112</v>
      </c>
      <c r="CG111" s="897"/>
      <c r="CH111" s="897"/>
      <c r="CI111" s="897"/>
      <c r="CJ111" s="897"/>
      <c r="CK111" s="952"/>
      <c r="CL111" s="839"/>
      <c r="CM111" s="842" t="s">
        <v>420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421</v>
      </c>
      <c r="B112" s="938"/>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423</v>
      </c>
      <c r="BA112" s="768"/>
      <c r="BB112" s="768"/>
      <c r="BC112" s="768"/>
      <c r="BD112" s="768"/>
      <c r="BE112" s="768"/>
      <c r="BF112" s="768"/>
      <c r="BG112" s="768"/>
      <c r="BH112" s="768"/>
      <c r="BI112" s="768"/>
      <c r="BJ112" s="768"/>
      <c r="BK112" s="768"/>
      <c r="BL112" s="768"/>
      <c r="BM112" s="768"/>
      <c r="BN112" s="768"/>
      <c r="BO112" s="768"/>
      <c r="BP112" s="769"/>
      <c r="BQ112" s="834">
        <v>38319869</v>
      </c>
      <c r="BR112" s="835"/>
      <c r="BS112" s="835"/>
      <c r="BT112" s="835"/>
      <c r="BU112" s="835"/>
      <c r="BV112" s="835">
        <v>38274211</v>
      </c>
      <c r="BW112" s="835"/>
      <c r="BX112" s="835"/>
      <c r="BY112" s="835"/>
      <c r="BZ112" s="835"/>
      <c r="CA112" s="835">
        <v>37483120</v>
      </c>
      <c r="CB112" s="835"/>
      <c r="CC112" s="835"/>
      <c r="CD112" s="835"/>
      <c r="CE112" s="835"/>
      <c r="CF112" s="896">
        <v>111</v>
      </c>
      <c r="CG112" s="897"/>
      <c r="CH112" s="897"/>
      <c r="CI112" s="897"/>
      <c r="CJ112" s="897"/>
      <c r="CK112" s="952"/>
      <c r="CL112" s="839"/>
      <c r="CM112" s="842" t="s">
        <v>424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2812484</v>
      </c>
      <c r="AB113" s="944"/>
      <c r="AC113" s="944"/>
      <c r="AD113" s="944"/>
      <c r="AE113" s="945"/>
      <c r="AF113" s="946">
        <v>2906977</v>
      </c>
      <c r="AG113" s="944"/>
      <c r="AH113" s="944"/>
      <c r="AI113" s="944"/>
      <c r="AJ113" s="945"/>
      <c r="AK113" s="946">
        <v>2840533</v>
      </c>
      <c r="AL113" s="944"/>
      <c r="AM113" s="944"/>
      <c r="AN113" s="944"/>
      <c r="AO113" s="945"/>
      <c r="AP113" s="947">
        <v>8.4</v>
      </c>
      <c r="AQ113" s="948"/>
      <c r="AR113" s="948"/>
      <c r="AS113" s="948"/>
      <c r="AT113" s="949"/>
      <c r="AU113" s="957"/>
      <c r="AV113" s="958"/>
      <c r="AW113" s="958"/>
      <c r="AX113" s="958"/>
      <c r="AY113" s="958"/>
      <c r="AZ113" s="833" t="s">
        <v>426</v>
      </c>
      <c r="BA113" s="768"/>
      <c r="BB113" s="768"/>
      <c r="BC113" s="768"/>
      <c r="BD113" s="768"/>
      <c r="BE113" s="768"/>
      <c r="BF113" s="768"/>
      <c r="BG113" s="768"/>
      <c r="BH113" s="768"/>
      <c r="BI113" s="768"/>
      <c r="BJ113" s="768"/>
      <c r="BK113" s="768"/>
      <c r="BL113" s="768"/>
      <c r="BM113" s="768"/>
      <c r="BN113" s="768"/>
      <c r="BO113" s="768"/>
      <c r="BP113" s="769"/>
      <c r="BQ113" s="834">
        <v>613761</v>
      </c>
      <c r="BR113" s="835"/>
      <c r="BS113" s="835"/>
      <c r="BT113" s="835"/>
      <c r="BU113" s="835"/>
      <c r="BV113" s="835">
        <v>712521</v>
      </c>
      <c r="BW113" s="835"/>
      <c r="BX113" s="835"/>
      <c r="BY113" s="835"/>
      <c r="BZ113" s="835"/>
      <c r="CA113" s="835">
        <v>626309</v>
      </c>
      <c r="CB113" s="835"/>
      <c r="CC113" s="835"/>
      <c r="CD113" s="835"/>
      <c r="CE113" s="835"/>
      <c r="CF113" s="896">
        <v>1.9</v>
      </c>
      <c r="CG113" s="897"/>
      <c r="CH113" s="897"/>
      <c r="CI113" s="897"/>
      <c r="CJ113" s="897"/>
      <c r="CK113" s="952"/>
      <c r="CL113" s="839"/>
      <c r="CM113" s="842" t="s">
        <v>427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304938</v>
      </c>
      <c r="AB114" s="798"/>
      <c r="AC114" s="798"/>
      <c r="AD114" s="798"/>
      <c r="AE114" s="799"/>
      <c r="AF114" s="800">
        <v>87701</v>
      </c>
      <c r="AG114" s="798"/>
      <c r="AH114" s="798"/>
      <c r="AI114" s="798"/>
      <c r="AJ114" s="799"/>
      <c r="AK114" s="800">
        <v>90176</v>
      </c>
      <c r="AL114" s="798"/>
      <c r="AM114" s="798"/>
      <c r="AN114" s="798"/>
      <c r="AO114" s="799"/>
      <c r="AP114" s="845">
        <v>0.3</v>
      </c>
      <c r="AQ114" s="846"/>
      <c r="AR114" s="846"/>
      <c r="AS114" s="846"/>
      <c r="AT114" s="847"/>
      <c r="AU114" s="957"/>
      <c r="AV114" s="958"/>
      <c r="AW114" s="958"/>
      <c r="AX114" s="958"/>
      <c r="AY114" s="958"/>
      <c r="AZ114" s="833" t="s">
        <v>429</v>
      </c>
      <c r="BA114" s="768"/>
      <c r="BB114" s="768"/>
      <c r="BC114" s="768"/>
      <c r="BD114" s="768"/>
      <c r="BE114" s="768"/>
      <c r="BF114" s="768"/>
      <c r="BG114" s="768"/>
      <c r="BH114" s="768"/>
      <c r="BI114" s="768"/>
      <c r="BJ114" s="768"/>
      <c r="BK114" s="768"/>
      <c r="BL114" s="768"/>
      <c r="BM114" s="768"/>
      <c r="BN114" s="768"/>
      <c r="BO114" s="768"/>
      <c r="BP114" s="769"/>
      <c r="BQ114" s="834">
        <v>12010457</v>
      </c>
      <c r="BR114" s="835"/>
      <c r="BS114" s="835"/>
      <c r="BT114" s="835"/>
      <c r="BU114" s="835"/>
      <c r="BV114" s="835">
        <v>11794120</v>
      </c>
      <c r="BW114" s="835"/>
      <c r="BX114" s="835"/>
      <c r="BY114" s="835"/>
      <c r="BZ114" s="835"/>
      <c r="CA114" s="835">
        <v>11968102</v>
      </c>
      <c r="CB114" s="835"/>
      <c r="CC114" s="835"/>
      <c r="CD114" s="835"/>
      <c r="CE114" s="835"/>
      <c r="CF114" s="896">
        <v>35.4</v>
      </c>
      <c r="CG114" s="897"/>
      <c r="CH114" s="897"/>
      <c r="CI114" s="897"/>
      <c r="CJ114" s="897"/>
      <c r="CK114" s="952"/>
      <c r="CL114" s="839"/>
      <c r="CM114" s="842" t="s">
        <v>430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8552</v>
      </c>
      <c r="AB115" s="944"/>
      <c r="AC115" s="944"/>
      <c r="AD115" s="944"/>
      <c r="AE115" s="945"/>
      <c r="AF115" s="946">
        <v>8309</v>
      </c>
      <c r="AG115" s="944"/>
      <c r="AH115" s="944"/>
      <c r="AI115" s="944"/>
      <c r="AJ115" s="945"/>
      <c r="AK115" s="946" t="s">
        <v>112</v>
      </c>
      <c r="AL115" s="944"/>
      <c r="AM115" s="944"/>
      <c r="AN115" s="944"/>
      <c r="AO115" s="945"/>
      <c r="AP115" s="947" t="s">
        <v>112</v>
      </c>
      <c r="AQ115" s="948"/>
      <c r="AR115" s="948"/>
      <c r="AS115" s="948"/>
      <c r="AT115" s="949"/>
      <c r="AU115" s="957"/>
      <c r="AV115" s="958"/>
      <c r="AW115" s="958"/>
      <c r="AX115" s="958"/>
      <c r="AY115" s="958"/>
      <c r="AZ115" s="833" t="s">
        <v>432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433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434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16376</v>
      </c>
      <c r="DH116" s="798"/>
      <c r="DI116" s="798"/>
      <c r="DJ116" s="798"/>
      <c r="DK116" s="799"/>
      <c r="DL116" s="800">
        <v>8067</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437</v>
      </c>
      <c r="Z117" s="924"/>
      <c r="AA117" s="929">
        <v>8532503</v>
      </c>
      <c r="AB117" s="930"/>
      <c r="AC117" s="930"/>
      <c r="AD117" s="930"/>
      <c r="AE117" s="931"/>
      <c r="AF117" s="932">
        <v>8162256</v>
      </c>
      <c r="AG117" s="930"/>
      <c r="AH117" s="930"/>
      <c r="AI117" s="930"/>
      <c r="AJ117" s="931"/>
      <c r="AK117" s="932">
        <v>7881108</v>
      </c>
      <c r="AL117" s="930"/>
      <c r="AM117" s="930"/>
      <c r="AN117" s="930"/>
      <c r="AO117" s="931"/>
      <c r="AP117" s="933"/>
      <c r="AQ117" s="934"/>
      <c r="AR117" s="934"/>
      <c r="AS117" s="934"/>
      <c r="AT117" s="935"/>
      <c r="AU117" s="957"/>
      <c r="AV117" s="958"/>
      <c r="AW117" s="958"/>
      <c r="AX117" s="958"/>
      <c r="AY117" s="958"/>
      <c r="AZ117" s="884" t="s">
        <v>438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411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409</v>
      </c>
      <c r="AB118" s="923"/>
      <c r="AC118" s="923"/>
      <c r="AD118" s="923"/>
      <c r="AE118" s="924"/>
      <c r="AF118" s="925" t="s">
        <v>288</v>
      </c>
      <c r="AG118" s="923"/>
      <c r="AH118" s="923"/>
      <c r="AI118" s="923"/>
      <c r="AJ118" s="924"/>
      <c r="AK118" s="925" t="s">
        <v>287</v>
      </c>
      <c r="AL118" s="923"/>
      <c r="AM118" s="923"/>
      <c r="AN118" s="923"/>
      <c r="AO118" s="924"/>
      <c r="AP118" s="926" t="s">
        <v>410</v>
      </c>
      <c r="AQ118" s="927"/>
      <c r="AR118" s="927"/>
      <c r="AS118" s="927"/>
      <c r="AT118" s="928"/>
      <c r="AU118" s="957"/>
      <c r="AV118" s="958"/>
      <c r="AW118" s="958"/>
      <c r="AX118" s="958"/>
      <c r="AY118" s="958"/>
      <c r="AZ118" s="900" t="s">
        <v>440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441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414</v>
      </c>
      <c r="B119" s="837"/>
      <c r="C119" s="912" t="s">
        <v>415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442</v>
      </c>
      <c r="BP119" s="899"/>
      <c r="BQ119" s="903">
        <v>100080507</v>
      </c>
      <c r="BR119" s="866"/>
      <c r="BS119" s="866"/>
      <c r="BT119" s="866"/>
      <c r="BU119" s="866"/>
      <c r="BV119" s="866">
        <v>97922396</v>
      </c>
      <c r="BW119" s="866"/>
      <c r="BX119" s="866"/>
      <c r="BY119" s="866"/>
      <c r="BZ119" s="866"/>
      <c r="CA119" s="866">
        <v>95708759</v>
      </c>
      <c r="CB119" s="866"/>
      <c r="CC119" s="866"/>
      <c r="CD119" s="866"/>
      <c r="CE119" s="866"/>
      <c r="CF119" s="764"/>
      <c r="CG119" s="765"/>
      <c r="CH119" s="765"/>
      <c r="CI119" s="765"/>
      <c r="CJ119" s="855"/>
      <c r="CK119" s="953"/>
      <c r="CL119" s="841"/>
      <c r="CM119" s="859" t="s">
        <v>443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420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444</v>
      </c>
      <c r="AV120" s="905"/>
      <c r="AW120" s="905"/>
      <c r="AX120" s="905"/>
      <c r="AY120" s="906"/>
      <c r="AZ120" s="881" t="s">
        <v>445</v>
      </c>
      <c r="BA120" s="826"/>
      <c r="BB120" s="826"/>
      <c r="BC120" s="826"/>
      <c r="BD120" s="826"/>
      <c r="BE120" s="826"/>
      <c r="BF120" s="826"/>
      <c r="BG120" s="826"/>
      <c r="BH120" s="826"/>
      <c r="BI120" s="826"/>
      <c r="BJ120" s="826"/>
      <c r="BK120" s="826"/>
      <c r="BL120" s="826"/>
      <c r="BM120" s="826"/>
      <c r="BN120" s="826"/>
      <c r="BO120" s="826"/>
      <c r="BP120" s="827"/>
      <c r="BQ120" s="882">
        <v>14826631</v>
      </c>
      <c r="BR120" s="863"/>
      <c r="BS120" s="863"/>
      <c r="BT120" s="863"/>
      <c r="BU120" s="863"/>
      <c r="BV120" s="863">
        <v>15387380</v>
      </c>
      <c r="BW120" s="863"/>
      <c r="BX120" s="863"/>
      <c r="BY120" s="863"/>
      <c r="BZ120" s="863"/>
      <c r="CA120" s="863">
        <v>15206418</v>
      </c>
      <c r="CB120" s="863"/>
      <c r="CC120" s="863"/>
      <c r="CD120" s="863"/>
      <c r="CE120" s="863"/>
      <c r="CF120" s="887">
        <v>45</v>
      </c>
      <c r="CG120" s="888"/>
      <c r="CH120" s="888"/>
      <c r="CI120" s="888"/>
      <c r="CJ120" s="888"/>
      <c r="CK120" s="889" t="s">
        <v>446</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33059202</v>
      </c>
      <c r="DH120" s="863"/>
      <c r="DI120" s="863"/>
      <c r="DJ120" s="863"/>
      <c r="DK120" s="863"/>
      <c r="DL120" s="863">
        <v>33138173</v>
      </c>
      <c r="DM120" s="863"/>
      <c r="DN120" s="863"/>
      <c r="DO120" s="863"/>
      <c r="DP120" s="863"/>
      <c r="DQ120" s="863">
        <v>32450173</v>
      </c>
      <c r="DR120" s="863"/>
      <c r="DS120" s="863"/>
      <c r="DT120" s="863"/>
      <c r="DU120" s="863"/>
      <c r="DV120" s="864">
        <v>96.1</v>
      </c>
      <c r="DW120" s="864"/>
      <c r="DX120" s="864"/>
      <c r="DY120" s="864"/>
      <c r="DZ120" s="865"/>
    </row>
    <row r="121" spans="1:130" s="199" customFormat="1" ht="26.25" customHeight="1" x14ac:dyDescent="0.15">
      <c r="A121" s="838"/>
      <c r="B121" s="839"/>
      <c r="C121" s="884" t="s">
        <v>447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448</v>
      </c>
      <c r="BA121" s="768"/>
      <c r="BB121" s="768"/>
      <c r="BC121" s="768"/>
      <c r="BD121" s="768"/>
      <c r="BE121" s="768"/>
      <c r="BF121" s="768"/>
      <c r="BG121" s="768"/>
      <c r="BH121" s="768"/>
      <c r="BI121" s="768"/>
      <c r="BJ121" s="768"/>
      <c r="BK121" s="768"/>
      <c r="BL121" s="768"/>
      <c r="BM121" s="768"/>
      <c r="BN121" s="768"/>
      <c r="BO121" s="768"/>
      <c r="BP121" s="769"/>
      <c r="BQ121" s="834">
        <v>14338555</v>
      </c>
      <c r="BR121" s="835"/>
      <c r="BS121" s="835"/>
      <c r="BT121" s="835"/>
      <c r="BU121" s="835"/>
      <c r="BV121" s="835">
        <v>13895563</v>
      </c>
      <c r="BW121" s="835"/>
      <c r="BX121" s="835"/>
      <c r="BY121" s="835"/>
      <c r="BZ121" s="835"/>
      <c r="CA121" s="835">
        <v>13293283</v>
      </c>
      <c r="CB121" s="835"/>
      <c r="CC121" s="835"/>
      <c r="CD121" s="835"/>
      <c r="CE121" s="835"/>
      <c r="CF121" s="896">
        <v>39.4</v>
      </c>
      <c r="CG121" s="897"/>
      <c r="CH121" s="897"/>
      <c r="CI121" s="897"/>
      <c r="CJ121" s="897"/>
      <c r="CK121" s="890"/>
      <c r="CL121" s="876"/>
      <c r="CM121" s="876"/>
      <c r="CN121" s="876"/>
      <c r="CO121" s="877"/>
      <c r="CP121" s="856" t="s">
        <v>390</v>
      </c>
      <c r="CQ121" s="857"/>
      <c r="CR121" s="857"/>
      <c r="CS121" s="857"/>
      <c r="CT121" s="857"/>
      <c r="CU121" s="857"/>
      <c r="CV121" s="857"/>
      <c r="CW121" s="857"/>
      <c r="CX121" s="857"/>
      <c r="CY121" s="857"/>
      <c r="CZ121" s="857"/>
      <c r="DA121" s="857"/>
      <c r="DB121" s="857"/>
      <c r="DC121" s="857"/>
      <c r="DD121" s="857"/>
      <c r="DE121" s="857"/>
      <c r="DF121" s="858"/>
      <c r="DG121" s="834">
        <v>2657412</v>
      </c>
      <c r="DH121" s="835"/>
      <c r="DI121" s="835"/>
      <c r="DJ121" s="835"/>
      <c r="DK121" s="835"/>
      <c r="DL121" s="835">
        <v>2356033</v>
      </c>
      <c r="DM121" s="835"/>
      <c r="DN121" s="835"/>
      <c r="DO121" s="835"/>
      <c r="DP121" s="835"/>
      <c r="DQ121" s="835">
        <v>2198673</v>
      </c>
      <c r="DR121" s="835"/>
      <c r="DS121" s="835"/>
      <c r="DT121" s="835"/>
      <c r="DU121" s="835"/>
      <c r="DV121" s="812">
        <v>6.5</v>
      </c>
      <c r="DW121" s="812"/>
      <c r="DX121" s="812"/>
      <c r="DY121" s="812"/>
      <c r="DZ121" s="813"/>
    </row>
    <row r="122" spans="1:130" s="199" customFormat="1" ht="26.25" customHeight="1" x14ac:dyDescent="0.15">
      <c r="A122" s="838"/>
      <c r="B122" s="839"/>
      <c r="C122" s="842" t="s">
        <v>430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449</v>
      </c>
      <c r="BA122" s="901"/>
      <c r="BB122" s="901"/>
      <c r="BC122" s="901"/>
      <c r="BD122" s="901"/>
      <c r="BE122" s="901"/>
      <c r="BF122" s="901"/>
      <c r="BG122" s="901"/>
      <c r="BH122" s="901"/>
      <c r="BI122" s="901"/>
      <c r="BJ122" s="901"/>
      <c r="BK122" s="901"/>
      <c r="BL122" s="901"/>
      <c r="BM122" s="901"/>
      <c r="BN122" s="901"/>
      <c r="BO122" s="901"/>
      <c r="BP122" s="902"/>
      <c r="BQ122" s="903">
        <v>73362145</v>
      </c>
      <c r="BR122" s="866"/>
      <c r="BS122" s="866"/>
      <c r="BT122" s="866"/>
      <c r="BU122" s="866"/>
      <c r="BV122" s="866">
        <v>73003175</v>
      </c>
      <c r="BW122" s="866"/>
      <c r="BX122" s="866"/>
      <c r="BY122" s="866"/>
      <c r="BZ122" s="866"/>
      <c r="CA122" s="866">
        <v>72572631</v>
      </c>
      <c r="CB122" s="866"/>
      <c r="CC122" s="866"/>
      <c r="CD122" s="866"/>
      <c r="CE122" s="866"/>
      <c r="CF122" s="867">
        <v>214.9</v>
      </c>
      <c r="CG122" s="868"/>
      <c r="CH122" s="868"/>
      <c r="CI122" s="868"/>
      <c r="CJ122" s="868"/>
      <c r="CK122" s="890"/>
      <c r="CL122" s="876"/>
      <c r="CM122" s="876"/>
      <c r="CN122" s="876"/>
      <c r="CO122" s="877"/>
      <c r="CP122" s="856" t="s">
        <v>391</v>
      </c>
      <c r="CQ122" s="857"/>
      <c r="CR122" s="857"/>
      <c r="CS122" s="857"/>
      <c r="CT122" s="857"/>
      <c r="CU122" s="857"/>
      <c r="CV122" s="857"/>
      <c r="CW122" s="857"/>
      <c r="CX122" s="857"/>
      <c r="CY122" s="857"/>
      <c r="CZ122" s="857"/>
      <c r="DA122" s="857"/>
      <c r="DB122" s="857"/>
      <c r="DC122" s="857"/>
      <c r="DD122" s="857"/>
      <c r="DE122" s="857"/>
      <c r="DF122" s="858"/>
      <c r="DG122" s="834">
        <v>1431218</v>
      </c>
      <c r="DH122" s="835"/>
      <c r="DI122" s="835"/>
      <c r="DJ122" s="835"/>
      <c r="DK122" s="835"/>
      <c r="DL122" s="835">
        <v>1580989</v>
      </c>
      <c r="DM122" s="835"/>
      <c r="DN122" s="835"/>
      <c r="DO122" s="835"/>
      <c r="DP122" s="835"/>
      <c r="DQ122" s="835">
        <v>1629079</v>
      </c>
      <c r="DR122" s="835"/>
      <c r="DS122" s="835"/>
      <c r="DT122" s="835"/>
      <c r="DU122" s="835"/>
      <c r="DV122" s="812">
        <v>4.8</v>
      </c>
      <c r="DW122" s="812"/>
      <c r="DX122" s="812"/>
      <c r="DY122" s="812"/>
      <c r="DZ122" s="813"/>
    </row>
    <row r="123" spans="1:130" s="199" customFormat="1" ht="26.25" customHeight="1" x14ac:dyDescent="0.15">
      <c r="A123" s="838"/>
      <c r="B123" s="839"/>
      <c r="C123" s="842" t="s">
        <v>436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8552</v>
      </c>
      <c r="AB123" s="798"/>
      <c r="AC123" s="798"/>
      <c r="AD123" s="798"/>
      <c r="AE123" s="799"/>
      <c r="AF123" s="800">
        <v>8309</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450</v>
      </c>
      <c r="BP123" s="899"/>
      <c r="BQ123" s="853">
        <v>102527331</v>
      </c>
      <c r="BR123" s="854"/>
      <c r="BS123" s="854"/>
      <c r="BT123" s="854"/>
      <c r="BU123" s="854"/>
      <c r="BV123" s="854">
        <v>102286118</v>
      </c>
      <c r="BW123" s="854"/>
      <c r="BX123" s="854"/>
      <c r="BY123" s="854"/>
      <c r="BZ123" s="854"/>
      <c r="CA123" s="854">
        <v>101072332</v>
      </c>
      <c r="CB123" s="854"/>
      <c r="CC123" s="854"/>
      <c r="CD123" s="854"/>
      <c r="CE123" s="854"/>
      <c r="CF123" s="764"/>
      <c r="CG123" s="765"/>
      <c r="CH123" s="765"/>
      <c r="CI123" s="765"/>
      <c r="CJ123" s="855"/>
      <c r="CK123" s="890"/>
      <c r="CL123" s="876"/>
      <c r="CM123" s="876"/>
      <c r="CN123" s="876"/>
      <c r="CO123" s="877"/>
      <c r="CP123" s="856" t="s">
        <v>393</v>
      </c>
      <c r="CQ123" s="857"/>
      <c r="CR123" s="857"/>
      <c r="CS123" s="857"/>
      <c r="CT123" s="857"/>
      <c r="CU123" s="857"/>
      <c r="CV123" s="857"/>
      <c r="CW123" s="857"/>
      <c r="CX123" s="857"/>
      <c r="CY123" s="857"/>
      <c r="CZ123" s="857"/>
      <c r="DA123" s="857"/>
      <c r="DB123" s="857"/>
      <c r="DC123" s="857"/>
      <c r="DD123" s="857"/>
      <c r="DE123" s="857"/>
      <c r="DF123" s="858"/>
      <c r="DG123" s="797">
        <v>707287</v>
      </c>
      <c r="DH123" s="798"/>
      <c r="DI123" s="798"/>
      <c r="DJ123" s="798"/>
      <c r="DK123" s="799"/>
      <c r="DL123" s="800">
        <v>683717</v>
      </c>
      <c r="DM123" s="798"/>
      <c r="DN123" s="798"/>
      <c r="DO123" s="798"/>
      <c r="DP123" s="799"/>
      <c r="DQ123" s="800">
        <v>651775</v>
      </c>
      <c r="DR123" s="798"/>
      <c r="DS123" s="798"/>
      <c r="DT123" s="798"/>
      <c r="DU123" s="799"/>
      <c r="DV123" s="845">
        <v>1.9</v>
      </c>
      <c r="DW123" s="846"/>
      <c r="DX123" s="846"/>
      <c r="DY123" s="846"/>
      <c r="DZ123" s="847"/>
    </row>
    <row r="124" spans="1:130" s="199" customFormat="1" ht="26.25" customHeight="1" thickBot="1" x14ac:dyDescent="0.2">
      <c r="A124" s="838"/>
      <c r="B124" s="839"/>
      <c r="C124" s="842" t="s">
        <v>439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451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452</v>
      </c>
      <c r="CQ124" s="857"/>
      <c r="CR124" s="857"/>
      <c r="CS124" s="857"/>
      <c r="CT124" s="857"/>
      <c r="CU124" s="857"/>
      <c r="CV124" s="857"/>
      <c r="CW124" s="857"/>
      <c r="CX124" s="857"/>
      <c r="CY124" s="857"/>
      <c r="CZ124" s="857"/>
      <c r="DA124" s="857"/>
      <c r="DB124" s="857"/>
      <c r="DC124" s="857"/>
      <c r="DD124" s="857"/>
      <c r="DE124" s="857"/>
      <c r="DF124" s="858"/>
      <c r="DG124" s="780">
        <v>464750</v>
      </c>
      <c r="DH124" s="781"/>
      <c r="DI124" s="781"/>
      <c r="DJ124" s="781"/>
      <c r="DK124" s="782"/>
      <c r="DL124" s="783">
        <v>515299</v>
      </c>
      <c r="DM124" s="781"/>
      <c r="DN124" s="781"/>
      <c r="DO124" s="781"/>
      <c r="DP124" s="782"/>
      <c r="DQ124" s="783">
        <v>553420</v>
      </c>
      <c r="DR124" s="781"/>
      <c r="DS124" s="781"/>
      <c r="DT124" s="781"/>
      <c r="DU124" s="782"/>
      <c r="DV124" s="869">
        <v>1.6</v>
      </c>
      <c r="DW124" s="870"/>
      <c r="DX124" s="870"/>
      <c r="DY124" s="870"/>
      <c r="DZ124" s="871"/>
    </row>
    <row r="125" spans="1:130" s="199" customFormat="1" ht="26.25" customHeight="1" x14ac:dyDescent="0.15">
      <c r="A125" s="838"/>
      <c r="B125" s="839"/>
      <c r="C125" s="842" t="s">
        <v>441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453</v>
      </c>
      <c r="CL125" s="873"/>
      <c r="CM125" s="873"/>
      <c r="CN125" s="873"/>
      <c r="CO125" s="874"/>
      <c r="CP125" s="881" t="s">
        <v>454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443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456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457</v>
      </c>
      <c r="AY127" s="830"/>
      <c r="AZ127" s="830"/>
      <c r="BA127" s="830"/>
      <c r="BB127" s="830"/>
      <c r="BC127" s="830"/>
      <c r="BD127" s="830"/>
      <c r="BE127" s="831"/>
      <c r="BF127" s="829" t="s">
        <v>458</v>
      </c>
      <c r="BG127" s="830"/>
      <c r="BH127" s="830"/>
      <c r="BI127" s="830"/>
      <c r="BJ127" s="830"/>
      <c r="BK127" s="830"/>
      <c r="BL127" s="831"/>
      <c r="BM127" s="829" t="s">
        <v>459</v>
      </c>
      <c r="BN127" s="830"/>
      <c r="BO127" s="830"/>
      <c r="BP127" s="830"/>
      <c r="BQ127" s="830"/>
      <c r="BR127" s="830"/>
      <c r="BS127" s="831"/>
      <c r="BT127" s="829" t="s">
        <v>460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462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463</v>
      </c>
      <c r="X128" s="816"/>
      <c r="Y128" s="816"/>
      <c r="Z128" s="817"/>
      <c r="AA128" s="818">
        <v>1071324</v>
      </c>
      <c r="AB128" s="819"/>
      <c r="AC128" s="819"/>
      <c r="AD128" s="819"/>
      <c r="AE128" s="820"/>
      <c r="AF128" s="821">
        <v>1040624</v>
      </c>
      <c r="AG128" s="819"/>
      <c r="AH128" s="819"/>
      <c r="AI128" s="819"/>
      <c r="AJ128" s="820"/>
      <c r="AK128" s="821">
        <v>1036507</v>
      </c>
      <c r="AL128" s="819"/>
      <c r="AM128" s="819"/>
      <c r="AN128" s="819"/>
      <c r="AO128" s="820"/>
      <c r="AP128" s="822"/>
      <c r="AQ128" s="823"/>
      <c r="AR128" s="823"/>
      <c r="AS128" s="823"/>
      <c r="AT128" s="824"/>
      <c r="AU128" s="235"/>
      <c r="AV128" s="235"/>
      <c r="AW128" s="235"/>
      <c r="AX128" s="825" t="s">
        <v>464</v>
      </c>
      <c r="AY128" s="826"/>
      <c r="AZ128" s="826"/>
      <c r="BA128" s="826"/>
      <c r="BB128" s="826"/>
      <c r="BC128" s="826"/>
      <c r="BD128" s="826"/>
      <c r="BE128" s="827"/>
      <c r="BF128" s="804" t="s">
        <v>112</v>
      </c>
      <c r="BG128" s="805"/>
      <c r="BH128" s="805"/>
      <c r="BI128" s="805"/>
      <c r="BJ128" s="805"/>
      <c r="BK128" s="805"/>
      <c r="BL128" s="828"/>
      <c r="BM128" s="804">
        <v>11.46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466</v>
      </c>
      <c r="X129" s="795"/>
      <c r="Y129" s="795"/>
      <c r="Z129" s="796"/>
      <c r="AA129" s="797">
        <v>40045241</v>
      </c>
      <c r="AB129" s="798"/>
      <c r="AC129" s="798"/>
      <c r="AD129" s="798"/>
      <c r="AE129" s="799"/>
      <c r="AF129" s="800">
        <v>40043629</v>
      </c>
      <c r="AG129" s="798"/>
      <c r="AH129" s="798"/>
      <c r="AI129" s="798"/>
      <c r="AJ129" s="799"/>
      <c r="AK129" s="800">
        <v>39846984</v>
      </c>
      <c r="AL129" s="798"/>
      <c r="AM129" s="798"/>
      <c r="AN129" s="798"/>
      <c r="AO129" s="799"/>
      <c r="AP129" s="801"/>
      <c r="AQ129" s="802"/>
      <c r="AR129" s="802"/>
      <c r="AS129" s="802"/>
      <c r="AT129" s="803"/>
      <c r="AU129" s="237"/>
      <c r="AV129" s="237"/>
      <c r="AW129" s="237"/>
      <c r="AX129" s="767" t="s">
        <v>467</v>
      </c>
      <c r="AY129" s="768"/>
      <c r="AZ129" s="768"/>
      <c r="BA129" s="768"/>
      <c r="BB129" s="768"/>
      <c r="BC129" s="768"/>
      <c r="BD129" s="768"/>
      <c r="BE129" s="769"/>
      <c r="BF129" s="787" t="s">
        <v>112</v>
      </c>
      <c r="BG129" s="788"/>
      <c r="BH129" s="788"/>
      <c r="BI129" s="788"/>
      <c r="BJ129" s="788"/>
      <c r="BK129" s="788"/>
      <c r="BL129" s="789"/>
      <c r="BM129" s="787">
        <v>16.46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469</v>
      </c>
      <c r="X130" s="795"/>
      <c r="Y130" s="795"/>
      <c r="Z130" s="796"/>
      <c r="AA130" s="797">
        <v>6108384</v>
      </c>
      <c r="AB130" s="798"/>
      <c r="AC130" s="798"/>
      <c r="AD130" s="798"/>
      <c r="AE130" s="799"/>
      <c r="AF130" s="800">
        <v>6008577</v>
      </c>
      <c r="AG130" s="798"/>
      <c r="AH130" s="798"/>
      <c r="AI130" s="798"/>
      <c r="AJ130" s="799"/>
      <c r="AK130" s="800">
        <v>6070119</v>
      </c>
      <c r="AL130" s="798"/>
      <c r="AM130" s="798"/>
      <c r="AN130" s="798"/>
      <c r="AO130" s="799"/>
      <c r="AP130" s="801"/>
      <c r="AQ130" s="802"/>
      <c r="AR130" s="802"/>
      <c r="AS130" s="802"/>
      <c r="AT130" s="803"/>
      <c r="AU130" s="237"/>
      <c r="AV130" s="237"/>
      <c r="AW130" s="237"/>
      <c r="AX130" s="767" t="s">
        <v>470</v>
      </c>
      <c r="AY130" s="768"/>
      <c r="AZ130" s="768"/>
      <c r="BA130" s="768"/>
      <c r="BB130" s="768"/>
      <c r="BC130" s="768"/>
      <c r="BD130" s="768"/>
      <c r="BE130" s="769"/>
      <c r="BF130" s="770">
        <v>3.1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471</v>
      </c>
      <c r="X131" s="778"/>
      <c r="Y131" s="778"/>
      <c r="Z131" s="779"/>
      <c r="AA131" s="780">
        <v>33936857</v>
      </c>
      <c r="AB131" s="781"/>
      <c r="AC131" s="781"/>
      <c r="AD131" s="781"/>
      <c r="AE131" s="782"/>
      <c r="AF131" s="783">
        <v>34035052</v>
      </c>
      <c r="AG131" s="781"/>
      <c r="AH131" s="781"/>
      <c r="AI131" s="781"/>
      <c r="AJ131" s="782"/>
      <c r="AK131" s="783">
        <v>33776865</v>
      </c>
      <c r="AL131" s="781"/>
      <c r="AM131" s="781"/>
      <c r="AN131" s="781"/>
      <c r="AO131" s="782"/>
      <c r="AP131" s="784"/>
      <c r="AQ131" s="785"/>
      <c r="AR131" s="785"/>
      <c r="AS131" s="785"/>
      <c r="AT131" s="786"/>
      <c r="AU131" s="237"/>
      <c r="AV131" s="237"/>
      <c r="AW131" s="237"/>
      <c r="AX131" s="745" t="s">
        <v>472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473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474</v>
      </c>
      <c r="W132" s="758"/>
      <c r="X132" s="758"/>
      <c r="Y132" s="758"/>
      <c r="Z132" s="759"/>
      <c r="AA132" s="760">
        <v>3.9862118049999999</v>
      </c>
      <c r="AB132" s="761"/>
      <c r="AC132" s="761"/>
      <c r="AD132" s="761"/>
      <c r="AE132" s="762"/>
      <c r="AF132" s="763">
        <v>3.270319669</v>
      </c>
      <c r="AG132" s="761"/>
      <c r="AH132" s="761"/>
      <c r="AI132" s="761"/>
      <c r="AJ132" s="762"/>
      <c r="AK132" s="763">
        <v>2.2929363039999999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475</v>
      </c>
      <c r="W133" s="737"/>
      <c r="X133" s="737"/>
      <c r="Y133" s="737"/>
      <c r="Z133" s="738"/>
      <c r="AA133" s="739">
        <v>5</v>
      </c>
      <c r="AB133" s="740"/>
      <c r="AC133" s="740"/>
      <c r="AD133" s="740"/>
      <c r="AE133" s="741"/>
      <c r="AF133" s="739">
        <v>4</v>
      </c>
      <c r="AG133" s="740"/>
      <c r="AH133" s="740"/>
      <c r="AI133" s="740"/>
      <c r="AJ133" s="741"/>
      <c r="AK133" s="739">
        <v>3.1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K29" zoomScale="70" zoomScaleNormal="85" zoomScaleSheetLayoutView="70" workbookViewId="0">
      <selection activeCell="N76" sqref="N76"/>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K58"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476</v>
      </c>
      <c r="B5" s="248"/>
      <c r="C5" s="248"/>
      <c r="D5" s="248"/>
      <c r="E5" s="248"/>
      <c r="F5" s="248"/>
      <c r="G5" s="248"/>
      <c r="H5" s="248"/>
      <c r="I5" s="248"/>
      <c r="J5" s="248"/>
      <c r="K5" s="248"/>
      <c r="L5" s="248"/>
      <c r="M5" s="248"/>
      <c r="N5" s="248"/>
      <c r="O5" s="249"/>
    </row>
    <row r="6" spans="1:16" x14ac:dyDescent="0.15">
      <c r="A6" s="250"/>
      <c r="B6" s="246"/>
      <c r="C6" s="246"/>
      <c r="D6" s="246"/>
      <c r="E6" s="246"/>
      <c r="F6" s="246"/>
      <c r="G6" s="251" t="s">
        <v>477</v>
      </c>
      <c r="H6" s="251"/>
      <c r="I6" s="251"/>
      <c r="J6" s="251"/>
      <c r="K6" s="246"/>
      <c r="L6" s="246"/>
      <c r="M6" s="246"/>
      <c r="N6" s="246"/>
    </row>
    <row r="7" spans="1:16" x14ac:dyDescent="0.15">
      <c r="A7" s="250"/>
      <c r="B7" s="246"/>
      <c r="C7" s="246"/>
      <c r="D7" s="246"/>
      <c r="E7" s="246"/>
      <c r="F7" s="246"/>
      <c r="G7" s="253"/>
      <c r="H7" s="254"/>
      <c r="I7" s="254"/>
      <c r="J7" s="255"/>
      <c r="K7" s="1152" t="s">
        <v>478</v>
      </c>
      <c r="L7" s="256"/>
      <c r="M7" s="257" t="s">
        <v>479</v>
      </c>
      <c r="N7" s="258"/>
    </row>
    <row r="8" spans="1:16" x14ac:dyDescent="0.15">
      <c r="A8" s="250"/>
      <c r="B8" s="246"/>
      <c r="C8" s="246"/>
      <c r="D8" s="246"/>
      <c r="E8" s="246"/>
      <c r="F8" s="246"/>
      <c r="G8" s="259"/>
      <c r="H8" s="260"/>
      <c r="I8" s="260"/>
      <c r="J8" s="261"/>
      <c r="K8" s="1153"/>
      <c r="L8" s="262" t="s">
        <v>480</v>
      </c>
      <c r="M8" s="263" t="s">
        <v>481</v>
      </c>
      <c r="N8" s="264" t="s">
        <v>482</v>
      </c>
    </row>
    <row r="9" spans="1:16" x14ac:dyDescent="0.15">
      <c r="A9" s="250"/>
      <c r="B9" s="246"/>
      <c r="C9" s="246"/>
      <c r="D9" s="246"/>
      <c r="E9" s="246"/>
      <c r="F9" s="246"/>
      <c r="G9" s="1166" t="s">
        <v>483</v>
      </c>
      <c r="H9" s="1167"/>
      <c r="I9" s="1167"/>
      <c r="J9" s="1168"/>
      <c r="K9" s="265">
        <v>9715434</v>
      </c>
      <c r="L9" s="266">
        <v>58324</v>
      </c>
      <c r="M9" s="267">
        <v>59123</v>
      </c>
      <c r="N9" s="268">
        <v>-1.4</v>
      </c>
    </row>
    <row r="10" spans="1:16" x14ac:dyDescent="0.15">
      <c r="A10" s="250"/>
      <c r="B10" s="246"/>
      <c r="C10" s="246"/>
      <c r="D10" s="246"/>
      <c r="E10" s="246"/>
      <c r="F10" s="246"/>
      <c r="G10" s="1166" t="s">
        <v>484</v>
      </c>
      <c r="H10" s="1167"/>
      <c r="I10" s="1167"/>
      <c r="J10" s="1168"/>
      <c r="K10" s="269">
        <v>1181244</v>
      </c>
      <c r="L10" s="270">
        <v>7091</v>
      </c>
      <c r="M10" s="271">
        <v>3893</v>
      </c>
      <c r="N10" s="272">
        <v>82.1</v>
      </c>
    </row>
    <row r="11" spans="1:16" ht="13.5" customHeight="1" x14ac:dyDescent="0.15">
      <c r="A11" s="250"/>
      <c r="B11" s="246"/>
      <c r="C11" s="246"/>
      <c r="D11" s="246"/>
      <c r="E11" s="246"/>
      <c r="F11" s="246"/>
      <c r="G11" s="1166" t="s">
        <v>485</v>
      </c>
      <c r="H11" s="1167"/>
      <c r="I11" s="1167"/>
      <c r="J11" s="1168"/>
      <c r="K11" s="269">
        <v>1611796</v>
      </c>
      <c r="L11" s="270">
        <v>9676</v>
      </c>
      <c r="M11" s="271">
        <v>2316</v>
      </c>
      <c r="N11" s="272">
        <v>317.8</v>
      </c>
    </row>
    <row r="12" spans="1:16" ht="13.5" customHeight="1" x14ac:dyDescent="0.15">
      <c r="A12" s="250"/>
      <c r="B12" s="246"/>
      <c r="C12" s="246"/>
      <c r="D12" s="246"/>
      <c r="E12" s="246"/>
      <c r="F12" s="246"/>
      <c r="G12" s="1166" t="s">
        <v>486</v>
      </c>
      <c r="H12" s="1167"/>
      <c r="I12" s="1167"/>
      <c r="J12" s="1168"/>
      <c r="K12" s="269">
        <v>464925</v>
      </c>
      <c r="L12" s="270">
        <v>2791</v>
      </c>
      <c r="M12" s="271">
        <v>531</v>
      </c>
      <c r="N12" s="272">
        <v>425.6</v>
      </c>
    </row>
    <row r="13" spans="1:16" ht="13.5" customHeight="1" x14ac:dyDescent="0.15">
      <c r="A13" s="250"/>
      <c r="B13" s="246"/>
      <c r="C13" s="246"/>
      <c r="D13" s="246"/>
      <c r="E13" s="246"/>
      <c r="F13" s="246"/>
      <c r="G13" s="1166" t="s">
        <v>487</v>
      </c>
      <c r="H13" s="1167"/>
      <c r="I13" s="1167"/>
      <c r="J13" s="1168"/>
      <c r="K13" s="269" t="s">
        <v>488</v>
      </c>
      <c r="L13" s="270" t="s">
        <v>488</v>
      </c>
      <c r="M13" s="271" t="s">
        <v>488</v>
      </c>
      <c r="N13" s="272" t="s">
        <v>488</v>
      </c>
    </row>
    <row r="14" spans="1:16" ht="13.5" customHeight="1" x14ac:dyDescent="0.15">
      <c r="A14" s="250"/>
      <c r="B14" s="246"/>
      <c r="C14" s="246"/>
      <c r="D14" s="246"/>
      <c r="E14" s="246"/>
      <c r="F14" s="246"/>
      <c r="G14" s="1166" t="s">
        <v>489</v>
      </c>
      <c r="H14" s="1167"/>
      <c r="I14" s="1167"/>
      <c r="J14" s="1168"/>
      <c r="K14" s="269">
        <v>454374</v>
      </c>
      <c r="L14" s="270">
        <v>2728</v>
      </c>
      <c r="M14" s="271">
        <v>1924</v>
      </c>
      <c r="N14" s="272">
        <v>41.8</v>
      </c>
    </row>
    <row r="15" spans="1:16" ht="13.5" customHeight="1" x14ac:dyDescent="0.15">
      <c r="A15" s="250"/>
      <c r="B15" s="246"/>
      <c r="C15" s="246"/>
      <c r="D15" s="246"/>
      <c r="E15" s="246"/>
      <c r="F15" s="246"/>
      <c r="G15" s="1166" t="s">
        <v>490</v>
      </c>
      <c r="H15" s="1167"/>
      <c r="I15" s="1167"/>
      <c r="J15" s="1168"/>
      <c r="K15" s="269">
        <v>74221</v>
      </c>
      <c r="L15" s="270">
        <v>446</v>
      </c>
      <c r="M15" s="271">
        <v>1706</v>
      </c>
      <c r="N15" s="272">
        <v>-73.900000000000006</v>
      </c>
    </row>
    <row r="16" spans="1:16" x14ac:dyDescent="0.15">
      <c r="A16" s="250"/>
      <c r="B16" s="246"/>
      <c r="C16" s="246"/>
      <c r="D16" s="246"/>
      <c r="E16" s="246"/>
      <c r="F16" s="246"/>
      <c r="G16" s="1169" t="s">
        <v>491</v>
      </c>
      <c r="H16" s="1170"/>
      <c r="I16" s="1170"/>
      <c r="J16" s="1171"/>
      <c r="K16" s="270">
        <v>-689246</v>
      </c>
      <c r="L16" s="270">
        <v>-4138</v>
      </c>
      <c r="M16" s="271">
        <v>-5771</v>
      </c>
      <c r="N16" s="272">
        <v>-28.3</v>
      </c>
    </row>
    <row r="17" spans="1:16" x14ac:dyDescent="0.15">
      <c r="A17" s="250"/>
      <c r="B17" s="246"/>
      <c r="C17" s="246"/>
      <c r="D17" s="246"/>
      <c r="E17" s="246"/>
      <c r="F17" s="246"/>
      <c r="G17" s="1169" t="s">
        <v>171</v>
      </c>
      <c r="H17" s="1170"/>
      <c r="I17" s="1170"/>
      <c r="J17" s="1171"/>
      <c r="K17" s="270">
        <v>12812748</v>
      </c>
      <c r="L17" s="270">
        <v>76918</v>
      </c>
      <c r="M17" s="271">
        <v>63723</v>
      </c>
      <c r="N17" s="272">
        <v>20.7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492</v>
      </c>
      <c r="H19" s="246"/>
      <c r="I19" s="246"/>
      <c r="J19" s="246"/>
      <c r="K19" s="246"/>
      <c r="L19" s="246"/>
      <c r="M19" s="246"/>
      <c r="N19" s="246"/>
    </row>
    <row r="20" spans="1:16" x14ac:dyDescent="0.15">
      <c r="A20" s="250"/>
      <c r="B20" s="246"/>
      <c r="C20" s="246"/>
      <c r="D20" s="246"/>
      <c r="E20" s="246"/>
      <c r="F20" s="246"/>
      <c r="G20" s="274"/>
      <c r="H20" s="275"/>
      <c r="I20" s="275"/>
      <c r="J20" s="276"/>
      <c r="K20" s="277" t="s">
        <v>493</v>
      </c>
      <c r="L20" s="278" t="s">
        <v>494</v>
      </c>
      <c r="M20" s="279" t="s">
        <v>495</v>
      </c>
      <c r="N20" s="280"/>
    </row>
    <row r="21" spans="1:16" s="286" customFormat="1" x14ac:dyDescent="0.15">
      <c r="A21" s="281"/>
      <c r="B21" s="251"/>
      <c r="C21" s="251"/>
      <c r="D21" s="251"/>
      <c r="E21" s="251"/>
      <c r="F21" s="251"/>
      <c r="G21" s="1163" t="s">
        <v>496</v>
      </c>
      <c r="H21" s="1164"/>
      <c r="I21" s="1164"/>
      <c r="J21" s="1165"/>
      <c r="K21" s="282">
        <v>7.35</v>
      </c>
      <c r="L21" s="283">
        <v>6.58</v>
      </c>
      <c r="M21" s="284">
        <v>0.77</v>
      </c>
      <c r="N21" s="251"/>
      <c r="O21" s="285"/>
      <c r="P21" s="281"/>
    </row>
    <row r="22" spans="1:16" s="286" customFormat="1" x14ac:dyDescent="0.15">
      <c r="A22" s="281"/>
      <c r="B22" s="251"/>
      <c r="C22" s="251"/>
      <c r="D22" s="251"/>
      <c r="E22" s="251"/>
      <c r="F22" s="251"/>
      <c r="G22" s="1163" t="s">
        <v>497</v>
      </c>
      <c r="H22" s="1164"/>
      <c r="I22" s="1164"/>
      <c r="J22" s="1165"/>
      <c r="K22" s="287">
        <v>98.7</v>
      </c>
      <c r="L22" s="288">
        <v>99.5</v>
      </c>
      <c r="M22" s="289">
        <v>-0.8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500</v>
      </c>
      <c r="H29" s="251"/>
      <c r="I29" s="251"/>
      <c r="J29" s="251"/>
      <c r="K29" s="246"/>
      <c r="L29" s="246"/>
      <c r="M29" s="246"/>
      <c r="N29" s="246"/>
      <c r="O29" s="295"/>
    </row>
    <row r="30" spans="1:16" x14ac:dyDescent="0.15">
      <c r="A30" s="250"/>
      <c r="B30" s="246"/>
      <c r="C30" s="246"/>
      <c r="D30" s="246"/>
      <c r="E30" s="246"/>
      <c r="F30" s="246"/>
      <c r="G30" s="253"/>
      <c r="H30" s="254"/>
      <c r="I30" s="254"/>
      <c r="J30" s="255"/>
      <c r="K30" s="1152" t="s">
        <v>478</v>
      </c>
      <c r="L30" s="256"/>
      <c r="M30" s="257" t="s">
        <v>479</v>
      </c>
      <c r="N30" s="258"/>
    </row>
    <row r="31" spans="1:16" x14ac:dyDescent="0.15">
      <c r="A31" s="250"/>
      <c r="B31" s="246"/>
      <c r="C31" s="246"/>
      <c r="D31" s="246"/>
      <c r="E31" s="246"/>
      <c r="F31" s="246"/>
      <c r="G31" s="259"/>
      <c r="H31" s="260"/>
      <c r="I31" s="260"/>
      <c r="J31" s="261"/>
      <c r="K31" s="1153"/>
      <c r="L31" s="262" t="s">
        <v>480</v>
      </c>
      <c r="M31" s="263" t="s">
        <v>481</v>
      </c>
      <c r="N31" s="264" t="s">
        <v>482</v>
      </c>
    </row>
    <row r="32" spans="1:16" ht="27" customHeight="1" x14ac:dyDescent="0.15">
      <c r="A32" s="250"/>
      <c r="B32" s="246"/>
      <c r="C32" s="246"/>
      <c r="D32" s="246"/>
      <c r="E32" s="246"/>
      <c r="F32" s="246"/>
      <c r="G32" s="1154" t="s">
        <v>501</v>
      </c>
      <c r="H32" s="1155"/>
      <c r="I32" s="1155"/>
      <c r="J32" s="1156"/>
      <c r="K32" s="296">
        <v>4950399</v>
      </c>
      <c r="L32" s="296">
        <v>29718</v>
      </c>
      <c r="M32" s="297">
        <v>36761</v>
      </c>
      <c r="N32" s="298">
        <v>-19.2</v>
      </c>
    </row>
    <row r="33" spans="1:16" ht="13.5" customHeight="1" x14ac:dyDescent="0.15">
      <c r="A33" s="250"/>
      <c r="B33" s="246"/>
      <c r="C33" s="246"/>
      <c r="D33" s="246"/>
      <c r="E33" s="246"/>
      <c r="F33" s="246"/>
      <c r="G33" s="1154" t="s">
        <v>502</v>
      </c>
      <c r="H33" s="1155"/>
      <c r="I33" s="1155"/>
      <c r="J33" s="1156"/>
      <c r="K33" s="296" t="s">
        <v>488</v>
      </c>
      <c r="L33" s="296" t="s">
        <v>488</v>
      </c>
      <c r="M33" s="297" t="s">
        <v>488</v>
      </c>
      <c r="N33" s="298" t="s">
        <v>488</v>
      </c>
    </row>
    <row r="34" spans="1:16" ht="27" customHeight="1" x14ac:dyDescent="0.15">
      <c r="A34" s="250"/>
      <c r="B34" s="246"/>
      <c r="C34" s="246"/>
      <c r="D34" s="246"/>
      <c r="E34" s="246"/>
      <c r="F34" s="246"/>
      <c r="G34" s="1154" t="s">
        <v>503</v>
      </c>
      <c r="H34" s="1155"/>
      <c r="I34" s="1155"/>
      <c r="J34" s="1156"/>
      <c r="K34" s="296" t="s">
        <v>488</v>
      </c>
      <c r="L34" s="296" t="s">
        <v>488</v>
      </c>
      <c r="M34" s="297">
        <v>32</v>
      </c>
      <c r="N34" s="298" t="s">
        <v>488</v>
      </c>
    </row>
    <row r="35" spans="1:16" ht="27" customHeight="1" x14ac:dyDescent="0.15">
      <c r="A35" s="250"/>
      <c r="B35" s="246"/>
      <c r="C35" s="246"/>
      <c r="D35" s="246"/>
      <c r="E35" s="246"/>
      <c r="F35" s="246"/>
      <c r="G35" s="1154" t="s">
        <v>504</v>
      </c>
      <c r="H35" s="1155"/>
      <c r="I35" s="1155"/>
      <c r="J35" s="1156"/>
      <c r="K35" s="296">
        <v>2840533</v>
      </c>
      <c r="L35" s="296">
        <v>17052</v>
      </c>
      <c r="M35" s="297">
        <v>11976</v>
      </c>
      <c r="N35" s="298">
        <v>42.4</v>
      </c>
    </row>
    <row r="36" spans="1:16" ht="27" customHeight="1" x14ac:dyDescent="0.15">
      <c r="A36" s="250"/>
      <c r="B36" s="246"/>
      <c r="C36" s="246"/>
      <c r="D36" s="246"/>
      <c r="E36" s="246"/>
      <c r="F36" s="246"/>
      <c r="G36" s="1154" t="s">
        <v>505</v>
      </c>
      <c r="H36" s="1155"/>
      <c r="I36" s="1155"/>
      <c r="J36" s="1156"/>
      <c r="K36" s="296">
        <v>90176</v>
      </c>
      <c r="L36" s="296">
        <v>541</v>
      </c>
      <c r="M36" s="297">
        <v>629</v>
      </c>
      <c r="N36" s="298">
        <v>-14</v>
      </c>
    </row>
    <row r="37" spans="1:16" ht="13.5" customHeight="1" x14ac:dyDescent="0.15">
      <c r="A37" s="250"/>
      <c r="B37" s="246"/>
      <c r="C37" s="246"/>
      <c r="D37" s="246"/>
      <c r="E37" s="246"/>
      <c r="F37" s="246"/>
      <c r="G37" s="1154" t="s">
        <v>506</v>
      </c>
      <c r="H37" s="1155"/>
      <c r="I37" s="1155"/>
      <c r="J37" s="1156"/>
      <c r="K37" s="296" t="s">
        <v>488</v>
      </c>
      <c r="L37" s="296" t="s">
        <v>488</v>
      </c>
      <c r="M37" s="297">
        <v>959</v>
      </c>
      <c r="N37" s="298" t="s">
        <v>488</v>
      </c>
    </row>
    <row r="38" spans="1:16" ht="27" customHeight="1" x14ac:dyDescent="0.15">
      <c r="A38" s="250"/>
      <c r="B38" s="246"/>
      <c r="C38" s="246"/>
      <c r="D38" s="246"/>
      <c r="E38" s="246"/>
      <c r="F38" s="246"/>
      <c r="G38" s="1157" t="s">
        <v>507</v>
      </c>
      <c r="H38" s="1158"/>
      <c r="I38" s="1158"/>
      <c r="J38" s="1159"/>
      <c r="K38" s="299" t="s">
        <v>488</v>
      </c>
      <c r="L38" s="299" t="s">
        <v>488</v>
      </c>
      <c r="M38" s="300">
        <v>1</v>
      </c>
      <c r="N38" s="301" t="s">
        <v>488</v>
      </c>
      <c r="O38" s="295"/>
    </row>
    <row r="39" spans="1:16" x14ac:dyDescent="0.15">
      <c r="A39" s="250"/>
      <c r="B39" s="246"/>
      <c r="C39" s="246"/>
      <c r="D39" s="246"/>
      <c r="E39" s="246"/>
      <c r="F39" s="246"/>
      <c r="G39" s="1157" t="s">
        <v>508</v>
      </c>
      <c r="H39" s="1158"/>
      <c r="I39" s="1158"/>
      <c r="J39" s="1159"/>
      <c r="K39" s="302">
        <v>-1036507</v>
      </c>
      <c r="L39" s="302">
        <v>-6222</v>
      </c>
      <c r="M39" s="303">
        <v>-6628</v>
      </c>
      <c r="N39" s="304">
        <v>-6.1</v>
      </c>
      <c r="O39" s="295"/>
    </row>
    <row r="40" spans="1:16" ht="27" customHeight="1" x14ac:dyDescent="0.15">
      <c r="A40" s="250"/>
      <c r="B40" s="246"/>
      <c r="C40" s="246"/>
      <c r="D40" s="246"/>
      <c r="E40" s="246"/>
      <c r="F40" s="246"/>
      <c r="G40" s="1154" t="s">
        <v>509</v>
      </c>
      <c r="H40" s="1155"/>
      <c r="I40" s="1155"/>
      <c r="J40" s="1156"/>
      <c r="K40" s="302">
        <v>-6070119</v>
      </c>
      <c r="L40" s="302">
        <v>-36440</v>
      </c>
      <c r="M40" s="303">
        <v>-33128</v>
      </c>
      <c r="N40" s="304">
        <v>10</v>
      </c>
      <c r="O40" s="295"/>
    </row>
    <row r="41" spans="1:16" x14ac:dyDescent="0.15">
      <c r="A41" s="250"/>
      <c r="B41" s="246"/>
      <c r="C41" s="246"/>
      <c r="D41" s="246"/>
      <c r="E41" s="246"/>
      <c r="F41" s="246"/>
      <c r="G41" s="1160" t="s">
        <v>282</v>
      </c>
      <c r="H41" s="1161"/>
      <c r="I41" s="1161"/>
      <c r="J41" s="1162"/>
      <c r="K41" s="296">
        <v>774482</v>
      </c>
      <c r="L41" s="302">
        <v>4649</v>
      </c>
      <c r="M41" s="303">
        <v>10602</v>
      </c>
      <c r="N41" s="304">
        <v>-56.1</v>
      </c>
      <c r="O41" s="295"/>
    </row>
    <row r="42" spans="1:16" x14ac:dyDescent="0.15">
      <c r="A42" s="250"/>
      <c r="B42" s="246"/>
      <c r="C42" s="246"/>
      <c r="D42" s="246"/>
      <c r="E42" s="246"/>
      <c r="F42" s="246"/>
      <c r="G42" s="305" t="s">
        <v>510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512</v>
      </c>
      <c r="H48" s="310"/>
      <c r="I48" s="310"/>
      <c r="J48" s="310"/>
      <c r="K48" s="310"/>
      <c r="L48" s="310"/>
      <c r="M48" s="311"/>
      <c r="N48" s="310"/>
    </row>
    <row r="49" spans="1:14" ht="13.5" customHeight="1" x14ac:dyDescent="0.15">
      <c r="A49" s="250"/>
      <c r="B49" s="246"/>
      <c r="C49" s="246"/>
      <c r="D49" s="246"/>
      <c r="E49" s="246"/>
      <c r="F49" s="246"/>
      <c r="G49" s="312"/>
      <c r="H49" s="313"/>
      <c r="I49" s="1147" t="s">
        <v>478</v>
      </c>
      <c r="J49" s="1149" t="s">
        <v>513</v>
      </c>
      <c r="K49" s="1150"/>
      <c r="L49" s="1150"/>
      <c r="M49" s="1150"/>
      <c r="N49" s="1151"/>
    </row>
    <row r="50" spans="1:14" x14ac:dyDescent="0.15">
      <c r="A50" s="250"/>
      <c r="B50" s="246"/>
      <c r="C50" s="246"/>
      <c r="D50" s="246"/>
      <c r="E50" s="246"/>
      <c r="F50" s="246"/>
      <c r="G50" s="314"/>
      <c r="H50" s="315"/>
      <c r="I50" s="1148"/>
      <c r="J50" s="316" t="s">
        <v>514</v>
      </c>
      <c r="K50" s="317" t="s">
        <v>515</v>
      </c>
      <c r="L50" s="318" t="s">
        <v>516</v>
      </c>
      <c r="M50" s="319" t="s">
        <v>517</v>
      </c>
      <c r="N50" s="320" t="s">
        <v>518</v>
      </c>
    </row>
    <row r="51" spans="1:14" x14ac:dyDescent="0.15">
      <c r="A51" s="250"/>
      <c r="B51" s="246"/>
      <c r="C51" s="246"/>
      <c r="D51" s="246"/>
      <c r="E51" s="246"/>
      <c r="F51" s="246"/>
      <c r="G51" s="312" t="s">
        <v>519</v>
      </c>
      <c r="H51" s="313"/>
      <c r="I51" s="321">
        <v>3061358</v>
      </c>
      <c r="J51" s="322">
        <v>18042</v>
      </c>
      <c r="K51" s="323">
        <v>-36</v>
      </c>
      <c r="L51" s="324">
        <v>39425</v>
      </c>
      <c r="M51" s="325">
        <v>2.1</v>
      </c>
      <c r="N51" s="326">
        <v>-38.1</v>
      </c>
    </row>
    <row r="52" spans="1:14" x14ac:dyDescent="0.15">
      <c r="A52" s="250"/>
      <c r="B52" s="246"/>
      <c r="C52" s="246"/>
      <c r="D52" s="246"/>
      <c r="E52" s="246"/>
      <c r="F52" s="246"/>
      <c r="G52" s="327"/>
      <c r="H52" s="328" t="s">
        <v>520</v>
      </c>
      <c r="I52" s="329">
        <v>1477974</v>
      </c>
      <c r="J52" s="330">
        <v>8710</v>
      </c>
      <c r="K52" s="331">
        <v>-15.6</v>
      </c>
      <c r="L52" s="332">
        <v>22414</v>
      </c>
      <c r="M52" s="333">
        <v>-0.1</v>
      </c>
      <c r="N52" s="334">
        <v>-15.5</v>
      </c>
    </row>
    <row r="53" spans="1:14" x14ac:dyDescent="0.15">
      <c r="A53" s="250"/>
      <c r="B53" s="246"/>
      <c r="C53" s="246"/>
      <c r="D53" s="246"/>
      <c r="E53" s="246"/>
      <c r="F53" s="246"/>
      <c r="G53" s="312" t="s">
        <v>521</v>
      </c>
      <c r="H53" s="313"/>
      <c r="I53" s="321">
        <v>4517671</v>
      </c>
      <c r="J53" s="322">
        <v>26662</v>
      </c>
      <c r="K53" s="323">
        <v>47.8</v>
      </c>
      <c r="L53" s="324">
        <v>43141</v>
      </c>
      <c r="M53" s="325">
        <v>9.4</v>
      </c>
      <c r="N53" s="326">
        <v>38.4</v>
      </c>
    </row>
    <row r="54" spans="1:14" x14ac:dyDescent="0.15">
      <c r="A54" s="250"/>
      <c r="B54" s="246"/>
      <c r="C54" s="246"/>
      <c r="D54" s="246"/>
      <c r="E54" s="246"/>
      <c r="F54" s="246"/>
      <c r="G54" s="327"/>
      <c r="H54" s="328" t="s">
        <v>520</v>
      </c>
      <c r="I54" s="329">
        <v>1763792</v>
      </c>
      <c r="J54" s="330">
        <v>10409</v>
      </c>
      <c r="K54" s="331">
        <v>19.5</v>
      </c>
      <c r="L54" s="332">
        <v>21887</v>
      </c>
      <c r="M54" s="333">
        <v>-2.4</v>
      </c>
      <c r="N54" s="334">
        <v>21.9</v>
      </c>
    </row>
    <row r="55" spans="1:14" x14ac:dyDescent="0.15">
      <c r="A55" s="250"/>
      <c r="B55" s="246"/>
      <c r="C55" s="246"/>
      <c r="D55" s="246"/>
      <c r="E55" s="246"/>
      <c r="F55" s="246"/>
      <c r="G55" s="312" t="s">
        <v>522</v>
      </c>
      <c r="H55" s="313"/>
      <c r="I55" s="321">
        <v>9877371</v>
      </c>
      <c r="J55" s="322">
        <v>58556</v>
      </c>
      <c r="K55" s="323">
        <v>119.6</v>
      </c>
      <c r="L55" s="324">
        <v>45117</v>
      </c>
      <c r="M55" s="325">
        <v>4.5999999999999996</v>
      </c>
      <c r="N55" s="326">
        <v>115</v>
      </c>
    </row>
    <row r="56" spans="1:14" x14ac:dyDescent="0.15">
      <c r="A56" s="250"/>
      <c r="B56" s="246"/>
      <c r="C56" s="246"/>
      <c r="D56" s="246"/>
      <c r="E56" s="246"/>
      <c r="F56" s="246"/>
      <c r="G56" s="327"/>
      <c r="H56" s="328" t="s">
        <v>520</v>
      </c>
      <c r="I56" s="329">
        <v>3851573</v>
      </c>
      <c r="J56" s="330">
        <v>22833</v>
      </c>
      <c r="K56" s="331">
        <v>119.4</v>
      </c>
      <c r="L56" s="332">
        <v>25589</v>
      </c>
      <c r="M56" s="333">
        <v>16.899999999999999</v>
      </c>
      <c r="N56" s="334">
        <v>102.5</v>
      </c>
    </row>
    <row r="57" spans="1:14" x14ac:dyDescent="0.15">
      <c r="A57" s="250"/>
      <c r="B57" s="246"/>
      <c r="C57" s="246"/>
      <c r="D57" s="246"/>
      <c r="E57" s="246"/>
      <c r="F57" s="246"/>
      <c r="G57" s="312" t="s">
        <v>523</v>
      </c>
      <c r="H57" s="313"/>
      <c r="I57" s="321">
        <v>4368312</v>
      </c>
      <c r="J57" s="322">
        <v>26088</v>
      </c>
      <c r="K57" s="323">
        <v>-55.4</v>
      </c>
      <c r="L57" s="324">
        <v>52496</v>
      </c>
      <c r="M57" s="325">
        <v>16.399999999999999</v>
      </c>
      <c r="N57" s="326">
        <v>-71.8</v>
      </c>
    </row>
    <row r="58" spans="1:14" x14ac:dyDescent="0.15">
      <c r="A58" s="250"/>
      <c r="B58" s="246"/>
      <c r="C58" s="246"/>
      <c r="D58" s="246"/>
      <c r="E58" s="246"/>
      <c r="F58" s="246"/>
      <c r="G58" s="327"/>
      <c r="H58" s="328" t="s">
        <v>520</v>
      </c>
      <c r="I58" s="329">
        <v>2487347</v>
      </c>
      <c r="J58" s="330">
        <v>14855</v>
      </c>
      <c r="K58" s="331">
        <v>-34.9</v>
      </c>
      <c r="L58" s="332">
        <v>29467</v>
      </c>
      <c r="M58" s="333">
        <v>15.2</v>
      </c>
      <c r="N58" s="334">
        <v>-50.1</v>
      </c>
    </row>
    <row r="59" spans="1:14" x14ac:dyDescent="0.15">
      <c r="A59" s="250"/>
      <c r="B59" s="246"/>
      <c r="C59" s="246"/>
      <c r="D59" s="246"/>
      <c r="E59" s="246"/>
      <c r="F59" s="246"/>
      <c r="G59" s="312" t="s">
        <v>524</v>
      </c>
      <c r="H59" s="313"/>
      <c r="I59" s="321">
        <v>4789843</v>
      </c>
      <c r="J59" s="322">
        <v>28755</v>
      </c>
      <c r="K59" s="323">
        <v>10.199999999999999</v>
      </c>
      <c r="L59" s="324">
        <v>52619</v>
      </c>
      <c r="M59" s="325">
        <v>0.2</v>
      </c>
      <c r="N59" s="326">
        <v>10</v>
      </c>
    </row>
    <row r="60" spans="1:14" x14ac:dyDescent="0.15">
      <c r="A60" s="250"/>
      <c r="B60" s="246"/>
      <c r="C60" s="246"/>
      <c r="D60" s="246"/>
      <c r="E60" s="246"/>
      <c r="F60" s="246"/>
      <c r="G60" s="327"/>
      <c r="H60" s="328" t="s">
        <v>520</v>
      </c>
      <c r="I60" s="335">
        <v>3341895</v>
      </c>
      <c r="J60" s="330">
        <v>20062</v>
      </c>
      <c r="K60" s="331">
        <v>35.1</v>
      </c>
      <c r="L60" s="332">
        <v>31149</v>
      </c>
      <c r="M60" s="333">
        <v>5.7</v>
      </c>
      <c r="N60" s="334">
        <v>29.4</v>
      </c>
    </row>
    <row r="61" spans="1:14" x14ac:dyDescent="0.15">
      <c r="A61" s="250"/>
      <c r="B61" s="246"/>
      <c r="C61" s="246"/>
      <c r="D61" s="246"/>
      <c r="E61" s="246"/>
      <c r="F61" s="246"/>
      <c r="G61" s="312" t="s">
        <v>525</v>
      </c>
      <c r="H61" s="336"/>
      <c r="I61" s="337">
        <v>5322911</v>
      </c>
      <c r="J61" s="338">
        <v>31621</v>
      </c>
      <c r="K61" s="339">
        <v>17.2</v>
      </c>
      <c r="L61" s="340">
        <v>46560</v>
      </c>
      <c r="M61" s="341">
        <v>6.5</v>
      </c>
      <c r="N61" s="326">
        <v>10.7</v>
      </c>
    </row>
    <row r="62" spans="1:14" x14ac:dyDescent="0.15">
      <c r="A62" s="250"/>
      <c r="B62" s="246"/>
      <c r="C62" s="246"/>
      <c r="D62" s="246"/>
      <c r="E62" s="246"/>
      <c r="F62" s="246"/>
      <c r="G62" s="327"/>
      <c r="H62" s="328" t="s">
        <v>520</v>
      </c>
      <c r="I62" s="329">
        <v>2584516</v>
      </c>
      <c r="J62" s="330">
        <v>15374</v>
      </c>
      <c r="K62" s="331">
        <v>24.7</v>
      </c>
      <c r="L62" s="332">
        <v>26101</v>
      </c>
      <c r="M62" s="333">
        <v>7.1</v>
      </c>
      <c r="N62" s="334">
        <v>17.600000000000001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6" zoomScaleNormal="100" zoomScaleSheetLayoutView="55" workbookViewId="0">
      <selection activeCell="I103" sqref="I10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3" zoomScale="75" zoomScaleNormal="75" zoomScaleSheetLayoutView="55" workbookViewId="0">
      <selection activeCell="AA98" sqref="AA98"/>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1"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21.96</v>
      </c>
      <c r="G47" s="12">
        <v>23.68</v>
      </c>
      <c r="H47" s="12">
        <v>21.21</v>
      </c>
      <c r="I47" s="12">
        <v>23.58</v>
      </c>
      <c r="J47" s="13">
        <v>24.55</v>
      </c>
    </row>
    <row r="48" spans="2:10" ht="57.75" customHeight="1" x14ac:dyDescent="0.15">
      <c r="B48" s="14"/>
      <c r="C48" s="1174" t="s">
        <v>4</v>
      </c>
      <c r="D48" s="1174"/>
      <c r="E48" s="1175"/>
      <c r="F48" s="15">
        <v>3.09</v>
      </c>
      <c r="G48" s="16">
        <v>2.78</v>
      </c>
      <c r="H48" s="16">
        <v>2.46</v>
      </c>
      <c r="I48" s="16">
        <v>2.98</v>
      </c>
      <c r="J48" s="17">
        <v>4.01</v>
      </c>
    </row>
    <row r="49" spans="2:10" ht="57.75" customHeight="1" thickBot="1" x14ac:dyDescent="0.2">
      <c r="B49" s="18"/>
      <c r="C49" s="1176" t="s">
        <v>5</v>
      </c>
      <c r="D49" s="1176"/>
      <c r="E49" s="1177"/>
      <c r="F49" s="19">
        <v>2</v>
      </c>
      <c r="G49" s="20">
        <v>1.75</v>
      </c>
      <c r="H49" s="20" t="s">
        <v>532</v>
      </c>
      <c r="I49" s="20">
        <v>2.93</v>
      </c>
      <c r="J49" s="21">
        <v>1.87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8" scale="89"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2018-04-05T01:36:45Z</cp:lastPrinted>
  <dcterms:created xsi:type="dcterms:W3CDTF">2018-01-24T05:20:18Z</dcterms:created>
  <dcterms:modified xsi:type="dcterms:W3CDTF">2018-10-29T23:45:55Z</dcterms:modified>
</cp:coreProperties>
</file>