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930" tabRatio="291" activeTab="0"/>
  </bookViews>
  <sheets>
    <sheet name="1(1)" sheetId="1" r:id="rId1"/>
    <sheet name="1(2)" sheetId="2" r:id="rId2"/>
  </sheets>
  <definedNames>
    <definedName name="\D">'1(1)'!#REF!</definedName>
    <definedName name="\H">'1(1)'!$Y$5</definedName>
    <definedName name="\P">'1(1)'!$Y$3</definedName>
    <definedName name="\Q">'1(1)'!$Y$7</definedName>
    <definedName name="_xlnm.Print_Area" localSheetId="0">'1(1)'!$B$2:$S$40</definedName>
    <definedName name="_xlnm.Print_Area" localSheetId="1">'1(2)'!$A$2:$Q$40</definedName>
    <definedName name="Print_Area_MI" localSheetId="0">'1(1)'!$A$1:$U$40</definedName>
    <definedName name="_xlnm.Print_Titles" localSheetId="0">'1(1)'!$A:$A</definedName>
    <definedName name="_xlnm.Print_Titles" localSheetId="1">'1(2)'!$A:$A</definedName>
  </definedNames>
  <calcPr fullCalcOnLoad="1"/>
</workbook>
</file>

<file path=xl/sharedStrings.xml><?xml version="1.0" encoding="utf-8"?>
<sst xmlns="http://schemas.openxmlformats.org/spreadsheetml/2006/main" count="183" uniqueCount="127">
  <si>
    <t>１   決 算 状 況 総 括 表 （１）</t>
  </si>
  <si>
    <t>人口密度</t>
  </si>
  <si>
    <t>標準財政規模</t>
  </si>
  <si>
    <t>Ｈ２年国調</t>
  </si>
  <si>
    <t>Ｈ７年国調</t>
  </si>
  <si>
    <t>住基人口</t>
  </si>
  <si>
    <t>(人)</t>
  </si>
  <si>
    <t>(％)</t>
  </si>
  <si>
    <t>(千円)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</si>
  <si>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</si>
  <si>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</si>
  <si>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</si>
  <si>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</si>
  <si>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</si>
  <si>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</si>
  <si>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</si>
  <si>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</si>
  <si>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</si>
  <si>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</si>
  <si>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</si>
  <si>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</si>
  <si>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</si>
  <si>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</si>
  <si>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</si>
  <si>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</si>
  <si>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</si>
  <si>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</si>
  <si>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</si>
  <si>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</si>
  <si>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御 浜 町</t>
  </si>
  <si>
    <t>紀 宝 町</t>
  </si>
  <si>
    <t>* 財政力指数の平均は、単純平均による。</t>
  </si>
  <si>
    <t>１   決 算 状 況 総 括 表  （２）</t>
  </si>
  <si>
    <t>歳入総額</t>
  </si>
  <si>
    <t>歳出総額</t>
  </si>
  <si>
    <t>歳入歳出差引</t>
  </si>
  <si>
    <t>翌年度に繰り</t>
  </si>
  <si>
    <t>単年度収支</t>
  </si>
  <si>
    <t>積 立 金</t>
  </si>
  <si>
    <t>繰上償還金</t>
  </si>
  <si>
    <t>実質単年度</t>
  </si>
  <si>
    <t xml:space="preserve"> (A-B)</t>
  </si>
  <si>
    <t>越すべき財源</t>
  </si>
  <si>
    <t xml:space="preserve"> (C-D)</t>
  </si>
  <si>
    <t>取崩し額</t>
  </si>
  <si>
    <t>収      支</t>
  </si>
  <si>
    <t xml:space="preserve"> (F+G+H-I)</t>
  </si>
  <si>
    <t>積立金現在高</t>
  </si>
  <si>
    <t>地方債現在高</t>
  </si>
  <si>
    <t>(%)</t>
  </si>
  <si>
    <t>Ｈ12年国調</t>
  </si>
  <si>
    <t>いなべ市</t>
  </si>
  <si>
    <t>(K㎡)</t>
  </si>
  <si>
    <t>(人/K㎡)</t>
  </si>
  <si>
    <t>度 会 町</t>
  </si>
  <si>
    <t>大 紀 町</t>
  </si>
  <si>
    <t>志 摩 市</t>
  </si>
  <si>
    <t>伊 賀 市</t>
  </si>
  <si>
    <t>平成</t>
  </si>
  <si>
    <t>南伊勢町</t>
  </si>
  <si>
    <t>紀 北 町</t>
  </si>
  <si>
    <t>紀 宝 町</t>
  </si>
  <si>
    <t>経常収支比率</t>
  </si>
  <si>
    <t>(単位:千円、%)</t>
  </si>
  <si>
    <t>市町類型</t>
  </si>
  <si>
    <t>特例市</t>
  </si>
  <si>
    <t>木曽岬町</t>
  </si>
  <si>
    <t>Ｈ17年国調</t>
  </si>
  <si>
    <t>臨時財政対策</t>
  </si>
  <si>
    <t>債発行可能額</t>
  </si>
  <si>
    <t>市 町 名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</si>
  <si>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</si>
  <si>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</si>
  <si>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</si>
  <si>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</si>
  <si>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</si>
  <si>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</si>
  <si>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</si>
  <si>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</si>
  <si>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</si>
  <si>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</si>
  <si>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>人                    口</t>
  </si>
  <si>
    <t>Ｈ22年国調</t>
  </si>
  <si>
    <t>財  政  力  指  数</t>
  </si>
  <si>
    <t>面    積</t>
  </si>
  <si>
    <t>実質収支</t>
  </si>
  <si>
    <t>比    率</t>
  </si>
  <si>
    <t>(%)</t>
  </si>
  <si>
    <t>E/標財規模</t>
  </si>
  <si>
    <r>
      <t>&lt;市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</si>
  <si>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</si>
  <si>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</si>
  <si>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実 質 収 支</t>
  </si>
  <si>
    <t xml:space="preserve">K </t>
  </si>
  <si>
    <t>現在高比率</t>
  </si>
  <si>
    <t>積  立  金</t>
  </si>
  <si>
    <t>K/標財規模</t>
  </si>
  <si>
    <t>現在高比率</t>
  </si>
  <si>
    <t>地  方  債</t>
  </si>
  <si>
    <r>
      <t>(臨財債等含む</t>
    </r>
    <r>
      <rPr>
        <sz val="14"/>
        <rFont val="ＭＳ 明朝"/>
        <family val="1"/>
      </rPr>
      <t>)</t>
    </r>
  </si>
  <si>
    <t>(３ヶ年平均)</t>
  </si>
  <si>
    <t>増 減 率</t>
  </si>
  <si>
    <t>J/標財規模</t>
  </si>
  <si>
    <t>* ｢標財規模｣（標準財政規模）は、臨時財政対策債発行可能額を含む。平均については、加重平均による。</t>
  </si>
  <si>
    <t>Ｈ27年国調</t>
  </si>
  <si>
    <t>H22国調</t>
  </si>
  <si>
    <t xml:space="preserve"> H27国調／</t>
  </si>
  <si>
    <t>Ｈ28.1.1</t>
  </si>
  <si>
    <t>平成27年度</t>
  </si>
  <si>
    <t>平成27年度</t>
  </si>
  <si>
    <t>25～27年度</t>
  </si>
  <si>
    <t>Ⅳ－３</t>
  </si>
  <si>
    <t>Ⅲ－３</t>
  </si>
  <si>
    <t>Ⅳ－２</t>
  </si>
  <si>
    <t>Ⅲ－２</t>
  </si>
  <si>
    <t>Ⅳ－１</t>
  </si>
  <si>
    <t>Ⅱ－２</t>
  </si>
  <si>
    <t>Ⅰ－３</t>
  </si>
  <si>
    <t>Ⅱ－０</t>
  </si>
  <si>
    <t>Ⅰ－１</t>
  </si>
  <si>
    <t>Ⅰ－２</t>
  </si>
  <si>
    <t>Ⅱ－１</t>
  </si>
  <si>
    <t>Ⅴ－１</t>
  </si>
  <si>
    <t>Ⅲ－１</t>
  </si>
  <si>
    <t>Ⅲ－０</t>
  </si>
  <si>
    <t>注１）市町類型について
 「地方公会計の活用のあり方に関する研究会」の報告書及びその提言内容を受けた今後の対応について（平成28年10月21日総財務第154号）の「４．類似団体区分の見直しについて」で作成することとされた新たな「類似団体区分」に属する市区町村の一覧による。</t>
  </si>
  <si>
    <t>注２) 面積について
　国土交通省国土地理院公表｢全国都道府県市区町村別面積調｣による。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</si>
</sst>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#,##0.000;\-#,##0.000"/>
    <numFmt numFmtId="180" formatCode="#,##0.0;[Red]\-#,##0.0"/>
    <numFmt numFmtId="181" formatCode="#,##0.000;[Red]\-#,##0.000"/>
    <numFmt numFmtId="182" formatCode="#,##0.0000;\-#,##0.0000"/>
    <numFmt numFmtId="183" formatCode="0.00_);[Red]\(0.00\)"/>
    <numFmt numFmtId="184" formatCode="#,##0;&quot;▲&quot;#,##0"/>
    <numFmt numFmtId="185" formatCode="#,##0.000\ ;\-#,##0.000\ "/>
    <numFmt numFmtId="186" formatCode="#,##0.0_ ;[Red]\-#,##0.0\ "/>
    <numFmt numFmtId="187" formatCode="0.0\ "/>
    <numFmt numFmtId="188" formatCode="0.0\ ;&quot;▲&quot;0.0\ "/>
    <numFmt numFmtId="189" formatCode="0.000_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60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Fill="1" applyAlignment="1">
      <alignment/>
    </xf>
    <xf numFmtId="37" fontId="0" fillId="0" borderId="12" xfId="0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0" borderId="20" xfId="0" applyNumberFormat="1" applyFill="1" applyBorder="1" applyAlignment="1" applyProtection="1">
      <alignment horizontal="right" vertical="center"/>
      <protection/>
    </xf>
    <xf numFmtId="0" fontId="0" fillId="0" borderId="21" xfId="0" applyNumberFormat="1" applyFill="1" applyBorder="1" applyAlignment="1" applyProtection="1">
      <alignment horizontal="right" vertical="center"/>
      <protection/>
    </xf>
    <xf numFmtId="0" fontId="0" fillId="0" borderId="22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/>
    </xf>
    <xf numFmtId="0" fontId="0" fillId="0" borderId="13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 quotePrefix="1">
      <alignment horizontal="center"/>
      <protection/>
    </xf>
    <xf numFmtId="0" fontId="0" fillId="0" borderId="18" xfId="0" applyNumberFormat="1" applyFill="1" applyBorder="1" applyAlignment="1">
      <alignment horizontal="center"/>
    </xf>
    <xf numFmtId="0" fontId="0" fillId="0" borderId="17" xfId="0" applyNumberFormat="1" applyFill="1" applyBorder="1" applyAlignment="1" applyProtection="1" quotePrefix="1">
      <alignment horizontal="right"/>
      <protection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26" xfId="0" applyNumberFormat="1" applyFill="1" applyBorder="1" applyAlignment="1" applyProtection="1">
      <alignment horizontal="centerContinuous" vertical="center"/>
      <protection/>
    </xf>
    <xf numFmtId="0" fontId="0" fillId="0" borderId="27" xfId="0" applyNumberFormat="1" applyFill="1" applyBorder="1" applyAlignment="1" applyProtection="1">
      <alignment horizontal="centerContinuous" vertical="center"/>
      <protection/>
    </xf>
    <xf numFmtId="0" fontId="0" fillId="0" borderId="28" xfId="0" applyNumberFormat="1" applyFill="1" applyBorder="1" applyAlignment="1" applyProtection="1">
      <alignment horizontal="centerContinuous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9" xfId="0" applyNumberForma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right" vertical="center"/>
      <protection/>
    </xf>
    <xf numFmtId="0" fontId="0" fillId="0" borderId="26" xfId="0" applyNumberFormat="1" applyFill="1" applyBorder="1" applyAlignment="1" applyProtection="1">
      <alignment horizontal="centerContinuous" vertical="top"/>
      <protection/>
    </xf>
    <xf numFmtId="0" fontId="0" fillId="0" borderId="30" xfId="0" applyNumberFormat="1" applyFill="1" applyBorder="1" applyAlignment="1" applyProtection="1">
      <alignment horizontal="centerContinuous" vertical="top"/>
      <protection/>
    </xf>
    <xf numFmtId="184" fontId="0" fillId="0" borderId="31" xfId="0" applyNumberFormat="1" applyBorder="1" applyAlignment="1" applyProtection="1">
      <alignment/>
      <protection/>
    </xf>
    <xf numFmtId="184" fontId="0" fillId="0" borderId="32" xfId="0" applyNumberFormat="1" applyBorder="1" applyAlignment="1" applyProtection="1">
      <alignment/>
      <protection/>
    </xf>
    <xf numFmtId="184" fontId="0" fillId="0" borderId="33" xfId="0" applyNumberFormat="1" applyBorder="1" applyAlignment="1" applyProtection="1">
      <alignment/>
      <protection/>
    </xf>
    <xf numFmtId="184" fontId="0" fillId="0" borderId="20" xfId="0" applyNumberFormat="1" applyBorder="1" applyAlignment="1" applyProtection="1">
      <alignment/>
      <protection/>
    </xf>
    <xf numFmtId="184" fontId="0" fillId="0" borderId="21" xfId="0" applyNumberFormat="1" applyBorder="1" applyAlignment="1" applyProtection="1">
      <alignment/>
      <protection/>
    </xf>
    <xf numFmtId="184" fontId="0" fillId="0" borderId="34" xfId="0" applyNumberFormat="1" applyBorder="1" applyAlignment="1" applyProtection="1">
      <alignment/>
      <protection/>
    </xf>
    <xf numFmtId="184" fontId="0" fillId="0" borderId="35" xfId="0" applyNumberFormat="1" applyBorder="1" applyAlignment="1" applyProtection="1">
      <alignment/>
      <protection/>
    </xf>
    <xf numFmtId="184" fontId="0" fillId="0" borderId="36" xfId="0" applyNumberFormat="1" applyBorder="1" applyAlignment="1" applyProtection="1">
      <alignment/>
      <protection/>
    </xf>
    <xf numFmtId="184" fontId="0" fillId="0" borderId="37" xfId="0" applyNumberForma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 horizontal="right"/>
      <protection/>
    </xf>
    <xf numFmtId="2" fontId="0" fillId="0" borderId="4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 horizontal="right"/>
      <protection/>
    </xf>
    <xf numFmtId="2" fontId="0" fillId="0" borderId="4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 horizontal="right"/>
      <protection/>
    </xf>
    <xf numFmtId="2" fontId="0" fillId="0" borderId="43" xfId="0" applyNumberFormat="1" applyFont="1" applyFill="1" applyBorder="1" applyAlignment="1" applyProtection="1">
      <alignment/>
      <protection/>
    </xf>
    <xf numFmtId="37" fontId="0" fillId="0" borderId="44" xfId="0" applyFont="1" applyFill="1" applyBorder="1" applyAlignment="1" applyProtection="1">
      <alignment horizontal="center"/>
      <protection/>
    </xf>
    <xf numFmtId="2" fontId="0" fillId="0" borderId="4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 horizontal="center"/>
      <protection/>
    </xf>
    <xf numFmtId="37" fontId="0" fillId="0" borderId="47" xfId="0" applyFont="1" applyBorder="1" applyAlignment="1" applyProtection="1">
      <alignment/>
      <protection/>
    </xf>
    <xf numFmtId="177" fontId="0" fillId="0" borderId="47" xfId="0" applyNumberFormat="1" applyFont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10" xfId="0" applyFont="1" applyFill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 horizontal="right"/>
      <protection/>
    </xf>
    <xf numFmtId="39" fontId="0" fillId="0" borderId="49" xfId="0" applyNumberFormat="1" applyFont="1" applyFill="1" applyBorder="1" applyAlignment="1" applyProtection="1">
      <alignment/>
      <protection/>
    </xf>
    <xf numFmtId="177" fontId="0" fillId="0" borderId="20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9" fontId="0" fillId="0" borderId="29" xfId="0" applyNumberFormat="1" applyFont="1" applyFill="1" applyBorder="1" applyAlignment="1" applyProtection="1">
      <alignment/>
      <protection/>
    </xf>
    <xf numFmtId="185" fontId="0" fillId="0" borderId="39" xfId="0" applyNumberFormat="1" applyFont="1" applyFill="1" applyBorder="1" applyAlignment="1" applyProtection="1">
      <alignment/>
      <protection/>
    </xf>
    <xf numFmtId="185" fontId="0" fillId="0" borderId="50" xfId="0" applyNumberFormat="1" applyFont="1" applyFill="1" applyBorder="1" applyAlignment="1" applyProtection="1">
      <alignment/>
      <protection/>
    </xf>
    <xf numFmtId="185" fontId="0" fillId="0" borderId="31" xfId="0" applyNumberFormat="1" applyFont="1" applyFill="1" applyBorder="1" applyAlignment="1" applyProtection="1">
      <alignment/>
      <protection/>
    </xf>
    <xf numFmtId="185" fontId="0" fillId="0" borderId="33" xfId="0" applyNumberFormat="1" applyFont="1" applyFill="1" applyBorder="1" applyAlignment="1" applyProtection="1">
      <alignment/>
      <protection/>
    </xf>
    <xf numFmtId="185" fontId="0" fillId="0" borderId="42" xfId="0" applyNumberFormat="1" applyFont="1" applyFill="1" applyBorder="1" applyAlignment="1" applyProtection="1">
      <alignment/>
      <protection/>
    </xf>
    <xf numFmtId="185" fontId="0" fillId="0" borderId="51" xfId="0" applyNumberFormat="1" applyFont="1" applyFill="1" applyBorder="1" applyAlignment="1" applyProtection="1">
      <alignment/>
      <protection/>
    </xf>
    <xf numFmtId="185" fontId="0" fillId="0" borderId="47" xfId="0" applyNumberFormat="1" applyFont="1" applyFill="1" applyBorder="1" applyAlignment="1" applyProtection="1">
      <alignment/>
      <protection/>
    </xf>
    <xf numFmtId="185" fontId="0" fillId="0" borderId="2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Continuous"/>
      <protection/>
    </xf>
    <xf numFmtId="0" fontId="0" fillId="0" borderId="0" xfId="0" applyNumberFormat="1" applyFill="1" applyAlignment="1" applyProtection="1">
      <alignment horizontal="centerContinuous"/>
      <protection/>
    </xf>
    <xf numFmtId="37" fontId="0" fillId="0" borderId="10" xfId="0" applyNumberFormat="1" applyFont="1" applyBorder="1" applyAlignment="1" applyProtection="1">
      <alignment/>
      <protection locked="0"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/>
      <protection/>
    </xf>
    <xf numFmtId="0" fontId="0" fillId="0" borderId="0" xfId="0" applyNumberFormat="1" applyAlignment="1">
      <alignment horizontal="right"/>
    </xf>
    <xf numFmtId="187" fontId="0" fillId="0" borderId="31" xfId="0" applyNumberFormat="1" applyBorder="1" applyAlignment="1" applyProtection="1">
      <alignment/>
      <protection/>
    </xf>
    <xf numFmtId="187" fontId="0" fillId="0" borderId="20" xfId="0" applyNumberFormat="1" applyBorder="1" applyAlignment="1" applyProtection="1">
      <alignment/>
      <protection/>
    </xf>
    <xf numFmtId="187" fontId="0" fillId="0" borderId="42" xfId="0" applyNumberFormat="1" applyBorder="1" applyAlignment="1" applyProtection="1">
      <alignment/>
      <protection/>
    </xf>
    <xf numFmtId="184" fontId="0" fillId="0" borderId="39" xfId="0" applyNumberFormat="1" applyBorder="1" applyAlignment="1" applyProtection="1">
      <alignment/>
      <protection/>
    </xf>
    <xf numFmtId="184" fontId="0" fillId="0" borderId="55" xfId="0" applyNumberFormat="1" applyBorder="1" applyAlignment="1" applyProtection="1">
      <alignment/>
      <protection/>
    </xf>
    <xf numFmtId="184" fontId="0" fillId="0" borderId="50" xfId="0" applyNumberFormat="1" applyBorder="1" applyAlignment="1" applyProtection="1">
      <alignment/>
      <protection/>
    </xf>
    <xf numFmtId="187" fontId="0" fillId="0" borderId="39" xfId="0" applyNumberFormat="1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184" fontId="0" fillId="0" borderId="42" xfId="0" applyNumberFormat="1" applyBorder="1" applyAlignment="1" applyProtection="1">
      <alignment/>
      <protection/>
    </xf>
    <xf numFmtId="184" fontId="0" fillId="0" borderId="47" xfId="0" applyNumberFormat="1" applyBorder="1" applyAlignment="1" applyProtection="1">
      <alignment/>
      <protection/>
    </xf>
    <xf numFmtId="184" fontId="0" fillId="0" borderId="51" xfId="0" applyNumberFormat="1" applyBorder="1" applyAlignment="1" applyProtection="1">
      <alignment/>
      <protection/>
    </xf>
    <xf numFmtId="0" fontId="0" fillId="0" borderId="56" xfId="0" applyNumberFormat="1" applyFill="1" applyBorder="1" applyAlignment="1" applyProtection="1">
      <alignment/>
      <protection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 horizontal="center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59" xfId="0" applyNumberFormat="1" applyFill="1" applyBorder="1" applyAlignment="1" applyProtection="1">
      <alignment horizontal="right" vertical="center"/>
      <protection/>
    </xf>
    <xf numFmtId="0" fontId="0" fillId="0" borderId="60" xfId="0" applyNumberFormat="1" applyBorder="1" applyAlignment="1" applyProtection="1">
      <alignment horizontal="center"/>
      <protection/>
    </xf>
    <xf numFmtId="184" fontId="0" fillId="0" borderId="61" xfId="0" applyNumberFormat="1" applyBorder="1" applyAlignment="1" applyProtection="1">
      <alignment/>
      <protection/>
    </xf>
    <xf numFmtId="0" fontId="0" fillId="0" borderId="62" xfId="0" applyNumberFormat="1" applyBorder="1" applyAlignment="1" applyProtection="1">
      <alignment horizontal="center"/>
      <protection/>
    </xf>
    <xf numFmtId="184" fontId="0" fillId="0" borderId="44" xfId="0" applyNumberFormat="1" applyBorder="1" applyAlignment="1" applyProtection="1">
      <alignment/>
      <protection/>
    </xf>
    <xf numFmtId="184" fontId="0" fillId="0" borderId="63" xfId="0" applyNumberFormat="1" applyBorder="1" applyAlignment="1" applyProtection="1">
      <alignment/>
      <protection/>
    </xf>
    <xf numFmtId="184" fontId="0" fillId="0" borderId="59" xfId="0" applyNumberFormat="1" applyBorder="1" applyAlignment="1" applyProtection="1">
      <alignment/>
      <protection/>
    </xf>
    <xf numFmtId="184" fontId="0" fillId="0" borderId="64" xfId="0" applyNumberFormat="1" applyBorder="1" applyAlignment="1" applyProtection="1">
      <alignment/>
      <protection/>
    </xf>
    <xf numFmtId="0" fontId="0" fillId="0" borderId="65" xfId="0" applyNumberFormat="1" applyFill="1" applyBorder="1" applyAlignment="1" applyProtection="1">
      <alignment horizontal="center"/>
      <protection/>
    </xf>
    <xf numFmtId="0" fontId="0" fillId="0" borderId="66" xfId="0" applyNumberFormat="1" applyFill="1" applyBorder="1" applyAlignment="1" applyProtection="1">
      <alignment/>
      <protection/>
    </xf>
    <xf numFmtId="0" fontId="0" fillId="0" borderId="67" xfId="0" applyNumberFormat="1" applyFill="1" applyBorder="1" applyAlignment="1" applyProtection="1">
      <alignment/>
      <protection/>
    </xf>
    <xf numFmtId="37" fontId="0" fillId="0" borderId="68" xfId="0" applyFill="1" applyBorder="1" applyAlignment="1" applyProtection="1">
      <alignment/>
      <protection/>
    </xf>
    <xf numFmtId="0" fontId="0" fillId="0" borderId="69" xfId="0" applyNumberFormat="1" applyFill="1" applyBorder="1" applyAlignment="1" applyProtection="1">
      <alignment horizontal="center"/>
      <protection/>
    </xf>
    <xf numFmtId="0" fontId="0" fillId="0" borderId="70" xfId="0" applyNumberFormat="1" applyFill="1" applyBorder="1" applyAlignment="1" applyProtection="1">
      <alignment horizontal="center"/>
      <protection/>
    </xf>
    <xf numFmtId="37" fontId="0" fillId="0" borderId="68" xfId="0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shrinkToFit="1"/>
      <protection/>
    </xf>
    <xf numFmtId="187" fontId="0" fillId="0" borderId="50" xfId="0" applyNumberFormat="1" applyBorder="1" applyAlignment="1" applyProtection="1">
      <alignment/>
      <protection/>
    </xf>
    <xf numFmtId="187" fontId="0" fillId="0" borderId="33" xfId="0" applyNumberFormat="1" applyBorder="1" applyAlignment="1" applyProtection="1">
      <alignment/>
      <protection/>
    </xf>
    <xf numFmtId="187" fontId="0" fillId="0" borderId="51" xfId="0" applyNumberFormat="1" applyBorder="1" applyAlignment="1" applyProtection="1">
      <alignment/>
      <protection/>
    </xf>
    <xf numFmtId="187" fontId="0" fillId="0" borderId="22" xfId="0" applyNumberFormat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 horizontal="right" vertical="center"/>
      <protection/>
    </xf>
    <xf numFmtId="187" fontId="0" fillId="0" borderId="71" xfId="0" applyNumberFormat="1" applyBorder="1" applyAlignment="1" applyProtection="1">
      <alignment/>
      <protection/>
    </xf>
    <xf numFmtId="187" fontId="0" fillId="0" borderId="72" xfId="0" applyNumberFormat="1" applyBorder="1" applyAlignment="1" applyProtection="1">
      <alignment/>
      <protection/>
    </xf>
    <xf numFmtId="187" fontId="0" fillId="0" borderId="73" xfId="0" applyNumberFormat="1" applyBorder="1" applyAlignment="1" applyProtection="1">
      <alignment/>
      <protection/>
    </xf>
    <xf numFmtId="187" fontId="0" fillId="0" borderId="34" xfId="0" applyNumberFormat="1" applyBorder="1" applyAlignment="1" applyProtection="1">
      <alignment/>
      <protection/>
    </xf>
    <xf numFmtId="187" fontId="0" fillId="0" borderId="35" xfId="0" applyNumberForma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8" fontId="0" fillId="0" borderId="39" xfId="0" applyNumberFormat="1" applyFont="1" applyBorder="1" applyAlignment="1" applyProtection="1">
      <alignment/>
      <protection/>
    </xf>
    <xf numFmtId="188" fontId="0" fillId="0" borderId="31" xfId="0" applyNumberFormat="1" applyFont="1" applyBorder="1" applyAlignment="1" applyProtection="1">
      <alignment/>
      <protection/>
    </xf>
    <xf numFmtId="188" fontId="0" fillId="0" borderId="42" xfId="0" applyNumberFormat="1" applyFont="1" applyBorder="1" applyAlignment="1" applyProtection="1">
      <alignment/>
      <protection/>
    </xf>
    <xf numFmtId="188" fontId="0" fillId="0" borderId="47" xfId="0" applyNumberFormat="1" applyFont="1" applyBorder="1" applyAlignment="1" applyProtection="1">
      <alignment/>
      <protection/>
    </xf>
    <xf numFmtId="188" fontId="0" fillId="0" borderId="20" xfId="0" applyNumberFormat="1" applyFont="1" applyBorder="1" applyAlignment="1" applyProtection="1">
      <alignment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 horizontal="center"/>
      <protection/>
    </xf>
    <xf numFmtId="177" fontId="0" fillId="0" borderId="55" xfId="0" applyNumberFormat="1" applyFont="1" applyBorder="1" applyAlignment="1" applyProtection="1">
      <alignment/>
      <protection/>
    </xf>
    <xf numFmtId="177" fontId="0" fillId="0" borderId="32" xfId="0" applyNumberFormat="1" applyFon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 quotePrefix="1">
      <alignment horizontal="left" vertical="center" wrapText="1"/>
    </xf>
    <xf numFmtId="0" fontId="0" fillId="0" borderId="0" xfId="0" applyNumberForma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="60" zoomScaleNormal="60" zoomScalePageLayoutView="0" workbookViewId="0" topLeftCell="A1">
      <pane xSplit="1" ySplit="7" topLeftCell="B8" activePane="bottomRight" state="frozen"/>
      <selection pane="topLeft" activeCell="P9" sqref="P9"/>
      <selection pane="topRight" activeCell="P9" sqref="P9"/>
      <selection pane="bottomLeft" activeCell="P9" sqref="P9"/>
      <selection pane="bottomRight" activeCell="B8" sqref="B8"/>
    </sheetView>
  </sheetViews>
  <sheetFormatPr defaultColWidth="12.66015625" defaultRowHeight="23.25" customHeight="1"/>
  <cols>
    <col min="1" max="1" width="14.16015625" style="0" customWidth="1"/>
    <col min="2" max="2" width="9.66015625" style="0" customWidth="1"/>
    <col min="3" max="8" width="11.66015625" style="0" customWidth="1"/>
    <col min="9" max="9" width="10.66015625" style="0" customWidth="1"/>
    <col min="10" max="10" width="11.66015625" style="0" customWidth="1"/>
    <col min="11" max="11" width="3.16015625" style="0" customWidth="1"/>
    <col min="12" max="12" width="9.16015625" style="0" customWidth="1"/>
    <col min="13" max="13" width="11.66015625" style="0" customWidth="1"/>
    <col min="14" max="15" width="12.66015625" style="0" customWidth="1"/>
    <col min="16" max="17" width="11.66015625" style="0" customWidth="1"/>
    <col min="18" max="18" width="0.91796875" style="0" customWidth="1"/>
    <col min="19" max="19" width="29.16015625" style="0" customWidth="1"/>
    <col min="20" max="20" width="12.66015625" style="0" customWidth="1"/>
    <col min="21" max="21" width="16.08203125" style="0" customWidth="1"/>
  </cols>
  <sheetData>
    <row r="1" spans="1:21" ht="25.5" customHeight="1">
      <c r="A1" s="2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7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5"/>
      <c r="N2" s="7"/>
      <c r="O2" s="7"/>
      <c r="P2" s="7"/>
      <c r="Q2" s="7"/>
      <c r="R2" s="6"/>
      <c r="S2" s="6"/>
      <c r="T2" s="6"/>
      <c r="U2" s="6"/>
    </row>
    <row r="3" spans="1:21" s="4" customFormat="1" ht="27" customHeight="1">
      <c r="A3" s="9"/>
      <c r="B3" s="9"/>
      <c r="C3" s="36" t="s">
        <v>81</v>
      </c>
      <c r="D3" s="37"/>
      <c r="E3" s="37"/>
      <c r="F3" s="37"/>
      <c r="G3" s="37"/>
      <c r="H3" s="37"/>
      <c r="I3" s="37"/>
      <c r="J3" s="38"/>
      <c r="K3" s="26"/>
      <c r="L3" s="27"/>
      <c r="M3" s="10"/>
      <c r="N3" s="10"/>
      <c r="O3" s="28"/>
      <c r="P3" s="10"/>
      <c r="Q3" s="29"/>
      <c r="R3" s="9"/>
      <c r="S3" s="157"/>
      <c r="T3" s="33"/>
      <c r="U3" s="33"/>
    </row>
    <row r="4" spans="1:21" s="4" customFormat="1" ht="27" customHeight="1">
      <c r="A4" s="9"/>
      <c r="B4" s="9"/>
      <c r="C4" s="10"/>
      <c r="D4" s="10"/>
      <c r="E4" s="10"/>
      <c r="F4" s="10"/>
      <c r="G4" s="10"/>
      <c r="H4" s="10"/>
      <c r="I4" s="14" t="s">
        <v>101</v>
      </c>
      <c r="J4" s="10"/>
      <c r="K4" s="96" t="s">
        <v>84</v>
      </c>
      <c r="L4" s="97"/>
      <c r="M4" s="14" t="s">
        <v>1</v>
      </c>
      <c r="N4" s="15" t="s">
        <v>2</v>
      </c>
      <c r="O4" s="15" t="s">
        <v>68</v>
      </c>
      <c r="P4" s="42" t="s">
        <v>83</v>
      </c>
      <c r="Q4" s="43"/>
      <c r="R4" s="9"/>
      <c r="S4" s="157"/>
      <c r="T4" s="33"/>
      <c r="U4" s="33"/>
    </row>
    <row r="5" spans="1:21" s="4" customFormat="1" ht="27" customHeight="1">
      <c r="A5" s="13" t="s">
        <v>70</v>
      </c>
      <c r="B5" s="13" t="s">
        <v>64</v>
      </c>
      <c r="C5" s="14" t="s">
        <v>3</v>
      </c>
      <c r="D5" s="14" t="s">
        <v>4</v>
      </c>
      <c r="E5" s="14" t="s">
        <v>50</v>
      </c>
      <c r="F5" s="14" t="s">
        <v>67</v>
      </c>
      <c r="G5" s="14" t="s">
        <v>82</v>
      </c>
      <c r="H5" s="14" t="s">
        <v>104</v>
      </c>
      <c r="I5" s="10" t="s">
        <v>106</v>
      </c>
      <c r="J5" s="30" t="s">
        <v>107</v>
      </c>
      <c r="K5" s="96" t="s">
        <v>108</v>
      </c>
      <c r="L5" s="97"/>
      <c r="M5" s="30" t="s">
        <v>104</v>
      </c>
      <c r="N5" s="17"/>
      <c r="O5" s="31" t="s">
        <v>69</v>
      </c>
      <c r="P5" s="10"/>
      <c r="Q5" s="12" t="s">
        <v>58</v>
      </c>
      <c r="R5" s="9"/>
      <c r="S5" s="157"/>
      <c r="T5" s="33"/>
      <c r="U5" s="33"/>
    </row>
    <row r="6" spans="1:21" s="4" customFormat="1" ht="27" customHeight="1">
      <c r="A6" s="9"/>
      <c r="B6" s="9"/>
      <c r="C6" s="10"/>
      <c r="D6" s="10"/>
      <c r="E6" s="10"/>
      <c r="F6" s="10"/>
      <c r="G6" s="10"/>
      <c r="H6" s="10"/>
      <c r="I6" s="53" t="s">
        <v>105</v>
      </c>
      <c r="J6" s="14" t="s">
        <v>5</v>
      </c>
      <c r="K6" s="10"/>
      <c r="L6" s="27"/>
      <c r="M6" s="10"/>
      <c r="N6" s="10"/>
      <c r="O6" s="17"/>
      <c r="P6" s="30" t="s">
        <v>109</v>
      </c>
      <c r="Q6" s="32" t="s">
        <v>110</v>
      </c>
      <c r="R6" s="9"/>
      <c r="S6" s="157"/>
      <c r="T6" s="33"/>
      <c r="U6" s="33"/>
    </row>
    <row r="7" spans="1:21" s="4" customFormat="1" ht="27" customHeight="1" thickBot="1">
      <c r="A7" s="18"/>
      <c r="B7" s="18"/>
      <c r="C7" s="21" t="s">
        <v>6</v>
      </c>
      <c r="D7" s="21" t="s">
        <v>6</v>
      </c>
      <c r="E7" s="21" t="s">
        <v>6</v>
      </c>
      <c r="F7" s="21" t="s">
        <v>6</v>
      </c>
      <c r="G7" s="21" t="s">
        <v>6</v>
      </c>
      <c r="H7" s="21" t="s">
        <v>6</v>
      </c>
      <c r="I7" s="21" t="s">
        <v>7</v>
      </c>
      <c r="J7" s="21" t="s">
        <v>6</v>
      </c>
      <c r="K7" s="39"/>
      <c r="L7" s="40" t="s">
        <v>52</v>
      </c>
      <c r="M7" s="41" t="s">
        <v>53</v>
      </c>
      <c r="N7" s="21" t="s">
        <v>8</v>
      </c>
      <c r="O7" s="21" t="s">
        <v>8</v>
      </c>
      <c r="P7" s="39"/>
      <c r="Q7" s="147" t="s">
        <v>100</v>
      </c>
      <c r="R7" s="9"/>
      <c r="S7" s="157"/>
      <c r="T7" s="33"/>
      <c r="U7" s="33"/>
    </row>
    <row r="8" spans="1:21" ht="27" customHeight="1">
      <c r="A8" s="54" t="s">
        <v>9</v>
      </c>
      <c r="B8" s="154" t="s">
        <v>111</v>
      </c>
      <c r="C8" s="56">
        <v>280384</v>
      </c>
      <c r="D8" s="56">
        <v>286519</v>
      </c>
      <c r="E8" s="56">
        <v>286521</v>
      </c>
      <c r="F8" s="56">
        <v>288538</v>
      </c>
      <c r="G8" s="56">
        <v>285746</v>
      </c>
      <c r="H8" s="56">
        <v>279886</v>
      </c>
      <c r="I8" s="148">
        <f>(H8/G8-1)*100</f>
        <v>-2.0507723642675613</v>
      </c>
      <c r="J8" s="57">
        <v>283031</v>
      </c>
      <c r="K8" s="58"/>
      <c r="L8" s="59">
        <v>711.11</v>
      </c>
      <c r="M8" s="155">
        <f>H8/L8</f>
        <v>393.5903024848476</v>
      </c>
      <c r="N8" s="57">
        <v>67207329</v>
      </c>
      <c r="O8" s="57">
        <v>4686079</v>
      </c>
      <c r="P8" s="87">
        <v>0.739</v>
      </c>
      <c r="Q8" s="88">
        <v>0.746</v>
      </c>
      <c r="R8" s="6"/>
      <c r="S8" s="158" t="s">
        <v>125</v>
      </c>
      <c r="T8" s="6"/>
      <c r="U8" s="6"/>
    </row>
    <row r="9" spans="1:21" ht="27" customHeight="1">
      <c r="A9" s="60" t="s">
        <v>10</v>
      </c>
      <c r="B9" s="61" t="s">
        <v>65</v>
      </c>
      <c r="C9" s="62">
        <v>285015</v>
      </c>
      <c r="D9" s="62">
        <v>296623</v>
      </c>
      <c r="E9" s="62">
        <v>302102</v>
      </c>
      <c r="F9" s="62">
        <v>303845</v>
      </c>
      <c r="G9" s="62">
        <v>307766</v>
      </c>
      <c r="H9" s="62">
        <v>311031</v>
      </c>
      <c r="I9" s="149">
        <f aca="true" t="shared" si="0" ref="I9:I39">(H9/G9-1)*100</f>
        <v>1.0608709214143142</v>
      </c>
      <c r="J9" s="63">
        <v>312457</v>
      </c>
      <c r="K9" s="64"/>
      <c r="L9" s="65">
        <v>206.44</v>
      </c>
      <c r="M9" s="156">
        <f aca="true" t="shared" si="1" ref="M9:M36">H9/L9</f>
        <v>1506.6411548149583</v>
      </c>
      <c r="N9" s="63">
        <v>69585958</v>
      </c>
      <c r="O9" s="63">
        <v>1965555</v>
      </c>
      <c r="P9" s="89">
        <v>0.994</v>
      </c>
      <c r="Q9" s="90">
        <v>0.99</v>
      </c>
      <c r="R9" s="6"/>
      <c r="S9" s="159"/>
      <c r="T9" s="6"/>
      <c r="U9" s="6"/>
    </row>
    <row r="10" spans="1:21" ht="27" customHeight="1">
      <c r="A10" s="60" t="s">
        <v>11</v>
      </c>
      <c r="B10" s="61" t="s">
        <v>112</v>
      </c>
      <c r="C10" s="62">
        <v>138298</v>
      </c>
      <c r="D10" s="62">
        <v>138404</v>
      </c>
      <c r="E10" s="62">
        <v>136173</v>
      </c>
      <c r="F10" s="62">
        <v>135026</v>
      </c>
      <c r="G10" s="62">
        <v>130271</v>
      </c>
      <c r="H10" s="62">
        <v>127817</v>
      </c>
      <c r="I10" s="149">
        <f t="shared" si="0"/>
        <v>-1.88376538139724</v>
      </c>
      <c r="J10" s="63">
        <v>129764</v>
      </c>
      <c r="K10" s="64"/>
      <c r="L10" s="65">
        <v>208.35</v>
      </c>
      <c r="M10" s="156">
        <f t="shared" si="1"/>
        <v>613.4725221982242</v>
      </c>
      <c r="N10" s="63">
        <v>30383790</v>
      </c>
      <c r="O10" s="63">
        <v>2237191</v>
      </c>
      <c r="P10" s="89">
        <v>0.633</v>
      </c>
      <c r="Q10" s="90">
        <v>0.633</v>
      </c>
      <c r="R10" s="6"/>
      <c r="S10" s="159"/>
      <c r="T10" s="6"/>
      <c r="U10" s="6"/>
    </row>
    <row r="11" spans="1:21" ht="27" customHeight="1">
      <c r="A11" s="60" t="s">
        <v>12</v>
      </c>
      <c r="B11" s="61" t="s">
        <v>113</v>
      </c>
      <c r="C11" s="62">
        <v>159625</v>
      </c>
      <c r="D11" s="62">
        <v>163131</v>
      </c>
      <c r="E11" s="62">
        <v>164504</v>
      </c>
      <c r="F11" s="62">
        <v>168973</v>
      </c>
      <c r="G11" s="62">
        <v>168017</v>
      </c>
      <c r="H11" s="62">
        <v>163863</v>
      </c>
      <c r="I11" s="149">
        <f t="shared" si="0"/>
        <v>-2.4723688674360367</v>
      </c>
      <c r="J11" s="63">
        <v>167443</v>
      </c>
      <c r="K11" s="64"/>
      <c r="L11" s="65">
        <v>623.66</v>
      </c>
      <c r="M11" s="156">
        <f t="shared" si="1"/>
        <v>262.74412340057086</v>
      </c>
      <c r="N11" s="63">
        <v>40043629</v>
      </c>
      <c r="O11" s="63">
        <v>2939228</v>
      </c>
      <c r="P11" s="89">
        <v>0.63</v>
      </c>
      <c r="Q11" s="90">
        <v>0.63</v>
      </c>
      <c r="R11" s="6"/>
      <c r="S11" s="159"/>
      <c r="T11" s="6"/>
      <c r="U11" s="6"/>
    </row>
    <row r="12" spans="1:21" ht="27" customHeight="1">
      <c r="A12" s="60" t="s">
        <v>13</v>
      </c>
      <c r="B12" s="61" t="s">
        <v>114</v>
      </c>
      <c r="C12" s="62">
        <v>124042</v>
      </c>
      <c r="D12" s="62">
        <v>129595</v>
      </c>
      <c r="E12" s="62">
        <v>134856</v>
      </c>
      <c r="F12" s="62">
        <v>138963</v>
      </c>
      <c r="G12" s="62">
        <v>140290</v>
      </c>
      <c r="H12" s="62">
        <v>140303</v>
      </c>
      <c r="I12" s="149">
        <f t="shared" si="0"/>
        <v>0.009266519352779667</v>
      </c>
      <c r="J12" s="63">
        <v>143149</v>
      </c>
      <c r="K12" s="64"/>
      <c r="L12" s="65">
        <v>136.68</v>
      </c>
      <c r="M12" s="156">
        <f t="shared" si="1"/>
        <v>1026.5071700321919</v>
      </c>
      <c r="N12" s="63">
        <v>30029171</v>
      </c>
      <c r="O12" s="63">
        <v>2464982</v>
      </c>
      <c r="P12" s="89">
        <v>0.846</v>
      </c>
      <c r="Q12" s="90">
        <v>0.856</v>
      </c>
      <c r="R12" s="6"/>
      <c r="S12" s="159"/>
      <c r="T12" s="6"/>
      <c r="U12" s="6"/>
    </row>
    <row r="13" spans="1:21" ht="27" customHeight="1">
      <c r="A13" s="60" t="s">
        <v>14</v>
      </c>
      <c r="B13" s="61" t="s">
        <v>115</v>
      </c>
      <c r="C13" s="62">
        <v>174105</v>
      </c>
      <c r="D13" s="62">
        <v>179800</v>
      </c>
      <c r="E13" s="62">
        <v>186151</v>
      </c>
      <c r="F13" s="62">
        <v>193114</v>
      </c>
      <c r="G13" s="62">
        <v>199293</v>
      </c>
      <c r="H13" s="62">
        <v>196403</v>
      </c>
      <c r="I13" s="149">
        <f t="shared" si="0"/>
        <v>-1.4501261961032297</v>
      </c>
      <c r="J13" s="63">
        <v>200551</v>
      </c>
      <c r="K13" s="63"/>
      <c r="L13" s="65">
        <v>194.46</v>
      </c>
      <c r="M13" s="156">
        <f t="shared" si="1"/>
        <v>1009.9917720868044</v>
      </c>
      <c r="N13" s="63">
        <v>37299725</v>
      </c>
      <c r="O13" s="63">
        <v>2541618</v>
      </c>
      <c r="P13" s="89">
        <v>0.87</v>
      </c>
      <c r="Q13" s="90">
        <v>0.859</v>
      </c>
      <c r="R13" s="6"/>
      <c r="S13" s="159"/>
      <c r="T13" s="6"/>
      <c r="U13" s="6"/>
    </row>
    <row r="14" spans="1:21" ht="27" customHeight="1">
      <c r="A14" s="60" t="s">
        <v>15</v>
      </c>
      <c r="B14" s="61" t="s">
        <v>116</v>
      </c>
      <c r="C14" s="62">
        <v>68933</v>
      </c>
      <c r="D14" s="62">
        <v>79913</v>
      </c>
      <c r="E14" s="62">
        <v>83291</v>
      </c>
      <c r="F14" s="62">
        <v>82156</v>
      </c>
      <c r="G14" s="62">
        <v>80284</v>
      </c>
      <c r="H14" s="62">
        <v>78795</v>
      </c>
      <c r="I14" s="149">
        <f t="shared" si="0"/>
        <v>-1.8546659359274575</v>
      </c>
      <c r="J14" s="63">
        <v>80482</v>
      </c>
      <c r="K14" s="63"/>
      <c r="L14" s="65">
        <v>129.77</v>
      </c>
      <c r="M14" s="156">
        <f t="shared" si="1"/>
        <v>607.1896432149186</v>
      </c>
      <c r="N14" s="63">
        <v>15769340</v>
      </c>
      <c r="O14" s="63">
        <v>1451612</v>
      </c>
      <c r="P14" s="89">
        <v>0.725</v>
      </c>
      <c r="Q14" s="90">
        <v>0.735</v>
      </c>
      <c r="R14" s="6"/>
      <c r="S14" s="159"/>
      <c r="T14" s="6"/>
      <c r="U14" s="6"/>
    </row>
    <row r="15" spans="1:21" ht="27" customHeight="1">
      <c r="A15" s="60" t="s">
        <v>16</v>
      </c>
      <c r="B15" s="61" t="s">
        <v>117</v>
      </c>
      <c r="C15" s="62">
        <v>27114</v>
      </c>
      <c r="D15" s="62">
        <v>25258</v>
      </c>
      <c r="E15" s="62">
        <v>23683</v>
      </c>
      <c r="F15" s="62">
        <v>22103</v>
      </c>
      <c r="G15" s="62">
        <v>20033</v>
      </c>
      <c r="H15" s="62">
        <v>18009</v>
      </c>
      <c r="I15" s="149">
        <f t="shared" si="0"/>
        <v>-10.103329506314584</v>
      </c>
      <c r="J15" s="63">
        <v>19118</v>
      </c>
      <c r="K15" s="63"/>
      <c r="L15" s="65">
        <v>192.71</v>
      </c>
      <c r="M15" s="156">
        <f t="shared" si="1"/>
        <v>93.45129988064967</v>
      </c>
      <c r="N15" s="63">
        <v>5946761</v>
      </c>
      <c r="O15" s="63">
        <v>366116</v>
      </c>
      <c r="P15" s="89">
        <v>0.39</v>
      </c>
      <c r="Q15" s="90">
        <v>0.391</v>
      </c>
      <c r="R15" s="6"/>
      <c r="S15" s="6"/>
      <c r="T15" s="6"/>
      <c r="U15" s="6"/>
    </row>
    <row r="16" spans="1:21" ht="27" customHeight="1">
      <c r="A16" s="60" t="s">
        <v>17</v>
      </c>
      <c r="B16" s="61" t="s">
        <v>118</v>
      </c>
      <c r="C16" s="62">
        <v>45045</v>
      </c>
      <c r="D16" s="62">
        <v>46128</v>
      </c>
      <c r="E16" s="62">
        <v>46606</v>
      </c>
      <c r="F16" s="62">
        <v>49253</v>
      </c>
      <c r="G16" s="62">
        <v>51023</v>
      </c>
      <c r="H16" s="62">
        <v>50254</v>
      </c>
      <c r="I16" s="149">
        <f t="shared" si="0"/>
        <v>-1.5071634360974473</v>
      </c>
      <c r="J16" s="63">
        <v>49804</v>
      </c>
      <c r="K16" s="64"/>
      <c r="L16" s="65">
        <v>191.04</v>
      </c>
      <c r="M16" s="156">
        <f t="shared" si="1"/>
        <v>263.05485762144053</v>
      </c>
      <c r="N16" s="63">
        <v>12835300</v>
      </c>
      <c r="O16" s="63">
        <v>814891</v>
      </c>
      <c r="P16" s="89">
        <v>0.939</v>
      </c>
      <c r="Q16" s="90">
        <v>0.964</v>
      </c>
      <c r="R16" s="6"/>
      <c r="S16" s="158" t="s">
        <v>126</v>
      </c>
      <c r="T16" s="6"/>
      <c r="U16" s="6"/>
    </row>
    <row r="17" spans="1:21" ht="27" customHeight="1">
      <c r="A17" s="60" t="s">
        <v>18</v>
      </c>
      <c r="B17" s="61" t="s">
        <v>119</v>
      </c>
      <c r="C17" s="62">
        <v>27320</v>
      </c>
      <c r="D17" s="62">
        <v>26806</v>
      </c>
      <c r="E17" s="62">
        <v>24945</v>
      </c>
      <c r="F17" s="62">
        <v>23067</v>
      </c>
      <c r="G17" s="62">
        <v>21435</v>
      </c>
      <c r="H17" s="62">
        <v>19448</v>
      </c>
      <c r="I17" s="149">
        <f t="shared" si="0"/>
        <v>-9.269885700956381</v>
      </c>
      <c r="J17" s="63">
        <v>20065</v>
      </c>
      <c r="K17" s="63"/>
      <c r="L17" s="65">
        <v>107.34</v>
      </c>
      <c r="M17" s="156">
        <f t="shared" si="1"/>
        <v>181.18129308738588</v>
      </c>
      <c r="N17" s="63">
        <v>6365381</v>
      </c>
      <c r="O17" s="63">
        <v>431391</v>
      </c>
      <c r="P17" s="89">
        <v>0.448</v>
      </c>
      <c r="Q17" s="90">
        <v>0.454</v>
      </c>
      <c r="R17" s="6"/>
      <c r="S17" s="158"/>
      <c r="T17" s="6"/>
      <c r="U17" s="6"/>
    </row>
    <row r="18" spans="1:21" ht="27" customHeight="1">
      <c r="A18" s="60" t="s">
        <v>19</v>
      </c>
      <c r="B18" s="61" t="s">
        <v>117</v>
      </c>
      <c r="C18" s="62">
        <v>25783</v>
      </c>
      <c r="D18" s="62">
        <v>24067</v>
      </c>
      <c r="E18" s="62">
        <v>22640</v>
      </c>
      <c r="F18" s="62">
        <v>21230</v>
      </c>
      <c r="G18" s="62">
        <v>19662</v>
      </c>
      <c r="H18" s="62">
        <v>17322</v>
      </c>
      <c r="I18" s="149">
        <f t="shared" si="0"/>
        <v>-11.901129081476958</v>
      </c>
      <c r="J18" s="63">
        <v>17974</v>
      </c>
      <c r="K18" s="64"/>
      <c r="L18" s="65">
        <v>373.35</v>
      </c>
      <c r="M18" s="156">
        <f t="shared" si="1"/>
        <v>46.396143029329046</v>
      </c>
      <c r="N18" s="63">
        <v>7148870</v>
      </c>
      <c r="O18" s="63">
        <v>390206</v>
      </c>
      <c r="P18" s="89">
        <v>0.271</v>
      </c>
      <c r="Q18" s="90">
        <v>0.277</v>
      </c>
      <c r="R18" s="6"/>
      <c r="S18" s="158"/>
      <c r="T18" s="6"/>
      <c r="U18" s="6"/>
    </row>
    <row r="19" spans="1:21" ht="27" customHeight="1">
      <c r="A19" s="60" t="s">
        <v>51</v>
      </c>
      <c r="B19" s="61" t="s">
        <v>120</v>
      </c>
      <c r="C19" s="62">
        <v>43882</v>
      </c>
      <c r="D19" s="62">
        <v>45746</v>
      </c>
      <c r="E19" s="62">
        <v>45630</v>
      </c>
      <c r="F19" s="62">
        <v>46446</v>
      </c>
      <c r="G19" s="62">
        <v>45684</v>
      </c>
      <c r="H19" s="62">
        <v>45815</v>
      </c>
      <c r="I19" s="149">
        <f t="shared" si="0"/>
        <v>0.28675247351370725</v>
      </c>
      <c r="J19" s="63">
        <v>45965</v>
      </c>
      <c r="K19" s="64"/>
      <c r="L19" s="65">
        <v>219.83</v>
      </c>
      <c r="M19" s="156">
        <f t="shared" si="1"/>
        <v>208.41104489833052</v>
      </c>
      <c r="N19" s="63">
        <v>14626571</v>
      </c>
      <c r="O19" s="63">
        <v>651956</v>
      </c>
      <c r="P19" s="89">
        <v>0.87</v>
      </c>
      <c r="Q19" s="90">
        <v>0.849</v>
      </c>
      <c r="R19" s="6"/>
      <c r="S19" s="6"/>
      <c r="T19" s="6"/>
      <c r="U19" s="6"/>
    </row>
    <row r="20" spans="1:21" ht="27" customHeight="1">
      <c r="A20" s="60" t="s">
        <v>56</v>
      </c>
      <c r="B20" s="61" t="s">
        <v>121</v>
      </c>
      <c r="C20" s="62">
        <v>62877</v>
      </c>
      <c r="D20" s="62">
        <v>63035</v>
      </c>
      <c r="E20" s="62">
        <v>61628</v>
      </c>
      <c r="F20" s="62">
        <v>58225</v>
      </c>
      <c r="G20" s="62">
        <v>54694</v>
      </c>
      <c r="H20" s="62">
        <v>50341</v>
      </c>
      <c r="I20" s="149">
        <f t="shared" si="0"/>
        <v>-7.958825465316122</v>
      </c>
      <c r="J20" s="63">
        <v>52943</v>
      </c>
      <c r="K20" s="63"/>
      <c r="L20" s="65">
        <v>178.94</v>
      </c>
      <c r="M20" s="156">
        <f t="shared" si="1"/>
        <v>281.3289370738795</v>
      </c>
      <c r="N20" s="63">
        <v>17068213</v>
      </c>
      <c r="O20" s="63">
        <v>1058821</v>
      </c>
      <c r="P20" s="89">
        <v>0.406</v>
      </c>
      <c r="Q20" s="90">
        <v>0.423</v>
      </c>
      <c r="R20" s="6"/>
      <c r="S20" s="6"/>
      <c r="T20" s="6"/>
      <c r="U20" s="6"/>
    </row>
    <row r="21" spans="1:21" ht="27" customHeight="1" thickBot="1">
      <c r="A21" s="66" t="s">
        <v>57</v>
      </c>
      <c r="B21" s="67" t="s">
        <v>118</v>
      </c>
      <c r="C21" s="68">
        <v>97752</v>
      </c>
      <c r="D21" s="68">
        <v>101435</v>
      </c>
      <c r="E21" s="68">
        <v>101527</v>
      </c>
      <c r="F21" s="68">
        <v>100623</v>
      </c>
      <c r="G21" s="68">
        <v>97207</v>
      </c>
      <c r="H21" s="68">
        <v>90581</v>
      </c>
      <c r="I21" s="150">
        <f t="shared" si="0"/>
        <v>-6.8163815363091125</v>
      </c>
      <c r="J21" s="69">
        <v>94732</v>
      </c>
      <c r="K21" s="70"/>
      <c r="L21" s="71">
        <v>558.23</v>
      </c>
      <c r="M21" s="77">
        <f t="shared" si="1"/>
        <v>162.26465793669274</v>
      </c>
      <c r="N21" s="69">
        <v>28514769</v>
      </c>
      <c r="O21" s="69">
        <v>2161817</v>
      </c>
      <c r="P21" s="91">
        <v>0.63</v>
      </c>
      <c r="Q21" s="92">
        <v>0.65</v>
      </c>
      <c r="R21" s="6"/>
      <c r="S21" s="6"/>
      <c r="T21" s="6"/>
      <c r="U21" s="6"/>
    </row>
    <row r="22" spans="1:21" ht="27" customHeight="1">
      <c r="A22" s="54" t="s">
        <v>66</v>
      </c>
      <c r="B22" s="55" t="s">
        <v>121</v>
      </c>
      <c r="C22" s="56">
        <v>7167</v>
      </c>
      <c r="D22" s="56">
        <v>7231</v>
      </c>
      <c r="E22" s="56">
        <v>7172</v>
      </c>
      <c r="F22" s="56">
        <v>6965</v>
      </c>
      <c r="G22" s="56">
        <v>6855</v>
      </c>
      <c r="H22" s="56">
        <v>6357</v>
      </c>
      <c r="I22" s="148">
        <f t="shared" si="0"/>
        <v>-7.264770240700214</v>
      </c>
      <c r="J22" s="57">
        <v>6439</v>
      </c>
      <c r="K22" s="58"/>
      <c r="L22" s="59">
        <v>15.74</v>
      </c>
      <c r="M22" s="155">
        <f t="shared" si="1"/>
        <v>403.87547649301143</v>
      </c>
      <c r="N22" s="57">
        <v>2124867</v>
      </c>
      <c r="O22" s="57">
        <v>144072</v>
      </c>
      <c r="P22" s="87">
        <v>0.509</v>
      </c>
      <c r="Q22" s="88">
        <v>0.503</v>
      </c>
      <c r="R22" s="6"/>
      <c r="S22" s="6"/>
      <c r="T22" s="6"/>
      <c r="U22" s="6"/>
    </row>
    <row r="23" spans="1:21" ht="27" customHeight="1">
      <c r="A23" s="60" t="s">
        <v>21</v>
      </c>
      <c r="B23" s="72" t="s">
        <v>122</v>
      </c>
      <c r="C23" s="62">
        <v>25447</v>
      </c>
      <c r="D23" s="62">
        <v>26235</v>
      </c>
      <c r="E23" s="62">
        <v>26305</v>
      </c>
      <c r="F23" s="62">
        <v>25897</v>
      </c>
      <c r="G23" s="62">
        <v>25661</v>
      </c>
      <c r="H23" s="62">
        <v>25344</v>
      </c>
      <c r="I23" s="149">
        <f t="shared" si="0"/>
        <v>-1.2353376719535514</v>
      </c>
      <c r="J23" s="63">
        <v>25525</v>
      </c>
      <c r="K23" s="63"/>
      <c r="L23" s="65">
        <v>22.68</v>
      </c>
      <c r="M23" s="156">
        <f t="shared" si="1"/>
        <v>1117.4603174603176</v>
      </c>
      <c r="N23" s="63">
        <v>5703208</v>
      </c>
      <c r="O23" s="63">
        <v>318667</v>
      </c>
      <c r="P23" s="89">
        <v>0.834</v>
      </c>
      <c r="Q23" s="90">
        <v>0.795</v>
      </c>
      <c r="R23" s="6"/>
      <c r="S23" s="6"/>
      <c r="T23" s="6"/>
      <c r="U23" s="6"/>
    </row>
    <row r="24" spans="1:21" ht="27" customHeight="1">
      <c r="A24" s="60" t="s">
        <v>22</v>
      </c>
      <c r="B24" s="61" t="s">
        <v>122</v>
      </c>
      <c r="C24" s="62">
        <v>32263</v>
      </c>
      <c r="D24" s="62">
        <v>35117</v>
      </c>
      <c r="E24" s="62">
        <v>37972</v>
      </c>
      <c r="F24" s="62">
        <v>38986</v>
      </c>
      <c r="G24" s="62">
        <v>39978</v>
      </c>
      <c r="H24" s="62">
        <v>40210</v>
      </c>
      <c r="I24" s="149">
        <f t="shared" si="0"/>
        <v>0.5803191755465509</v>
      </c>
      <c r="J24" s="63">
        <v>41560</v>
      </c>
      <c r="K24" s="64"/>
      <c r="L24" s="65">
        <v>107.01</v>
      </c>
      <c r="M24" s="156">
        <f t="shared" si="1"/>
        <v>375.7592748341276</v>
      </c>
      <c r="N24" s="63">
        <v>8251975</v>
      </c>
      <c r="O24" s="63">
        <v>646229</v>
      </c>
      <c r="P24" s="89">
        <v>0.787</v>
      </c>
      <c r="Q24" s="90">
        <v>0.787</v>
      </c>
      <c r="R24" s="6"/>
      <c r="S24" s="6"/>
      <c r="T24" s="6"/>
      <c r="U24" s="6"/>
    </row>
    <row r="25" spans="1:21" ht="27" customHeight="1">
      <c r="A25" s="60" t="s">
        <v>23</v>
      </c>
      <c r="B25" s="61" t="s">
        <v>123</v>
      </c>
      <c r="C25" s="62">
        <v>6744</v>
      </c>
      <c r="D25" s="62">
        <v>6900</v>
      </c>
      <c r="E25" s="62">
        <v>6716</v>
      </c>
      <c r="F25" s="62">
        <v>7114</v>
      </c>
      <c r="G25" s="62">
        <v>9626</v>
      </c>
      <c r="H25" s="62">
        <v>10560</v>
      </c>
      <c r="I25" s="149">
        <f t="shared" si="0"/>
        <v>9.702888011635146</v>
      </c>
      <c r="J25" s="63">
        <v>10480</v>
      </c>
      <c r="K25" s="63"/>
      <c r="L25" s="65">
        <v>5.99</v>
      </c>
      <c r="M25" s="156">
        <f t="shared" si="1"/>
        <v>1762.9382303839732</v>
      </c>
      <c r="N25" s="63">
        <v>2817491</v>
      </c>
      <c r="O25" s="63">
        <v>239939</v>
      </c>
      <c r="P25" s="89">
        <v>0.774</v>
      </c>
      <c r="Q25" s="90">
        <v>0.797</v>
      </c>
      <c r="R25" s="6"/>
      <c r="S25" s="6"/>
      <c r="T25" s="6"/>
      <c r="U25" s="6"/>
    </row>
    <row r="26" spans="1:21" ht="27" customHeight="1">
      <c r="A26" s="60" t="s">
        <v>24</v>
      </c>
      <c r="B26" s="61" t="s">
        <v>123</v>
      </c>
      <c r="C26" s="62">
        <v>9988</v>
      </c>
      <c r="D26" s="62">
        <v>10863</v>
      </c>
      <c r="E26" s="62">
        <v>11782</v>
      </c>
      <c r="F26" s="62">
        <v>13048</v>
      </c>
      <c r="G26" s="62">
        <v>14003</v>
      </c>
      <c r="H26" s="62">
        <v>14752</v>
      </c>
      <c r="I26" s="149">
        <f t="shared" si="0"/>
        <v>5.348853817039201</v>
      </c>
      <c r="J26" s="63">
        <v>14922</v>
      </c>
      <c r="K26" s="63"/>
      <c r="L26" s="65">
        <v>8.73</v>
      </c>
      <c r="M26" s="156">
        <f t="shared" si="1"/>
        <v>1689.8052691867124</v>
      </c>
      <c r="N26" s="63">
        <v>4839580</v>
      </c>
      <c r="O26" s="63">
        <v>0</v>
      </c>
      <c r="P26" s="89">
        <v>1.259</v>
      </c>
      <c r="Q26" s="90">
        <v>1.216</v>
      </c>
      <c r="R26" s="6"/>
      <c r="S26" s="6"/>
      <c r="T26" s="6"/>
      <c r="U26" s="6"/>
    </row>
    <row r="27" spans="1:21" ht="27" customHeight="1">
      <c r="A27" s="60" t="s">
        <v>25</v>
      </c>
      <c r="B27" s="61" t="s">
        <v>123</v>
      </c>
      <c r="C27" s="62">
        <v>15691</v>
      </c>
      <c r="D27" s="62">
        <v>15644</v>
      </c>
      <c r="E27" s="62">
        <v>16149</v>
      </c>
      <c r="F27" s="62">
        <v>15793</v>
      </c>
      <c r="G27" s="62">
        <v>15438</v>
      </c>
      <c r="H27" s="62">
        <v>14878</v>
      </c>
      <c r="I27" s="149">
        <f t="shared" si="0"/>
        <v>-3.6274128773157166</v>
      </c>
      <c r="J27" s="63">
        <v>15100</v>
      </c>
      <c r="K27" s="64"/>
      <c r="L27" s="65">
        <v>103.06</v>
      </c>
      <c r="M27" s="156">
        <f t="shared" si="1"/>
        <v>144.3625072773142</v>
      </c>
      <c r="N27" s="63">
        <v>5374419</v>
      </c>
      <c r="O27" s="63">
        <v>410688</v>
      </c>
      <c r="P27" s="89">
        <v>0.562</v>
      </c>
      <c r="Q27" s="90">
        <v>0.586</v>
      </c>
      <c r="R27" s="6"/>
      <c r="S27" s="6"/>
      <c r="T27" s="6"/>
      <c r="U27" s="6"/>
    </row>
    <row r="28" spans="1:21" ht="27" customHeight="1">
      <c r="A28" s="60" t="s">
        <v>26</v>
      </c>
      <c r="B28" s="153" t="s">
        <v>122</v>
      </c>
      <c r="C28" s="62">
        <v>21484</v>
      </c>
      <c r="D28" s="62">
        <v>21853</v>
      </c>
      <c r="E28" s="62">
        <v>22300</v>
      </c>
      <c r="F28" s="62">
        <v>22618</v>
      </c>
      <c r="G28" s="62">
        <v>22833</v>
      </c>
      <c r="H28" s="62">
        <v>22586</v>
      </c>
      <c r="I28" s="149">
        <f t="shared" si="0"/>
        <v>-1.0817676170455037</v>
      </c>
      <c r="J28" s="63">
        <v>23160</v>
      </c>
      <c r="K28" s="63"/>
      <c r="L28" s="65">
        <v>41.04</v>
      </c>
      <c r="M28" s="156">
        <f t="shared" si="1"/>
        <v>550.3411306042885</v>
      </c>
      <c r="N28" s="63">
        <v>5227887</v>
      </c>
      <c r="O28" s="63">
        <v>374442</v>
      </c>
      <c r="P28" s="89">
        <v>0.566</v>
      </c>
      <c r="Q28" s="90">
        <v>0.56</v>
      </c>
      <c r="R28" s="6"/>
      <c r="S28" s="6"/>
      <c r="T28" s="6"/>
      <c r="U28" s="6"/>
    </row>
    <row r="29" spans="1:21" ht="27" customHeight="1">
      <c r="A29" s="60" t="s">
        <v>27</v>
      </c>
      <c r="B29" s="61" t="s">
        <v>116</v>
      </c>
      <c r="C29" s="62">
        <v>12144</v>
      </c>
      <c r="D29" s="62">
        <v>11758</v>
      </c>
      <c r="E29" s="62">
        <v>11399</v>
      </c>
      <c r="F29" s="62">
        <v>11099</v>
      </c>
      <c r="G29" s="62">
        <v>10416</v>
      </c>
      <c r="H29" s="62">
        <v>9557</v>
      </c>
      <c r="I29" s="149">
        <f t="shared" si="0"/>
        <v>-8.24692780337941</v>
      </c>
      <c r="J29" s="63">
        <v>9894</v>
      </c>
      <c r="K29" s="64"/>
      <c r="L29" s="73">
        <v>362.86</v>
      </c>
      <c r="M29" s="156">
        <f t="shared" si="1"/>
        <v>26.337981590696135</v>
      </c>
      <c r="N29" s="63">
        <v>4801596</v>
      </c>
      <c r="O29" s="63">
        <v>253797</v>
      </c>
      <c r="P29" s="89">
        <v>0.252</v>
      </c>
      <c r="Q29" s="90">
        <v>0.253</v>
      </c>
      <c r="R29" s="6"/>
      <c r="S29" s="6"/>
      <c r="T29" s="6"/>
      <c r="U29" s="6"/>
    </row>
    <row r="30" spans="1:21" ht="27" customHeight="1">
      <c r="A30" s="60" t="s">
        <v>28</v>
      </c>
      <c r="B30" s="61" t="s">
        <v>115</v>
      </c>
      <c r="C30" s="62">
        <v>12348</v>
      </c>
      <c r="D30" s="62">
        <v>13313</v>
      </c>
      <c r="E30" s="62">
        <v>14284</v>
      </c>
      <c r="F30" s="62">
        <v>14835</v>
      </c>
      <c r="G30" s="62">
        <v>15297</v>
      </c>
      <c r="H30" s="62">
        <v>15431</v>
      </c>
      <c r="I30" s="149">
        <f t="shared" si="0"/>
        <v>0.875988755965218</v>
      </c>
      <c r="J30" s="63">
        <v>15746</v>
      </c>
      <c r="K30" s="63"/>
      <c r="L30" s="65">
        <v>40.91</v>
      </c>
      <c r="M30" s="156">
        <f t="shared" si="1"/>
        <v>377.19384013688585</v>
      </c>
      <c r="N30" s="63">
        <v>3911071</v>
      </c>
      <c r="O30" s="63">
        <v>287239</v>
      </c>
      <c r="P30" s="89">
        <v>0.593</v>
      </c>
      <c r="Q30" s="90">
        <v>0.594</v>
      </c>
      <c r="R30" s="6"/>
      <c r="S30" s="6"/>
      <c r="T30" s="6"/>
      <c r="U30" s="6"/>
    </row>
    <row r="31" spans="1:21" ht="27" customHeight="1">
      <c r="A31" s="60" t="s">
        <v>54</v>
      </c>
      <c r="B31" s="61" t="s">
        <v>121</v>
      </c>
      <c r="C31" s="62">
        <v>9075</v>
      </c>
      <c r="D31" s="62">
        <v>9077</v>
      </c>
      <c r="E31" s="62">
        <v>9218</v>
      </c>
      <c r="F31" s="62">
        <v>9057</v>
      </c>
      <c r="G31" s="62">
        <v>8692</v>
      </c>
      <c r="H31" s="62">
        <v>8309</v>
      </c>
      <c r="I31" s="149">
        <f t="shared" si="0"/>
        <v>-4.406350667280257</v>
      </c>
      <c r="J31" s="63">
        <v>8568</v>
      </c>
      <c r="K31" s="63"/>
      <c r="L31" s="65">
        <v>134.98</v>
      </c>
      <c r="M31" s="156">
        <f t="shared" si="1"/>
        <v>61.557267743369394</v>
      </c>
      <c r="N31" s="63">
        <v>2576861</v>
      </c>
      <c r="O31" s="63">
        <v>143900</v>
      </c>
      <c r="P31" s="89">
        <v>0.32</v>
      </c>
      <c r="Q31" s="90">
        <v>0.318</v>
      </c>
      <c r="R31" s="6"/>
      <c r="S31" s="6"/>
      <c r="T31" s="6"/>
      <c r="U31" s="6"/>
    </row>
    <row r="32" spans="1:21" ht="27" customHeight="1">
      <c r="A32" s="60" t="s">
        <v>55</v>
      </c>
      <c r="B32" s="61" t="s">
        <v>121</v>
      </c>
      <c r="C32" s="62">
        <v>12580</v>
      </c>
      <c r="D32" s="62">
        <v>11921</v>
      </c>
      <c r="E32" s="62">
        <v>11334</v>
      </c>
      <c r="F32" s="62">
        <v>10788</v>
      </c>
      <c r="G32" s="62">
        <v>9846</v>
      </c>
      <c r="H32" s="62">
        <v>8939</v>
      </c>
      <c r="I32" s="149">
        <f t="shared" si="0"/>
        <v>-9.211862685354454</v>
      </c>
      <c r="J32" s="63">
        <v>9343</v>
      </c>
      <c r="K32" s="64"/>
      <c r="L32" s="73">
        <v>233.32</v>
      </c>
      <c r="M32" s="156">
        <f t="shared" si="1"/>
        <v>38.31218926795817</v>
      </c>
      <c r="N32" s="63">
        <v>4875730</v>
      </c>
      <c r="O32" s="63">
        <v>234812</v>
      </c>
      <c r="P32" s="89">
        <v>0.195</v>
      </c>
      <c r="Q32" s="90">
        <v>0.196</v>
      </c>
      <c r="R32" s="6"/>
      <c r="S32" s="6"/>
      <c r="T32" s="6"/>
      <c r="U32" s="6"/>
    </row>
    <row r="33" spans="1:21" ht="27" customHeight="1">
      <c r="A33" s="60" t="s">
        <v>59</v>
      </c>
      <c r="B33" s="61" t="s">
        <v>124</v>
      </c>
      <c r="C33" s="62">
        <v>20933</v>
      </c>
      <c r="D33" s="62">
        <v>19673</v>
      </c>
      <c r="E33" s="62">
        <v>18235</v>
      </c>
      <c r="F33" s="62">
        <v>16687</v>
      </c>
      <c r="G33" s="62">
        <v>14791</v>
      </c>
      <c r="H33" s="62">
        <v>12788</v>
      </c>
      <c r="I33" s="149">
        <f t="shared" si="0"/>
        <v>-13.542018795213306</v>
      </c>
      <c r="J33" s="63">
        <v>13915</v>
      </c>
      <c r="K33" s="64"/>
      <c r="L33" s="73">
        <v>241.89</v>
      </c>
      <c r="M33" s="156">
        <f t="shared" si="1"/>
        <v>52.867005663731454</v>
      </c>
      <c r="N33" s="63">
        <v>6120753</v>
      </c>
      <c r="O33" s="63">
        <v>307517</v>
      </c>
      <c r="P33" s="89">
        <v>0.208</v>
      </c>
      <c r="Q33" s="90">
        <v>0.208</v>
      </c>
      <c r="R33" s="6"/>
      <c r="S33" s="6"/>
      <c r="T33" s="6"/>
      <c r="U33" s="6"/>
    </row>
    <row r="34" spans="1:21" ht="27" customHeight="1">
      <c r="A34" s="60" t="s">
        <v>60</v>
      </c>
      <c r="B34" s="61" t="s">
        <v>113</v>
      </c>
      <c r="C34" s="62">
        <v>23663</v>
      </c>
      <c r="D34" s="62">
        <v>22478</v>
      </c>
      <c r="E34" s="62">
        <v>21362</v>
      </c>
      <c r="F34" s="62">
        <v>19963</v>
      </c>
      <c r="G34" s="62">
        <v>18611</v>
      </c>
      <c r="H34" s="62">
        <v>16338</v>
      </c>
      <c r="I34" s="149">
        <f t="shared" si="0"/>
        <v>-12.213207243028313</v>
      </c>
      <c r="J34" s="63">
        <v>17248</v>
      </c>
      <c r="K34" s="64"/>
      <c r="L34" s="73">
        <v>256.53</v>
      </c>
      <c r="M34" s="156">
        <f t="shared" si="1"/>
        <v>63.688457490352015</v>
      </c>
      <c r="N34" s="63">
        <v>6255470</v>
      </c>
      <c r="O34" s="63">
        <v>334423</v>
      </c>
      <c r="P34" s="89">
        <v>0.29</v>
      </c>
      <c r="Q34" s="90">
        <v>0.293</v>
      </c>
      <c r="R34" s="6"/>
      <c r="S34" s="6"/>
      <c r="T34" s="6"/>
      <c r="U34" s="6"/>
    </row>
    <row r="35" spans="1:21" ht="27" customHeight="1">
      <c r="A35" s="60" t="s">
        <v>29</v>
      </c>
      <c r="B35" s="61" t="s">
        <v>118</v>
      </c>
      <c r="C35" s="62">
        <v>9893</v>
      </c>
      <c r="D35" s="62">
        <v>9914</v>
      </c>
      <c r="E35" s="62">
        <v>10030</v>
      </c>
      <c r="F35" s="62">
        <v>9903</v>
      </c>
      <c r="G35" s="62">
        <v>9376</v>
      </c>
      <c r="H35" s="62">
        <v>8741</v>
      </c>
      <c r="I35" s="149">
        <f t="shared" si="0"/>
        <v>-6.772610921501709</v>
      </c>
      <c r="J35" s="63">
        <v>9113</v>
      </c>
      <c r="K35" s="63"/>
      <c r="L35" s="65">
        <v>88.13</v>
      </c>
      <c r="M35" s="156">
        <f t="shared" si="1"/>
        <v>99.1830250765914</v>
      </c>
      <c r="N35" s="63">
        <v>3232483</v>
      </c>
      <c r="O35" s="63">
        <v>175014</v>
      </c>
      <c r="P35" s="89">
        <v>0.272</v>
      </c>
      <c r="Q35" s="90">
        <v>0.276</v>
      </c>
      <c r="R35" s="6"/>
      <c r="S35" s="6"/>
      <c r="T35" s="6"/>
      <c r="U35" s="6"/>
    </row>
    <row r="36" spans="1:21" ht="27" customHeight="1" thickBot="1">
      <c r="A36" s="74" t="s">
        <v>61</v>
      </c>
      <c r="B36" s="75" t="s">
        <v>114</v>
      </c>
      <c r="C36" s="76">
        <v>12919</v>
      </c>
      <c r="D36" s="76">
        <v>12921</v>
      </c>
      <c r="E36" s="76">
        <v>12824</v>
      </c>
      <c r="F36" s="76">
        <v>12648</v>
      </c>
      <c r="G36" s="76">
        <v>11896</v>
      </c>
      <c r="H36" s="76">
        <v>11207</v>
      </c>
      <c r="I36" s="151">
        <f t="shared" si="0"/>
        <v>-5.791862811028913</v>
      </c>
      <c r="J36" s="69">
        <v>11537</v>
      </c>
      <c r="K36" s="70"/>
      <c r="L36" s="71">
        <v>79.62</v>
      </c>
      <c r="M36" s="77">
        <f t="shared" si="1"/>
        <v>140.756091434313</v>
      </c>
      <c r="N36" s="78">
        <v>4154221</v>
      </c>
      <c r="O36" s="78">
        <v>234235</v>
      </c>
      <c r="P36" s="93">
        <v>0.311</v>
      </c>
      <c r="Q36" s="92">
        <v>0.329</v>
      </c>
      <c r="R36" s="6"/>
      <c r="S36" s="6"/>
      <c r="T36" s="6"/>
      <c r="U36" s="6"/>
    </row>
    <row r="37" spans="1:21" ht="27" customHeight="1" thickBot="1">
      <c r="A37" s="79" t="s">
        <v>89</v>
      </c>
      <c r="B37" s="80"/>
      <c r="C37" s="81">
        <f aca="true" t="shared" si="2" ref="C37:H37">SUM(C8:C21)</f>
        <v>1560175</v>
      </c>
      <c r="D37" s="81">
        <f t="shared" si="2"/>
        <v>1606460</v>
      </c>
      <c r="E37" s="81">
        <f t="shared" si="2"/>
        <v>1620257</v>
      </c>
      <c r="F37" s="81">
        <f t="shared" si="2"/>
        <v>1631562</v>
      </c>
      <c r="G37" s="81">
        <f t="shared" si="2"/>
        <v>1621405</v>
      </c>
      <c r="H37" s="81">
        <f t="shared" si="2"/>
        <v>1589868</v>
      </c>
      <c r="I37" s="152">
        <f t="shared" si="0"/>
        <v>-1.9450414917926095</v>
      </c>
      <c r="J37" s="81">
        <f>SUM(J8:J21)</f>
        <v>1617478</v>
      </c>
      <c r="K37" s="82"/>
      <c r="L37" s="83">
        <v>4031.9</v>
      </c>
      <c r="M37" s="84">
        <f>H37/L37</f>
        <v>394.3222798184479</v>
      </c>
      <c r="N37" s="81">
        <f>SUM(N8:N21)</f>
        <v>382824807</v>
      </c>
      <c r="O37" s="81">
        <f>SUM(O8:O21)</f>
        <v>24161463</v>
      </c>
      <c r="P37" s="94">
        <f>AVERAGEA(P8:P21)</f>
        <v>0.6707857142857143</v>
      </c>
      <c r="Q37" s="95">
        <f>AVERAGEA(Q8:Q21)</f>
        <v>0.6755000000000001</v>
      </c>
      <c r="R37" s="34"/>
      <c r="S37" s="34"/>
      <c r="T37" s="6"/>
      <c r="U37" s="6"/>
    </row>
    <row r="38" spans="1:21" ht="27" customHeight="1" thickBot="1">
      <c r="A38" s="79" t="s">
        <v>90</v>
      </c>
      <c r="B38" s="85"/>
      <c r="C38" s="81">
        <f aca="true" t="shared" si="3" ref="C38:H38">SUM(C22:C36)</f>
        <v>232339</v>
      </c>
      <c r="D38" s="81">
        <f t="shared" si="3"/>
        <v>234898</v>
      </c>
      <c r="E38" s="81">
        <f t="shared" si="3"/>
        <v>237082</v>
      </c>
      <c r="F38" s="81">
        <f t="shared" si="3"/>
        <v>235401</v>
      </c>
      <c r="G38" s="81">
        <f t="shared" si="3"/>
        <v>233319</v>
      </c>
      <c r="H38" s="81">
        <f t="shared" si="3"/>
        <v>225997</v>
      </c>
      <c r="I38" s="152">
        <f t="shared" si="0"/>
        <v>-3.1381927746990224</v>
      </c>
      <c r="J38" s="81">
        <f>SUM(J22:J36)</f>
        <v>232550</v>
      </c>
      <c r="K38" s="82"/>
      <c r="L38" s="86">
        <v>1742.5</v>
      </c>
      <c r="M38" s="84">
        <f>H38/L38</f>
        <v>129.69698708751793</v>
      </c>
      <c r="N38" s="81">
        <f>SUM(N22:N36)</f>
        <v>70267612</v>
      </c>
      <c r="O38" s="81">
        <f>SUM(O22:O36)</f>
        <v>4104974</v>
      </c>
      <c r="P38" s="94">
        <f>AVERAGEA(P22:P36)</f>
        <v>0.5154666666666667</v>
      </c>
      <c r="Q38" s="95">
        <f>AVERAGEA(Q22:Q36)</f>
        <v>0.5140666666666667</v>
      </c>
      <c r="R38" s="34"/>
      <c r="S38" s="34"/>
      <c r="T38" s="6"/>
      <c r="U38" s="6"/>
    </row>
    <row r="39" spans="1:21" ht="27" customHeight="1" thickBot="1">
      <c r="A39" s="79" t="s">
        <v>91</v>
      </c>
      <c r="B39" s="85"/>
      <c r="C39" s="81">
        <f aca="true" t="shared" si="4" ref="C39:H39">SUM(C8:C36)</f>
        <v>1792514</v>
      </c>
      <c r="D39" s="81">
        <f t="shared" si="4"/>
        <v>1841358</v>
      </c>
      <c r="E39" s="81">
        <f t="shared" si="4"/>
        <v>1857339</v>
      </c>
      <c r="F39" s="81">
        <f t="shared" si="4"/>
        <v>1866963</v>
      </c>
      <c r="G39" s="81">
        <f t="shared" si="4"/>
        <v>1854724</v>
      </c>
      <c r="H39" s="81">
        <f t="shared" si="4"/>
        <v>1815865</v>
      </c>
      <c r="I39" s="152">
        <f t="shared" si="0"/>
        <v>-2.0951365270519995</v>
      </c>
      <c r="J39" s="81">
        <f>SUM(J8:J36)</f>
        <v>1850028</v>
      </c>
      <c r="K39" s="82"/>
      <c r="L39" s="86">
        <f>SUM(L8:L36)</f>
        <v>5774.399999999998</v>
      </c>
      <c r="M39" s="84">
        <f>H39/L39</f>
        <v>314.468169853145</v>
      </c>
      <c r="N39" s="81">
        <f>SUM(N8:N36)</f>
        <v>453092419</v>
      </c>
      <c r="O39" s="81">
        <f>SUM(O8:O36)</f>
        <v>28266437</v>
      </c>
      <c r="P39" s="94">
        <f>AVERAGEA(P8:P36)</f>
        <v>0.5904482758620688</v>
      </c>
      <c r="Q39" s="95">
        <f>AVERAGEA(Q8:Q36)</f>
        <v>0.592</v>
      </c>
      <c r="R39" s="34"/>
      <c r="S39" s="34"/>
      <c r="T39" s="6"/>
      <c r="U39" s="6"/>
    </row>
    <row r="40" spans="1:21" ht="27" customHeight="1">
      <c r="A40" s="6"/>
      <c r="B40" s="6"/>
      <c r="D40" s="6"/>
      <c r="E40" s="6"/>
      <c r="F40" s="6"/>
      <c r="G40" s="6"/>
      <c r="H40" s="6"/>
      <c r="I40" s="6"/>
      <c r="J40" s="35"/>
      <c r="K40" s="6"/>
      <c r="L40" s="6"/>
      <c r="M40" s="6"/>
      <c r="N40" s="6"/>
      <c r="O40" s="6"/>
      <c r="P40" s="6"/>
      <c r="Q40" s="102" t="s">
        <v>31</v>
      </c>
      <c r="R40" s="6"/>
      <c r="S40" s="6"/>
      <c r="T40" s="6"/>
      <c r="U40" s="6"/>
    </row>
    <row r="41" ht="27" customHeight="1">
      <c r="J41" s="3"/>
    </row>
    <row r="42" ht="27" customHeight="1">
      <c r="J42" s="3"/>
    </row>
  </sheetData>
  <sheetProtection/>
  <mergeCells count="2">
    <mergeCell ref="S8:S14"/>
    <mergeCell ref="S16:S18"/>
  </mergeCells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14.66015625" defaultRowHeight="23.25" customHeight="1"/>
  <cols>
    <col min="1" max="1" width="14.16015625" style="0" customWidth="1"/>
    <col min="2" max="4" width="13.16015625" style="0" customWidth="1"/>
    <col min="5" max="6" width="12.66015625" style="0" customWidth="1"/>
    <col min="7" max="7" width="11.66015625" style="0" customWidth="1"/>
    <col min="8" max="11" width="12.66015625" style="0" customWidth="1"/>
    <col min="12" max="12" width="13.16015625" style="0" customWidth="1"/>
    <col min="13" max="13" width="12.66015625" style="0" customWidth="1"/>
    <col min="14" max="14" width="13.16015625" style="0" customWidth="1"/>
    <col min="15" max="15" width="11.66015625" style="0" customWidth="1"/>
    <col min="16" max="16" width="13.16015625" style="0" customWidth="1"/>
    <col min="17" max="17" width="11.66015625" style="0" customWidth="1"/>
  </cols>
  <sheetData>
    <row r="1" spans="1:17" ht="27" customHeight="1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33" ht="27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8"/>
      <c r="M2" s="7"/>
      <c r="N2" s="7"/>
      <c r="O2" s="7"/>
      <c r="P2" s="8"/>
      <c r="Q2" s="8" t="s">
        <v>63</v>
      </c>
      <c r="AC2">
        <v>70</v>
      </c>
      <c r="AD2">
        <v>50</v>
      </c>
      <c r="AE2">
        <v>51</v>
      </c>
      <c r="AF2">
        <v>5</v>
      </c>
      <c r="AG2">
        <v>6</v>
      </c>
    </row>
    <row r="3" spans="1:18" s="4" customFormat="1" ht="27" customHeight="1">
      <c r="A3" s="114"/>
      <c r="B3" s="115"/>
      <c r="C3" s="10"/>
      <c r="D3" s="10"/>
      <c r="E3" s="10"/>
      <c r="F3" s="10"/>
      <c r="G3" s="28"/>
      <c r="H3" s="10"/>
      <c r="I3" s="10"/>
      <c r="J3" s="11"/>
      <c r="K3" s="10"/>
      <c r="L3" s="12"/>
      <c r="M3" s="100"/>
      <c r="N3" s="99"/>
      <c r="O3" s="129"/>
      <c r="P3" s="99"/>
      <c r="Q3" s="130"/>
      <c r="R3" s="131"/>
    </row>
    <row r="4" spans="1:18" s="4" customFormat="1" ht="27" customHeight="1">
      <c r="A4" s="116"/>
      <c r="B4" s="117" t="s">
        <v>33</v>
      </c>
      <c r="C4" s="14" t="s">
        <v>34</v>
      </c>
      <c r="D4" s="14" t="s">
        <v>35</v>
      </c>
      <c r="E4" s="14" t="s">
        <v>36</v>
      </c>
      <c r="F4" s="14" t="s">
        <v>92</v>
      </c>
      <c r="G4" s="14" t="s">
        <v>85</v>
      </c>
      <c r="H4" s="14" t="s">
        <v>37</v>
      </c>
      <c r="I4" s="14" t="s">
        <v>38</v>
      </c>
      <c r="J4" s="15" t="s">
        <v>39</v>
      </c>
      <c r="K4" s="14" t="s">
        <v>38</v>
      </c>
      <c r="L4" s="16" t="s">
        <v>40</v>
      </c>
      <c r="M4" s="16" t="s">
        <v>62</v>
      </c>
      <c r="N4" s="9"/>
      <c r="O4" s="128" t="s">
        <v>95</v>
      </c>
      <c r="P4" s="9"/>
      <c r="Q4" s="132" t="s">
        <v>98</v>
      </c>
      <c r="R4" s="131"/>
    </row>
    <row r="5" spans="1:18" s="4" customFormat="1" ht="27" customHeight="1">
      <c r="A5" s="118" t="s">
        <v>70</v>
      </c>
      <c r="B5" s="101"/>
      <c r="C5" s="10"/>
      <c r="D5" s="14" t="s">
        <v>41</v>
      </c>
      <c r="E5" s="14" t="s">
        <v>42</v>
      </c>
      <c r="F5" s="14" t="s">
        <v>43</v>
      </c>
      <c r="G5" s="14" t="s">
        <v>86</v>
      </c>
      <c r="H5" s="10"/>
      <c r="I5" s="10"/>
      <c r="J5" s="17"/>
      <c r="K5" s="14" t="s">
        <v>44</v>
      </c>
      <c r="L5" s="16" t="s">
        <v>45</v>
      </c>
      <c r="M5" s="146" t="s">
        <v>99</v>
      </c>
      <c r="N5" s="13" t="s">
        <v>47</v>
      </c>
      <c r="O5" s="16" t="s">
        <v>94</v>
      </c>
      <c r="P5" s="13" t="s">
        <v>48</v>
      </c>
      <c r="Q5" s="133" t="s">
        <v>97</v>
      </c>
      <c r="R5" s="131"/>
    </row>
    <row r="6" spans="1:18" s="4" customFormat="1" ht="27" customHeight="1">
      <c r="A6" s="116"/>
      <c r="B6" s="101"/>
      <c r="C6" s="10"/>
      <c r="D6" s="10"/>
      <c r="E6" s="10"/>
      <c r="F6" s="10"/>
      <c r="G6" s="14" t="s">
        <v>88</v>
      </c>
      <c r="H6" s="10"/>
      <c r="I6" s="10"/>
      <c r="J6" s="17"/>
      <c r="K6" s="10"/>
      <c r="L6" s="16" t="s">
        <v>46</v>
      </c>
      <c r="M6" s="135"/>
      <c r="N6" s="101"/>
      <c r="O6" s="16" t="s">
        <v>102</v>
      </c>
      <c r="P6" s="9"/>
      <c r="Q6" s="133" t="s">
        <v>96</v>
      </c>
      <c r="R6" s="131"/>
    </row>
    <row r="7" spans="1:18" s="4" customFormat="1" ht="27" customHeight="1" thickBot="1">
      <c r="A7" s="119"/>
      <c r="B7" s="120" t="s">
        <v>71</v>
      </c>
      <c r="C7" s="21" t="s">
        <v>72</v>
      </c>
      <c r="D7" s="21" t="s">
        <v>73</v>
      </c>
      <c r="E7" s="21" t="s">
        <v>74</v>
      </c>
      <c r="F7" s="21" t="s">
        <v>75</v>
      </c>
      <c r="G7" s="21" t="s">
        <v>87</v>
      </c>
      <c r="H7" s="21" t="s">
        <v>76</v>
      </c>
      <c r="I7" s="21" t="s">
        <v>77</v>
      </c>
      <c r="J7" s="22" t="s">
        <v>78</v>
      </c>
      <c r="K7" s="21" t="s">
        <v>79</v>
      </c>
      <c r="L7" s="23"/>
      <c r="M7" s="23" t="s">
        <v>49</v>
      </c>
      <c r="N7" s="20" t="s">
        <v>80</v>
      </c>
      <c r="O7" s="23" t="s">
        <v>49</v>
      </c>
      <c r="P7" s="20" t="s">
        <v>93</v>
      </c>
      <c r="Q7" s="140" t="s">
        <v>49</v>
      </c>
      <c r="R7" s="131"/>
    </row>
    <row r="8" spans="1:18" ht="27" customHeight="1">
      <c r="A8" s="121" t="s">
        <v>9</v>
      </c>
      <c r="B8" s="122">
        <v>115597857</v>
      </c>
      <c r="C8" s="106">
        <v>114565979</v>
      </c>
      <c r="D8" s="106">
        <v>1031878</v>
      </c>
      <c r="E8" s="106">
        <v>459538</v>
      </c>
      <c r="F8" s="106">
        <v>572340</v>
      </c>
      <c r="G8" s="109">
        <v>0.9</v>
      </c>
      <c r="H8" s="106">
        <v>27355</v>
      </c>
      <c r="I8" s="106">
        <v>12147</v>
      </c>
      <c r="J8" s="107">
        <v>1754</v>
      </c>
      <c r="K8" s="106">
        <v>1100000</v>
      </c>
      <c r="L8" s="108">
        <v>-1058744</v>
      </c>
      <c r="M8" s="136">
        <v>90.7</v>
      </c>
      <c r="N8" s="110">
        <v>26069543</v>
      </c>
      <c r="O8" s="136">
        <v>38.8</v>
      </c>
      <c r="P8" s="110">
        <v>102664305</v>
      </c>
      <c r="Q8" s="141">
        <v>152.8</v>
      </c>
      <c r="R8" s="134"/>
    </row>
    <row r="9" spans="1:18" ht="27" customHeight="1">
      <c r="A9" s="123" t="s">
        <v>10</v>
      </c>
      <c r="B9" s="124">
        <v>121626802</v>
      </c>
      <c r="C9" s="44">
        <v>118606653</v>
      </c>
      <c r="D9" s="44">
        <v>3020149</v>
      </c>
      <c r="E9" s="44">
        <v>444347</v>
      </c>
      <c r="F9" s="44">
        <v>2575802</v>
      </c>
      <c r="G9" s="103">
        <v>3.7</v>
      </c>
      <c r="H9" s="44">
        <v>433223</v>
      </c>
      <c r="I9" s="44">
        <v>1062197</v>
      </c>
      <c r="J9" s="45">
        <v>0</v>
      </c>
      <c r="K9" s="44">
        <v>130404</v>
      </c>
      <c r="L9" s="46">
        <v>1365016</v>
      </c>
      <c r="M9" s="137">
        <v>85.6</v>
      </c>
      <c r="N9" s="2">
        <v>27705580</v>
      </c>
      <c r="O9" s="137">
        <v>39.8</v>
      </c>
      <c r="P9" s="2">
        <v>73904707</v>
      </c>
      <c r="Q9" s="142">
        <v>106.2</v>
      </c>
      <c r="R9" s="134"/>
    </row>
    <row r="10" spans="1:18" ht="27" customHeight="1">
      <c r="A10" s="123" t="s">
        <v>11</v>
      </c>
      <c r="B10" s="124">
        <v>51987944</v>
      </c>
      <c r="C10" s="44">
        <v>49269190</v>
      </c>
      <c r="D10" s="44">
        <v>2718754</v>
      </c>
      <c r="E10" s="44">
        <v>672170</v>
      </c>
      <c r="F10" s="44">
        <v>2046584</v>
      </c>
      <c r="G10" s="103">
        <v>6.7</v>
      </c>
      <c r="H10" s="44">
        <v>-51158</v>
      </c>
      <c r="I10" s="44">
        <v>8037</v>
      </c>
      <c r="J10" s="45">
        <v>0</v>
      </c>
      <c r="K10" s="44">
        <v>0</v>
      </c>
      <c r="L10" s="46">
        <v>-43121</v>
      </c>
      <c r="M10" s="137">
        <v>87.5</v>
      </c>
      <c r="N10" s="2">
        <v>20619431</v>
      </c>
      <c r="O10" s="137">
        <v>67.9</v>
      </c>
      <c r="P10" s="2">
        <v>51411022</v>
      </c>
      <c r="Q10" s="142">
        <v>169.2</v>
      </c>
      <c r="R10" s="134"/>
    </row>
    <row r="11" spans="1:18" ht="27" customHeight="1">
      <c r="A11" s="123" t="s">
        <v>12</v>
      </c>
      <c r="B11" s="124">
        <v>64604461</v>
      </c>
      <c r="C11" s="44">
        <v>63248808</v>
      </c>
      <c r="D11" s="44">
        <v>1355653</v>
      </c>
      <c r="E11" s="44">
        <v>162061</v>
      </c>
      <c r="F11" s="44">
        <v>1193592</v>
      </c>
      <c r="G11" s="103">
        <v>3</v>
      </c>
      <c r="H11" s="44">
        <v>207254</v>
      </c>
      <c r="I11" s="44">
        <v>947017</v>
      </c>
      <c r="J11" s="45">
        <v>19669</v>
      </c>
      <c r="K11" s="44">
        <v>0</v>
      </c>
      <c r="L11" s="46">
        <v>1173940</v>
      </c>
      <c r="M11" s="137">
        <v>89.6</v>
      </c>
      <c r="N11" s="2">
        <v>14216407</v>
      </c>
      <c r="O11" s="137">
        <v>35.5</v>
      </c>
      <c r="P11" s="2">
        <v>47133477</v>
      </c>
      <c r="Q11" s="142">
        <v>117.7</v>
      </c>
      <c r="R11" s="134"/>
    </row>
    <row r="12" spans="1:18" ht="27" customHeight="1">
      <c r="A12" s="123" t="s">
        <v>13</v>
      </c>
      <c r="B12" s="124">
        <v>52073677</v>
      </c>
      <c r="C12" s="44">
        <v>50387075</v>
      </c>
      <c r="D12" s="44">
        <v>1686602</v>
      </c>
      <c r="E12" s="44">
        <v>135910</v>
      </c>
      <c r="F12" s="44">
        <v>1550692</v>
      </c>
      <c r="G12" s="103">
        <v>5.2</v>
      </c>
      <c r="H12" s="44">
        <v>513205</v>
      </c>
      <c r="I12" s="44">
        <v>524407</v>
      </c>
      <c r="J12" s="45">
        <v>0</v>
      </c>
      <c r="K12" s="44">
        <v>0</v>
      </c>
      <c r="L12" s="46">
        <v>1037612</v>
      </c>
      <c r="M12" s="137">
        <v>97.1</v>
      </c>
      <c r="N12" s="2">
        <v>7954017</v>
      </c>
      <c r="O12" s="137">
        <v>26.5</v>
      </c>
      <c r="P12" s="2">
        <v>55237621</v>
      </c>
      <c r="Q12" s="142">
        <v>183.9</v>
      </c>
      <c r="R12" s="134"/>
    </row>
    <row r="13" spans="1:18" ht="27" customHeight="1">
      <c r="A13" s="123" t="s">
        <v>14</v>
      </c>
      <c r="B13" s="124">
        <v>62960073</v>
      </c>
      <c r="C13" s="44">
        <v>61646639</v>
      </c>
      <c r="D13" s="44">
        <v>1313434</v>
      </c>
      <c r="E13" s="44">
        <v>457215</v>
      </c>
      <c r="F13" s="44">
        <v>856219</v>
      </c>
      <c r="G13" s="103">
        <v>2.3</v>
      </c>
      <c r="H13" s="44">
        <v>-296916</v>
      </c>
      <c r="I13" s="44">
        <v>10041</v>
      </c>
      <c r="J13" s="45">
        <v>36000</v>
      </c>
      <c r="K13" s="44">
        <v>1200000</v>
      </c>
      <c r="L13" s="46">
        <v>-1450875</v>
      </c>
      <c r="M13" s="137">
        <v>91.9</v>
      </c>
      <c r="N13" s="2">
        <v>11027866</v>
      </c>
      <c r="O13" s="137">
        <v>29.6</v>
      </c>
      <c r="P13" s="2">
        <v>45445171</v>
      </c>
      <c r="Q13" s="142">
        <v>121.8</v>
      </c>
      <c r="R13" s="134"/>
    </row>
    <row r="14" spans="1:18" ht="27" customHeight="1">
      <c r="A14" s="123" t="s">
        <v>15</v>
      </c>
      <c r="B14" s="124">
        <v>29099531</v>
      </c>
      <c r="C14" s="44">
        <v>28775636</v>
      </c>
      <c r="D14" s="44">
        <v>323895</v>
      </c>
      <c r="E14" s="44">
        <v>2681</v>
      </c>
      <c r="F14" s="44">
        <v>321214</v>
      </c>
      <c r="G14" s="103">
        <v>2</v>
      </c>
      <c r="H14" s="44">
        <v>-80584</v>
      </c>
      <c r="I14" s="44">
        <v>201000</v>
      </c>
      <c r="J14" s="45">
        <v>0</v>
      </c>
      <c r="K14" s="44">
        <v>140000</v>
      </c>
      <c r="L14" s="46">
        <v>-19584</v>
      </c>
      <c r="M14" s="137">
        <v>98.6</v>
      </c>
      <c r="N14" s="2">
        <v>1959630</v>
      </c>
      <c r="O14" s="137">
        <v>12.4</v>
      </c>
      <c r="P14" s="2">
        <v>34581118</v>
      </c>
      <c r="Q14" s="142">
        <v>219.3</v>
      </c>
      <c r="R14" s="134"/>
    </row>
    <row r="15" spans="1:18" ht="27" customHeight="1">
      <c r="A15" s="123" t="s">
        <v>16</v>
      </c>
      <c r="B15" s="124">
        <v>10879905</v>
      </c>
      <c r="C15" s="44">
        <v>10548648</v>
      </c>
      <c r="D15" s="44">
        <v>331257</v>
      </c>
      <c r="E15" s="44">
        <v>81340</v>
      </c>
      <c r="F15" s="44">
        <v>249917</v>
      </c>
      <c r="G15" s="103">
        <v>4.2</v>
      </c>
      <c r="H15" s="44">
        <v>35832</v>
      </c>
      <c r="I15" s="44">
        <v>676188</v>
      </c>
      <c r="J15" s="45">
        <v>0</v>
      </c>
      <c r="K15" s="44">
        <v>721193</v>
      </c>
      <c r="L15" s="46">
        <v>-9173</v>
      </c>
      <c r="M15" s="137">
        <v>95.5</v>
      </c>
      <c r="N15" s="2">
        <v>2359377</v>
      </c>
      <c r="O15" s="137">
        <v>39.7</v>
      </c>
      <c r="P15" s="2">
        <v>11071623</v>
      </c>
      <c r="Q15" s="142">
        <v>186.2</v>
      </c>
      <c r="R15" s="134"/>
    </row>
    <row r="16" spans="1:18" ht="27" customHeight="1">
      <c r="A16" s="123" t="s">
        <v>17</v>
      </c>
      <c r="B16" s="124">
        <v>21266650</v>
      </c>
      <c r="C16" s="44">
        <v>20237140</v>
      </c>
      <c r="D16" s="44">
        <v>1029510</v>
      </c>
      <c r="E16" s="44">
        <v>61147</v>
      </c>
      <c r="F16" s="44">
        <v>968363</v>
      </c>
      <c r="G16" s="103">
        <v>7.5</v>
      </c>
      <c r="H16" s="44">
        <v>242915</v>
      </c>
      <c r="I16" s="44">
        <v>6173</v>
      </c>
      <c r="J16" s="45">
        <v>0</v>
      </c>
      <c r="K16" s="44">
        <v>559194</v>
      </c>
      <c r="L16" s="46">
        <v>-310106</v>
      </c>
      <c r="M16" s="137">
        <v>86.9</v>
      </c>
      <c r="N16" s="2">
        <v>8659275</v>
      </c>
      <c r="O16" s="137">
        <v>67.5</v>
      </c>
      <c r="P16" s="2">
        <v>17015283</v>
      </c>
      <c r="Q16" s="142">
        <v>132.6</v>
      </c>
      <c r="R16" s="134"/>
    </row>
    <row r="17" spans="1:18" ht="27" customHeight="1">
      <c r="A17" s="123" t="s">
        <v>18</v>
      </c>
      <c r="B17" s="124">
        <v>11161679</v>
      </c>
      <c r="C17" s="44">
        <v>10847594</v>
      </c>
      <c r="D17" s="44">
        <v>314085</v>
      </c>
      <c r="E17" s="44">
        <v>11150</v>
      </c>
      <c r="F17" s="44">
        <v>302935</v>
      </c>
      <c r="G17" s="103">
        <v>4.8</v>
      </c>
      <c r="H17" s="44">
        <v>76980</v>
      </c>
      <c r="I17" s="44">
        <v>115124</v>
      </c>
      <c r="J17" s="45">
        <v>0</v>
      </c>
      <c r="K17" s="44">
        <v>0</v>
      </c>
      <c r="L17" s="46">
        <v>192104</v>
      </c>
      <c r="M17" s="137">
        <v>85.6</v>
      </c>
      <c r="N17" s="2">
        <v>1552460</v>
      </c>
      <c r="O17" s="137">
        <v>24.4</v>
      </c>
      <c r="P17" s="2">
        <v>12789374</v>
      </c>
      <c r="Q17" s="142">
        <v>200.9</v>
      </c>
      <c r="R17" s="134"/>
    </row>
    <row r="18" spans="1:18" ht="27" customHeight="1">
      <c r="A18" s="123" t="s">
        <v>19</v>
      </c>
      <c r="B18" s="124">
        <v>13256981</v>
      </c>
      <c r="C18" s="44">
        <v>12618544</v>
      </c>
      <c r="D18" s="44">
        <v>638437</v>
      </c>
      <c r="E18" s="44">
        <v>79984</v>
      </c>
      <c r="F18" s="44">
        <v>558453</v>
      </c>
      <c r="G18" s="103">
        <v>7.8</v>
      </c>
      <c r="H18" s="44">
        <v>69378</v>
      </c>
      <c r="I18" s="44">
        <v>1618</v>
      </c>
      <c r="J18" s="45">
        <v>329123</v>
      </c>
      <c r="K18" s="44">
        <v>0</v>
      </c>
      <c r="L18" s="46">
        <v>400119</v>
      </c>
      <c r="M18" s="137">
        <v>85.2</v>
      </c>
      <c r="N18" s="2">
        <v>5636164</v>
      </c>
      <c r="O18" s="137">
        <v>78.8</v>
      </c>
      <c r="P18" s="2">
        <v>13694241</v>
      </c>
      <c r="Q18" s="142">
        <v>191.6</v>
      </c>
      <c r="R18" s="134"/>
    </row>
    <row r="19" spans="1:18" ht="27" customHeight="1">
      <c r="A19" s="123" t="s">
        <v>51</v>
      </c>
      <c r="B19" s="124">
        <v>23119858</v>
      </c>
      <c r="C19" s="44">
        <v>22812079</v>
      </c>
      <c r="D19" s="44">
        <v>307779</v>
      </c>
      <c r="E19" s="44">
        <v>167593</v>
      </c>
      <c r="F19" s="44">
        <v>140186</v>
      </c>
      <c r="G19" s="103">
        <v>1</v>
      </c>
      <c r="H19" s="44">
        <v>-1808804</v>
      </c>
      <c r="I19" s="44">
        <v>983096</v>
      </c>
      <c r="J19" s="45">
        <v>0</v>
      </c>
      <c r="K19" s="44">
        <v>500000</v>
      </c>
      <c r="L19" s="46">
        <v>-1325708</v>
      </c>
      <c r="M19" s="137">
        <v>99.9</v>
      </c>
      <c r="N19" s="2">
        <v>15617661</v>
      </c>
      <c r="O19" s="137">
        <v>106.8</v>
      </c>
      <c r="P19" s="2">
        <v>19003526</v>
      </c>
      <c r="Q19" s="142">
        <v>129.9</v>
      </c>
      <c r="R19" s="134"/>
    </row>
    <row r="20" spans="1:18" ht="27" customHeight="1">
      <c r="A20" s="123" t="s">
        <v>56</v>
      </c>
      <c r="B20" s="124">
        <v>28491603</v>
      </c>
      <c r="C20" s="44">
        <v>27351831</v>
      </c>
      <c r="D20" s="44">
        <v>1139772</v>
      </c>
      <c r="E20" s="44">
        <v>8188</v>
      </c>
      <c r="F20" s="44">
        <v>1131584</v>
      </c>
      <c r="G20" s="103">
        <v>6.6</v>
      </c>
      <c r="H20" s="44">
        <v>231077</v>
      </c>
      <c r="I20" s="44">
        <v>1247421</v>
      </c>
      <c r="J20" s="45">
        <v>0</v>
      </c>
      <c r="K20" s="44">
        <v>1148634</v>
      </c>
      <c r="L20" s="46">
        <v>329864</v>
      </c>
      <c r="M20" s="137">
        <v>92.4</v>
      </c>
      <c r="N20" s="2">
        <v>9600698</v>
      </c>
      <c r="O20" s="137">
        <v>56.2</v>
      </c>
      <c r="P20" s="2">
        <v>33344143</v>
      </c>
      <c r="Q20" s="142">
        <v>195.4</v>
      </c>
      <c r="R20" s="134"/>
    </row>
    <row r="21" spans="1:18" ht="27" customHeight="1" thickBot="1">
      <c r="A21" s="19" t="s">
        <v>57</v>
      </c>
      <c r="B21" s="125">
        <v>44811766</v>
      </c>
      <c r="C21" s="111">
        <v>43534413</v>
      </c>
      <c r="D21" s="111">
        <v>1277353</v>
      </c>
      <c r="E21" s="111">
        <v>325896</v>
      </c>
      <c r="F21" s="111">
        <v>951457</v>
      </c>
      <c r="G21" s="105">
        <v>3.3</v>
      </c>
      <c r="H21" s="111">
        <v>360388</v>
      </c>
      <c r="I21" s="111">
        <v>471952</v>
      </c>
      <c r="J21" s="112">
        <v>7000</v>
      </c>
      <c r="K21" s="111">
        <v>0</v>
      </c>
      <c r="L21" s="113">
        <v>839340</v>
      </c>
      <c r="M21" s="138">
        <v>92.4</v>
      </c>
      <c r="N21" s="5">
        <v>14313578</v>
      </c>
      <c r="O21" s="138">
        <v>50.2</v>
      </c>
      <c r="P21" s="5">
        <v>55341984</v>
      </c>
      <c r="Q21" s="143">
        <v>194.1</v>
      </c>
      <c r="R21" s="134"/>
    </row>
    <row r="22" spans="1:18" ht="27" customHeight="1">
      <c r="A22" s="121" t="s">
        <v>20</v>
      </c>
      <c r="B22" s="122">
        <v>3677211</v>
      </c>
      <c r="C22" s="106">
        <v>3496002</v>
      </c>
      <c r="D22" s="106">
        <v>181209</v>
      </c>
      <c r="E22" s="106">
        <v>18930</v>
      </c>
      <c r="F22" s="106">
        <v>162279</v>
      </c>
      <c r="G22" s="109">
        <v>7.6</v>
      </c>
      <c r="H22" s="106">
        <v>-11158</v>
      </c>
      <c r="I22" s="106">
        <v>72413</v>
      </c>
      <c r="J22" s="107">
        <v>0</v>
      </c>
      <c r="K22" s="106">
        <v>0</v>
      </c>
      <c r="L22" s="108">
        <v>61255</v>
      </c>
      <c r="M22" s="136">
        <v>85.7</v>
      </c>
      <c r="N22" s="110">
        <v>4292422</v>
      </c>
      <c r="O22" s="136">
        <v>202</v>
      </c>
      <c r="P22" s="110">
        <v>1845707</v>
      </c>
      <c r="Q22" s="141">
        <v>86.9</v>
      </c>
      <c r="R22" s="134"/>
    </row>
    <row r="23" spans="1:18" ht="27" customHeight="1">
      <c r="A23" s="123" t="s">
        <v>21</v>
      </c>
      <c r="B23" s="124">
        <v>8440688</v>
      </c>
      <c r="C23" s="44">
        <v>7954765</v>
      </c>
      <c r="D23" s="44">
        <v>485923</v>
      </c>
      <c r="E23" s="44">
        <v>17134</v>
      </c>
      <c r="F23" s="44">
        <v>468789</v>
      </c>
      <c r="G23" s="103">
        <v>8.2</v>
      </c>
      <c r="H23" s="44">
        <v>-217056</v>
      </c>
      <c r="I23" s="44">
        <v>251556</v>
      </c>
      <c r="J23" s="45">
        <v>0</v>
      </c>
      <c r="K23" s="44">
        <v>0</v>
      </c>
      <c r="L23" s="46">
        <v>34500</v>
      </c>
      <c r="M23" s="137">
        <v>85.1</v>
      </c>
      <c r="N23" s="2">
        <v>3960629</v>
      </c>
      <c r="O23" s="137">
        <v>69.4</v>
      </c>
      <c r="P23" s="2">
        <v>5486478</v>
      </c>
      <c r="Q23" s="142">
        <v>96.2</v>
      </c>
      <c r="R23" s="134"/>
    </row>
    <row r="24" spans="1:18" ht="27" customHeight="1">
      <c r="A24" s="123" t="s">
        <v>22</v>
      </c>
      <c r="B24" s="124">
        <v>11866008</v>
      </c>
      <c r="C24" s="44">
        <v>11151224</v>
      </c>
      <c r="D24" s="44">
        <v>714784</v>
      </c>
      <c r="E24" s="44">
        <v>102124</v>
      </c>
      <c r="F24" s="44">
        <v>612660</v>
      </c>
      <c r="G24" s="103">
        <v>7.4</v>
      </c>
      <c r="H24" s="44">
        <v>77657</v>
      </c>
      <c r="I24" s="44">
        <v>4490</v>
      </c>
      <c r="J24" s="45">
        <v>0</v>
      </c>
      <c r="K24" s="44">
        <v>56749</v>
      </c>
      <c r="L24" s="46">
        <v>25398</v>
      </c>
      <c r="M24" s="137">
        <v>86.7</v>
      </c>
      <c r="N24" s="2">
        <v>5543040</v>
      </c>
      <c r="O24" s="137">
        <v>67.2</v>
      </c>
      <c r="P24" s="2">
        <v>7175290</v>
      </c>
      <c r="Q24" s="142">
        <v>87</v>
      </c>
      <c r="R24" s="134"/>
    </row>
    <row r="25" spans="1:18" ht="27" customHeight="1">
      <c r="A25" s="123" t="s">
        <v>23</v>
      </c>
      <c r="B25" s="124">
        <v>4689240</v>
      </c>
      <c r="C25" s="44">
        <v>4418324</v>
      </c>
      <c r="D25" s="44">
        <v>270916</v>
      </c>
      <c r="E25" s="44">
        <v>14823</v>
      </c>
      <c r="F25" s="44">
        <v>256093</v>
      </c>
      <c r="G25" s="103">
        <v>9.1</v>
      </c>
      <c r="H25" s="44">
        <v>-11822</v>
      </c>
      <c r="I25" s="44">
        <v>447537</v>
      </c>
      <c r="J25" s="45">
        <v>0</v>
      </c>
      <c r="K25" s="44">
        <v>400000</v>
      </c>
      <c r="L25" s="46">
        <v>35715</v>
      </c>
      <c r="M25" s="137">
        <v>81.1</v>
      </c>
      <c r="N25" s="2">
        <v>1828678</v>
      </c>
      <c r="O25" s="137">
        <v>64.9</v>
      </c>
      <c r="P25" s="2">
        <v>4086523</v>
      </c>
      <c r="Q25" s="142">
        <v>145</v>
      </c>
      <c r="R25" s="134"/>
    </row>
    <row r="26" spans="1:18" ht="27" customHeight="1">
      <c r="A26" s="123" t="s">
        <v>24</v>
      </c>
      <c r="B26" s="124">
        <v>6825560</v>
      </c>
      <c r="C26" s="44">
        <v>6356656</v>
      </c>
      <c r="D26" s="44">
        <v>468904</v>
      </c>
      <c r="E26" s="44">
        <v>6114</v>
      </c>
      <c r="F26" s="44">
        <v>462790</v>
      </c>
      <c r="G26" s="103">
        <v>9.6</v>
      </c>
      <c r="H26" s="44">
        <v>120774</v>
      </c>
      <c r="I26" s="44">
        <v>358447</v>
      </c>
      <c r="J26" s="45">
        <v>0</v>
      </c>
      <c r="K26" s="44">
        <v>0</v>
      </c>
      <c r="L26" s="46">
        <v>479221</v>
      </c>
      <c r="M26" s="137">
        <v>69</v>
      </c>
      <c r="N26" s="2">
        <v>22619709</v>
      </c>
      <c r="O26" s="137">
        <v>467.4</v>
      </c>
      <c r="P26" s="2">
        <v>505326</v>
      </c>
      <c r="Q26" s="142">
        <v>10.4</v>
      </c>
      <c r="R26" s="134"/>
    </row>
    <row r="27" spans="1:18" ht="27" customHeight="1">
      <c r="A27" s="123" t="s">
        <v>25</v>
      </c>
      <c r="B27" s="124">
        <v>7736025</v>
      </c>
      <c r="C27" s="44">
        <v>7430514</v>
      </c>
      <c r="D27" s="44">
        <v>305511</v>
      </c>
      <c r="E27" s="44">
        <v>23558</v>
      </c>
      <c r="F27" s="44">
        <v>281953</v>
      </c>
      <c r="G27" s="103">
        <v>5.2</v>
      </c>
      <c r="H27" s="44">
        <v>30606</v>
      </c>
      <c r="I27" s="44">
        <v>127248</v>
      </c>
      <c r="J27" s="45">
        <v>0</v>
      </c>
      <c r="K27" s="44">
        <v>210972</v>
      </c>
      <c r="L27" s="46">
        <v>-53118</v>
      </c>
      <c r="M27" s="137">
        <v>82.1</v>
      </c>
      <c r="N27" s="2">
        <v>3889727</v>
      </c>
      <c r="O27" s="137">
        <v>72.4</v>
      </c>
      <c r="P27" s="2">
        <v>6520851</v>
      </c>
      <c r="Q27" s="142">
        <v>121.3</v>
      </c>
      <c r="R27" s="134"/>
    </row>
    <row r="28" spans="1:18" ht="27" customHeight="1">
      <c r="A28" s="123" t="s">
        <v>26</v>
      </c>
      <c r="B28" s="124">
        <v>9722896</v>
      </c>
      <c r="C28" s="44">
        <v>9075138</v>
      </c>
      <c r="D28" s="44">
        <v>647758</v>
      </c>
      <c r="E28" s="44">
        <v>115684</v>
      </c>
      <c r="F28" s="44">
        <v>532074</v>
      </c>
      <c r="G28" s="103">
        <v>10.2</v>
      </c>
      <c r="H28" s="44">
        <v>168213</v>
      </c>
      <c r="I28" s="44">
        <v>263789</v>
      </c>
      <c r="J28" s="45">
        <v>0</v>
      </c>
      <c r="K28" s="44">
        <v>231000</v>
      </c>
      <c r="L28" s="46">
        <v>201002</v>
      </c>
      <c r="M28" s="137">
        <v>86</v>
      </c>
      <c r="N28" s="2">
        <v>2199942</v>
      </c>
      <c r="O28" s="137">
        <v>42.1</v>
      </c>
      <c r="P28" s="2">
        <v>8915376</v>
      </c>
      <c r="Q28" s="142">
        <v>170.5</v>
      </c>
      <c r="R28" s="134"/>
    </row>
    <row r="29" spans="1:18" ht="27" customHeight="1">
      <c r="A29" s="123" t="s">
        <v>27</v>
      </c>
      <c r="B29" s="124">
        <v>8203987</v>
      </c>
      <c r="C29" s="44">
        <v>7867631</v>
      </c>
      <c r="D29" s="44">
        <v>336356</v>
      </c>
      <c r="E29" s="44">
        <v>62833</v>
      </c>
      <c r="F29" s="44">
        <v>273523</v>
      </c>
      <c r="G29" s="103">
        <v>5.7</v>
      </c>
      <c r="H29" s="44">
        <v>144034</v>
      </c>
      <c r="I29" s="44">
        <v>34227</v>
      </c>
      <c r="J29" s="45">
        <v>0</v>
      </c>
      <c r="K29" s="44">
        <v>0</v>
      </c>
      <c r="L29" s="46">
        <v>178261</v>
      </c>
      <c r="M29" s="137">
        <v>88.7</v>
      </c>
      <c r="N29" s="2">
        <v>4264470</v>
      </c>
      <c r="O29" s="137">
        <v>88.8</v>
      </c>
      <c r="P29" s="2">
        <v>9621351</v>
      </c>
      <c r="Q29" s="142">
        <v>200.4</v>
      </c>
      <c r="R29" s="134"/>
    </row>
    <row r="30" spans="1:18" ht="27" customHeight="1">
      <c r="A30" s="123" t="s">
        <v>28</v>
      </c>
      <c r="B30" s="124">
        <v>6082281</v>
      </c>
      <c r="C30" s="44">
        <v>5749282</v>
      </c>
      <c r="D30" s="44">
        <v>332999</v>
      </c>
      <c r="E30" s="44">
        <v>91865</v>
      </c>
      <c r="F30" s="44">
        <v>241134</v>
      </c>
      <c r="G30" s="103">
        <v>6.2</v>
      </c>
      <c r="H30" s="44">
        <v>79810</v>
      </c>
      <c r="I30" s="44">
        <v>1031</v>
      </c>
      <c r="J30" s="45">
        <v>0</v>
      </c>
      <c r="K30" s="44">
        <v>105868</v>
      </c>
      <c r="L30" s="46">
        <v>-25027</v>
      </c>
      <c r="M30" s="137">
        <v>76.1</v>
      </c>
      <c r="N30" s="2">
        <v>2233832</v>
      </c>
      <c r="O30" s="137">
        <v>57.1</v>
      </c>
      <c r="P30" s="2">
        <v>4929460</v>
      </c>
      <c r="Q30" s="142">
        <v>126</v>
      </c>
      <c r="R30" s="134"/>
    </row>
    <row r="31" spans="1:18" ht="27" customHeight="1">
      <c r="A31" s="123" t="s">
        <v>54</v>
      </c>
      <c r="B31" s="124">
        <v>4123727</v>
      </c>
      <c r="C31" s="44">
        <v>3958272</v>
      </c>
      <c r="D31" s="44">
        <v>165455</v>
      </c>
      <c r="E31" s="44">
        <v>45930</v>
      </c>
      <c r="F31" s="44">
        <v>119525</v>
      </c>
      <c r="G31" s="103">
        <v>4.6</v>
      </c>
      <c r="H31" s="44">
        <v>-89284</v>
      </c>
      <c r="I31" s="44">
        <v>144522</v>
      </c>
      <c r="J31" s="45">
        <v>0</v>
      </c>
      <c r="K31" s="44">
        <v>250000</v>
      </c>
      <c r="L31" s="46">
        <v>-194762</v>
      </c>
      <c r="M31" s="137">
        <v>77.2</v>
      </c>
      <c r="N31" s="2">
        <v>2851581</v>
      </c>
      <c r="O31" s="137">
        <v>110.7</v>
      </c>
      <c r="P31" s="2">
        <v>3340541</v>
      </c>
      <c r="Q31" s="142">
        <v>129.6</v>
      </c>
      <c r="R31" s="134"/>
    </row>
    <row r="32" spans="1:18" ht="27" customHeight="1">
      <c r="A32" s="123" t="s">
        <v>55</v>
      </c>
      <c r="B32" s="124">
        <v>7754592</v>
      </c>
      <c r="C32" s="44">
        <v>7345861</v>
      </c>
      <c r="D32" s="44">
        <v>408731</v>
      </c>
      <c r="E32" s="44">
        <v>60166</v>
      </c>
      <c r="F32" s="44">
        <v>348565</v>
      </c>
      <c r="G32" s="103">
        <v>7.1</v>
      </c>
      <c r="H32" s="44">
        <v>92847</v>
      </c>
      <c r="I32" s="44">
        <v>51484</v>
      </c>
      <c r="J32" s="45">
        <v>0</v>
      </c>
      <c r="K32" s="44">
        <v>0</v>
      </c>
      <c r="L32" s="46">
        <v>144331</v>
      </c>
      <c r="M32" s="137">
        <v>84.1</v>
      </c>
      <c r="N32" s="2">
        <v>5006844</v>
      </c>
      <c r="O32" s="137">
        <v>102.7</v>
      </c>
      <c r="P32" s="2">
        <v>10195225</v>
      </c>
      <c r="Q32" s="142">
        <v>209.1</v>
      </c>
      <c r="R32" s="134"/>
    </row>
    <row r="33" spans="1:18" ht="27" customHeight="1">
      <c r="A33" s="123" t="s">
        <v>59</v>
      </c>
      <c r="B33" s="124">
        <v>9220930</v>
      </c>
      <c r="C33" s="44">
        <v>8840717</v>
      </c>
      <c r="D33" s="44">
        <v>380213</v>
      </c>
      <c r="E33" s="44">
        <v>48734</v>
      </c>
      <c r="F33" s="44">
        <v>331479</v>
      </c>
      <c r="G33" s="103">
        <v>5.4</v>
      </c>
      <c r="H33" s="44">
        <v>23937</v>
      </c>
      <c r="I33" s="44">
        <v>28874</v>
      </c>
      <c r="J33" s="45">
        <v>0</v>
      </c>
      <c r="K33" s="44">
        <v>0</v>
      </c>
      <c r="L33" s="46">
        <v>52811</v>
      </c>
      <c r="M33" s="137">
        <v>91.7</v>
      </c>
      <c r="N33" s="2">
        <v>5873170</v>
      </c>
      <c r="O33" s="137">
        <v>96</v>
      </c>
      <c r="P33" s="2">
        <v>11140375</v>
      </c>
      <c r="Q33" s="142">
        <v>182</v>
      </c>
      <c r="R33" s="134"/>
    </row>
    <row r="34" spans="1:18" ht="27" customHeight="1">
      <c r="A34" s="123" t="s">
        <v>60</v>
      </c>
      <c r="B34" s="124">
        <v>10113669</v>
      </c>
      <c r="C34" s="44">
        <v>9478981</v>
      </c>
      <c r="D34" s="44">
        <v>634688</v>
      </c>
      <c r="E34" s="44">
        <v>72554</v>
      </c>
      <c r="F34" s="44">
        <v>562134</v>
      </c>
      <c r="G34" s="103">
        <v>9</v>
      </c>
      <c r="H34" s="44">
        <v>121193</v>
      </c>
      <c r="I34" s="44">
        <v>195721</v>
      </c>
      <c r="J34" s="45">
        <v>0</v>
      </c>
      <c r="K34" s="44">
        <v>221808</v>
      </c>
      <c r="L34" s="46">
        <v>95106</v>
      </c>
      <c r="M34" s="137">
        <v>80.3</v>
      </c>
      <c r="N34" s="2">
        <v>6116040</v>
      </c>
      <c r="O34" s="137">
        <v>97.8</v>
      </c>
      <c r="P34" s="2">
        <v>11968922</v>
      </c>
      <c r="Q34" s="142">
        <v>191.3</v>
      </c>
      <c r="R34" s="134"/>
    </row>
    <row r="35" spans="1:18" ht="27" customHeight="1">
      <c r="A35" s="123" t="s">
        <v>29</v>
      </c>
      <c r="B35" s="124">
        <v>5510665</v>
      </c>
      <c r="C35" s="44">
        <v>5164021</v>
      </c>
      <c r="D35" s="44">
        <v>346644</v>
      </c>
      <c r="E35" s="44">
        <v>71780</v>
      </c>
      <c r="F35" s="44">
        <v>274864</v>
      </c>
      <c r="G35" s="103">
        <v>8.5</v>
      </c>
      <c r="H35" s="44">
        <v>120531</v>
      </c>
      <c r="I35" s="44">
        <v>1898</v>
      </c>
      <c r="J35" s="45">
        <v>0</v>
      </c>
      <c r="K35" s="44">
        <v>0</v>
      </c>
      <c r="L35" s="46">
        <v>122429</v>
      </c>
      <c r="M35" s="137">
        <v>92.7</v>
      </c>
      <c r="N35" s="2">
        <v>2064140</v>
      </c>
      <c r="O35" s="137">
        <v>63.9</v>
      </c>
      <c r="P35" s="2">
        <v>4494111</v>
      </c>
      <c r="Q35" s="142">
        <v>139</v>
      </c>
      <c r="R35" s="134"/>
    </row>
    <row r="36" spans="1:18" ht="27" customHeight="1" thickBot="1">
      <c r="A36" s="19" t="s">
        <v>30</v>
      </c>
      <c r="B36" s="125">
        <v>6671551</v>
      </c>
      <c r="C36" s="111">
        <v>5998548</v>
      </c>
      <c r="D36" s="111">
        <v>673003</v>
      </c>
      <c r="E36" s="111">
        <v>35866</v>
      </c>
      <c r="F36" s="111">
        <v>637137</v>
      </c>
      <c r="G36" s="105">
        <v>15.3</v>
      </c>
      <c r="H36" s="111">
        <v>94015</v>
      </c>
      <c r="I36" s="111">
        <v>12574</v>
      </c>
      <c r="J36" s="112">
        <v>0</v>
      </c>
      <c r="K36" s="111">
        <v>0</v>
      </c>
      <c r="L36" s="113">
        <v>106589</v>
      </c>
      <c r="M36" s="138">
        <v>87.4</v>
      </c>
      <c r="N36" s="5">
        <v>3442395</v>
      </c>
      <c r="O36" s="138">
        <v>82.9</v>
      </c>
      <c r="P36" s="5">
        <v>8162589</v>
      </c>
      <c r="Q36" s="143">
        <v>196.5</v>
      </c>
      <c r="R36" s="134"/>
    </row>
    <row r="37" spans="1:18" ht="27" customHeight="1" thickBot="1">
      <c r="A37" s="79" t="s">
        <v>89</v>
      </c>
      <c r="B37" s="126">
        <f>SUM(B8:B21)</f>
        <v>650938787</v>
      </c>
      <c r="C37" s="47">
        <f>SUM(C8:C21)</f>
        <v>634450229</v>
      </c>
      <c r="D37" s="47">
        <f>SUM(D8:D21)</f>
        <v>16488558</v>
      </c>
      <c r="E37" s="47">
        <f>SUM(E8:E21)</f>
        <v>3069220</v>
      </c>
      <c r="F37" s="47">
        <f>SUM(F8:F21)</f>
        <v>13419338</v>
      </c>
      <c r="G37" s="104">
        <f>ROUND(F37/'1(1)'!N37*100,1)</f>
        <v>3.5</v>
      </c>
      <c r="H37" s="47">
        <f>SUM(H8:H21)</f>
        <v>-39855</v>
      </c>
      <c r="I37" s="47">
        <f>SUM(I8:I21)</f>
        <v>6266418</v>
      </c>
      <c r="J37" s="48">
        <f>SUM(J8:J21)</f>
        <v>393546</v>
      </c>
      <c r="K37" s="47">
        <f>SUM(K8:K21)</f>
        <v>5499425</v>
      </c>
      <c r="L37" s="49">
        <f>SUM(L8:L21)</f>
        <v>1120684</v>
      </c>
      <c r="M37" s="139">
        <v>90.6</v>
      </c>
      <c r="N37" s="98">
        <f>SUM(N8:N21)</f>
        <v>167291687</v>
      </c>
      <c r="O37" s="139">
        <f>ROUND(N37/'1(1)'!N37*100,1)</f>
        <v>43.7</v>
      </c>
      <c r="P37" s="1">
        <f>SUM(P8:P21)</f>
        <v>572637595</v>
      </c>
      <c r="Q37" s="144">
        <f>ROUND(P37/'1(1)'!N37*100,1)</f>
        <v>149.6</v>
      </c>
      <c r="R37" s="134"/>
    </row>
    <row r="38" spans="1:18" ht="27" customHeight="1" thickBot="1">
      <c r="A38" s="79" t="s">
        <v>90</v>
      </c>
      <c r="B38" s="126">
        <f aca="true" t="shared" si="0" ref="B38:L38">SUM(B22:B36)</f>
        <v>110639030</v>
      </c>
      <c r="C38" s="47">
        <f t="shared" si="0"/>
        <v>104285936</v>
      </c>
      <c r="D38" s="47">
        <f t="shared" si="0"/>
        <v>6353094</v>
      </c>
      <c r="E38" s="47">
        <f t="shared" si="0"/>
        <v>788095</v>
      </c>
      <c r="F38" s="47">
        <f>SUM(F22:F36)</f>
        <v>5564999</v>
      </c>
      <c r="G38" s="104">
        <f>ROUND(F38/'1(1)'!N38*100,1)</f>
        <v>7.9</v>
      </c>
      <c r="H38" s="47">
        <f t="shared" si="0"/>
        <v>744297</v>
      </c>
      <c r="I38" s="47">
        <f t="shared" si="0"/>
        <v>1995811</v>
      </c>
      <c r="J38" s="48">
        <f t="shared" si="0"/>
        <v>0</v>
      </c>
      <c r="K38" s="47">
        <f t="shared" si="0"/>
        <v>1476397</v>
      </c>
      <c r="L38" s="49">
        <f t="shared" si="0"/>
        <v>1263711</v>
      </c>
      <c r="M38" s="139">
        <v>83.9</v>
      </c>
      <c r="N38" s="98">
        <f>SUM(N22:N36)</f>
        <v>76186619</v>
      </c>
      <c r="O38" s="139">
        <f>ROUND(N38/'1(1)'!N38*100,1)</f>
        <v>108.4</v>
      </c>
      <c r="P38" s="1">
        <f>SUM(P22:P36)</f>
        <v>98388125</v>
      </c>
      <c r="Q38" s="144">
        <f>ROUND(P38/'1(1)'!N38*100,1)</f>
        <v>140</v>
      </c>
      <c r="R38" s="134"/>
    </row>
    <row r="39" spans="1:18" ht="27" customHeight="1" thickBot="1">
      <c r="A39" s="79" t="s">
        <v>91</v>
      </c>
      <c r="B39" s="127">
        <f aca="true" t="shared" si="1" ref="B39:L39">SUM(B8:B36)</f>
        <v>761577817</v>
      </c>
      <c r="C39" s="50">
        <f t="shared" si="1"/>
        <v>738736165</v>
      </c>
      <c r="D39" s="50">
        <f t="shared" si="1"/>
        <v>22841652</v>
      </c>
      <c r="E39" s="50">
        <f t="shared" si="1"/>
        <v>3857315</v>
      </c>
      <c r="F39" s="50">
        <f t="shared" si="1"/>
        <v>18984337</v>
      </c>
      <c r="G39" s="145">
        <f>ROUND(F39/'1(1)'!N39*100,1)</f>
        <v>4.2</v>
      </c>
      <c r="H39" s="50">
        <f t="shared" si="1"/>
        <v>704442</v>
      </c>
      <c r="I39" s="50">
        <f t="shared" si="1"/>
        <v>8262229</v>
      </c>
      <c r="J39" s="51">
        <f t="shared" si="1"/>
        <v>393546</v>
      </c>
      <c r="K39" s="50">
        <f t="shared" si="1"/>
        <v>6975822</v>
      </c>
      <c r="L39" s="52">
        <f t="shared" si="1"/>
        <v>2384395</v>
      </c>
      <c r="M39" s="139">
        <v>89.6</v>
      </c>
      <c r="N39" s="98">
        <f>SUM(N8:N36)</f>
        <v>243478306</v>
      </c>
      <c r="O39" s="139">
        <f>ROUND(N39/'1(1)'!N39*100,1)</f>
        <v>53.7</v>
      </c>
      <c r="P39" s="1">
        <f>SUM(P8:P36)</f>
        <v>671025720</v>
      </c>
      <c r="Q39" s="144">
        <f>ROUND(P39/'1(1)'!N39*100,1)</f>
        <v>148.1</v>
      </c>
      <c r="R39" s="134"/>
    </row>
    <row r="40" ht="27" customHeight="1">
      <c r="G40" s="6" t="s">
        <v>103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2016-12-19T06:56:42Z</cp:lastPrinted>
  <dcterms:created xsi:type="dcterms:W3CDTF">2001-02-19T06:05:55Z</dcterms:created>
  <dcterms:modified xsi:type="dcterms:W3CDTF">2016-12-19T06:59:26Z</dcterms:modified>
  <cp:category/>
  <cp:version/>
  <cp:contentType/>
  <cp:contentStatus/>
</cp:coreProperties>
</file>