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095" tabRatio="239" activeTab="0"/>
  </bookViews>
  <sheets>
    <sheet name="8(1)" sheetId="1" r:id="rId1"/>
    <sheet name="8(2)" sheetId="2" r:id="rId2"/>
  </sheets>
  <definedNames>
    <definedName name="\D">'8(1)'!#REF!</definedName>
    <definedName name="\H">'8(1)'!#REF!</definedName>
    <definedName name="\P">'8(1)'!#REF!</definedName>
    <definedName name="\Q">'8(1)'!#REF!</definedName>
    <definedName name="_xlnm.Print_Area" localSheetId="0">'8(1)'!$B$2:$S$39</definedName>
    <definedName name="_xlnm.Print_Area" localSheetId="1">'8(2)'!$B$2:$R$40</definedName>
    <definedName name="_xlnm.Print_Titles" localSheetId="0">'8(1)'!$A:$A</definedName>
    <definedName name="_xlnm.Print_Titles" localSheetId="1">'8(2)'!$A:$A</definedName>
  </definedNames>
  <calcPr fullCalcOnLoad="1"/>
</workbook>
</file>

<file path=xl/sharedStrings.xml><?xml version="1.0" encoding="utf-8"?>
<sst xmlns="http://schemas.openxmlformats.org/spreadsheetml/2006/main" count="138" uniqueCount="101">
  <si>
    <t>８   地 方 債 の 状 況 （１）</t>
  </si>
  <si>
    <t>(単位:千円)</t>
  </si>
  <si>
    <t>現 在 高</t>
  </si>
  <si>
    <t>一般単独</t>
  </si>
  <si>
    <t>公営住宅建設</t>
  </si>
  <si>
    <t>公共用地先行</t>
  </si>
  <si>
    <t>災害復旧</t>
  </si>
  <si>
    <t>厚生福祉施設</t>
  </si>
  <si>
    <t>整備事業債</t>
  </si>
  <si>
    <t>取得等事業債</t>
  </si>
  <si>
    <t>（Ａ）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</si>
  <si>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</si>
  <si>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</si>
  <si>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</si>
  <si>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</si>
  <si>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</si>
  <si>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</si>
  <si>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</si>
  <si>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</si>
  <si>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</si>
  <si>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</si>
  <si>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</si>
  <si>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</si>
  <si>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</si>
  <si>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</si>
  <si>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</si>
  <si>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</si>
  <si>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</si>
  <si>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</si>
  <si>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</si>
  <si>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</si>
  <si>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</si>
  <si>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</si>
  <si>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</si>
  <si>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</si>
  <si>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</si>
  <si>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８   地 方 債 の 状 況 （２）</t>
  </si>
  <si>
    <t>県貸付金</t>
  </si>
  <si>
    <t>臨時税収</t>
  </si>
  <si>
    <t>そ の 他</t>
  </si>
  <si>
    <t xml:space="preserve"> </t>
  </si>
  <si>
    <t>公 債 費</t>
  </si>
  <si>
    <t>元利償還金</t>
  </si>
  <si>
    <t>元    金</t>
  </si>
  <si>
    <t>利    子</t>
  </si>
  <si>
    <t>* 平均については、単純平均による｡</t>
  </si>
  <si>
    <t>いなべ市</t>
  </si>
  <si>
    <t>臨時財政</t>
  </si>
  <si>
    <t>志 摩 市</t>
  </si>
  <si>
    <t>伊 賀 市</t>
  </si>
  <si>
    <t>志 摩 市</t>
  </si>
  <si>
    <t>大 紀 町</t>
  </si>
  <si>
    <t>南伊勢町</t>
  </si>
  <si>
    <t>紀 北 町</t>
  </si>
  <si>
    <t>&lt;町  計&gt;</t>
  </si>
  <si>
    <t>等整備事業債</t>
  </si>
  <si>
    <t>行政改革</t>
  </si>
  <si>
    <t xml:space="preserve"> (Ａ)／</t>
  </si>
  <si>
    <t>（Ｂ）</t>
  </si>
  <si>
    <t xml:space="preserve"> (Ｂ) ／</t>
  </si>
  <si>
    <t>退職手当債</t>
  </si>
  <si>
    <t>（特例分）</t>
  </si>
  <si>
    <t>辺地対策</t>
  </si>
  <si>
    <t>過疎対策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</si>
  <si>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</si>
  <si>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</si>
  <si>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 xml:space="preserve">事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債</t>
    </r>
  </si>
  <si>
    <t>教育･福祉施設</t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</si>
  <si>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</si>
  <si>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推 進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</si>
  <si>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</si>
  <si>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減収補填債</t>
  </si>
  <si>
    <r>
      <t>対 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</si>
  <si>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一時借入金</t>
  </si>
  <si>
    <r>
      <t>補 填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</si>
  <si>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減税補填債</t>
  </si>
  <si>
    <t>財源対策債</t>
  </si>
  <si>
    <r>
      <t xml:space="preserve">利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子</t>
    </r>
  </si>
  <si>
    <t>標準財政規模</t>
  </si>
  <si>
    <t>標準財政規模</t>
  </si>
  <si>
    <t>(％)</t>
  </si>
  <si>
    <t>標準財政規模</t>
  </si>
  <si>
    <r>
      <t xml:space="preserve">    ×</t>
    </r>
    <r>
      <rPr>
        <sz val="14"/>
        <rFont val="ＭＳ 明朝"/>
        <family val="1"/>
      </rPr>
      <t>100</t>
    </r>
  </si>
  <si>
    <t>うち</t>
  </si>
  <si>
    <t>旧合併特例</t>
  </si>
  <si>
    <r>
      <t xml:space="preserve">事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債</t>
    </r>
  </si>
  <si>
    <t>×100</t>
  </si>
  <si>
    <t>*臨財債含む</t>
  </si>
  <si>
    <t>&lt;市 計・平均&gt;</t>
  </si>
  <si>
    <t>&lt;町 計・平均&gt;</t>
  </si>
  <si>
    <r>
      <t>&lt;県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</si>
  <si>
    <t>公共事業等債</t>
  </si>
  <si>
    <t>(旧一般公共)</t>
  </si>
  <si>
    <t>全国防災</t>
  </si>
  <si>
    <t>・減災事業債</t>
  </si>
  <si>
    <t>（旧）緊急防災</t>
  </si>
  <si>
    <t>（新）緊急防災</t>
  </si>
  <si>
    <r>
      <t>29</t>
    </r>
    <r>
      <rPr>
        <sz val="14"/>
        <rFont val="ＭＳ 明朝"/>
        <family val="1"/>
      </rPr>
      <t>年度発行額</t>
    </r>
  </si>
  <si>
    <r>
      <t>29</t>
    </r>
    <r>
      <rPr>
        <sz val="14"/>
        <rFont val="ＭＳ 明朝"/>
        <family val="1"/>
      </rPr>
      <t>年度末</t>
    </r>
  </si>
  <si>
    <t>【29年度決算額】</t>
  </si>
  <si>
    <r>
      <t>29</t>
    </r>
    <r>
      <rPr>
        <sz val="14"/>
        <rFont val="ＭＳ 明朝"/>
        <family val="1"/>
      </rPr>
      <t xml:space="preserve">  年  度  末  現  在  高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</si>
</sst>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%"/>
    <numFmt numFmtId="179" formatCode="#,##0.0"/>
    <numFmt numFmtId="180" formatCode="#,##0.0;[Red]\-#,##0.0"/>
    <numFmt numFmtId="181" formatCode="#,##0.0_ 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85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>
      <alignment/>
    </xf>
    <xf numFmtId="37" fontId="0" fillId="0" borderId="11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Font="1" applyBorder="1" applyAlignment="1">
      <alignment/>
    </xf>
    <xf numFmtId="37" fontId="0" fillId="0" borderId="14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4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2" xfId="0" applyFont="1" applyBorder="1" applyAlignment="1">
      <alignment/>
    </xf>
    <xf numFmtId="37" fontId="0" fillId="0" borderId="10" xfId="0" applyFont="1" applyBorder="1" applyAlignment="1">
      <alignment/>
    </xf>
    <xf numFmtId="176" fontId="0" fillId="0" borderId="0" xfId="0" applyNumberFormat="1" applyFont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16" xfId="0" applyFont="1" applyBorder="1" applyAlignment="1">
      <alignment/>
    </xf>
    <xf numFmtId="37" fontId="0" fillId="0" borderId="17" xfId="0" applyFont="1" applyBorder="1" applyAlignment="1">
      <alignment/>
    </xf>
    <xf numFmtId="37" fontId="0" fillId="0" borderId="18" xfId="0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7" xfId="0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20" xfId="0" applyNumberFormat="1" applyFont="1" applyBorder="1" applyAlignment="1" applyProtection="1">
      <alignment/>
      <protection/>
    </xf>
    <xf numFmtId="37" fontId="0" fillId="0" borderId="21" xfId="0" applyFont="1" applyBorder="1" applyAlignment="1">
      <alignment/>
    </xf>
    <xf numFmtId="37" fontId="0" fillId="0" borderId="22" xfId="0" applyFont="1" applyBorder="1" applyAlignment="1">
      <alignment/>
    </xf>
    <xf numFmtId="37" fontId="0" fillId="0" borderId="21" xfId="0" applyFont="1" applyBorder="1" applyAlignment="1" applyProtection="1">
      <alignment/>
      <protection/>
    </xf>
    <xf numFmtId="37" fontId="0" fillId="0" borderId="20" xfId="0" applyFont="1" applyBorder="1" applyAlignment="1">
      <alignment/>
    </xf>
    <xf numFmtId="37" fontId="0" fillId="0" borderId="21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3" xfId="0" applyNumberFormat="1" applyFont="1" applyBorder="1" applyAlignment="1">
      <alignment/>
    </xf>
    <xf numFmtId="0" fontId="0" fillId="0" borderId="23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>
      <alignment horizontal="right"/>
    </xf>
    <xf numFmtId="0" fontId="0" fillId="0" borderId="23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25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quotePrefix="1">
      <alignment horizontal="center"/>
    </xf>
    <xf numFmtId="0" fontId="0" fillId="0" borderId="24" xfId="0" applyNumberFormat="1" applyBorder="1" applyAlignment="1" quotePrefix="1">
      <alignment horizontal="center"/>
    </xf>
    <xf numFmtId="0" fontId="0" fillId="0" borderId="24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>
      <alignment/>
    </xf>
    <xf numFmtId="0" fontId="0" fillId="0" borderId="15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26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>
      <alignment horizontal="center"/>
    </xf>
    <xf numFmtId="0" fontId="0" fillId="0" borderId="26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 shrinkToFit="1"/>
    </xf>
    <xf numFmtId="0" fontId="0" fillId="0" borderId="31" xfId="0" applyNumberFormat="1" applyFont="1" applyBorder="1" applyAlignment="1">
      <alignment horizontal="center"/>
    </xf>
    <xf numFmtId="37" fontId="0" fillId="0" borderId="31" xfId="0" applyFont="1" applyBorder="1" applyAlignment="1">
      <alignment/>
    </xf>
    <xf numFmtId="37" fontId="0" fillId="0" borderId="32" xfId="0" applyFont="1" applyBorder="1" applyAlignment="1">
      <alignment/>
    </xf>
    <xf numFmtId="0" fontId="0" fillId="0" borderId="16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37" fontId="0" fillId="0" borderId="33" xfId="0" applyFont="1" applyBorder="1" applyAlignment="1">
      <alignment/>
    </xf>
    <xf numFmtId="37" fontId="0" fillId="0" borderId="34" xfId="0" applyFont="1" applyBorder="1" applyAlignment="1">
      <alignment/>
    </xf>
    <xf numFmtId="0" fontId="0" fillId="0" borderId="26" xfId="0" applyNumberFormat="1" applyFont="1" applyBorder="1" applyAlignment="1" applyProtection="1" quotePrefix="1">
      <alignment horizontal="left"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34" xfId="0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>
      <alignment horizontal="center"/>
    </xf>
    <xf numFmtId="0" fontId="0" fillId="0" borderId="13" xfId="0" applyNumberFormat="1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38" xfId="0" applyFont="1" applyBorder="1" applyAlignment="1" applyProtection="1">
      <alignment/>
      <protection/>
    </xf>
    <xf numFmtId="37" fontId="0" fillId="0" borderId="39" xfId="0" applyFont="1" applyBorder="1" applyAlignment="1" applyProtection="1">
      <alignment/>
      <protection/>
    </xf>
    <xf numFmtId="37" fontId="0" fillId="0" borderId="22" xfId="0" applyFont="1" applyBorder="1" applyAlignment="1" applyProtection="1">
      <alignment/>
      <protection/>
    </xf>
    <xf numFmtId="0" fontId="0" fillId="0" borderId="35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37" fontId="0" fillId="0" borderId="37" xfId="0" applyFont="1" applyBorder="1" applyAlignment="1">
      <alignment/>
    </xf>
    <xf numFmtId="37" fontId="0" fillId="0" borderId="38" xfId="0" applyFont="1" applyBorder="1" applyAlignment="1">
      <alignment/>
    </xf>
    <xf numFmtId="37" fontId="0" fillId="0" borderId="39" xfId="0" applyFont="1" applyBorder="1" applyAlignment="1">
      <alignment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 horizontal="right"/>
      <protection/>
    </xf>
    <xf numFmtId="0" fontId="0" fillId="0" borderId="40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>
      <alignment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42" xfId="0" applyNumberFormat="1" applyFont="1" applyBorder="1" applyAlignment="1">
      <alignment/>
    </xf>
    <xf numFmtId="0" fontId="0" fillId="0" borderId="42" xfId="0" applyNumberFormat="1" applyFont="1" applyBorder="1" applyAlignment="1">
      <alignment horizontal="center"/>
    </xf>
    <xf numFmtId="37" fontId="0" fillId="0" borderId="43" xfId="0" applyNumberFormat="1" applyFont="1" applyBorder="1" applyAlignment="1" applyProtection="1">
      <alignment/>
      <protection/>
    </xf>
    <xf numFmtId="37" fontId="0" fillId="0" borderId="43" xfId="0" applyNumberFormat="1" applyFont="1" applyBorder="1" applyAlignment="1" applyProtection="1">
      <alignment/>
      <protection/>
    </xf>
    <xf numFmtId="37" fontId="0" fillId="0" borderId="44" xfId="0" applyNumberFormat="1" applyFont="1" applyBorder="1" applyAlignment="1" applyProtection="1">
      <alignment/>
      <protection/>
    </xf>
    <xf numFmtId="37" fontId="0" fillId="0" borderId="29" xfId="0" applyNumberFormat="1" applyFont="1" applyBorder="1" applyAlignment="1" applyProtection="1">
      <alignment/>
      <protection/>
    </xf>
    <xf numFmtId="37" fontId="0" fillId="0" borderId="30" xfId="0" applyNumberFormat="1" applyFont="1" applyBorder="1" applyAlignment="1" applyProtection="1">
      <alignment/>
      <protection/>
    </xf>
    <xf numFmtId="37" fontId="0" fillId="0" borderId="45" xfId="0" applyFont="1" applyBorder="1" applyAlignment="1">
      <alignment/>
    </xf>
    <xf numFmtId="37" fontId="0" fillId="0" borderId="30" xfId="0" applyFont="1" applyBorder="1" applyAlignment="1">
      <alignment/>
    </xf>
    <xf numFmtId="0" fontId="0" fillId="0" borderId="46" xfId="0" applyNumberFormat="1" applyFont="1" applyBorder="1" applyAlignment="1">
      <alignment/>
    </xf>
    <xf numFmtId="0" fontId="0" fillId="0" borderId="46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43" xfId="0" applyNumberFormat="1" applyFont="1" applyBorder="1" applyAlignment="1" applyProtection="1">
      <alignment horizontal="center"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45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47" xfId="0" applyNumberFormat="1" applyFont="1" applyBorder="1" applyAlignment="1" applyProtection="1">
      <alignment horizontal="center"/>
      <protection/>
    </xf>
    <xf numFmtId="37" fontId="0" fillId="0" borderId="32" xfId="0" applyNumberFormat="1" applyFont="1" applyBorder="1" applyAlignment="1" applyProtection="1">
      <alignment/>
      <protection/>
    </xf>
    <xf numFmtId="37" fontId="0" fillId="0" borderId="31" xfId="0" applyNumberFormat="1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"/>
      <protection/>
    </xf>
    <xf numFmtId="37" fontId="0" fillId="0" borderId="34" xfId="0" applyNumberFormat="1" applyFont="1" applyBorder="1" applyAlignment="1" applyProtection="1">
      <alignment/>
      <protection/>
    </xf>
    <xf numFmtId="37" fontId="0" fillId="0" borderId="33" xfId="0" applyNumberFormat="1" applyFont="1" applyBorder="1" applyAlignment="1" applyProtection="1">
      <alignment/>
      <protection/>
    </xf>
    <xf numFmtId="37" fontId="0" fillId="0" borderId="47" xfId="0" applyNumberFormat="1" applyFont="1" applyBorder="1" applyAlignment="1" applyProtection="1">
      <alignment/>
      <protection/>
    </xf>
    <xf numFmtId="37" fontId="0" fillId="0" borderId="48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 applyProtection="1">
      <alignment vertical="center"/>
      <protection/>
    </xf>
    <xf numFmtId="0" fontId="0" fillId="0" borderId="40" xfId="0" applyNumberFormat="1" applyFont="1" applyBorder="1" applyAlignment="1" applyProtection="1">
      <alignment horizontal="right" vertical="center"/>
      <protection/>
    </xf>
    <xf numFmtId="0" fontId="0" fillId="0" borderId="49" xfId="0" applyNumberFormat="1" applyFont="1" applyBorder="1" applyAlignment="1" applyProtection="1">
      <alignment horizontal="right" vertical="center"/>
      <protection/>
    </xf>
    <xf numFmtId="0" fontId="0" fillId="0" borderId="36" xfId="0" applyNumberFormat="1" applyFont="1" applyBorder="1" applyAlignment="1">
      <alignment vertical="center"/>
    </xf>
    <xf numFmtId="0" fontId="0" fillId="0" borderId="36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right" vertical="center"/>
    </xf>
    <xf numFmtId="37" fontId="0" fillId="0" borderId="0" xfId="0" applyFont="1" applyAlignment="1">
      <alignment horizontal="right"/>
    </xf>
    <xf numFmtId="0" fontId="0" fillId="0" borderId="48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/>
    </xf>
    <xf numFmtId="0" fontId="0" fillId="0" borderId="24" xfId="0" applyNumberFormat="1" applyFont="1" applyBorder="1" applyAlignment="1">
      <alignment horizontal="left"/>
    </xf>
    <xf numFmtId="0" fontId="0" fillId="0" borderId="24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 applyProtection="1">
      <alignment/>
      <protection/>
    </xf>
    <xf numFmtId="37" fontId="0" fillId="0" borderId="51" xfId="0" applyFont="1" applyBorder="1" applyAlignment="1" applyProtection="1">
      <alignment/>
      <protection/>
    </xf>
    <xf numFmtId="37" fontId="0" fillId="0" borderId="52" xfId="0" applyFont="1" applyBorder="1" applyAlignment="1" applyProtection="1">
      <alignment/>
      <protection/>
    </xf>
    <xf numFmtId="0" fontId="0" fillId="0" borderId="12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181" fontId="0" fillId="0" borderId="53" xfId="0" applyNumberFormat="1" applyFont="1" applyBorder="1" applyAlignment="1" applyProtection="1">
      <alignment/>
      <protection/>
    </xf>
    <xf numFmtId="181" fontId="0" fillId="0" borderId="54" xfId="0" applyNumberFormat="1" applyFont="1" applyBorder="1" applyAlignment="1" applyProtection="1">
      <alignment/>
      <protection/>
    </xf>
    <xf numFmtId="181" fontId="0" fillId="0" borderId="55" xfId="0" applyNumberFormat="1" applyFont="1" applyBorder="1" applyAlignment="1" applyProtection="1">
      <alignment/>
      <protection/>
    </xf>
    <xf numFmtId="181" fontId="0" fillId="0" borderId="49" xfId="0" applyNumberFormat="1" applyFont="1" applyBorder="1" applyAlignment="1" applyProtection="1">
      <alignment/>
      <protection/>
    </xf>
    <xf numFmtId="181" fontId="0" fillId="0" borderId="56" xfId="0" applyNumberFormat="1" applyFont="1" applyBorder="1" applyAlignment="1" applyProtection="1">
      <alignment/>
      <protection/>
    </xf>
    <xf numFmtId="181" fontId="0" fillId="0" borderId="57" xfId="0" applyNumberFormat="1" applyFont="1" applyBorder="1" applyAlignment="1" applyProtection="1">
      <alignment/>
      <protection/>
    </xf>
    <xf numFmtId="181" fontId="0" fillId="0" borderId="58" xfId="0" applyNumberFormat="1" applyFont="1" applyBorder="1" applyAlignment="1" applyProtection="1">
      <alignment/>
      <protection/>
    </xf>
    <xf numFmtId="181" fontId="0" fillId="0" borderId="51" xfId="0" applyNumberFormat="1" applyFont="1" applyBorder="1" applyAlignment="1" applyProtection="1">
      <alignment/>
      <protection/>
    </xf>
    <xf numFmtId="181" fontId="0" fillId="0" borderId="51" xfId="0" applyNumberFormat="1" applyFont="1" applyBorder="1" applyAlignment="1" applyProtection="1">
      <alignment/>
      <protection/>
    </xf>
    <xf numFmtId="181" fontId="0" fillId="0" borderId="52" xfId="0" applyNumberFormat="1" applyFont="1" applyBorder="1" applyAlignment="1" applyProtection="1">
      <alignment/>
      <protection/>
    </xf>
    <xf numFmtId="181" fontId="0" fillId="0" borderId="37" xfId="0" applyNumberFormat="1" applyFont="1" applyBorder="1" applyAlignment="1" applyProtection="1">
      <alignment/>
      <protection/>
    </xf>
    <xf numFmtId="181" fontId="0" fillId="0" borderId="13" xfId="0" applyNumberFormat="1" applyFont="1" applyBorder="1" applyAlignment="1" applyProtection="1">
      <alignment/>
      <protection/>
    </xf>
    <xf numFmtId="181" fontId="0" fillId="0" borderId="22" xfId="49" applyNumberFormat="1" applyFont="1" applyBorder="1" applyAlignment="1" applyProtection="1">
      <alignment/>
      <protection/>
    </xf>
    <xf numFmtId="181" fontId="0" fillId="0" borderId="13" xfId="49" applyNumberFormat="1" applyFont="1" applyBorder="1" applyAlignment="1" applyProtection="1">
      <alignment/>
      <protection/>
    </xf>
    <xf numFmtId="37" fontId="0" fillId="0" borderId="0" xfId="0" applyFont="1" applyAlignment="1">
      <alignment vertical="center"/>
    </xf>
    <xf numFmtId="0" fontId="0" fillId="0" borderId="24" xfId="0" applyNumberFormat="1" applyFont="1" applyBorder="1" applyAlignment="1" quotePrefix="1">
      <alignment horizontal="center"/>
    </xf>
    <xf numFmtId="0" fontId="5" fillId="0" borderId="0" xfId="0" applyNumberFormat="1" applyFont="1" applyAlignment="1">
      <alignment horizontal="right" vertical="top"/>
    </xf>
    <xf numFmtId="0" fontId="0" fillId="0" borderId="15" xfId="0" applyNumberFormat="1" applyFont="1" applyBorder="1" applyAlignment="1" quotePrefix="1">
      <alignment horizontal="center"/>
    </xf>
    <xf numFmtId="0" fontId="0" fillId="0" borderId="24" xfId="0" applyNumberFormat="1" applyFont="1" applyBorder="1" applyAlignment="1" applyProtection="1">
      <alignment horizontal="center"/>
      <protection/>
    </xf>
    <xf numFmtId="49" fontId="6" fillId="0" borderId="36" xfId="0" applyNumberFormat="1" applyFont="1" applyBorder="1" applyAlignment="1" applyProtection="1">
      <alignment horizontal="center"/>
      <protection locked="0"/>
    </xf>
    <xf numFmtId="0" fontId="0" fillId="0" borderId="59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/>
      <protection/>
    </xf>
    <xf numFmtId="37" fontId="0" fillId="0" borderId="60" xfId="0" applyFont="1" applyBorder="1" applyAlignment="1" applyProtection="1">
      <alignment/>
      <protection/>
    </xf>
    <xf numFmtId="37" fontId="0" fillId="0" borderId="61" xfId="0" applyFont="1" applyBorder="1" applyAlignment="1" applyProtection="1">
      <alignment/>
      <protection/>
    </xf>
    <xf numFmtId="37" fontId="0" fillId="0" borderId="62" xfId="0" applyFont="1" applyBorder="1" applyAlignment="1" applyProtection="1">
      <alignment/>
      <protection/>
    </xf>
    <xf numFmtId="37" fontId="0" fillId="0" borderId="63" xfId="0" applyFont="1" applyBorder="1" applyAlignment="1" applyProtection="1">
      <alignment/>
      <protection/>
    </xf>
    <xf numFmtId="37" fontId="0" fillId="0" borderId="64" xfId="0" applyFont="1" applyBorder="1" applyAlignment="1" applyProtection="1">
      <alignment/>
      <protection/>
    </xf>
    <xf numFmtId="37" fontId="0" fillId="0" borderId="0" xfId="0" applyBorder="1" applyAlignment="1">
      <alignment/>
    </xf>
    <xf numFmtId="0" fontId="0" fillId="0" borderId="65" xfId="0" applyNumberFormat="1" applyFont="1" applyBorder="1" applyAlignment="1" applyProtection="1" quotePrefix="1">
      <alignment horizontal="left"/>
      <protection/>
    </xf>
    <xf numFmtId="0" fontId="0" fillId="0" borderId="66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 applyProtection="1">
      <alignment horizontal="center"/>
      <protection/>
    </xf>
    <xf numFmtId="0" fontId="0" fillId="0" borderId="49" xfId="0" applyNumberFormat="1" applyFont="1" applyBorder="1" applyAlignment="1" applyProtection="1">
      <alignment/>
      <protection/>
    </xf>
    <xf numFmtId="37" fontId="0" fillId="0" borderId="56" xfId="0" applyFont="1" applyBorder="1" applyAlignment="1" applyProtection="1">
      <alignment/>
      <protection/>
    </xf>
    <xf numFmtId="37" fontId="0" fillId="0" borderId="55" xfId="0" applyFont="1" applyBorder="1" applyAlignment="1" applyProtection="1">
      <alignment/>
      <protection/>
    </xf>
    <xf numFmtId="37" fontId="0" fillId="0" borderId="57" xfId="0" applyFont="1" applyBorder="1" applyAlignment="1" applyProtection="1">
      <alignment/>
      <protection/>
    </xf>
    <xf numFmtId="37" fontId="0" fillId="0" borderId="58" xfId="0" applyFont="1" applyBorder="1" applyAlignment="1" applyProtection="1">
      <alignment/>
      <protection/>
    </xf>
    <xf numFmtId="37" fontId="0" fillId="0" borderId="49" xfId="0" applyFont="1" applyBorder="1" applyAlignment="1" applyProtection="1">
      <alignment/>
      <protection/>
    </xf>
    <xf numFmtId="0" fontId="0" fillId="0" borderId="67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68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V15" sqref="V15"/>
    </sheetView>
  </sheetViews>
  <sheetFormatPr defaultColWidth="14.66015625" defaultRowHeight="23.25" customHeight="1"/>
  <cols>
    <col min="1" max="1" width="14.16015625" style="1" customWidth="1"/>
    <col min="2" max="2" width="13.16015625" style="1" customWidth="1"/>
    <col min="3" max="3" width="13.66015625" style="1" customWidth="1"/>
    <col min="4" max="16" width="12.66015625" style="1" customWidth="1"/>
    <col min="17" max="18" width="12.66015625" style="8" customWidth="1"/>
    <col min="19" max="19" width="0.8359375" style="0" customWidth="1"/>
    <col min="20" max="20" width="8.83203125" style="0" customWidth="1"/>
    <col min="21" max="21" width="14.66015625" style="1" customWidth="1"/>
    <col min="22" max="22" width="19.66015625" style="1" customWidth="1"/>
    <col min="23" max="23" width="15.66015625" style="1" customWidth="1"/>
    <col min="24" max="24" width="10.66015625" style="1" customWidth="1"/>
    <col min="25" max="25" width="19.66015625" style="1" customWidth="1"/>
    <col min="26" max="26" width="17.66015625" style="1" customWidth="1"/>
    <col min="27" max="27" width="12.66015625" style="1" customWidth="1"/>
    <col min="28" max="16384" width="14.66015625" style="1" customWidth="1"/>
  </cols>
  <sheetData>
    <row r="1" spans="1:18" ht="27" customHeight="1">
      <c r="A1" s="33" t="s">
        <v>0</v>
      </c>
      <c r="B1" s="33"/>
      <c r="C1" s="33"/>
      <c r="D1" s="33"/>
      <c r="E1" s="34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  <c r="Q1" s="35"/>
      <c r="R1" s="158" t="s">
        <v>99</v>
      </c>
    </row>
    <row r="2" spans="1:18" ht="27" customHeight="1" thickBot="1">
      <c r="A2" s="36"/>
      <c r="B2" s="36"/>
      <c r="C2" s="36"/>
      <c r="D2" s="36"/>
      <c r="E2" s="37"/>
      <c r="F2" s="36"/>
      <c r="G2" s="38"/>
      <c r="H2" s="38"/>
      <c r="I2" s="36"/>
      <c r="J2" s="36"/>
      <c r="K2" s="36"/>
      <c r="L2" s="36"/>
      <c r="M2" s="36"/>
      <c r="N2" s="36"/>
      <c r="O2" s="38"/>
      <c r="P2" s="37"/>
      <c r="Q2" s="38"/>
      <c r="R2" s="38" t="s">
        <v>1</v>
      </c>
    </row>
    <row r="3" spans="1:19" ht="27" customHeight="1">
      <c r="A3" s="40"/>
      <c r="B3" s="40"/>
      <c r="C3" s="54"/>
      <c r="D3" s="55"/>
      <c r="E3" s="56"/>
      <c r="F3" s="44"/>
      <c r="G3" s="57"/>
      <c r="H3" s="57"/>
      <c r="I3" s="55"/>
      <c r="J3" s="55"/>
      <c r="K3" s="55"/>
      <c r="L3" s="55"/>
      <c r="M3" s="55"/>
      <c r="N3" s="57"/>
      <c r="O3" s="55"/>
      <c r="P3" s="58"/>
      <c r="Q3" s="71"/>
      <c r="R3" s="173"/>
      <c r="S3" s="172"/>
    </row>
    <row r="4" spans="1:19" ht="27" customHeight="1">
      <c r="A4" s="40"/>
      <c r="B4" s="40"/>
      <c r="C4" s="45" t="s">
        <v>98</v>
      </c>
      <c r="D4" s="41"/>
      <c r="E4" s="46"/>
      <c r="F4" s="47"/>
      <c r="G4" s="85"/>
      <c r="H4" s="41"/>
      <c r="I4" s="41"/>
      <c r="J4" s="41"/>
      <c r="K4" s="162"/>
      <c r="L4" s="134"/>
      <c r="M4" s="41"/>
      <c r="N4" s="41"/>
      <c r="O4" s="41"/>
      <c r="P4" s="46"/>
      <c r="Q4" s="77"/>
      <c r="R4" s="174"/>
      <c r="S4" s="172"/>
    </row>
    <row r="5" spans="1:19" ht="27" customHeight="1">
      <c r="A5" s="48" t="s">
        <v>64</v>
      </c>
      <c r="B5" s="159" t="s">
        <v>97</v>
      </c>
      <c r="C5" s="49" t="s">
        <v>2</v>
      </c>
      <c r="D5" s="49" t="s">
        <v>91</v>
      </c>
      <c r="E5" s="49" t="s">
        <v>4</v>
      </c>
      <c r="F5" s="49" t="s">
        <v>6</v>
      </c>
      <c r="G5" s="161" t="s">
        <v>95</v>
      </c>
      <c r="H5" s="160" t="s">
        <v>93</v>
      </c>
      <c r="I5" s="63" t="s">
        <v>67</v>
      </c>
      <c r="J5" s="49" t="s">
        <v>3</v>
      </c>
      <c r="K5" s="135" t="s">
        <v>83</v>
      </c>
      <c r="L5" s="135" t="s">
        <v>83</v>
      </c>
      <c r="M5" s="49" t="s">
        <v>62</v>
      </c>
      <c r="N5" s="49" t="s">
        <v>63</v>
      </c>
      <c r="O5" s="49" t="s">
        <v>5</v>
      </c>
      <c r="P5" s="49" t="s">
        <v>56</v>
      </c>
      <c r="Q5" s="78" t="s">
        <v>7</v>
      </c>
      <c r="R5" s="175" t="s">
        <v>60</v>
      </c>
      <c r="S5" s="172"/>
    </row>
    <row r="6" spans="1:19" ht="27" customHeight="1">
      <c r="A6" s="40"/>
      <c r="B6" s="40"/>
      <c r="C6" s="41"/>
      <c r="D6" s="157" t="s">
        <v>92</v>
      </c>
      <c r="E6" s="49" t="s">
        <v>66</v>
      </c>
      <c r="F6" s="49" t="s">
        <v>65</v>
      </c>
      <c r="G6" s="164" t="s">
        <v>94</v>
      </c>
      <c r="H6" s="49" t="s">
        <v>65</v>
      </c>
      <c r="I6" s="49" t="s">
        <v>55</v>
      </c>
      <c r="J6" s="49" t="s">
        <v>65</v>
      </c>
      <c r="K6" s="136" t="s">
        <v>84</v>
      </c>
      <c r="L6" s="161" t="s">
        <v>96</v>
      </c>
      <c r="M6" s="49" t="s">
        <v>68</v>
      </c>
      <c r="N6" s="49" t="s">
        <v>68</v>
      </c>
      <c r="O6" s="49" t="s">
        <v>9</v>
      </c>
      <c r="P6" s="49" t="s">
        <v>69</v>
      </c>
      <c r="Q6" s="78" t="s">
        <v>8</v>
      </c>
      <c r="R6" s="175"/>
      <c r="S6" s="172"/>
    </row>
    <row r="7" spans="1:19" ht="27" customHeight="1" thickBot="1">
      <c r="A7" s="50"/>
      <c r="B7" s="50"/>
      <c r="C7" s="141" t="s">
        <v>10</v>
      </c>
      <c r="D7" s="52"/>
      <c r="E7" s="53"/>
      <c r="F7" s="52"/>
      <c r="G7" s="86"/>
      <c r="H7" s="52"/>
      <c r="I7" s="52"/>
      <c r="J7" s="52"/>
      <c r="K7" s="131" t="s">
        <v>85</v>
      </c>
      <c r="L7" s="163" t="s">
        <v>94</v>
      </c>
      <c r="M7" s="52"/>
      <c r="N7" s="52"/>
      <c r="O7" s="52"/>
      <c r="P7" s="53"/>
      <c r="Q7" s="79"/>
      <c r="R7" s="176"/>
      <c r="S7" s="172"/>
    </row>
    <row r="8" spans="1:25" ht="27" customHeight="1">
      <c r="A8" s="64" t="s">
        <v>11</v>
      </c>
      <c r="B8" s="65">
        <v>13215200</v>
      </c>
      <c r="C8" s="66">
        <v>110149028</v>
      </c>
      <c r="D8" s="66">
        <v>3137054</v>
      </c>
      <c r="E8" s="66">
        <v>420693</v>
      </c>
      <c r="F8" s="66">
        <v>708080</v>
      </c>
      <c r="G8" s="88">
        <v>100344</v>
      </c>
      <c r="H8" s="66">
        <v>29300</v>
      </c>
      <c r="I8" s="66">
        <v>2585207</v>
      </c>
      <c r="J8" s="66">
        <v>42324459</v>
      </c>
      <c r="K8" s="66">
        <v>37943697</v>
      </c>
      <c r="L8" s="66">
        <v>14608</v>
      </c>
      <c r="M8" s="66">
        <v>30938</v>
      </c>
      <c r="N8" s="66">
        <v>3361199</v>
      </c>
      <c r="O8" s="66">
        <v>0</v>
      </c>
      <c r="P8" s="66">
        <v>0</v>
      </c>
      <c r="Q8" s="82">
        <v>492725</v>
      </c>
      <c r="R8" s="177">
        <v>0</v>
      </c>
      <c r="S8" s="172"/>
      <c r="Y8" s="4"/>
    </row>
    <row r="9" spans="1:19" ht="27" customHeight="1">
      <c r="A9" s="67" t="s">
        <v>12</v>
      </c>
      <c r="B9" s="19">
        <v>1738600</v>
      </c>
      <c r="C9" s="20">
        <v>61967980</v>
      </c>
      <c r="D9" s="20">
        <v>2915805</v>
      </c>
      <c r="E9" s="20">
        <v>1116553</v>
      </c>
      <c r="F9" s="20">
        <v>120369</v>
      </c>
      <c r="G9" s="87">
        <v>18171</v>
      </c>
      <c r="H9" s="20">
        <v>32300</v>
      </c>
      <c r="I9" s="20">
        <v>10325106</v>
      </c>
      <c r="J9" s="20">
        <v>19726584</v>
      </c>
      <c r="K9" s="20">
        <v>8126383</v>
      </c>
      <c r="L9" s="20">
        <v>1714626</v>
      </c>
      <c r="M9" s="20">
        <v>0</v>
      </c>
      <c r="N9" s="20">
        <v>0</v>
      </c>
      <c r="O9" s="20">
        <v>76300</v>
      </c>
      <c r="P9" s="20">
        <v>0</v>
      </c>
      <c r="Q9" s="80">
        <v>0</v>
      </c>
      <c r="R9" s="178">
        <v>285794</v>
      </c>
      <c r="S9" s="172"/>
    </row>
    <row r="10" spans="1:19" ht="27" customHeight="1">
      <c r="A10" s="67" t="s">
        <v>13</v>
      </c>
      <c r="B10" s="19">
        <v>6184000</v>
      </c>
      <c r="C10" s="20">
        <v>53645187</v>
      </c>
      <c r="D10" s="20">
        <v>1325049</v>
      </c>
      <c r="E10" s="20">
        <v>426824</v>
      </c>
      <c r="F10" s="20">
        <v>38529</v>
      </c>
      <c r="G10" s="87">
        <v>256713</v>
      </c>
      <c r="H10" s="20">
        <v>3840</v>
      </c>
      <c r="I10" s="20">
        <v>1453941</v>
      </c>
      <c r="J10" s="20">
        <v>22931976</v>
      </c>
      <c r="K10" s="20">
        <v>19186082</v>
      </c>
      <c r="L10" s="20">
        <v>738750</v>
      </c>
      <c r="M10" s="20">
        <v>6932</v>
      </c>
      <c r="N10" s="20">
        <v>0</v>
      </c>
      <c r="O10" s="20">
        <v>0</v>
      </c>
      <c r="P10" s="20">
        <v>0</v>
      </c>
      <c r="Q10" s="80">
        <v>20567</v>
      </c>
      <c r="R10" s="178">
        <v>0</v>
      </c>
      <c r="S10" s="172"/>
    </row>
    <row r="11" spans="1:19" ht="27" customHeight="1">
      <c r="A11" s="67" t="s">
        <v>14</v>
      </c>
      <c r="B11" s="19">
        <v>4677100</v>
      </c>
      <c r="C11" s="20">
        <v>45828662</v>
      </c>
      <c r="D11" s="20">
        <v>1570374</v>
      </c>
      <c r="E11" s="20">
        <v>443453</v>
      </c>
      <c r="F11" s="20">
        <v>243606</v>
      </c>
      <c r="G11" s="87">
        <v>197584</v>
      </c>
      <c r="H11" s="20">
        <v>34882</v>
      </c>
      <c r="I11" s="20">
        <v>831729</v>
      </c>
      <c r="J11" s="20">
        <v>20225296</v>
      </c>
      <c r="K11" s="20">
        <v>18025820</v>
      </c>
      <c r="L11" s="20">
        <v>112700</v>
      </c>
      <c r="M11" s="20">
        <v>13311</v>
      </c>
      <c r="N11" s="20">
        <v>973184</v>
      </c>
      <c r="O11" s="20">
        <v>0</v>
      </c>
      <c r="P11" s="20">
        <v>0</v>
      </c>
      <c r="Q11" s="80">
        <v>0</v>
      </c>
      <c r="R11" s="178">
        <v>0</v>
      </c>
      <c r="S11" s="172"/>
    </row>
    <row r="12" spans="1:19" ht="27" customHeight="1">
      <c r="A12" s="67" t="s">
        <v>15</v>
      </c>
      <c r="B12" s="19">
        <v>16372100</v>
      </c>
      <c r="C12" s="20">
        <v>68704919</v>
      </c>
      <c r="D12" s="20">
        <v>2372978</v>
      </c>
      <c r="E12" s="20">
        <v>196612</v>
      </c>
      <c r="F12" s="20">
        <v>7463</v>
      </c>
      <c r="G12" s="87">
        <v>6978</v>
      </c>
      <c r="H12" s="20">
        <v>0</v>
      </c>
      <c r="I12" s="20">
        <v>2585773</v>
      </c>
      <c r="J12" s="20">
        <v>22939905</v>
      </c>
      <c r="K12" s="20">
        <v>16784798</v>
      </c>
      <c r="L12" s="20">
        <v>2302736</v>
      </c>
      <c r="M12" s="20">
        <v>0</v>
      </c>
      <c r="N12" s="20">
        <v>0</v>
      </c>
      <c r="O12" s="20">
        <v>0</v>
      </c>
      <c r="P12" s="20">
        <v>67462</v>
      </c>
      <c r="Q12" s="80">
        <v>56713</v>
      </c>
      <c r="R12" s="178">
        <v>142084</v>
      </c>
      <c r="S12" s="172"/>
    </row>
    <row r="13" spans="1:19" ht="27" customHeight="1">
      <c r="A13" s="67" t="s">
        <v>16</v>
      </c>
      <c r="B13" s="19">
        <v>4424600</v>
      </c>
      <c r="C13" s="20">
        <v>44502388</v>
      </c>
      <c r="D13" s="20">
        <v>3254173</v>
      </c>
      <c r="E13" s="20">
        <v>924011</v>
      </c>
      <c r="F13" s="20">
        <v>114324</v>
      </c>
      <c r="G13" s="87">
        <v>507158</v>
      </c>
      <c r="H13" s="20">
        <v>157403</v>
      </c>
      <c r="I13" s="20">
        <v>4011252</v>
      </c>
      <c r="J13" s="20">
        <v>3108972</v>
      </c>
      <c r="K13" s="20">
        <v>0</v>
      </c>
      <c r="L13" s="20">
        <v>999302</v>
      </c>
      <c r="M13" s="20">
        <v>0</v>
      </c>
      <c r="N13" s="20">
        <v>0</v>
      </c>
      <c r="O13" s="20">
        <v>0</v>
      </c>
      <c r="P13" s="20">
        <v>0</v>
      </c>
      <c r="Q13" s="80">
        <v>6981</v>
      </c>
      <c r="R13" s="178">
        <v>0</v>
      </c>
      <c r="S13" s="172"/>
    </row>
    <row r="14" spans="1:19" ht="27" customHeight="1">
      <c r="A14" s="67" t="s">
        <v>17</v>
      </c>
      <c r="B14" s="19">
        <v>2667800</v>
      </c>
      <c r="C14" s="20">
        <v>34687732</v>
      </c>
      <c r="D14" s="20">
        <v>688708</v>
      </c>
      <c r="E14" s="20">
        <v>162952</v>
      </c>
      <c r="F14" s="20">
        <v>149453</v>
      </c>
      <c r="G14" s="87">
        <v>473459</v>
      </c>
      <c r="H14" s="20">
        <v>1422754</v>
      </c>
      <c r="I14" s="20">
        <v>2315269</v>
      </c>
      <c r="J14" s="20">
        <v>8177187</v>
      </c>
      <c r="K14" s="20">
        <v>0</v>
      </c>
      <c r="L14" s="20">
        <v>1094519</v>
      </c>
      <c r="M14" s="20">
        <v>0</v>
      </c>
      <c r="N14" s="20">
        <v>0</v>
      </c>
      <c r="O14" s="20">
        <v>0</v>
      </c>
      <c r="P14" s="20">
        <v>1263025</v>
      </c>
      <c r="Q14" s="80">
        <v>3672</v>
      </c>
      <c r="R14" s="178">
        <v>2252246</v>
      </c>
      <c r="S14" s="172"/>
    </row>
    <row r="15" spans="1:19" ht="27" customHeight="1">
      <c r="A15" s="67" t="s">
        <v>18</v>
      </c>
      <c r="B15" s="19">
        <v>772200</v>
      </c>
      <c r="C15" s="20">
        <v>10707857</v>
      </c>
      <c r="D15" s="20">
        <v>345047</v>
      </c>
      <c r="E15" s="20">
        <v>23068</v>
      </c>
      <c r="F15" s="20">
        <v>20799</v>
      </c>
      <c r="G15" s="87">
        <v>63407</v>
      </c>
      <c r="H15" s="20">
        <v>59420</v>
      </c>
      <c r="I15" s="20">
        <v>810627</v>
      </c>
      <c r="J15" s="20">
        <v>1272942</v>
      </c>
      <c r="K15" s="20">
        <v>0</v>
      </c>
      <c r="L15" s="20">
        <v>694055</v>
      </c>
      <c r="M15" s="20">
        <v>0</v>
      </c>
      <c r="N15" s="20">
        <v>3182548</v>
      </c>
      <c r="O15" s="20">
        <v>0</v>
      </c>
      <c r="P15" s="20">
        <v>50937</v>
      </c>
      <c r="Q15" s="80">
        <v>6565</v>
      </c>
      <c r="R15" s="178">
        <v>394229</v>
      </c>
      <c r="S15" s="172"/>
    </row>
    <row r="16" spans="1:19" ht="27" customHeight="1">
      <c r="A16" s="67" t="s">
        <v>19</v>
      </c>
      <c r="B16" s="19">
        <v>1993000</v>
      </c>
      <c r="C16" s="20">
        <v>16284745</v>
      </c>
      <c r="D16" s="20">
        <v>210431</v>
      </c>
      <c r="E16" s="20">
        <v>10217</v>
      </c>
      <c r="F16" s="20">
        <v>60973</v>
      </c>
      <c r="G16" s="87">
        <v>13267</v>
      </c>
      <c r="H16" s="20">
        <v>0</v>
      </c>
      <c r="I16" s="20">
        <v>2688796</v>
      </c>
      <c r="J16" s="20">
        <v>4925358</v>
      </c>
      <c r="K16" s="20">
        <v>4054908</v>
      </c>
      <c r="L16" s="20">
        <v>585267</v>
      </c>
      <c r="M16" s="20">
        <v>0</v>
      </c>
      <c r="N16" s="20">
        <v>0</v>
      </c>
      <c r="O16" s="20">
        <v>0</v>
      </c>
      <c r="P16" s="20">
        <v>0</v>
      </c>
      <c r="Q16" s="80">
        <v>0</v>
      </c>
      <c r="R16" s="178">
        <v>0</v>
      </c>
      <c r="S16" s="172"/>
    </row>
    <row r="17" spans="1:19" ht="27" customHeight="1">
      <c r="A17" s="67" t="s">
        <v>20</v>
      </c>
      <c r="B17" s="19">
        <v>908900</v>
      </c>
      <c r="C17" s="20">
        <v>12291191</v>
      </c>
      <c r="D17" s="20">
        <v>1197115</v>
      </c>
      <c r="E17" s="20">
        <v>361209</v>
      </c>
      <c r="F17" s="20">
        <v>102669</v>
      </c>
      <c r="G17" s="87">
        <v>5866</v>
      </c>
      <c r="H17" s="20">
        <v>20200</v>
      </c>
      <c r="I17" s="20">
        <v>1180309</v>
      </c>
      <c r="J17" s="20">
        <v>1152333</v>
      </c>
      <c r="K17" s="20">
        <v>0</v>
      </c>
      <c r="L17" s="20">
        <v>701414</v>
      </c>
      <c r="M17" s="20">
        <v>286228</v>
      </c>
      <c r="N17" s="20">
        <v>3177101</v>
      </c>
      <c r="O17" s="20">
        <v>0</v>
      </c>
      <c r="P17" s="20">
        <v>0</v>
      </c>
      <c r="Q17" s="80">
        <v>0</v>
      </c>
      <c r="R17" s="178">
        <v>98198</v>
      </c>
      <c r="S17" s="172"/>
    </row>
    <row r="18" spans="1:19" ht="27" customHeight="1">
      <c r="A18" s="67" t="s">
        <v>21</v>
      </c>
      <c r="B18" s="19">
        <v>863200</v>
      </c>
      <c r="C18" s="20">
        <v>13385392</v>
      </c>
      <c r="D18" s="20">
        <v>162290</v>
      </c>
      <c r="E18" s="20">
        <v>19227</v>
      </c>
      <c r="F18" s="20">
        <v>864952</v>
      </c>
      <c r="G18" s="87">
        <v>208583</v>
      </c>
      <c r="H18" s="20">
        <v>0</v>
      </c>
      <c r="I18" s="20">
        <v>378528</v>
      </c>
      <c r="J18" s="20">
        <v>3282714</v>
      </c>
      <c r="K18" s="20">
        <v>2970488</v>
      </c>
      <c r="L18" s="20">
        <v>154371</v>
      </c>
      <c r="M18" s="20">
        <v>0</v>
      </c>
      <c r="N18" s="20">
        <v>6438826</v>
      </c>
      <c r="O18" s="20">
        <v>0</v>
      </c>
      <c r="P18" s="20">
        <v>0</v>
      </c>
      <c r="Q18" s="80">
        <v>0</v>
      </c>
      <c r="R18" s="178">
        <v>0</v>
      </c>
      <c r="S18" s="172"/>
    </row>
    <row r="19" spans="1:19" ht="27" customHeight="1">
      <c r="A19" s="67" t="s">
        <v>46</v>
      </c>
      <c r="B19" s="19">
        <v>4019874</v>
      </c>
      <c r="C19" s="20">
        <v>23730966</v>
      </c>
      <c r="D19" s="20">
        <v>283416</v>
      </c>
      <c r="E19" s="20">
        <v>1488</v>
      </c>
      <c r="F19" s="20">
        <v>55391</v>
      </c>
      <c r="G19" s="87">
        <v>0</v>
      </c>
      <c r="H19" s="20">
        <v>11017</v>
      </c>
      <c r="I19" s="20">
        <v>3422705</v>
      </c>
      <c r="J19" s="20">
        <v>7641377</v>
      </c>
      <c r="K19" s="20">
        <v>4293239</v>
      </c>
      <c r="L19" s="20">
        <v>2640668</v>
      </c>
      <c r="M19" s="20">
        <v>120064</v>
      </c>
      <c r="N19" s="20">
        <v>0</v>
      </c>
      <c r="O19" s="20">
        <v>0</v>
      </c>
      <c r="P19" s="20">
        <v>0</v>
      </c>
      <c r="Q19" s="80">
        <v>8085</v>
      </c>
      <c r="R19" s="178">
        <v>0</v>
      </c>
      <c r="S19" s="172"/>
    </row>
    <row r="20" spans="1:19" ht="27" customHeight="1">
      <c r="A20" s="59" t="s">
        <v>48</v>
      </c>
      <c r="B20" s="19">
        <v>3772400</v>
      </c>
      <c r="C20" s="20">
        <v>31005186</v>
      </c>
      <c r="D20" s="20">
        <v>310693</v>
      </c>
      <c r="E20" s="20">
        <v>94684</v>
      </c>
      <c r="F20" s="20">
        <v>8438</v>
      </c>
      <c r="G20" s="87">
        <v>330403</v>
      </c>
      <c r="H20" s="20">
        <v>23800</v>
      </c>
      <c r="I20" s="20">
        <v>1342246</v>
      </c>
      <c r="J20" s="20">
        <v>16481753</v>
      </c>
      <c r="K20" s="20">
        <v>15859305</v>
      </c>
      <c r="L20" s="20">
        <v>23900</v>
      </c>
      <c r="M20" s="20">
        <v>0</v>
      </c>
      <c r="N20" s="20">
        <v>0</v>
      </c>
      <c r="O20" s="20">
        <v>0</v>
      </c>
      <c r="P20" s="20">
        <v>0</v>
      </c>
      <c r="Q20" s="80">
        <v>15007</v>
      </c>
      <c r="R20" s="178">
        <v>0</v>
      </c>
      <c r="S20" s="172"/>
    </row>
    <row r="21" spans="1:19" ht="27" customHeight="1" thickBot="1">
      <c r="A21" s="130" t="s">
        <v>49</v>
      </c>
      <c r="B21" s="69">
        <v>4210000</v>
      </c>
      <c r="C21" s="70">
        <v>54290807</v>
      </c>
      <c r="D21" s="70">
        <v>316891</v>
      </c>
      <c r="E21" s="70">
        <v>225304</v>
      </c>
      <c r="F21" s="70">
        <v>931107</v>
      </c>
      <c r="G21" s="89">
        <v>94924</v>
      </c>
      <c r="H21" s="70">
        <v>107556</v>
      </c>
      <c r="I21" s="70">
        <v>2355665</v>
      </c>
      <c r="J21" s="70">
        <v>26329339</v>
      </c>
      <c r="K21" s="70">
        <v>23382060</v>
      </c>
      <c r="L21" s="70">
        <v>404915</v>
      </c>
      <c r="M21" s="70">
        <v>286995</v>
      </c>
      <c r="N21" s="70">
        <v>0</v>
      </c>
      <c r="O21" s="70">
        <v>0</v>
      </c>
      <c r="P21" s="70">
        <v>0</v>
      </c>
      <c r="Q21" s="83">
        <v>10816</v>
      </c>
      <c r="R21" s="179">
        <v>85862</v>
      </c>
      <c r="S21" s="172"/>
    </row>
    <row r="22" spans="1:19" ht="27" customHeight="1">
      <c r="A22" s="64" t="s">
        <v>22</v>
      </c>
      <c r="B22" s="65">
        <v>336200</v>
      </c>
      <c r="C22" s="66">
        <v>3179425</v>
      </c>
      <c r="D22" s="66">
        <v>246270</v>
      </c>
      <c r="E22" s="66">
        <v>0</v>
      </c>
      <c r="F22" s="66">
        <v>0</v>
      </c>
      <c r="G22" s="88">
        <v>0</v>
      </c>
      <c r="H22" s="66">
        <v>0</v>
      </c>
      <c r="I22" s="66">
        <v>993</v>
      </c>
      <c r="J22" s="66">
        <v>1342715</v>
      </c>
      <c r="K22" s="66">
        <v>0</v>
      </c>
      <c r="L22" s="66">
        <v>1314037</v>
      </c>
      <c r="M22" s="66">
        <v>0</v>
      </c>
      <c r="N22" s="66">
        <v>0</v>
      </c>
      <c r="O22" s="66">
        <v>0</v>
      </c>
      <c r="P22" s="66">
        <v>0</v>
      </c>
      <c r="Q22" s="82">
        <v>0</v>
      </c>
      <c r="R22" s="177">
        <v>0</v>
      </c>
      <c r="S22" s="172"/>
    </row>
    <row r="23" spans="1:19" ht="27" customHeight="1">
      <c r="A23" s="67" t="s">
        <v>23</v>
      </c>
      <c r="B23" s="19">
        <v>616700</v>
      </c>
      <c r="C23" s="20">
        <v>5567899</v>
      </c>
      <c r="D23" s="20">
        <v>241284</v>
      </c>
      <c r="E23" s="20">
        <v>18338</v>
      </c>
      <c r="F23" s="20">
        <v>0</v>
      </c>
      <c r="G23" s="87">
        <v>0</v>
      </c>
      <c r="H23" s="20">
        <v>0</v>
      </c>
      <c r="I23" s="20">
        <v>208550</v>
      </c>
      <c r="J23" s="20">
        <v>534586</v>
      </c>
      <c r="K23" s="20">
        <v>0</v>
      </c>
      <c r="L23" s="20">
        <v>89000</v>
      </c>
      <c r="M23" s="20">
        <v>0</v>
      </c>
      <c r="N23" s="20">
        <v>0</v>
      </c>
      <c r="O23" s="20">
        <v>0</v>
      </c>
      <c r="P23" s="20">
        <v>0</v>
      </c>
      <c r="Q23" s="80">
        <v>0</v>
      </c>
      <c r="R23" s="178">
        <v>0</v>
      </c>
      <c r="S23" s="172"/>
    </row>
    <row r="24" spans="1:19" ht="27" customHeight="1">
      <c r="A24" s="67" t="s">
        <v>24</v>
      </c>
      <c r="B24" s="19">
        <v>1414916</v>
      </c>
      <c r="C24" s="20">
        <v>9293086</v>
      </c>
      <c r="D24" s="20">
        <v>279384</v>
      </c>
      <c r="E24" s="20">
        <v>13243</v>
      </c>
      <c r="F24" s="20">
        <v>21759</v>
      </c>
      <c r="G24" s="87">
        <v>7197</v>
      </c>
      <c r="H24" s="20">
        <v>60700</v>
      </c>
      <c r="I24" s="20">
        <v>2322902</v>
      </c>
      <c r="J24" s="20">
        <v>506318</v>
      </c>
      <c r="K24" s="20">
        <v>0</v>
      </c>
      <c r="L24" s="20">
        <v>312672</v>
      </c>
      <c r="M24" s="20">
        <v>0</v>
      </c>
      <c r="N24" s="20">
        <v>0</v>
      </c>
      <c r="O24" s="20">
        <v>0</v>
      </c>
      <c r="P24" s="20">
        <v>0</v>
      </c>
      <c r="Q24" s="80">
        <v>0</v>
      </c>
      <c r="R24" s="178">
        <v>0</v>
      </c>
      <c r="S24" s="172"/>
    </row>
    <row r="25" spans="1:19" ht="27" customHeight="1">
      <c r="A25" s="67" t="s">
        <v>25</v>
      </c>
      <c r="B25" s="19">
        <v>298400</v>
      </c>
      <c r="C25" s="20">
        <v>4144929</v>
      </c>
      <c r="D25" s="20">
        <v>59547</v>
      </c>
      <c r="E25" s="20">
        <v>14015</v>
      </c>
      <c r="F25" s="20">
        <v>18500</v>
      </c>
      <c r="G25" s="87">
        <v>19365</v>
      </c>
      <c r="H25" s="20">
        <v>8700</v>
      </c>
      <c r="I25" s="20">
        <v>1118621</v>
      </c>
      <c r="J25" s="20">
        <v>89825</v>
      </c>
      <c r="K25" s="20">
        <v>0</v>
      </c>
      <c r="L25" s="20">
        <v>17900</v>
      </c>
      <c r="M25" s="20">
        <v>0</v>
      </c>
      <c r="N25" s="20">
        <v>0</v>
      </c>
      <c r="O25" s="20">
        <v>0</v>
      </c>
      <c r="P25" s="20">
        <v>0</v>
      </c>
      <c r="Q25" s="80">
        <v>0</v>
      </c>
      <c r="R25" s="178">
        <v>0</v>
      </c>
      <c r="S25" s="172"/>
    </row>
    <row r="26" spans="1:19" ht="27" customHeight="1">
      <c r="A26" s="67" t="s">
        <v>26</v>
      </c>
      <c r="B26" s="19">
        <v>0</v>
      </c>
      <c r="C26" s="20">
        <v>461107</v>
      </c>
      <c r="D26" s="20">
        <v>0</v>
      </c>
      <c r="E26" s="20">
        <v>0</v>
      </c>
      <c r="F26" s="20">
        <v>0</v>
      </c>
      <c r="G26" s="87">
        <v>0</v>
      </c>
      <c r="H26" s="20">
        <v>0</v>
      </c>
      <c r="I26" s="20">
        <v>357391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80">
        <v>3209</v>
      </c>
      <c r="R26" s="178">
        <v>0</v>
      </c>
      <c r="S26" s="172"/>
    </row>
    <row r="27" spans="1:19" ht="27" customHeight="1">
      <c r="A27" s="67" t="s">
        <v>27</v>
      </c>
      <c r="B27" s="19">
        <v>429675</v>
      </c>
      <c r="C27" s="20">
        <v>5891436</v>
      </c>
      <c r="D27" s="20">
        <v>189094</v>
      </c>
      <c r="E27" s="20">
        <v>773</v>
      </c>
      <c r="F27" s="20">
        <v>3000</v>
      </c>
      <c r="G27" s="87">
        <v>15801</v>
      </c>
      <c r="H27" s="20">
        <v>0</v>
      </c>
      <c r="I27" s="20">
        <v>228217</v>
      </c>
      <c r="J27" s="20">
        <v>484716</v>
      </c>
      <c r="K27" s="20">
        <v>126792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80">
        <v>0</v>
      </c>
      <c r="R27" s="178">
        <v>0</v>
      </c>
      <c r="S27" s="172"/>
    </row>
    <row r="28" spans="1:19" ht="27" customHeight="1">
      <c r="A28" s="67" t="s">
        <v>28</v>
      </c>
      <c r="B28" s="19">
        <v>1061700</v>
      </c>
      <c r="C28" s="20">
        <v>9440416</v>
      </c>
      <c r="D28" s="20">
        <v>1958168</v>
      </c>
      <c r="E28" s="20">
        <v>346298</v>
      </c>
      <c r="F28" s="20">
        <v>0</v>
      </c>
      <c r="G28" s="87">
        <v>6050</v>
      </c>
      <c r="H28" s="20">
        <v>0</v>
      </c>
      <c r="I28" s="20">
        <v>621619</v>
      </c>
      <c r="J28" s="20">
        <v>969769</v>
      </c>
      <c r="K28" s="20">
        <v>0</v>
      </c>
      <c r="L28" s="20">
        <v>12150</v>
      </c>
      <c r="M28" s="20">
        <v>0</v>
      </c>
      <c r="N28" s="20">
        <v>0</v>
      </c>
      <c r="O28" s="20">
        <v>50000</v>
      </c>
      <c r="P28" s="20">
        <v>0</v>
      </c>
      <c r="Q28" s="80">
        <v>0</v>
      </c>
      <c r="R28" s="178">
        <v>0</v>
      </c>
      <c r="S28" s="172"/>
    </row>
    <row r="29" spans="1:19" ht="27" customHeight="1">
      <c r="A29" s="67" t="s">
        <v>29</v>
      </c>
      <c r="B29" s="19">
        <v>649000</v>
      </c>
      <c r="C29" s="20">
        <v>9119593</v>
      </c>
      <c r="D29" s="20">
        <v>34016</v>
      </c>
      <c r="E29" s="20">
        <v>776</v>
      </c>
      <c r="F29" s="20">
        <v>210530</v>
      </c>
      <c r="G29" s="87">
        <v>165045</v>
      </c>
      <c r="H29" s="20">
        <v>0</v>
      </c>
      <c r="I29" s="20">
        <v>67625</v>
      </c>
      <c r="J29" s="20">
        <v>3197676</v>
      </c>
      <c r="K29" s="20">
        <v>2710275</v>
      </c>
      <c r="L29" s="20">
        <v>135854</v>
      </c>
      <c r="M29" s="20">
        <v>31249</v>
      </c>
      <c r="N29" s="20">
        <v>2146409</v>
      </c>
      <c r="O29" s="20">
        <v>0</v>
      </c>
      <c r="P29" s="20">
        <v>0</v>
      </c>
      <c r="Q29" s="80">
        <v>0</v>
      </c>
      <c r="R29" s="178">
        <v>0</v>
      </c>
      <c r="S29" s="172"/>
    </row>
    <row r="30" spans="1:19" ht="27" customHeight="1">
      <c r="A30" s="67" t="s">
        <v>30</v>
      </c>
      <c r="B30" s="19">
        <v>492300</v>
      </c>
      <c r="C30" s="20">
        <v>5069417</v>
      </c>
      <c r="D30" s="20">
        <v>1183834</v>
      </c>
      <c r="E30" s="20">
        <v>36525</v>
      </c>
      <c r="F30" s="20">
        <v>25195</v>
      </c>
      <c r="G30" s="87">
        <v>148518</v>
      </c>
      <c r="H30" s="20">
        <v>86200</v>
      </c>
      <c r="I30" s="20">
        <v>304895</v>
      </c>
      <c r="J30" s="20">
        <v>185217</v>
      </c>
      <c r="K30" s="20">
        <v>0</v>
      </c>
      <c r="L30" s="20">
        <v>35400</v>
      </c>
      <c r="M30" s="20">
        <v>0</v>
      </c>
      <c r="N30" s="20">
        <v>0</v>
      </c>
      <c r="O30" s="20">
        <v>0</v>
      </c>
      <c r="P30" s="20">
        <v>0</v>
      </c>
      <c r="Q30" s="80">
        <v>0</v>
      </c>
      <c r="R30" s="178">
        <v>0</v>
      </c>
      <c r="S30" s="172"/>
    </row>
    <row r="31" spans="1:19" ht="27" customHeight="1">
      <c r="A31" s="67" t="s">
        <v>31</v>
      </c>
      <c r="B31" s="19">
        <v>213100</v>
      </c>
      <c r="C31" s="20">
        <v>3153878</v>
      </c>
      <c r="D31" s="20">
        <v>38819</v>
      </c>
      <c r="E31" s="20">
        <v>948</v>
      </c>
      <c r="F31" s="20">
        <v>46708</v>
      </c>
      <c r="G31" s="87">
        <v>120467</v>
      </c>
      <c r="H31" s="20">
        <v>11300</v>
      </c>
      <c r="I31" s="20">
        <v>92862</v>
      </c>
      <c r="J31" s="20">
        <v>536934</v>
      </c>
      <c r="K31" s="20">
        <v>0</v>
      </c>
      <c r="L31" s="20">
        <v>52118</v>
      </c>
      <c r="M31" s="20">
        <v>126314</v>
      </c>
      <c r="N31" s="20">
        <v>0</v>
      </c>
      <c r="O31" s="20">
        <v>0</v>
      </c>
      <c r="P31" s="20">
        <v>0</v>
      </c>
      <c r="Q31" s="80">
        <v>8700</v>
      </c>
      <c r="R31" s="178">
        <v>0</v>
      </c>
      <c r="S31" s="172"/>
    </row>
    <row r="32" spans="1:19" ht="27" customHeight="1">
      <c r="A32" s="67" t="s">
        <v>51</v>
      </c>
      <c r="B32" s="19">
        <v>1045400</v>
      </c>
      <c r="C32" s="20">
        <v>10442235</v>
      </c>
      <c r="D32" s="20">
        <v>41442</v>
      </c>
      <c r="E32" s="20">
        <v>83472</v>
      </c>
      <c r="F32" s="20">
        <v>96656</v>
      </c>
      <c r="G32" s="87">
        <v>62245</v>
      </c>
      <c r="H32" s="20">
        <v>0</v>
      </c>
      <c r="I32" s="20">
        <v>56931</v>
      </c>
      <c r="J32" s="20">
        <v>5151462</v>
      </c>
      <c r="K32" s="20">
        <v>4871655</v>
      </c>
      <c r="L32" s="20">
        <v>178755</v>
      </c>
      <c r="M32" s="20">
        <v>0</v>
      </c>
      <c r="N32" s="20">
        <v>1671285</v>
      </c>
      <c r="O32" s="20">
        <v>0</v>
      </c>
      <c r="P32" s="20">
        <v>0</v>
      </c>
      <c r="Q32" s="80">
        <v>0</v>
      </c>
      <c r="R32" s="178">
        <v>0</v>
      </c>
      <c r="S32" s="172"/>
    </row>
    <row r="33" spans="1:19" ht="27" customHeight="1">
      <c r="A33" s="67" t="s">
        <v>52</v>
      </c>
      <c r="B33" s="19">
        <v>1837044</v>
      </c>
      <c r="C33" s="20">
        <v>12456038</v>
      </c>
      <c r="D33" s="20">
        <v>683414</v>
      </c>
      <c r="E33" s="20">
        <v>143473</v>
      </c>
      <c r="F33" s="20">
        <v>108684</v>
      </c>
      <c r="G33" s="87">
        <v>23315</v>
      </c>
      <c r="H33" s="20">
        <v>80100</v>
      </c>
      <c r="I33" s="20">
        <v>325579</v>
      </c>
      <c r="J33" s="20">
        <v>4572336</v>
      </c>
      <c r="K33" s="20">
        <v>3997511</v>
      </c>
      <c r="L33" s="20">
        <v>302647</v>
      </c>
      <c r="M33" s="20">
        <v>0</v>
      </c>
      <c r="N33" s="20">
        <v>2359977</v>
      </c>
      <c r="O33" s="20">
        <v>0</v>
      </c>
      <c r="P33" s="20">
        <v>0</v>
      </c>
      <c r="Q33" s="80">
        <v>0</v>
      </c>
      <c r="R33" s="178">
        <v>0</v>
      </c>
      <c r="S33" s="172"/>
    </row>
    <row r="34" spans="1:19" ht="27" customHeight="1">
      <c r="A34" s="67" t="s">
        <v>53</v>
      </c>
      <c r="B34" s="19">
        <v>1257592</v>
      </c>
      <c r="C34" s="20">
        <v>11836729</v>
      </c>
      <c r="D34" s="20">
        <v>122065</v>
      </c>
      <c r="E34" s="20">
        <v>74747</v>
      </c>
      <c r="F34" s="20">
        <v>47306</v>
      </c>
      <c r="G34" s="87">
        <v>108018</v>
      </c>
      <c r="H34" s="20">
        <v>58400</v>
      </c>
      <c r="I34" s="20">
        <v>180788</v>
      </c>
      <c r="J34" s="20">
        <v>4312134</v>
      </c>
      <c r="K34" s="20">
        <v>3958425</v>
      </c>
      <c r="L34" s="20">
        <v>299315</v>
      </c>
      <c r="M34" s="20">
        <v>0</v>
      </c>
      <c r="N34" s="20">
        <v>2379005</v>
      </c>
      <c r="O34" s="20">
        <v>0</v>
      </c>
      <c r="P34" s="20">
        <v>0</v>
      </c>
      <c r="Q34" s="80">
        <v>0</v>
      </c>
      <c r="R34" s="178">
        <v>0</v>
      </c>
      <c r="S34" s="172"/>
    </row>
    <row r="35" spans="1:19" ht="27" customHeight="1">
      <c r="A35" s="67" t="s">
        <v>32</v>
      </c>
      <c r="B35" s="19">
        <v>484500</v>
      </c>
      <c r="C35" s="20">
        <v>4794792</v>
      </c>
      <c r="D35" s="20">
        <v>74831</v>
      </c>
      <c r="E35" s="20">
        <v>0</v>
      </c>
      <c r="F35" s="20">
        <v>134664</v>
      </c>
      <c r="G35" s="87">
        <v>248355</v>
      </c>
      <c r="H35" s="20">
        <v>126342</v>
      </c>
      <c r="I35" s="20">
        <v>552265</v>
      </c>
      <c r="J35" s="20">
        <v>1338515</v>
      </c>
      <c r="K35" s="20">
        <v>0</v>
      </c>
      <c r="L35" s="20">
        <v>859567</v>
      </c>
      <c r="M35" s="20">
        <v>195181</v>
      </c>
      <c r="N35" s="20">
        <v>0</v>
      </c>
      <c r="O35" s="20">
        <v>0</v>
      </c>
      <c r="P35" s="20">
        <v>0</v>
      </c>
      <c r="Q35" s="80">
        <v>0</v>
      </c>
      <c r="R35" s="178">
        <v>0</v>
      </c>
      <c r="S35" s="172"/>
    </row>
    <row r="36" spans="1:19" ht="27" customHeight="1" thickBot="1">
      <c r="A36" s="68" t="s">
        <v>33</v>
      </c>
      <c r="B36" s="69">
        <v>717837</v>
      </c>
      <c r="C36" s="70">
        <v>7988700</v>
      </c>
      <c r="D36" s="70">
        <v>315782</v>
      </c>
      <c r="E36" s="70">
        <v>0</v>
      </c>
      <c r="F36" s="70">
        <v>195904</v>
      </c>
      <c r="G36" s="89">
        <v>97222</v>
      </c>
      <c r="H36" s="70">
        <v>16100</v>
      </c>
      <c r="I36" s="70">
        <v>89035</v>
      </c>
      <c r="J36" s="70">
        <v>3719258</v>
      </c>
      <c r="K36" s="70">
        <v>2865061</v>
      </c>
      <c r="L36" s="70">
        <v>281458</v>
      </c>
      <c r="M36" s="70">
        <v>88297</v>
      </c>
      <c r="N36" s="70">
        <v>0</v>
      </c>
      <c r="O36" s="70">
        <v>0</v>
      </c>
      <c r="P36" s="70">
        <v>0</v>
      </c>
      <c r="Q36" s="83">
        <v>1476</v>
      </c>
      <c r="R36" s="179">
        <v>0</v>
      </c>
      <c r="S36" s="172"/>
    </row>
    <row r="37" spans="1:19" ht="27" customHeight="1" thickBot="1">
      <c r="A37" s="61" t="s">
        <v>34</v>
      </c>
      <c r="B37" s="27">
        <f>SUM(B8:B21)</f>
        <v>65818974</v>
      </c>
      <c r="C37" s="28">
        <f>SUM(C8:C21)</f>
        <v>581182040</v>
      </c>
      <c r="D37" s="28">
        <f aca="true" t="shared" si="0" ref="D37:Q37">SUM(D8:D21)</f>
        <v>18090024</v>
      </c>
      <c r="E37" s="28">
        <f t="shared" si="0"/>
        <v>4426295</v>
      </c>
      <c r="F37" s="28">
        <f t="shared" si="0"/>
        <v>3426153</v>
      </c>
      <c r="G37" s="29">
        <f t="shared" si="0"/>
        <v>2276857</v>
      </c>
      <c r="H37" s="29">
        <f>SUM(H8:H21)</f>
        <v>1902472</v>
      </c>
      <c r="I37" s="28">
        <f t="shared" si="0"/>
        <v>36287153</v>
      </c>
      <c r="J37" s="28">
        <f t="shared" si="0"/>
        <v>200520195</v>
      </c>
      <c r="K37" s="28">
        <f t="shared" si="0"/>
        <v>150626780</v>
      </c>
      <c r="L37" s="28">
        <f>SUM(L8:L21)</f>
        <v>12181831</v>
      </c>
      <c r="M37" s="28">
        <f t="shared" si="0"/>
        <v>744468</v>
      </c>
      <c r="N37" s="28">
        <f t="shared" si="0"/>
        <v>17132858</v>
      </c>
      <c r="O37" s="28">
        <f t="shared" si="0"/>
        <v>76300</v>
      </c>
      <c r="P37" s="28">
        <f t="shared" si="0"/>
        <v>1381424</v>
      </c>
      <c r="Q37" s="84">
        <f t="shared" si="0"/>
        <v>621131</v>
      </c>
      <c r="R37" s="180">
        <f>SUM(R8:R21)</f>
        <v>3258413</v>
      </c>
      <c r="S37" s="172"/>
    </row>
    <row r="38" spans="1:19" ht="27" customHeight="1" thickBot="1">
      <c r="A38" s="62" t="s">
        <v>54</v>
      </c>
      <c r="B38" s="5">
        <f>SUM(B22:B36)</f>
        <v>10854364</v>
      </c>
      <c r="C38" s="2">
        <f aca="true" t="shared" si="1" ref="C38:J38">SUM(C22:C36)</f>
        <v>102839680</v>
      </c>
      <c r="D38" s="2">
        <f t="shared" si="1"/>
        <v>5467950</v>
      </c>
      <c r="E38" s="2">
        <f t="shared" si="1"/>
        <v>732608</v>
      </c>
      <c r="F38" s="2">
        <f t="shared" si="1"/>
        <v>908906</v>
      </c>
      <c r="G38" s="6">
        <f>SUM(G22:G36)</f>
        <v>1021598</v>
      </c>
      <c r="H38" s="6">
        <f>SUM(H22:H36)</f>
        <v>447842</v>
      </c>
      <c r="I38" s="2">
        <f t="shared" si="1"/>
        <v>6528273</v>
      </c>
      <c r="J38" s="2">
        <f t="shared" si="1"/>
        <v>26941461</v>
      </c>
      <c r="K38" s="2">
        <f>SUM(K22:K36)</f>
        <v>18529719</v>
      </c>
      <c r="L38" s="2">
        <f>SUM(L22:L36)</f>
        <v>3890873</v>
      </c>
      <c r="M38" s="2">
        <f aca="true" t="shared" si="2" ref="M38:R38">SUM(M22:M36)</f>
        <v>441041</v>
      </c>
      <c r="N38" s="2">
        <f t="shared" si="2"/>
        <v>8556676</v>
      </c>
      <c r="O38" s="2">
        <f t="shared" si="2"/>
        <v>50000</v>
      </c>
      <c r="P38" s="2">
        <f t="shared" si="2"/>
        <v>0</v>
      </c>
      <c r="Q38" s="81">
        <f t="shared" si="2"/>
        <v>13385</v>
      </c>
      <c r="R38" s="181">
        <f t="shared" si="2"/>
        <v>0</v>
      </c>
      <c r="S38" s="172"/>
    </row>
    <row r="39" spans="1:19" ht="27" customHeight="1" thickBot="1">
      <c r="A39" s="62" t="s">
        <v>35</v>
      </c>
      <c r="B39" s="5">
        <f>B37+B38</f>
        <v>76673338</v>
      </c>
      <c r="C39" s="2">
        <f aca="true" t="shared" si="3" ref="C39:K39">C37+C38</f>
        <v>684021720</v>
      </c>
      <c r="D39" s="2">
        <f t="shared" si="3"/>
        <v>23557974</v>
      </c>
      <c r="E39" s="2">
        <f t="shared" si="3"/>
        <v>5158903</v>
      </c>
      <c r="F39" s="2">
        <f t="shared" si="3"/>
        <v>4335059</v>
      </c>
      <c r="G39" s="6">
        <f>G37+G38</f>
        <v>3298455</v>
      </c>
      <c r="H39" s="6">
        <f>H37+H38</f>
        <v>2350314</v>
      </c>
      <c r="I39" s="2">
        <f t="shared" si="3"/>
        <v>42815426</v>
      </c>
      <c r="J39" s="2">
        <f t="shared" si="3"/>
        <v>227461656</v>
      </c>
      <c r="K39" s="2">
        <f t="shared" si="3"/>
        <v>169156499</v>
      </c>
      <c r="L39" s="2">
        <f>L37+L38</f>
        <v>16072704</v>
      </c>
      <c r="M39" s="2">
        <f aca="true" t="shared" si="4" ref="M39:R39">M37+M38</f>
        <v>1185509</v>
      </c>
      <c r="N39" s="2">
        <f t="shared" si="4"/>
        <v>25689534</v>
      </c>
      <c r="O39" s="2">
        <f t="shared" si="4"/>
        <v>126300</v>
      </c>
      <c r="P39" s="2">
        <f t="shared" si="4"/>
        <v>1381424</v>
      </c>
      <c r="Q39" s="81">
        <f t="shared" si="4"/>
        <v>634516</v>
      </c>
      <c r="R39" s="181">
        <f t="shared" si="4"/>
        <v>3258413</v>
      </c>
      <c r="S39" s="172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44" r:id="rId1"/>
  <headerFooter alignWithMargins="0">
    <oddHeader>&amp;L&amp;24８　地方債の状況（１）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B4" sqref="B4"/>
    </sheetView>
  </sheetViews>
  <sheetFormatPr defaultColWidth="14.66015625" defaultRowHeight="23.25" customHeight="1"/>
  <cols>
    <col min="1" max="1" width="14.16015625" style="8" customWidth="1"/>
    <col min="2" max="2" width="12.83203125" style="8" customWidth="1"/>
    <col min="3" max="9" width="12.66015625" style="8" customWidth="1"/>
    <col min="10" max="10" width="13.66015625" style="8" customWidth="1"/>
    <col min="11" max="11" width="13.16015625" style="8" customWidth="1"/>
    <col min="12" max="15" width="12.66015625" style="8" customWidth="1"/>
    <col min="16" max="16" width="13.66015625" style="8" customWidth="1"/>
    <col min="17" max="17" width="2.16015625" style="8" customWidth="1"/>
    <col min="18" max="18" width="13.16015625" style="8" customWidth="1"/>
    <col min="19" max="19" width="1.66015625" style="8" customWidth="1"/>
    <col min="20" max="20" width="10.66015625" style="8" customWidth="1"/>
    <col min="21" max="16384" width="14.66015625" style="8" customWidth="1"/>
  </cols>
  <sheetData>
    <row r="1" spans="1:18" ht="27" customHeight="1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3"/>
      <c r="L1" s="33"/>
      <c r="M1" s="33"/>
      <c r="N1" s="34"/>
      <c r="O1" s="33"/>
      <c r="P1" s="33"/>
      <c r="R1" s="158" t="s">
        <v>99</v>
      </c>
    </row>
    <row r="2" spans="1:18" ht="27" customHeight="1" thickBot="1">
      <c r="A2" s="39"/>
      <c r="B2" s="39"/>
      <c r="C2" s="38"/>
      <c r="D2" s="39"/>
      <c r="E2" s="39"/>
      <c r="F2" s="39"/>
      <c r="G2" s="39"/>
      <c r="H2" s="39"/>
      <c r="I2" s="39"/>
      <c r="J2" s="91"/>
      <c r="K2" s="36"/>
      <c r="L2" s="36"/>
      <c r="M2" s="36"/>
      <c r="N2" s="37"/>
      <c r="O2" s="38"/>
      <c r="P2" s="91"/>
      <c r="R2" s="91" t="s">
        <v>1</v>
      </c>
    </row>
    <row r="3" spans="1:18" ht="27" customHeight="1">
      <c r="A3" s="106"/>
      <c r="B3" s="182" t="s">
        <v>100</v>
      </c>
      <c r="C3" s="183"/>
      <c r="D3" s="183"/>
      <c r="E3" s="183"/>
      <c r="F3" s="183"/>
      <c r="G3" s="183"/>
      <c r="H3" s="183"/>
      <c r="I3" s="184"/>
      <c r="J3" s="92"/>
      <c r="K3" s="40"/>
      <c r="L3" s="42"/>
      <c r="M3" s="42"/>
      <c r="N3" s="43"/>
      <c r="O3" s="42"/>
      <c r="P3" s="93"/>
      <c r="Q3" s="16"/>
      <c r="R3" s="105"/>
    </row>
    <row r="4" spans="1:18" ht="27" customHeight="1">
      <c r="A4" s="107"/>
      <c r="B4" s="165"/>
      <c r="C4" s="77"/>
      <c r="D4" s="137"/>
      <c r="E4" s="137"/>
      <c r="F4" s="72"/>
      <c r="G4" s="72"/>
      <c r="H4" s="72"/>
      <c r="I4" s="72"/>
      <c r="J4" s="123" t="s">
        <v>57</v>
      </c>
      <c r="K4" s="40"/>
      <c r="L4" s="41"/>
      <c r="M4" s="41"/>
      <c r="N4" s="43"/>
      <c r="O4" s="42"/>
      <c r="P4" s="126" t="s">
        <v>59</v>
      </c>
      <c r="Q4" s="16"/>
      <c r="R4" s="97"/>
    </row>
    <row r="5" spans="1:18" ht="27" customHeight="1">
      <c r="A5" s="108" t="s">
        <v>70</v>
      </c>
      <c r="B5" s="73" t="s">
        <v>76</v>
      </c>
      <c r="C5" s="90" t="s">
        <v>71</v>
      </c>
      <c r="D5" s="90" t="s">
        <v>71</v>
      </c>
      <c r="E5" s="90" t="s">
        <v>75</v>
      </c>
      <c r="F5" s="73" t="s">
        <v>38</v>
      </c>
      <c r="G5" s="73" t="s">
        <v>47</v>
      </c>
      <c r="H5" s="73" t="s">
        <v>37</v>
      </c>
      <c r="I5" s="73" t="s">
        <v>39</v>
      </c>
      <c r="J5" s="132" t="s">
        <v>81</v>
      </c>
      <c r="K5" s="48" t="s">
        <v>41</v>
      </c>
      <c r="L5" s="49" t="s">
        <v>73</v>
      </c>
      <c r="M5" s="49" t="s">
        <v>42</v>
      </c>
      <c r="N5" s="41"/>
      <c r="O5" s="41"/>
      <c r="P5" s="133" t="s">
        <v>79</v>
      </c>
      <c r="Q5" s="16"/>
      <c r="R5" s="122" t="s">
        <v>78</v>
      </c>
    </row>
    <row r="6" spans="1:18" ht="27" customHeight="1">
      <c r="A6" s="107"/>
      <c r="B6" s="165"/>
      <c r="C6" s="90"/>
      <c r="D6" s="90" t="s">
        <v>61</v>
      </c>
      <c r="E6" s="137"/>
      <c r="F6" s="73" t="s">
        <v>74</v>
      </c>
      <c r="G6" s="73" t="s">
        <v>72</v>
      </c>
      <c r="H6" s="72"/>
      <c r="I6" s="72"/>
      <c r="J6" s="124" t="s">
        <v>86</v>
      </c>
      <c r="K6" s="40"/>
      <c r="L6" s="49" t="s">
        <v>77</v>
      </c>
      <c r="M6" s="41"/>
      <c r="N6" s="49" t="s">
        <v>43</v>
      </c>
      <c r="O6" s="49" t="s">
        <v>44</v>
      </c>
      <c r="P6" s="127" t="s">
        <v>82</v>
      </c>
      <c r="Q6" s="16"/>
      <c r="R6" s="96"/>
    </row>
    <row r="7" spans="1:18" ht="27" customHeight="1" thickBot="1">
      <c r="A7" s="109"/>
      <c r="B7" s="166"/>
      <c r="C7" s="79"/>
      <c r="D7" s="79"/>
      <c r="E7" s="79"/>
      <c r="F7" s="74"/>
      <c r="G7" s="74"/>
      <c r="H7" s="74"/>
      <c r="I7" s="74"/>
      <c r="J7" s="125" t="s">
        <v>80</v>
      </c>
      <c r="K7" s="140" t="s">
        <v>58</v>
      </c>
      <c r="L7" s="51"/>
      <c r="M7" s="52"/>
      <c r="N7" s="53"/>
      <c r="O7" s="52"/>
      <c r="P7" s="128" t="s">
        <v>80</v>
      </c>
      <c r="Q7" s="16"/>
      <c r="R7" s="60"/>
    </row>
    <row r="8" spans="1:18" ht="27" customHeight="1">
      <c r="A8" s="110" t="s">
        <v>11</v>
      </c>
      <c r="B8" s="75">
        <v>2167198</v>
      </c>
      <c r="C8" s="167">
        <v>0</v>
      </c>
      <c r="D8" s="138">
        <v>0</v>
      </c>
      <c r="E8" s="138">
        <v>1498440</v>
      </c>
      <c r="F8" s="18">
        <v>0</v>
      </c>
      <c r="G8" s="18">
        <v>52225726</v>
      </c>
      <c r="H8" s="18">
        <v>19406</v>
      </c>
      <c r="I8" s="10">
        <v>1048259</v>
      </c>
      <c r="J8" s="142">
        <f>ROUND('8(1)'!C8/R8*100,1)</f>
        <v>164.4</v>
      </c>
      <c r="K8" s="7">
        <v>10070549</v>
      </c>
      <c r="L8" s="3">
        <v>74</v>
      </c>
      <c r="M8" s="3">
        <v>10070475</v>
      </c>
      <c r="N8" s="3">
        <v>9389253</v>
      </c>
      <c r="O8" s="3">
        <v>681222</v>
      </c>
      <c r="P8" s="149">
        <f>ROUND(K8/R8*100,1)</f>
        <v>15</v>
      </c>
      <c r="Q8" s="16"/>
      <c r="R8" s="98">
        <v>66985751</v>
      </c>
    </row>
    <row r="9" spans="1:18" ht="27" customHeight="1">
      <c r="A9" s="110" t="s">
        <v>12</v>
      </c>
      <c r="B9" s="23">
        <v>3021707</v>
      </c>
      <c r="C9" s="168">
        <v>43915</v>
      </c>
      <c r="D9" s="138">
        <v>503344</v>
      </c>
      <c r="E9" s="138">
        <v>1814817</v>
      </c>
      <c r="F9" s="18">
        <v>0</v>
      </c>
      <c r="G9" s="18">
        <v>21677851</v>
      </c>
      <c r="H9" s="18">
        <v>39845</v>
      </c>
      <c r="I9" s="10">
        <v>249519</v>
      </c>
      <c r="J9" s="142">
        <f>ROUND('8(1)'!C9/R9*100,1)</f>
        <v>87.1</v>
      </c>
      <c r="K9" s="9">
        <v>9012803</v>
      </c>
      <c r="L9" s="10">
        <v>8625</v>
      </c>
      <c r="M9" s="10">
        <v>9004178</v>
      </c>
      <c r="N9" s="10">
        <v>8449814</v>
      </c>
      <c r="O9" s="10">
        <v>554364</v>
      </c>
      <c r="P9" s="150">
        <f aca="true" t="shared" si="0" ref="P9:P36">ROUND(K9/R9*100,1)</f>
        <v>12.7</v>
      </c>
      <c r="Q9" s="16"/>
      <c r="R9" s="99">
        <v>71156916</v>
      </c>
    </row>
    <row r="10" spans="1:18" ht="27" customHeight="1">
      <c r="A10" s="110" t="s">
        <v>13</v>
      </c>
      <c r="B10" s="23">
        <v>1279275</v>
      </c>
      <c r="C10" s="168">
        <v>0</v>
      </c>
      <c r="D10" s="138">
        <v>0</v>
      </c>
      <c r="E10" s="138">
        <v>605299</v>
      </c>
      <c r="F10" s="18">
        <v>0</v>
      </c>
      <c r="G10" s="18">
        <v>24072887</v>
      </c>
      <c r="H10" s="18">
        <v>38929</v>
      </c>
      <c r="I10" s="10">
        <v>1184426</v>
      </c>
      <c r="J10" s="142">
        <f>ROUND('8(1)'!C10/R10*100,1)</f>
        <v>179.7</v>
      </c>
      <c r="K10" s="9">
        <v>5495478</v>
      </c>
      <c r="L10" s="10">
        <v>66</v>
      </c>
      <c r="M10" s="10">
        <v>5495412</v>
      </c>
      <c r="N10" s="10">
        <v>5119897</v>
      </c>
      <c r="O10" s="10">
        <v>375515</v>
      </c>
      <c r="P10" s="150">
        <f t="shared" si="0"/>
        <v>18.4</v>
      </c>
      <c r="Q10" s="16"/>
      <c r="R10" s="99">
        <v>29846140</v>
      </c>
    </row>
    <row r="11" spans="1:18" ht="27" customHeight="1">
      <c r="A11" s="110" t="s">
        <v>14</v>
      </c>
      <c r="B11" s="23">
        <v>1174089</v>
      </c>
      <c r="C11" s="168">
        <v>0</v>
      </c>
      <c r="D11" s="138">
        <v>0</v>
      </c>
      <c r="E11" s="138">
        <v>1129596</v>
      </c>
      <c r="F11" s="18">
        <v>0</v>
      </c>
      <c r="G11" s="18">
        <v>18351252</v>
      </c>
      <c r="H11" s="18">
        <v>0</v>
      </c>
      <c r="I11" s="10">
        <v>640306</v>
      </c>
      <c r="J11" s="142">
        <f>ROUND('8(1)'!C11/R11*100,1)</f>
        <v>116.1</v>
      </c>
      <c r="K11" s="9">
        <v>4854635</v>
      </c>
      <c r="L11" s="10">
        <v>0</v>
      </c>
      <c r="M11" s="10">
        <v>4854635</v>
      </c>
      <c r="N11" s="10">
        <v>4479666</v>
      </c>
      <c r="O11" s="10">
        <v>374969</v>
      </c>
      <c r="P11" s="150">
        <f t="shared" si="0"/>
        <v>12.3</v>
      </c>
      <c r="Q11" s="16"/>
      <c r="R11" s="99">
        <v>39479299</v>
      </c>
    </row>
    <row r="12" spans="1:18" ht="27" customHeight="1">
      <c r="A12" s="110" t="s">
        <v>15</v>
      </c>
      <c r="B12" s="23">
        <v>913715</v>
      </c>
      <c r="C12" s="168">
        <v>0</v>
      </c>
      <c r="D12" s="138">
        <v>0</v>
      </c>
      <c r="E12" s="138">
        <v>1014857</v>
      </c>
      <c r="F12" s="18">
        <v>0</v>
      </c>
      <c r="G12" s="18">
        <v>25373370</v>
      </c>
      <c r="H12" s="18">
        <v>74658</v>
      </c>
      <c r="I12" s="10">
        <v>12952351</v>
      </c>
      <c r="J12" s="142">
        <f>ROUND('8(1)'!C12/R12*100,1)</f>
        <v>227.3</v>
      </c>
      <c r="K12" s="9">
        <v>6209944</v>
      </c>
      <c r="L12" s="10">
        <v>361</v>
      </c>
      <c r="M12" s="10">
        <v>6209583</v>
      </c>
      <c r="N12" s="10">
        <v>5762454</v>
      </c>
      <c r="O12" s="10">
        <v>447129</v>
      </c>
      <c r="P12" s="150">
        <f t="shared" si="0"/>
        <v>20.5</v>
      </c>
      <c r="Q12" s="16"/>
      <c r="R12" s="99">
        <v>30219981</v>
      </c>
    </row>
    <row r="13" spans="1:18" ht="27" customHeight="1">
      <c r="A13" s="110" t="s">
        <v>16</v>
      </c>
      <c r="B13" s="23">
        <v>2428581</v>
      </c>
      <c r="C13" s="168">
        <v>0</v>
      </c>
      <c r="D13" s="138">
        <v>0</v>
      </c>
      <c r="E13" s="138">
        <v>1130646</v>
      </c>
      <c r="F13" s="18">
        <v>0</v>
      </c>
      <c r="G13" s="18">
        <v>28652105</v>
      </c>
      <c r="H13" s="18">
        <v>0</v>
      </c>
      <c r="I13" s="10">
        <v>206782</v>
      </c>
      <c r="J13" s="142">
        <f>ROUND('8(1)'!C13/R13*100,1)</f>
        <v>119.4</v>
      </c>
      <c r="K13" s="9">
        <v>4536761</v>
      </c>
      <c r="L13" s="10">
        <v>482</v>
      </c>
      <c r="M13" s="10">
        <v>4536279</v>
      </c>
      <c r="N13" s="10">
        <v>4206348</v>
      </c>
      <c r="O13" s="10">
        <v>329931</v>
      </c>
      <c r="P13" s="150">
        <f t="shared" si="0"/>
        <v>12.2</v>
      </c>
      <c r="Q13" s="16"/>
      <c r="R13" s="99">
        <v>37270784</v>
      </c>
    </row>
    <row r="14" spans="1:18" ht="27" customHeight="1">
      <c r="A14" s="110" t="s">
        <v>17</v>
      </c>
      <c r="B14" s="23">
        <v>572331</v>
      </c>
      <c r="C14" s="168">
        <v>150083</v>
      </c>
      <c r="D14" s="138">
        <v>810762</v>
      </c>
      <c r="E14" s="138">
        <v>998942</v>
      </c>
      <c r="F14" s="18">
        <v>0</v>
      </c>
      <c r="G14" s="18">
        <v>13911619</v>
      </c>
      <c r="H14" s="18">
        <v>320906</v>
      </c>
      <c r="I14" s="10">
        <v>1014364</v>
      </c>
      <c r="J14" s="142">
        <f>ROUND('8(1)'!C14/R14*100,1)</f>
        <v>219.2</v>
      </c>
      <c r="K14" s="9">
        <v>3061809</v>
      </c>
      <c r="L14" s="10">
        <v>5</v>
      </c>
      <c r="M14" s="10">
        <v>3061804</v>
      </c>
      <c r="N14" s="10">
        <v>2790523</v>
      </c>
      <c r="O14" s="10">
        <v>271281</v>
      </c>
      <c r="P14" s="150">
        <f t="shared" si="0"/>
        <v>19.3</v>
      </c>
      <c r="Q14" s="16"/>
      <c r="R14" s="99">
        <v>15827319</v>
      </c>
    </row>
    <row r="15" spans="1:18" ht="27" customHeight="1">
      <c r="A15" s="110" t="s">
        <v>18</v>
      </c>
      <c r="B15" s="23">
        <v>149703</v>
      </c>
      <c r="C15" s="168">
        <v>0</v>
      </c>
      <c r="D15" s="138">
        <v>0</v>
      </c>
      <c r="E15" s="138">
        <v>92850</v>
      </c>
      <c r="F15" s="18">
        <v>0</v>
      </c>
      <c r="G15" s="18">
        <v>4089667</v>
      </c>
      <c r="H15" s="18">
        <v>1514</v>
      </c>
      <c r="I15" s="10">
        <v>144534</v>
      </c>
      <c r="J15" s="142">
        <f>ROUND('8(1)'!C15/R15*100,1)</f>
        <v>183.1</v>
      </c>
      <c r="K15" s="9">
        <v>1119753</v>
      </c>
      <c r="L15" s="10">
        <v>0</v>
      </c>
      <c r="M15" s="10">
        <v>1119753</v>
      </c>
      <c r="N15" s="10">
        <v>1038818</v>
      </c>
      <c r="O15" s="10">
        <v>80935</v>
      </c>
      <c r="P15" s="150">
        <f t="shared" si="0"/>
        <v>19.2</v>
      </c>
      <c r="Q15" s="16"/>
      <c r="R15" s="99">
        <v>5847239</v>
      </c>
    </row>
    <row r="16" spans="1:18" ht="27" customHeight="1">
      <c r="A16" s="110" t="s">
        <v>19</v>
      </c>
      <c r="B16" s="23">
        <v>250407</v>
      </c>
      <c r="C16" s="168">
        <v>0</v>
      </c>
      <c r="D16" s="138">
        <v>0</v>
      </c>
      <c r="E16" s="138">
        <v>422974</v>
      </c>
      <c r="F16" s="18">
        <v>0</v>
      </c>
      <c r="G16" s="18">
        <v>7617441</v>
      </c>
      <c r="H16" s="18">
        <v>0</v>
      </c>
      <c r="I16" s="10">
        <v>84881</v>
      </c>
      <c r="J16" s="142">
        <f>ROUND('8(1)'!C16/R16*100,1)</f>
        <v>126.2</v>
      </c>
      <c r="K16" s="9">
        <v>2233894</v>
      </c>
      <c r="L16" s="10">
        <v>0</v>
      </c>
      <c r="M16" s="10">
        <v>2233894</v>
      </c>
      <c r="N16" s="10">
        <v>2127859</v>
      </c>
      <c r="O16" s="10">
        <v>106035</v>
      </c>
      <c r="P16" s="150">
        <f t="shared" si="0"/>
        <v>17.3</v>
      </c>
      <c r="Q16" s="16"/>
      <c r="R16" s="99">
        <v>12905926</v>
      </c>
    </row>
    <row r="17" spans="1:18" ht="27" customHeight="1">
      <c r="A17" s="110" t="s">
        <v>20</v>
      </c>
      <c r="B17" s="23">
        <v>81814</v>
      </c>
      <c r="C17" s="168">
        <v>0</v>
      </c>
      <c r="D17" s="138">
        <v>0</v>
      </c>
      <c r="E17" s="138">
        <v>80500</v>
      </c>
      <c r="F17" s="18">
        <v>0</v>
      </c>
      <c r="G17" s="18">
        <v>4478017</v>
      </c>
      <c r="H17" s="18">
        <v>35547</v>
      </c>
      <c r="I17" s="10">
        <v>34085</v>
      </c>
      <c r="J17" s="142">
        <f>ROUND('8(1)'!C17/R17*100,1)</f>
        <v>193.5</v>
      </c>
      <c r="K17" s="9">
        <v>1363352</v>
      </c>
      <c r="L17" s="10">
        <v>0</v>
      </c>
      <c r="M17" s="10">
        <v>1363352</v>
      </c>
      <c r="N17" s="10">
        <v>1269775</v>
      </c>
      <c r="O17" s="10">
        <v>93577</v>
      </c>
      <c r="P17" s="150">
        <f t="shared" si="0"/>
        <v>21.5</v>
      </c>
      <c r="Q17" s="16"/>
      <c r="R17" s="99">
        <v>6353247</v>
      </c>
    </row>
    <row r="18" spans="1:18" ht="27" customHeight="1">
      <c r="A18" s="110" t="s">
        <v>21</v>
      </c>
      <c r="B18" s="23">
        <v>97461</v>
      </c>
      <c r="C18" s="168">
        <v>0</v>
      </c>
      <c r="D18" s="138">
        <v>0</v>
      </c>
      <c r="E18" s="138">
        <v>60311</v>
      </c>
      <c r="F18" s="18">
        <v>0</v>
      </c>
      <c r="G18" s="18">
        <v>1566502</v>
      </c>
      <c r="H18" s="18">
        <v>7883</v>
      </c>
      <c r="I18" s="10">
        <v>298115</v>
      </c>
      <c r="J18" s="142">
        <f>ROUND('8(1)'!C18/R18*100,1)</f>
        <v>189.5</v>
      </c>
      <c r="K18" s="9">
        <v>1416478</v>
      </c>
      <c r="L18" s="10">
        <v>0</v>
      </c>
      <c r="M18" s="10">
        <v>1416478</v>
      </c>
      <c r="N18" s="10">
        <v>1322317</v>
      </c>
      <c r="O18" s="10">
        <v>94161</v>
      </c>
      <c r="P18" s="150">
        <f t="shared" si="0"/>
        <v>20.1</v>
      </c>
      <c r="Q18" s="16"/>
      <c r="R18" s="99">
        <v>7062501</v>
      </c>
    </row>
    <row r="19" spans="1:18" ht="27" customHeight="1">
      <c r="A19" s="111" t="s">
        <v>46</v>
      </c>
      <c r="B19" s="23">
        <v>337395</v>
      </c>
      <c r="C19" s="168">
        <v>0</v>
      </c>
      <c r="D19" s="139">
        <v>0</v>
      </c>
      <c r="E19" s="139">
        <v>228052</v>
      </c>
      <c r="F19" s="21">
        <v>0</v>
      </c>
      <c r="G19" s="21">
        <v>11557700</v>
      </c>
      <c r="H19" s="21">
        <v>0</v>
      </c>
      <c r="I19" s="22">
        <v>64276</v>
      </c>
      <c r="J19" s="143">
        <f>ROUND('8(1)'!C19/R19*100,1)</f>
        <v>176.6</v>
      </c>
      <c r="K19" s="25">
        <v>2119942</v>
      </c>
      <c r="L19" s="22">
        <v>0</v>
      </c>
      <c r="M19" s="22">
        <v>2119942</v>
      </c>
      <c r="N19" s="22">
        <v>1986976</v>
      </c>
      <c r="O19" s="22">
        <v>132966</v>
      </c>
      <c r="P19" s="151">
        <f t="shared" si="0"/>
        <v>15.8</v>
      </c>
      <c r="Q19" s="16"/>
      <c r="R19" s="100">
        <v>13441009</v>
      </c>
    </row>
    <row r="20" spans="1:18" ht="27" customHeight="1">
      <c r="A20" s="94" t="s">
        <v>50</v>
      </c>
      <c r="B20" s="23">
        <v>202448</v>
      </c>
      <c r="C20" s="168">
        <v>0</v>
      </c>
      <c r="D20" s="80">
        <v>0</v>
      </c>
      <c r="E20" s="80">
        <v>179137</v>
      </c>
      <c r="F20" s="23">
        <v>0</v>
      </c>
      <c r="G20" s="23">
        <v>11302461</v>
      </c>
      <c r="H20" s="23">
        <v>37259</v>
      </c>
      <c r="I20" s="24">
        <v>676857</v>
      </c>
      <c r="J20" s="144">
        <f>ROUND('8(1)'!C20/R20*100,1)</f>
        <v>185.2</v>
      </c>
      <c r="K20" s="26">
        <v>4508162</v>
      </c>
      <c r="L20" s="24">
        <v>275</v>
      </c>
      <c r="M20" s="24">
        <v>4507887</v>
      </c>
      <c r="N20" s="24">
        <v>4251279</v>
      </c>
      <c r="O20" s="24">
        <v>256608</v>
      </c>
      <c r="P20" s="152">
        <f t="shared" si="0"/>
        <v>26.9</v>
      </c>
      <c r="Q20" s="16"/>
      <c r="R20" s="101">
        <v>16742141</v>
      </c>
    </row>
    <row r="21" spans="1:18" ht="27" customHeight="1" thickBot="1">
      <c r="A21" s="95" t="s">
        <v>49</v>
      </c>
      <c r="B21" s="76">
        <v>757767</v>
      </c>
      <c r="C21" s="169">
        <v>0</v>
      </c>
      <c r="D21" s="81">
        <v>0</v>
      </c>
      <c r="E21" s="81">
        <v>458701</v>
      </c>
      <c r="F21" s="17">
        <v>0</v>
      </c>
      <c r="G21" s="17">
        <v>21098136</v>
      </c>
      <c r="H21" s="17">
        <v>10940</v>
      </c>
      <c r="I21" s="12">
        <v>1220804</v>
      </c>
      <c r="J21" s="145">
        <f>ROUND('8(1)'!C21/R21*100,1)</f>
        <v>195.6</v>
      </c>
      <c r="K21" s="11">
        <v>6437558</v>
      </c>
      <c r="L21" s="12">
        <v>37</v>
      </c>
      <c r="M21" s="12">
        <v>6437521</v>
      </c>
      <c r="N21" s="12">
        <v>5971510</v>
      </c>
      <c r="O21" s="12">
        <v>466011</v>
      </c>
      <c r="P21" s="153">
        <f t="shared" si="0"/>
        <v>23.2</v>
      </c>
      <c r="Q21" s="16"/>
      <c r="R21" s="102">
        <v>27750958</v>
      </c>
    </row>
    <row r="22" spans="1:18" ht="27" customHeight="1">
      <c r="A22" s="114" t="s">
        <v>22</v>
      </c>
      <c r="B22" s="75">
        <v>264</v>
      </c>
      <c r="C22" s="167">
        <v>0</v>
      </c>
      <c r="D22" s="82">
        <v>0</v>
      </c>
      <c r="E22" s="82">
        <v>18730</v>
      </c>
      <c r="F22" s="75">
        <v>0</v>
      </c>
      <c r="G22" s="75">
        <v>1556746</v>
      </c>
      <c r="H22" s="75">
        <v>0</v>
      </c>
      <c r="I22" s="115">
        <v>13707</v>
      </c>
      <c r="J22" s="146">
        <f>ROUND('8(1)'!C22/R22*100,1)</f>
        <v>151.9</v>
      </c>
      <c r="K22" s="116">
        <v>115522</v>
      </c>
      <c r="L22" s="115">
        <v>0</v>
      </c>
      <c r="M22" s="115">
        <v>115522</v>
      </c>
      <c r="N22" s="115">
        <v>98866</v>
      </c>
      <c r="O22" s="115">
        <v>16656</v>
      </c>
      <c r="P22" s="146">
        <f t="shared" si="0"/>
        <v>5.5</v>
      </c>
      <c r="Q22" s="16"/>
      <c r="R22" s="120">
        <v>2093494</v>
      </c>
    </row>
    <row r="23" spans="1:18" ht="27" customHeight="1">
      <c r="A23" s="94" t="s">
        <v>23</v>
      </c>
      <c r="B23" s="23">
        <v>132982</v>
      </c>
      <c r="C23" s="168">
        <v>0</v>
      </c>
      <c r="D23" s="80">
        <v>0</v>
      </c>
      <c r="E23" s="80">
        <v>135427</v>
      </c>
      <c r="F23" s="23">
        <v>0</v>
      </c>
      <c r="G23" s="23">
        <v>4296732</v>
      </c>
      <c r="H23" s="23">
        <v>0</v>
      </c>
      <c r="I23" s="24">
        <v>0</v>
      </c>
      <c r="J23" s="144">
        <f>ROUND('8(1)'!C23/R23*100,1)</f>
        <v>99.8</v>
      </c>
      <c r="K23" s="26">
        <v>527630</v>
      </c>
      <c r="L23" s="24">
        <v>0</v>
      </c>
      <c r="M23" s="24">
        <v>527630</v>
      </c>
      <c r="N23" s="24">
        <v>486063</v>
      </c>
      <c r="O23" s="24">
        <v>41567</v>
      </c>
      <c r="P23" s="144">
        <f t="shared" si="0"/>
        <v>9.5</v>
      </c>
      <c r="Q23" s="16"/>
      <c r="R23" s="101">
        <v>5579279</v>
      </c>
    </row>
    <row r="24" spans="1:18" ht="27" customHeight="1">
      <c r="A24" s="94" t="s">
        <v>24</v>
      </c>
      <c r="B24" s="23">
        <v>545109</v>
      </c>
      <c r="C24" s="168">
        <v>0</v>
      </c>
      <c r="D24" s="80">
        <v>0</v>
      </c>
      <c r="E24" s="80">
        <v>185668</v>
      </c>
      <c r="F24" s="23">
        <v>0</v>
      </c>
      <c r="G24" s="23">
        <v>5060794</v>
      </c>
      <c r="H24" s="23">
        <v>0</v>
      </c>
      <c r="I24" s="24">
        <v>290012</v>
      </c>
      <c r="J24" s="144">
        <f>ROUND('8(1)'!C24/R24*100,1)</f>
        <v>111.9</v>
      </c>
      <c r="K24" s="26">
        <v>584626</v>
      </c>
      <c r="L24" s="24">
        <v>161</v>
      </c>
      <c r="M24" s="24">
        <v>584465</v>
      </c>
      <c r="N24" s="24">
        <v>525525</v>
      </c>
      <c r="O24" s="24">
        <v>58940</v>
      </c>
      <c r="P24" s="144">
        <f t="shared" si="0"/>
        <v>7</v>
      </c>
      <c r="Q24" s="16"/>
      <c r="R24" s="101">
        <v>8303513</v>
      </c>
    </row>
    <row r="25" spans="1:18" ht="27" customHeight="1">
      <c r="A25" s="94" t="s">
        <v>25</v>
      </c>
      <c r="B25" s="23">
        <v>112981</v>
      </c>
      <c r="C25" s="168">
        <v>0</v>
      </c>
      <c r="D25" s="80">
        <v>0</v>
      </c>
      <c r="E25" s="80">
        <v>96944</v>
      </c>
      <c r="F25" s="23">
        <v>0</v>
      </c>
      <c r="G25" s="23">
        <v>2606431</v>
      </c>
      <c r="H25" s="23">
        <v>0</v>
      </c>
      <c r="I25" s="24">
        <v>0</v>
      </c>
      <c r="J25" s="144">
        <f>ROUND('8(1)'!C25/R25*100,1)</f>
        <v>146.4</v>
      </c>
      <c r="K25" s="26">
        <v>282865</v>
      </c>
      <c r="L25" s="24">
        <v>0</v>
      </c>
      <c r="M25" s="24">
        <v>282865</v>
      </c>
      <c r="N25" s="24">
        <v>253504</v>
      </c>
      <c r="O25" s="24">
        <v>29361</v>
      </c>
      <c r="P25" s="144">
        <f t="shared" si="0"/>
        <v>10</v>
      </c>
      <c r="Q25" s="16"/>
      <c r="R25" s="101">
        <v>2830352</v>
      </c>
    </row>
    <row r="26" spans="1:18" ht="27" customHeight="1">
      <c r="A26" s="94" t="s">
        <v>26</v>
      </c>
      <c r="B26" s="23">
        <v>100507</v>
      </c>
      <c r="C26" s="168">
        <v>0</v>
      </c>
      <c r="D26" s="80">
        <v>0</v>
      </c>
      <c r="E26" s="80">
        <v>0</v>
      </c>
      <c r="F26" s="23">
        <v>0</v>
      </c>
      <c r="G26" s="23">
        <v>0</v>
      </c>
      <c r="H26" s="23">
        <v>0</v>
      </c>
      <c r="I26" s="24">
        <v>0</v>
      </c>
      <c r="J26" s="144">
        <f>ROUND('8(1)'!C26/R26*100,1)</f>
        <v>9.1</v>
      </c>
      <c r="K26" s="26">
        <v>25901</v>
      </c>
      <c r="L26" s="24">
        <v>0</v>
      </c>
      <c r="M26" s="24">
        <v>25901</v>
      </c>
      <c r="N26" s="24">
        <v>22311</v>
      </c>
      <c r="O26" s="24">
        <v>3590</v>
      </c>
      <c r="P26" s="144">
        <f t="shared" si="0"/>
        <v>0.5</v>
      </c>
      <c r="Q26" s="16"/>
      <c r="R26" s="101">
        <v>5066777</v>
      </c>
    </row>
    <row r="27" spans="1:18" ht="27" customHeight="1">
      <c r="A27" s="94" t="s">
        <v>27</v>
      </c>
      <c r="B27" s="23">
        <v>219759</v>
      </c>
      <c r="C27" s="168">
        <v>0</v>
      </c>
      <c r="D27" s="80">
        <v>0</v>
      </c>
      <c r="E27" s="80">
        <v>93853</v>
      </c>
      <c r="F27" s="23">
        <v>0</v>
      </c>
      <c r="G27" s="23">
        <v>4534664</v>
      </c>
      <c r="H27" s="23">
        <v>0</v>
      </c>
      <c r="I27" s="24">
        <v>121559</v>
      </c>
      <c r="J27" s="144">
        <f>ROUND('8(1)'!C27/R27*100,1)</f>
        <v>110.7</v>
      </c>
      <c r="K27" s="26">
        <v>721349</v>
      </c>
      <c r="L27" s="24">
        <v>0</v>
      </c>
      <c r="M27" s="24">
        <v>721349</v>
      </c>
      <c r="N27" s="24">
        <v>673363</v>
      </c>
      <c r="O27" s="24">
        <v>47986</v>
      </c>
      <c r="P27" s="144">
        <f t="shared" si="0"/>
        <v>13.6</v>
      </c>
      <c r="Q27" s="16"/>
      <c r="R27" s="101">
        <v>5322169</v>
      </c>
    </row>
    <row r="28" spans="1:18" ht="27" customHeight="1">
      <c r="A28" s="94" t="s">
        <v>28</v>
      </c>
      <c r="B28" s="23">
        <v>1195669</v>
      </c>
      <c r="C28" s="168">
        <v>0</v>
      </c>
      <c r="D28" s="80">
        <v>0</v>
      </c>
      <c r="E28" s="80">
        <v>80242</v>
      </c>
      <c r="F28" s="23">
        <v>0</v>
      </c>
      <c r="G28" s="23">
        <v>4063335</v>
      </c>
      <c r="H28" s="23">
        <v>0</v>
      </c>
      <c r="I28" s="24">
        <v>149266</v>
      </c>
      <c r="J28" s="144">
        <f>ROUND('8(1)'!C28/R28*100,1)</f>
        <v>178.3</v>
      </c>
      <c r="K28" s="26">
        <v>854862</v>
      </c>
      <c r="L28" s="24">
        <v>0</v>
      </c>
      <c r="M28" s="24">
        <v>854862</v>
      </c>
      <c r="N28" s="24">
        <v>761309</v>
      </c>
      <c r="O28" s="24">
        <v>93553</v>
      </c>
      <c r="P28" s="144">
        <f t="shared" si="0"/>
        <v>16.2</v>
      </c>
      <c r="Q28" s="16"/>
      <c r="R28" s="101">
        <v>5293258</v>
      </c>
    </row>
    <row r="29" spans="1:18" ht="27" customHeight="1">
      <c r="A29" s="94" t="s">
        <v>29</v>
      </c>
      <c r="B29" s="23">
        <v>61467</v>
      </c>
      <c r="C29" s="168">
        <v>0</v>
      </c>
      <c r="D29" s="80">
        <v>0</v>
      </c>
      <c r="E29" s="80">
        <v>33377</v>
      </c>
      <c r="F29" s="23">
        <v>0</v>
      </c>
      <c r="G29" s="23">
        <v>3171423</v>
      </c>
      <c r="H29" s="23">
        <v>0</v>
      </c>
      <c r="I29" s="24">
        <v>0</v>
      </c>
      <c r="J29" s="144">
        <f>ROUND('8(1)'!C29/R29*100,1)</f>
        <v>199.2</v>
      </c>
      <c r="K29" s="26">
        <v>1050244</v>
      </c>
      <c r="L29" s="24">
        <v>72</v>
      </c>
      <c r="M29" s="24">
        <v>1050172</v>
      </c>
      <c r="N29" s="24">
        <v>977028</v>
      </c>
      <c r="O29" s="24">
        <v>73144</v>
      </c>
      <c r="P29" s="144">
        <f t="shared" si="0"/>
        <v>22.9</v>
      </c>
      <c r="Q29" s="16"/>
      <c r="R29" s="101">
        <v>4578680</v>
      </c>
    </row>
    <row r="30" spans="1:18" ht="27" customHeight="1">
      <c r="A30" s="94" t="s">
        <v>30</v>
      </c>
      <c r="B30" s="23">
        <v>21749</v>
      </c>
      <c r="C30" s="168">
        <v>0</v>
      </c>
      <c r="D30" s="80">
        <v>0</v>
      </c>
      <c r="E30" s="80">
        <v>75678</v>
      </c>
      <c r="F30" s="23">
        <v>0</v>
      </c>
      <c r="G30" s="23">
        <v>3001606</v>
      </c>
      <c r="H30" s="23">
        <v>0</v>
      </c>
      <c r="I30" s="24">
        <v>0</v>
      </c>
      <c r="J30" s="144">
        <f>ROUND('8(1)'!C30/R30*100,1)</f>
        <v>128.4</v>
      </c>
      <c r="K30" s="26">
        <v>424123</v>
      </c>
      <c r="L30" s="24">
        <v>11</v>
      </c>
      <c r="M30" s="24">
        <v>424112</v>
      </c>
      <c r="N30" s="24">
        <v>392125</v>
      </c>
      <c r="O30" s="24">
        <v>31987</v>
      </c>
      <c r="P30" s="144">
        <f t="shared" si="0"/>
        <v>10.7</v>
      </c>
      <c r="Q30" s="16"/>
      <c r="R30" s="101">
        <v>3947148</v>
      </c>
    </row>
    <row r="31" spans="1:18" ht="27" customHeight="1">
      <c r="A31" s="94" t="s">
        <v>31</v>
      </c>
      <c r="B31" s="23">
        <v>102337</v>
      </c>
      <c r="C31" s="168">
        <v>0</v>
      </c>
      <c r="D31" s="80">
        <v>0</v>
      </c>
      <c r="E31" s="80">
        <v>27985</v>
      </c>
      <c r="F31" s="23">
        <v>0</v>
      </c>
      <c r="G31" s="23">
        <v>2040504</v>
      </c>
      <c r="H31" s="23">
        <v>0</v>
      </c>
      <c r="I31" s="24">
        <v>0</v>
      </c>
      <c r="J31" s="144">
        <f>ROUND('8(1)'!C31/R31*100,1)</f>
        <v>121</v>
      </c>
      <c r="K31" s="26">
        <v>306731</v>
      </c>
      <c r="L31" s="24">
        <v>0</v>
      </c>
      <c r="M31" s="24">
        <v>306731</v>
      </c>
      <c r="N31" s="24">
        <v>280208</v>
      </c>
      <c r="O31" s="24">
        <v>26523</v>
      </c>
      <c r="P31" s="144">
        <f t="shared" si="0"/>
        <v>11.8</v>
      </c>
      <c r="Q31" s="16"/>
      <c r="R31" s="101">
        <v>2605453</v>
      </c>
    </row>
    <row r="32" spans="1:18" ht="27" customHeight="1">
      <c r="A32" s="94" t="s">
        <v>51</v>
      </c>
      <c r="B32" s="23">
        <v>36067</v>
      </c>
      <c r="C32" s="168">
        <v>0</v>
      </c>
      <c r="D32" s="80">
        <v>0</v>
      </c>
      <c r="E32" s="80">
        <v>29352</v>
      </c>
      <c r="F32" s="23">
        <v>0</v>
      </c>
      <c r="G32" s="23">
        <v>3210588</v>
      </c>
      <c r="H32" s="23">
        <v>0</v>
      </c>
      <c r="I32" s="24">
        <v>2735</v>
      </c>
      <c r="J32" s="144">
        <f>ROUND('8(1)'!C32/R32*100,1)</f>
        <v>229.5</v>
      </c>
      <c r="K32" s="26">
        <v>1137933</v>
      </c>
      <c r="L32" s="24">
        <v>0</v>
      </c>
      <c r="M32" s="24">
        <v>1137933</v>
      </c>
      <c r="N32" s="24">
        <v>1054749</v>
      </c>
      <c r="O32" s="24">
        <v>83184</v>
      </c>
      <c r="P32" s="144">
        <f t="shared" si="0"/>
        <v>25</v>
      </c>
      <c r="Q32" s="16"/>
      <c r="R32" s="101">
        <v>4550118</v>
      </c>
    </row>
    <row r="33" spans="1:18" ht="27" customHeight="1">
      <c r="A33" s="94" t="s">
        <v>52</v>
      </c>
      <c r="B33" s="23">
        <v>117698</v>
      </c>
      <c r="C33" s="168">
        <v>0</v>
      </c>
      <c r="D33" s="80">
        <v>0</v>
      </c>
      <c r="E33" s="80">
        <v>49909</v>
      </c>
      <c r="F33" s="23">
        <v>0</v>
      </c>
      <c r="G33" s="23">
        <v>3987291</v>
      </c>
      <c r="H33" s="23">
        <v>0</v>
      </c>
      <c r="I33" s="24">
        <v>4262</v>
      </c>
      <c r="J33" s="144">
        <f>ROUND('8(1)'!C33/R33*100,1)</f>
        <v>213.9</v>
      </c>
      <c r="K33" s="26">
        <v>1109890</v>
      </c>
      <c r="L33" s="24">
        <v>0</v>
      </c>
      <c r="M33" s="24">
        <v>1109890</v>
      </c>
      <c r="N33" s="24">
        <v>1015279</v>
      </c>
      <c r="O33" s="24">
        <v>94611</v>
      </c>
      <c r="P33" s="144">
        <f t="shared" si="0"/>
        <v>19.1</v>
      </c>
      <c r="Q33" s="16"/>
      <c r="R33" s="101">
        <v>5824254</v>
      </c>
    </row>
    <row r="34" spans="1:18" ht="27" customHeight="1">
      <c r="A34" s="94" t="s">
        <v>53</v>
      </c>
      <c r="B34" s="23">
        <v>67140</v>
      </c>
      <c r="C34" s="168">
        <v>0</v>
      </c>
      <c r="D34" s="80">
        <v>0</v>
      </c>
      <c r="E34" s="80">
        <v>64111</v>
      </c>
      <c r="F34" s="23">
        <v>0</v>
      </c>
      <c r="G34" s="23">
        <v>4186773</v>
      </c>
      <c r="H34" s="23">
        <v>0</v>
      </c>
      <c r="I34" s="24">
        <v>236242</v>
      </c>
      <c r="J34" s="144">
        <f>ROUND('8(1)'!C34/R34*100,1)</f>
        <v>196.4</v>
      </c>
      <c r="K34" s="26">
        <v>1327993</v>
      </c>
      <c r="L34" s="24">
        <v>0</v>
      </c>
      <c r="M34" s="24">
        <v>1327993</v>
      </c>
      <c r="N34" s="24">
        <v>1249633</v>
      </c>
      <c r="O34" s="24">
        <v>78360</v>
      </c>
      <c r="P34" s="144">
        <f t="shared" si="0"/>
        <v>22</v>
      </c>
      <c r="Q34" s="16"/>
      <c r="R34" s="101">
        <v>6026808</v>
      </c>
    </row>
    <row r="35" spans="1:18" ht="27" customHeight="1">
      <c r="A35" s="94" t="s">
        <v>32</v>
      </c>
      <c r="B35" s="23">
        <v>70999</v>
      </c>
      <c r="C35" s="168">
        <v>0</v>
      </c>
      <c r="D35" s="80">
        <v>0</v>
      </c>
      <c r="E35" s="80">
        <v>32474</v>
      </c>
      <c r="F35" s="23">
        <v>0</v>
      </c>
      <c r="G35" s="23">
        <v>1978696</v>
      </c>
      <c r="H35" s="23">
        <v>19051</v>
      </c>
      <c r="I35" s="24">
        <v>23419</v>
      </c>
      <c r="J35" s="144">
        <f>ROUND('8(1)'!C35/R35*100,1)</f>
        <v>154</v>
      </c>
      <c r="K35" s="26">
        <v>422336</v>
      </c>
      <c r="L35" s="24">
        <v>134</v>
      </c>
      <c r="M35" s="24">
        <v>422202</v>
      </c>
      <c r="N35" s="24">
        <v>389003</v>
      </c>
      <c r="O35" s="24">
        <v>33199</v>
      </c>
      <c r="P35" s="144">
        <f t="shared" si="0"/>
        <v>13.6</v>
      </c>
      <c r="Q35" s="16"/>
      <c r="R35" s="101">
        <v>3113605</v>
      </c>
    </row>
    <row r="36" spans="1:18" ht="27" customHeight="1" thickBot="1">
      <c r="A36" s="117" t="s">
        <v>33</v>
      </c>
      <c r="B36" s="76">
        <v>262377</v>
      </c>
      <c r="C36" s="169">
        <v>0</v>
      </c>
      <c r="D36" s="83">
        <v>0</v>
      </c>
      <c r="E36" s="83">
        <v>35133</v>
      </c>
      <c r="F36" s="76">
        <v>0</v>
      </c>
      <c r="G36" s="76">
        <v>3137484</v>
      </c>
      <c r="H36" s="76">
        <v>30632</v>
      </c>
      <c r="I36" s="118">
        <v>0</v>
      </c>
      <c r="J36" s="147">
        <f>ROUND('8(1)'!C36/R36*100,1)</f>
        <v>198.3</v>
      </c>
      <c r="K36" s="119">
        <v>811746</v>
      </c>
      <c r="L36" s="118">
        <v>0</v>
      </c>
      <c r="M36" s="118">
        <v>811746</v>
      </c>
      <c r="N36" s="118">
        <v>743734</v>
      </c>
      <c r="O36" s="118">
        <v>68012</v>
      </c>
      <c r="P36" s="147">
        <f t="shared" si="0"/>
        <v>20.2</v>
      </c>
      <c r="Q36" s="16"/>
      <c r="R36" s="121">
        <v>4028080</v>
      </c>
    </row>
    <row r="37" spans="1:18" ht="27" customHeight="1" thickBot="1">
      <c r="A37" s="112" t="s">
        <v>88</v>
      </c>
      <c r="B37" s="30">
        <f>SUM(B8:B21)</f>
        <v>13433891</v>
      </c>
      <c r="C37" s="170">
        <f aca="true" t="shared" si="1" ref="C37:I37">SUM(C8:C21)</f>
        <v>193998</v>
      </c>
      <c r="D37" s="84">
        <f t="shared" si="1"/>
        <v>1314106</v>
      </c>
      <c r="E37" s="84">
        <f t="shared" si="1"/>
        <v>9715122</v>
      </c>
      <c r="F37" s="30">
        <f t="shared" si="1"/>
        <v>0</v>
      </c>
      <c r="G37" s="30">
        <f t="shared" si="1"/>
        <v>245974734</v>
      </c>
      <c r="H37" s="30">
        <f t="shared" si="1"/>
        <v>586887</v>
      </c>
      <c r="I37" s="30">
        <f t="shared" si="1"/>
        <v>19819559</v>
      </c>
      <c r="J37" s="148">
        <f>AVERAGEA(J8:J21)</f>
        <v>168.7785714285714</v>
      </c>
      <c r="K37" s="31">
        <f>SUM(K8:K21)</f>
        <v>62441118</v>
      </c>
      <c r="L37" s="32">
        <f>SUM(L8:L21)</f>
        <v>9925</v>
      </c>
      <c r="M37" s="32">
        <f>SUM(M8:M21)</f>
        <v>62431193</v>
      </c>
      <c r="N37" s="32">
        <f>SUM(N8:N21)</f>
        <v>58166489</v>
      </c>
      <c r="O37" s="32">
        <f>SUM(O8:O21)</f>
        <v>4264704</v>
      </c>
      <c r="P37" s="154">
        <f>AVERAGEA(P8:P21)</f>
        <v>18.17142857142857</v>
      </c>
      <c r="Q37" s="16"/>
      <c r="R37" s="103">
        <f>SUM(R8:R21)</f>
        <v>380889211</v>
      </c>
    </row>
    <row r="38" spans="1:18" ht="27" customHeight="1" thickBot="1">
      <c r="A38" s="113" t="s">
        <v>89</v>
      </c>
      <c r="B38" s="17">
        <f>SUM(B22:B36)</f>
        <v>3047105</v>
      </c>
      <c r="C38" s="171">
        <f aca="true" t="shared" si="2" ref="C38:I38">SUM(C22:C36)</f>
        <v>0</v>
      </c>
      <c r="D38" s="81">
        <f t="shared" si="2"/>
        <v>0</v>
      </c>
      <c r="E38" s="81">
        <f t="shared" si="2"/>
        <v>958883</v>
      </c>
      <c r="F38" s="17">
        <f t="shared" si="2"/>
        <v>0</v>
      </c>
      <c r="G38" s="17">
        <f t="shared" si="2"/>
        <v>46833067</v>
      </c>
      <c r="H38" s="17">
        <f t="shared" si="2"/>
        <v>49683</v>
      </c>
      <c r="I38" s="17">
        <f t="shared" si="2"/>
        <v>841202</v>
      </c>
      <c r="J38" s="145">
        <f>AVERAGEA(J22:J36)</f>
        <v>149.92000000000004</v>
      </c>
      <c r="K38" s="13">
        <f>SUM(K22:K36)</f>
        <v>9703751</v>
      </c>
      <c r="L38" s="14">
        <f>SUM(L22:L36)</f>
        <v>378</v>
      </c>
      <c r="M38" s="14">
        <f>SUM(M22:M36)</f>
        <v>9703373</v>
      </c>
      <c r="N38" s="14">
        <f>SUM(N22:N36)</f>
        <v>8922700</v>
      </c>
      <c r="O38" s="14">
        <f>SUM(O22:O36)</f>
        <v>780673</v>
      </c>
      <c r="P38" s="155">
        <f>AVERAGEA(P22:P36)</f>
        <v>13.839999999999998</v>
      </c>
      <c r="Q38" s="16"/>
      <c r="R38" s="104">
        <f>SUM(R22:R36)</f>
        <v>69162988</v>
      </c>
    </row>
    <row r="39" spans="1:18" ht="27" customHeight="1" thickBot="1">
      <c r="A39" s="95" t="s">
        <v>90</v>
      </c>
      <c r="B39" s="17">
        <f>B37+B38</f>
        <v>16480996</v>
      </c>
      <c r="C39" s="171">
        <f aca="true" t="shared" si="3" ref="C39:I39">C37+C38</f>
        <v>193998</v>
      </c>
      <c r="D39" s="81">
        <f t="shared" si="3"/>
        <v>1314106</v>
      </c>
      <c r="E39" s="81">
        <f t="shared" si="3"/>
        <v>10674005</v>
      </c>
      <c r="F39" s="17">
        <f t="shared" si="3"/>
        <v>0</v>
      </c>
      <c r="G39" s="17">
        <f t="shared" si="3"/>
        <v>292807801</v>
      </c>
      <c r="H39" s="17">
        <f t="shared" si="3"/>
        <v>636570</v>
      </c>
      <c r="I39" s="17">
        <f t="shared" si="3"/>
        <v>20660761</v>
      </c>
      <c r="J39" s="145">
        <f>AVERAGEA(J8:J36)</f>
        <v>159.0241379310345</v>
      </c>
      <c r="K39" s="13">
        <f>K37+K38</f>
        <v>72144869</v>
      </c>
      <c r="L39" s="14">
        <f>L37+L38</f>
        <v>10303</v>
      </c>
      <c r="M39" s="14">
        <f>M37+M38</f>
        <v>72134566</v>
      </c>
      <c r="N39" s="14">
        <f>N37+N38</f>
        <v>67089189</v>
      </c>
      <c r="O39" s="14">
        <f>O37+O38</f>
        <v>5045377</v>
      </c>
      <c r="P39" s="155">
        <f>AVERAGEA(P8:P36)</f>
        <v>15.931034482758621</v>
      </c>
      <c r="Q39" s="16"/>
      <c r="R39" s="104">
        <f>R37+R38</f>
        <v>450052199</v>
      </c>
    </row>
    <row r="40" spans="9:18" ht="27" customHeight="1">
      <c r="I40" s="8" t="s">
        <v>40</v>
      </c>
      <c r="J40" s="156" t="s">
        <v>45</v>
      </c>
      <c r="N40" s="15"/>
      <c r="P40" s="129"/>
      <c r="R40" s="156" t="s">
        <v>87</v>
      </c>
    </row>
    <row r="41" ht="23.25" customHeight="1">
      <c r="N41" s="15"/>
    </row>
  </sheetData>
  <sheetProtection/>
  <mergeCells count="1">
    <mergeCell ref="B3:I3"/>
  </mergeCells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48" r:id="rId1"/>
  <headerFooter alignWithMargins="0">
    <oddHeader>&amp;L&amp;24８　地方債の状況（２）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2018-11-13T06:22:11Z</cp:lastPrinted>
  <dcterms:created xsi:type="dcterms:W3CDTF">2001-02-26T02:06:08Z</dcterms:created>
  <dcterms:modified xsi:type="dcterms:W3CDTF">2018-11-13T06:22:16Z</dcterms:modified>
  <cp:category/>
  <cp:version/>
  <cp:contentType/>
  <cp:contentStatus/>
</cp:coreProperties>
</file>