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220" tabRatio="843" activeTab="0"/>
  </bookViews>
  <sheets>
    <sheet name="【様式0】見積書" sheetId="1" r:id="rId1"/>
    <sheet name="【様式1】総費用年度別内訳表" sheetId="2" r:id="rId2"/>
    <sheet name="【様式2】見積額一覧（システム開発・機能追加改修）" sheetId="3" r:id="rId3"/>
    <sheet name="【様式3】（明細）システム開発・機能追加改修" sheetId="4" r:id="rId4"/>
    <sheet name="【様式4】（明細）運用保守委託" sheetId="5" r:id="rId5"/>
    <sheet name="【様式5】（明細）物品調達" sheetId="6" r:id="rId6"/>
    <sheet name="【様式6】（明細）閉域ネットワーク回線" sheetId="7" r:id="rId7"/>
  </sheets>
  <definedNames>
    <definedName name="_xlnm.Print_Area" localSheetId="2">'【様式2】見積額一覧（システム開発・機能追加改修）'!$A$1:$M$37</definedName>
    <definedName name="_xlnm.Print_Area" localSheetId="3">'【様式3】（明細）システム開発・機能追加改修'!$A$1:$V$80</definedName>
    <definedName name="_xlnm.Print_Area" localSheetId="4">'【様式4】（明細）運用保守委託'!$A$1:$U$22</definedName>
    <definedName name="_xlnm.Print_Area" localSheetId="5">'【様式5】（明細）物品調達'!$A$1:$AB$8</definedName>
    <definedName name="_xlnm.Print_Titles" localSheetId="3">'【様式3】（明細）システム開発・機能追加改修'!$2:$5</definedName>
  </definedNames>
  <calcPr fullCalcOnLoad="1"/>
</workbook>
</file>

<file path=xl/sharedStrings.xml><?xml version="1.0" encoding="utf-8"?>
<sst xmlns="http://schemas.openxmlformats.org/spreadsheetml/2006/main" count="354" uniqueCount="210">
  <si>
    <t>基本設計</t>
  </si>
  <si>
    <t>金額</t>
  </si>
  <si>
    <t>（単位：円）</t>
  </si>
  <si>
    <t>工数（人月表記）</t>
  </si>
  <si>
    <t>単価：</t>
  </si>
  <si>
    <t>円</t>
  </si>
  <si>
    <t>数量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</si>
  <si>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</si>
  <si>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</si>
  <si>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</si>
  <si>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</si>
  <si>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</si>
  <si>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</si>
  <si>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</si>
  <si>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金額
（年額）</t>
  </si>
  <si>
    <t>システム開発／機能追加・改修</t>
  </si>
  <si>
    <t>工数
（人月）</t>
  </si>
  <si>
    <t>・業者提示の明細を添付すること</t>
  </si>
  <si>
    <t>プログラム設計・製造（単体テストを含む）</t>
  </si>
  <si>
    <t>システム運用管理</t>
  </si>
  <si>
    <t>システム定常運用</t>
  </si>
  <si>
    <t>ソフトウェアパッチ適用</t>
  </si>
  <si>
    <t>常駐ヘルプデスク等</t>
  </si>
  <si>
    <t>常駐ヘルプデスク等</t>
  </si>
  <si>
    <t>常駐者による問い合わせ対応</t>
  </si>
  <si>
    <t>データ移行</t>
  </si>
  <si>
    <t>マニュアル整備</t>
  </si>
  <si>
    <t>回線使用料</t>
  </si>
  <si>
    <t>ユーザ支援</t>
  </si>
  <si>
    <t>基盤設計・構築</t>
  </si>
  <si>
    <t>運用設計</t>
  </si>
  <si>
    <t>見積根拠・明細資料名など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</si>
  <si>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</si>
  <si>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</si>
  <si>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</si>
  <si>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</si>
  <si>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</si>
  <si>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</si>
  <si>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テスト</t>
  </si>
  <si>
    <t>移行（基盤設計・構築～データ移行）</t>
  </si>
  <si>
    <t>付帯業務</t>
  </si>
  <si>
    <t>その他</t>
  </si>
  <si>
    <t>・想定するテストケース数などを記入</t>
  </si>
  <si>
    <t>・想定する移行対象データ数などを記入</t>
  </si>
  <si>
    <t>・想定する画面/帳票数などを記入</t>
  </si>
  <si>
    <t>・想定するハードウェア数などを記入</t>
  </si>
  <si>
    <t>・想定する運用業務の一覧などを添付</t>
  </si>
  <si>
    <t>・想定するユーザマニュアル一覧などを添付</t>
  </si>
  <si>
    <t>・想定する運用マニュアル一覧などを添付</t>
  </si>
  <si>
    <t>ﾌﾟﾛｼﾞｪｸﾄﾏﾈｰｼﾞｬ</t>
  </si>
  <si>
    <t>ｼｽﾃﾑｴﾝｼﾞﾆｱ1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</si>
  <si>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</si>
  <si>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</si>
  <si>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</si>
  <si>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</si>
  <si>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</si>
  <si>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システム開発（パッケージ開発を含む）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</si>
  <si>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</si>
  <si>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</si>
  <si>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</si>
  <si>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</si>
  <si>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</si>
  <si>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</si>
  <si>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</si>
  <si>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</si>
  <si>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●履行期間</t>
  </si>
  <si>
    <t>●見積額</t>
  </si>
  <si>
    <t>●見積前提</t>
  </si>
  <si>
    <t>金額</t>
  </si>
  <si>
    <t>運用保守委託（5年間）</t>
  </si>
  <si>
    <t>ｼｽﾃﾑ管理技術者</t>
  </si>
  <si>
    <t>●システム開発</t>
  </si>
  <si>
    <t>（単位：円）</t>
  </si>
  <si>
    <t>項目</t>
  </si>
  <si>
    <t>年度展開</t>
  </si>
  <si>
    <t>計</t>
  </si>
  <si>
    <t>備考</t>
  </si>
  <si>
    <t>小計</t>
  </si>
  <si>
    <t>運用保守委託</t>
  </si>
  <si>
    <t>常駐ヘルプデスク等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</si>
  <si>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</si>
  <si>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</si>
  <si>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</si>
  <si>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</si>
  <si>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</si>
  <si>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ﾌﾟﾛｸﾞﾗﾏ-</t>
  </si>
  <si>
    <t>システム開発／機能追加・改修費用</t>
  </si>
  <si>
    <t>【様式3】（明細）システム開発・機能追加改修</t>
  </si>
  <si>
    <t>【様式4】（明細）運用保守委託</t>
  </si>
  <si>
    <t>【様式4】（明細）運用保守委託</t>
  </si>
  <si>
    <t>契約締結から機器納入まで想定される期間（※2）</t>
  </si>
  <si>
    <t>3．</t>
  </si>
  <si>
    <t>※２：契約締結から、機器調達を経て機器搬入・設置までの期間</t>
  </si>
  <si>
    <t>●物品調達費用（リース）</t>
  </si>
  <si>
    <t>品名</t>
  </si>
  <si>
    <t>型名</t>
  </si>
  <si>
    <t>販売価格</t>
  </si>
  <si>
    <t>小計</t>
  </si>
  <si>
    <t>保守期限</t>
  </si>
  <si>
    <t>月額
リース
料率</t>
  </si>
  <si>
    <t>リース料
（月額）</t>
  </si>
  <si>
    <t>リース料
（年額）</t>
  </si>
  <si>
    <t>リース料
（5年間）</t>
  </si>
  <si>
    <t>年間保守料率
（販売価格に対する割合）</t>
  </si>
  <si>
    <t>保守費用
（年額）</t>
  </si>
  <si>
    <t>保守費用
（5年間）</t>
  </si>
  <si>
    <t>Web/APサーバ</t>
  </si>
  <si>
    <t>ハードウェア</t>
  </si>
  <si>
    <t>物品調達（買い取り）</t>
  </si>
  <si>
    <t>物品調達（リース）</t>
  </si>
  <si>
    <t>中計</t>
  </si>
  <si>
    <t>物品運用保守委託（買い取り）</t>
  </si>
  <si>
    <t>物品運用保守委託（リース）</t>
  </si>
  <si>
    <t>※リースの場合は、赤枠内も記入</t>
  </si>
  <si>
    <t>㋺</t>
  </si>
  <si>
    <t>㋷</t>
  </si>
  <si>
    <t>㋦</t>
  </si>
  <si>
    <t>㋾</t>
  </si>
  <si>
    <t>㋟</t>
  </si>
  <si>
    <t>㋹</t>
  </si>
  <si>
    <t>㋬</t>
  </si>
  <si>
    <t>㋑</t>
  </si>
  <si>
    <t>㋺</t>
  </si>
  <si>
    <t>㋕</t>
  </si>
  <si>
    <t>㋩</t>
  </si>
  <si>
    <t>㋭</t>
  </si>
  <si>
    <t>㋑</t>
  </si>
  <si>
    <t>㋠</t>
  </si>
  <si>
    <t>㋷</t>
  </si>
  <si>
    <t>○○年度</t>
  </si>
  <si>
    <t>xx年10月からリース開始。99年9月末リース終了。</t>
  </si>
  <si>
    <t>xx年9月30日</t>
  </si>
  <si>
    <t>2020年4月1日から2025年3月31日までの５年間</t>
  </si>
  <si>
    <t>・設計開発・運用保守等委託業務にかかる現地までの交通費、通信連絡費用については、本見積に含まれるものとする
・ユーザ教育研修は集合研修形式を想定しており、各拠点で個別に教育研修を行う場合は、見積について別途調整が必要である。
・見積対象のシステム構成は、2019年8月時点のものであり、販売時期や価格などについては予告なしに変更することができる。
・見積対象の機器等は、2019年8月時点のものであり、販売時期や価格などについては予告なしに変更することができる。</t>
  </si>
  <si>
    <t>㋬</t>
  </si>
  <si>
    <t>㋣</t>
  </si>
  <si>
    <t>閉域ネットワーク回線</t>
  </si>
  <si>
    <t>2020年3月1日から2020年3月31日までの１か月</t>
  </si>
  <si>
    <t>1ヶ月</t>
  </si>
  <si>
    <t>　人工知能（AI）を活用した児童虐待対応支援システム</t>
  </si>
  <si>
    <t>人工知能（AI）を活用した児童虐待対応支援システムサービス　総費用年度別内訳表</t>
  </si>
  <si>
    <t>閉域ネットワーク回線</t>
  </si>
  <si>
    <t>回線使用料</t>
  </si>
  <si>
    <t>タブレット端末</t>
  </si>
  <si>
    <t>タブレット端末調達（買い取り）（※3）</t>
  </si>
  <si>
    <t>タブレット端末調達（リース）（※4）</t>
  </si>
  <si>
    <t>※３：タブレット端末が買い取りの場合</t>
  </si>
  <si>
    <t>※４：タブレット端末がリースの場合</t>
  </si>
  <si>
    <t>㋑</t>
  </si>
  <si>
    <t>㋩</t>
  </si>
  <si>
    <t>㋥</t>
  </si>
  <si>
    <t>㋭</t>
  </si>
  <si>
    <t>㋥</t>
  </si>
  <si>
    <t>㋠</t>
  </si>
  <si>
    <t>㋧</t>
  </si>
  <si>
    <t>㋤</t>
  </si>
  <si>
    <t>㋶</t>
  </si>
  <si>
    <t>㋸</t>
  </si>
  <si>
    <t>㋻</t>
  </si>
  <si>
    <t>㋵</t>
  </si>
  <si>
    <t>㋞</t>
  </si>
  <si>
    <t>㋡</t>
  </si>
  <si>
    <t>㋰</t>
  </si>
  <si>
    <t>㋳</t>
  </si>
  <si>
    <t>㋮</t>
  </si>
  <si>
    <t>㋘</t>
  </si>
  <si>
    <t>㋫</t>
  </si>
  <si>
    <t>㋣</t>
  </si>
  <si>
    <t>㋦</t>
  </si>
  <si>
    <t>㋸</t>
  </si>
  <si>
    <t>㋾</t>
  </si>
  <si>
    <t>㋻</t>
  </si>
  <si>
    <t>㋠</t>
  </si>
  <si>
    <t>㋦</t>
  </si>
  <si>
    <t>タブレット端末</t>
  </si>
  <si>
    <t>ハードウェア計</t>
  </si>
  <si>
    <t>㋞</t>
  </si>
  <si>
    <t>㋧</t>
  </si>
  <si>
    <t>2020年4月～2025年3月</t>
  </si>
  <si>
    <t>●閉域ネットワーク回線</t>
  </si>
  <si>
    <t>閉域ネットワーク回線</t>
  </si>
  <si>
    <t>月単価</t>
  </si>
  <si>
    <t>月数</t>
  </si>
  <si>
    <t>回線数</t>
  </si>
  <si>
    <t>㋭</t>
  </si>
  <si>
    <t>契約期間費用</t>
  </si>
  <si>
    <t>㋒</t>
  </si>
  <si>
    <t>㋼</t>
  </si>
  <si>
    <t>㋨</t>
  </si>
  <si>
    <t>㋔</t>
  </si>
  <si>
    <t>㋗</t>
  </si>
  <si>
    <t>㋒</t>
  </si>
  <si>
    <t>㋗</t>
  </si>
  <si>
    <t>㋮</t>
  </si>
  <si>
    <t>R2年度</t>
  </si>
  <si>
    <t>R3年度</t>
  </si>
  <si>
    <t>R4年度</t>
  </si>
  <si>
    <t>R5年度</t>
  </si>
  <si>
    <t>R6年度</t>
  </si>
  <si>
    <t>導入に関する作業</t>
  </si>
  <si>
    <t>システム導入作業（既存システムのデータ移行含む）</t>
  </si>
  <si>
    <t>職員研修費用</t>
  </si>
  <si>
    <t>サービス利用（ASP、SaaS等のシステム利用に係る費用）</t>
  </si>
  <si>
    <t>●サービスに関する費用</t>
  </si>
  <si>
    <t>回線使用料</t>
  </si>
  <si>
    <t>サービスに関する費用</t>
  </si>
  <si>
    <t>システム運用管理等</t>
  </si>
  <si>
    <t>サービスに関する費用</t>
  </si>
  <si>
    <t>システム運用管理等</t>
  </si>
  <si>
    <t>サービスに関する費用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</si>
</sst>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8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29" xfId="63" applyFont="1" applyFill="1" applyBorder="1" applyAlignment="1">
      <alignment horizontal="left" vertical="center"/>
      <protection/>
    </xf>
    <xf numFmtId="0" fontId="11" fillId="33" borderId="30" xfId="63" applyFont="1" applyFill="1" applyBorder="1" applyAlignment="1">
      <alignment horizontal="left" vertical="center"/>
      <protection/>
    </xf>
    <xf numFmtId="0" fontId="11" fillId="33" borderId="31" xfId="63" applyFont="1" applyFill="1" applyBorder="1" applyAlignment="1">
      <alignment horizontal="center"/>
      <protection/>
    </xf>
    <xf numFmtId="186" fontId="11" fillId="33" borderId="31" xfId="63" applyNumberFormat="1" applyFont="1" applyFill="1" applyBorder="1" applyAlignment="1">
      <alignment horizontal="center"/>
      <protection/>
    </xf>
    <xf numFmtId="186" fontId="14" fillId="33" borderId="31" xfId="63" applyNumberFormat="1" applyFont="1" applyFill="1" applyBorder="1" applyAlignment="1">
      <alignment horizontal="right" vertical="top"/>
      <protection/>
    </xf>
    <xf numFmtId="186" fontId="11" fillId="33" borderId="32" xfId="63" applyNumberFormat="1" applyFont="1" applyFill="1" applyBorder="1" applyAlignment="1">
      <alignment horizontal="center"/>
      <protection/>
    </xf>
    <xf numFmtId="0" fontId="11" fillId="33" borderId="23" xfId="63" applyFont="1" applyFill="1" applyBorder="1">
      <alignment/>
      <protection/>
    </xf>
    <xf numFmtId="0" fontId="11" fillId="34" borderId="33" xfId="63" applyFont="1" applyFill="1" applyBorder="1">
      <alignment/>
      <protection/>
    </xf>
    <xf numFmtId="0" fontId="11" fillId="0" borderId="34" xfId="63" applyFont="1" applyBorder="1" applyAlignment="1">
      <alignment wrapText="1" shrinkToFit="1"/>
      <protection/>
    </xf>
    <xf numFmtId="0" fontId="11" fillId="33" borderId="28" xfId="63" applyFont="1" applyFill="1" applyBorder="1">
      <alignment/>
      <protection/>
    </xf>
    <xf numFmtId="0" fontId="11" fillId="33" borderId="26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35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6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34" xfId="63" applyFont="1" applyBorder="1" applyAlignment="1">
      <alignment shrinkToFit="1"/>
      <protection/>
    </xf>
    <xf numFmtId="0" fontId="11" fillId="0" borderId="36" xfId="63" applyFont="1" applyBorder="1" applyAlignment="1">
      <alignment shrinkToFit="1"/>
      <protection/>
    </xf>
    <xf numFmtId="186" fontId="11" fillId="33" borderId="13" xfId="63" applyNumberFormat="1" applyFont="1" applyFill="1" applyBorder="1" applyAlignment="1">
      <alignment shrinkToFit="1"/>
      <protection/>
    </xf>
    <xf numFmtId="0" fontId="11" fillId="34" borderId="37" xfId="63" applyFont="1" applyFill="1" applyBorder="1">
      <alignment/>
      <protection/>
    </xf>
    <xf numFmtId="186" fontId="11" fillId="34" borderId="37" xfId="63" applyNumberFormat="1" applyFont="1" applyFill="1" applyBorder="1" applyAlignment="1">
      <alignment horizontal="right"/>
      <protection/>
    </xf>
    <xf numFmtId="186" fontId="11" fillId="34" borderId="37" xfId="63" applyNumberFormat="1" applyFont="1" applyFill="1" applyBorder="1">
      <alignment/>
      <protection/>
    </xf>
    <xf numFmtId="0" fontId="11" fillId="34" borderId="33" xfId="63" applyFont="1" applyFill="1" applyBorder="1" applyAlignment="1">
      <alignment shrinkToFit="1"/>
      <protection/>
    </xf>
    <xf numFmtId="5" fontId="11" fillId="34" borderId="23" xfId="63" applyNumberFormat="1" applyFont="1" applyFill="1" applyBorder="1">
      <alignment/>
      <protection/>
    </xf>
    <xf numFmtId="0" fontId="11" fillId="34" borderId="38" xfId="63" applyFont="1" applyFill="1" applyBorder="1">
      <alignment/>
      <protection/>
    </xf>
    <xf numFmtId="0" fontId="11" fillId="0" borderId="39" xfId="63" applyFont="1" applyBorder="1" applyAlignment="1">
      <alignment shrinkToFi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28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35" xfId="0" applyFont="1" applyFill="1" applyBorder="1" applyAlignment="1">
      <alignment horizontal="left" vertical="center"/>
    </xf>
    <xf numFmtId="185" fontId="4" fillId="34" borderId="35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6" fontId="11" fillId="0" borderId="40" xfId="63" applyNumberFormat="1" applyFont="1" applyFill="1" applyBorder="1" applyAlignment="1">
      <alignment horizontal="right"/>
      <protection/>
    </xf>
    <xf numFmtId="186" fontId="11" fillId="0" borderId="41" xfId="63" applyNumberFormat="1" applyFont="1" applyFill="1" applyBorder="1">
      <alignment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186" fontId="17" fillId="33" borderId="13" xfId="63" applyNumberFormat="1" applyFont="1" applyFill="1" applyBorder="1" applyAlignment="1">
      <alignment shrinkToFit="1"/>
      <protection/>
    </xf>
    <xf numFmtId="187" fontId="11" fillId="0" borderId="0" xfId="63" applyNumberFormat="1" applyFont="1">
      <alignment/>
      <protection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38" fontId="11" fillId="0" borderId="12" xfId="63" applyNumberFormat="1" applyFont="1" applyFill="1" applyBorder="1">
      <alignment/>
      <protection/>
    </xf>
    <xf numFmtId="0" fontId="11" fillId="0" borderId="12" xfId="63" applyFont="1" applyFill="1" applyBorder="1" applyAlignment="1">
      <alignment shrinkToFit="1"/>
      <protection/>
    </xf>
    <xf numFmtId="0" fontId="11" fillId="33" borderId="35" xfId="63" applyFont="1" applyFill="1" applyBorder="1">
      <alignment/>
      <protection/>
    </xf>
    <xf numFmtId="186" fontId="11" fillId="0" borderId="41" xfId="63" applyNumberFormat="1" applyFont="1" applyFill="1" applyBorder="1" applyAlignment="1">
      <alignment horizontal="right"/>
      <protection/>
    </xf>
    <xf numFmtId="0" fontId="11" fillId="34" borderId="42" xfId="63" applyFont="1" applyFill="1" applyBorder="1">
      <alignment/>
      <protection/>
    </xf>
    <xf numFmtId="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6" fillId="34" borderId="18" xfId="0" applyNumberFormat="1" applyFont="1" applyFill="1" applyBorder="1" applyAlignment="1">
      <alignment vertical="center"/>
    </xf>
    <xf numFmtId="190" fontId="7" fillId="34" borderId="18" xfId="0" applyNumberFormat="1" applyFont="1" applyFill="1" applyBorder="1" applyAlignment="1" quotePrefix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9" fontId="6" fillId="0" borderId="18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20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86" fontId="6" fillId="34" borderId="13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33" borderId="18" xfId="0" applyNumberFormat="1" applyFont="1" applyFill="1" applyBorder="1" applyAlignment="1">
      <alignment horizontal="right" vertical="center"/>
    </xf>
    <xf numFmtId="9" fontId="4" fillId="33" borderId="18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11" fillId="33" borderId="18" xfId="63" applyFont="1" applyFill="1" applyBorder="1" applyAlignment="1">
      <alignment shrinkToFit="1"/>
      <protection/>
    </xf>
    <xf numFmtId="0" fontId="11" fillId="33" borderId="0" xfId="63" applyFont="1" applyFill="1" applyBorder="1">
      <alignment/>
      <protection/>
    </xf>
    <xf numFmtId="186" fontId="11" fillId="33" borderId="12" xfId="63" applyNumberFormat="1" applyFont="1" applyFill="1" applyBorder="1">
      <alignment/>
      <protection/>
    </xf>
    <xf numFmtId="0" fontId="4" fillId="34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87" fontId="4" fillId="0" borderId="44" xfId="0" applyNumberFormat="1" applyFont="1" applyFill="1" applyBorder="1" applyAlignment="1">
      <alignment horizontal="right" vertical="center"/>
    </xf>
    <xf numFmtId="0" fontId="4" fillId="33" borderId="44" xfId="0" applyFont="1" applyFill="1" applyBorder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left" vertical="center"/>
    </xf>
    <xf numFmtId="49" fontId="4" fillId="0" borderId="48" xfId="0" applyNumberFormat="1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186" fontId="11" fillId="33" borderId="14" xfId="63" applyNumberFormat="1" applyFont="1" applyFill="1" applyBorder="1" applyAlignment="1">
      <alignment/>
      <protection/>
    </xf>
    <xf numFmtId="0" fontId="11" fillId="0" borderId="49" xfId="63" applyFont="1" applyFill="1" applyBorder="1">
      <alignment/>
      <protection/>
    </xf>
    <xf numFmtId="186" fontId="11" fillId="0" borderId="50" xfId="63" applyNumberFormat="1" applyFont="1" applyFill="1" applyBorder="1" applyAlignment="1">
      <alignment horizontal="right"/>
      <protection/>
    </xf>
    <xf numFmtId="186" fontId="11" fillId="33" borderId="51" xfId="63" applyNumberFormat="1" applyFont="1" applyFill="1" applyBorder="1">
      <alignment/>
      <protection/>
    </xf>
    <xf numFmtId="0" fontId="11" fillId="0" borderId="52" xfId="63" applyFont="1" applyFill="1" applyBorder="1">
      <alignment/>
      <protection/>
    </xf>
    <xf numFmtId="0" fontId="11" fillId="0" borderId="49" xfId="63" applyFont="1" applyFill="1" applyBorder="1" applyAlignment="1">
      <alignment vertical="center"/>
      <protection/>
    </xf>
    <xf numFmtId="0" fontId="11" fillId="0" borderId="53" xfId="63" applyFont="1" applyFill="1" applyBorder="1" applyAlignment="1">
      <alignment vertical="center"/>
      <protection/>
    </xf>
    <xf numFmtId="0" fontId="11" fillId="0" borderId="54" xfId="63" applyFont="1" applyFill="1" applyBorder="1" applyAlignment="1">
      <alignment vertical="center"/>
      <protection/>
    </xf>
    <xf numFmtId="0" fontId="11" fillId="0" borderId="11" xfId="63" applyFont="1" applyFill="1" applyBorder="1" applyAlignment="1">
      <alignment vertical="center"/>
      <protection/>
    </xf>
    <xf numFmtId="0" fontId="11" fillId="33" borderId="14" xfId="63" applyFont="1" applyFill="1" applyBorder="1" applyAlignment="1">
      <alignment vertical="center"/>
      <protection/>
    </xf>
    <xf numFmtId="186" fontId="11" fillId="33" borderId="55" xfId="63" applyNumberFormat="1" applyFont="1" applyFill="1" applyBorder="1">
      <alignment/>
      <protection/>
    </xf>
    <xf numFmtId="186" fontId="11" fillId="0" borderId="49" xfId="63" applyNumberFormat="1" applyFont="1" applyFill="1" applyBorder="1" applyAlignment="1">
      <alignment horizontal="right"/>
      <protection/>
    </xf>
    <xf numFmtId="186" fontId="11" fillId="0" borderId="54" xfId="63" applyNumberFormat="1" applyFont="1" applyFill="1" applyBorder="1">
      <alignment/>
      <protection/>
    </xf>
    <xf numFmtId="186" fontId="11" fillId="33" borderId="13" xfId="63" applyNumberFormat="1" applyFont="1" applyFill="1" applyBorder="1">
      <alignment/>
      <protection/>
    </xf>
    <xf numFmtId="186" fontId="11" fillId="0" borderId="53" xfId="63" applyNumberFormat="1" applyFont="1" applyFill="1" applyBorder="1" applyAlignment="1">
      <alignment horizontal="right"/>
      <protection/>
    </xf>
    <xf numFmtId="186" fontId="11" fillId="0" borderId="34" xfId="63" applyNumberFormat="1" applyFont="1" applyFill="1" applyBorder="1">
      <alignment/>
      <protection/>
    </xf>
    <xf numFmtId="186" fontId="11" fillId="0" borderId="56" xfId="63" applyNumberFormat="1" applyFont="1" applyFill="1" applyBorder="1">
      <alignment/>
      <protection/>
    </xf>
    <xf numFmtId="186" fontId="11" fillId="0" borderId="23" xfId="63" applyNumberFormat="1" applyFont="1" applyFill="1" applyBorder="1">
      <alignment/>
      <protection/>
    </xf>
    <xf numFmtId="186" fontId="11" fillId="0" borderId="39" xfId="63" applyNumberFormat="1" applyFont="1" applyFill="1" applyBorder="1">
      <alignment/>
      <protection/>
    </xf>
    <xf numFmtId="186" fontId="11" fillId="0" borderId="57" xfId="63" applyNumberFormat="1" applyFont="1" applyFill="1" applyBorder="1">
      <alignment/>
      <protection/>
    </xf>
    <xf numFmtId="186" fontId="11" fillId="0" borderId="58" xfId="63" applyNumberFormat="1" applyFont="1" applyFill="1" applyBorder="1">
      <alignment/>
      <protection/>
    </xf>
    <xf numFmtId="186" fontId="11" fillId="0" borderId="36" xfId="63" applyNumberFormat="1" applyFont="1" applyFill="1" applyBorder="1">
      <alignment/>
      <protection/>
    </xf>
    <xf numFmtId="186" fontId="11" fillId="0" borderId="52" xfId="63" applyNumberFormat="1" applyFont="1" applyFill="1" applyBorder="1" applyAlignment="1">
      <alignment vertical="center"/>
      <protection/>
    </xf>
    <xf numFmtId="186" fontId="11" fillId="0" borderId="23" xfId="63" applyNumberFormat="1" applyFont="1" applyFill="1" applyBorder="1" applyAlignment="1">
      <alignment vertical="center"/>
      <protection/>
    </xf>
    <xf numFmtId="186" fontId="11" fillId="33" borderId="14" xfId="63" applyNumberFormat="1" applyFont="1" applyFill="1" applyBorder="1" applyAlignment="1">
      <alignment vertical="center"/>
      <protection/>
    </xf>
    <xf numFmtId="186" fontId="11" fillId="0" borderId="52" xfId="63" applyNumberFormat="1" applyFont="1" applyFill="1" applyBorder="1" applyAlignment="1">
      <alignment horizontal="left" vertical="center"/>
      <protection/>
    </xf>
    <xf numFmtId="186" fontId="11" fillId="33" borderId="14" xfId="63" applyNumberFormat="1" applyFont="1" applyFill="1" applyBorder="1" applyAlignment="1">
      <alignment horizontal="left" vertical="center"/>
      <protection/>
    </xf>
    <xf numFmtId="186" fontId="4" fillId="0" borderId="59" xfId="0" applyNumberFormat="1" applyFont="1" applyBorder="1" applyAlignment="1">
      <alignment horizontal="right" vertical="center"/>
    </xf>
    <xf numFmtId="186" fontId="4" fillId="0" borderId="6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vertical="center"/>
    </xf>
    <xf numFmtId="186" fontId="4" fillId="0" borderId="35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15" fillId="34" borderId="12" xfId="0" applyNumberFormat="1" applyFont="1" applyFill="1" applyBorder="1" applyAlignment="1">
      <alignment horizontal="right" vertical="center"/>
    </xf>
    <xf numFmtId="184" fontId="6" fillId="34" borderId="35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/>
    </xf>
    <xf numFmtId="185" fontId="4" fillId="34" borderId="14" xfId="0" applyNumberFormat="1" applyFont="1" applyFill="1" applyBorder="1" applyAlignment="1">
      <alignment horizontal="left" vertical="center"/>
    </xf>
    <xf numFmtId="185" fontId="4" fillId="35" borderId="12" xfId="0" applyNumberFormat="1" applyFont="1" applyFill="1" applyBorder="1" applyAlignment="1">
      <alignment horizontal="left" vertical="center"/>
    </xf>
    <xf numFmtId="185" fontId="4" fillId="34" borderId="12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6" fillId="36" borderId="1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186" fontId="6" fillId="34" borderId="14" xfId="0" applyNumberFormat="1" applyFont="1" applyFill="1" applyBorder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horizontal="right" vertical="center"/>
    </xf>
    <xf numFmtId="184" fontId="4" fillId="33" borderId="14" xfId="0" applyNumberFormat="1" applyFont="1" applyFill="1" applyBorder="1" applyAlignment="1">
      <alignment horizontal="left" vertical="center"/>
    </xf>
    <xf numFmtId="186" fontId="6" fillId="0" borderId="13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9" fontId="6" fillId="34" borderId="14" xfId="0" applyNumberFormat="1" applyFont="1" applyFill="1" applyBorder="1" applyAlignment="1">
      <alignment vertical="center"/>
    </xf>
    <xf numFmtId="9" fontId="6" fillId="0" borderId="14" xfId="0" applyNumberFormat="1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horizontal="right" vertical="center"/>
    </xf>
    <xf numFmtId="9" fontId="4" fillId="33" borderId="14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6" fontId="11" fillId="0" borderId="49" xfId="63" applyNumberFormat="1" applyFont="1" applyFill="1" applyBorder="1">
      <alignment/>
      <protection/>
    </xf>
    <xf numFmtId="186" fontId="11" fillId="33" borderId="35" xfId="63" applyNumberFormat="1" applyFont="1" applyFill="1" applyBorder="1" applyAlignment="1">
      <alignment/>
      <protection/>
    </xf>
    <xf numFmtId="186" fontId="11" fillId="0" borderId="53" xfId="63" applyNumberFormat="1" applyFont="1" applyFill="1" applyBorder="1">
      <alignment/>
      <protection/>
    </xf>
    <xf numFmtId="186" fontId="11" fillId="33" borderId="35" xfId="63" applyNumberFormat="1" applyFont="1" applyFill="1" applyBorder="1">
      <alignment/>
      <protection/>
    </xf>
    <xf numFmtId="0" fontId="11" fillId="0" borderId="58" xfId="63" applyFont="1" applyFill="1" applyBorder="1" applyAlignment="1">
      <alignment vertical="center"/>
      <protection/>
    </xf>
    <xf numFmtId="0" fontId="11" fillId="0" borderId="57" xfId="63" applyFont="1" applyFill="1" applyBorder="1" applyAlignment="1">
      <alignment vertical="center"/>
      <protection/>
    </xf>
    <xf numFmtId="186" fontId="11" fillId="0" borderId="0" xfId="63" applyNumberFormat="1" applyFont="1" applyFill="1" applyBorder="1">
      <alignment/>
      <protection/>
    </xf>
    <xf numFmtId="38" fontId="11" fillId="33" borderId="51" xfId="63" applyNumberFormat="1" applyFont="1" applyFill="1" applyBorder="1">
      <alignment/>
      <protection/>
    </xf>
    <xf numFmtId="38" fontId="11" fillId="33" borderId="35" xfId="63" applyNumberFormat="1" applyFont="1" applyFill="1" applyBorder="1">
      <alignment/>
      <protection/>
    </xf>
    <xf numFmtId="0" fontId="4" fillId="33" borderId="61" xfId="0" applyFont="1" applyFill="1" applyBorder="1" applyAlignment="1">
      <alignment horizontal="center" vertical="center" wrapText="1"/>
    </xf>
    <xf numFmtId="186" fontId="6" fillId="34" borderId="62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vertical="center"/>
    </xf>
    <xf numFmtId="186" fontId="4" fillId="0" borderId="62" xfId="0" applyNumberFormat="1" applyFont="1" applyFill="1" applyBorder="1" applyAlignment="1">
      <alignment vertical="center"/>
    </xf>
    <xf numFmtId="184" fontId="6" fillId="36" borderId="62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49" fontId="4" fillId="0" borderId="63" xfId="0" applyNumberFormat="1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35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left" vertical="center"/>
    </xf>
    <xf numFmtId="0" fontId="11" fillId="33" borderId="26" xfId="63" applyFont="1" applyFill="1" applyBorder="1" applyAlignment="1">
      <alignment horizontal="center"/>
      <protection/>
    </xf>
    <xf numFmtId="5" fontId="11" fillId="34" borderId="14" xfId="63" applyNumberFormat="1" applyFont="1" applyFill="1" applyBorder="1" applyAlignment="1">
      <alignment vertical="center"/>
      <protection/>
    </xf>
    <xf numFmtId="0" fontId="11" fillId="34" borderId="13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23" xfId="63" applyFont="1" applyFill="1" applyBorder="1">
      <alignment/>
      <protection/>
    </xf>
    <xf numFmtId="0" fontId="11" fillId="0" borderId="56" xfId="63" applyFont="1" applyBorder="1" applyAlignment="1">
      <alignment wrapText="1" shrinkToFit="1"/>
      <protection/>
    </xf>
    <xf numFmtId="0" fontId="11" fillId="34" borderId="28" xfId="63" applyFont="1" applyFill="1" applyBorder="1">
      <alignment/>
      <protection/>
    </xf>
    <xf numFmtId="0" fontId="11" fillId="34" borderId="25" xfId="63" applyFont="1" applyFill="1" applyBorder="1">
      <alignment/>
      <protection/>
    </xf>
    <xf numFmtId="0" fontId="11" fillId="33" borderId="14" xfId="63" applyFont="1" applyFill="1" applyBorder="1" applyAlignment="1">
      <alignment horizontal="left"/>
      <protection/>
    </xf>
    <xf numFmtId="0" fontId="11" fillId="0" borderId="52" xfId="63" applyFont="1" applyFill="1" applyBorder="1" applyAlignment="1">
      <alignment vertical="center"/>
      <protection/>
    </xf>
    <xf numFmtId="0" fontId="11" fillId="33" borderId="35" xfId="63" applyFont="1" applyFill="1" applyBorder="1" applyAlignment="1">
      <alignment/>
      <protection/>
    </xf>
    <xf numFmtId="0" fontId="11" fillId="33" borderId="14" xfId="63" applyFont="1" applyFill="1" applyBorder="1" applyAlignment="1">
      <alignment/>
      <protection/>
    </xf>
    <xf numFmtId="0" fontId="11" fillId="0" borderId="12" xfId="63" applyFont="1" applyFill="1" applyBorder="1" applyAlignment="1">
      <alignment/>
      <protection/>
    </xf>
    <xf numFmtId="0" fontId="11" fillId="33" borderId="26" xfId="63" applyFont="1" applyFill="1" applyBorder="1" applyAlignment="1">
      <alignment/>
      <protection/>
    </xf>
    <xf numFmtId="0" fontId="11" fillId="0" borderId="52" xfId="63" applyFont="1" applyFill="1" applyBorder="1" applyAlignment="1">
      <alignment/>
      <protection/>
    </xf>
    <xf numFmtId="0" fontId="11" fillId="33" borderId="12" xfId="63" applyFont="1" applyFill="1" applyBorder="1" applyAlignment="1">
      <alignment/>
      <protection/>
    </xf>
    <xf numFmtId="0" fontId="11" fillId="33" borderId="12" xfId="63" applyFont="1" applyFill="1" applyBorder="1" applyAlignment="1">
      <alignment vertical="center"/>
      <protection/>
    </xf>
    <xf numFmtId="186" fontId="11" fillId="0" borderId="39" xfId="63" applyNumberFormat="1" applyFont="1" applyFill="1" applyBorder="1" applyAlignment="1">
      <alignment horizontal="right"/>
      <protection/>
    </xf>
    <xf numFmtId="38" fontId="11" fillId="33" borderId="13" xfId="63" applyNumberFormat="1" applyFont="1" applyFill="1" applyBorder="1">
      <alignment/>
      <protection/>
    </xf>
    <xf numFmtId="0" fontId="6" fillId="0" borderId="0" xfId="0" applyFont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84" fontId="8" fillId="0" borderId="66" xfId="0" applyNumberFormat="1" applyFont="1" applyBorder="1" applyAlignment="1">
      <alignment horizontal="right" vertical="center"/>
    </xf>
    <xf numFmtId="184" fontId="8" fillId="0" borderId="67" xfId="0" applyNumberFormat="1" applyFont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184" fontId="16" fillId="0" borderId="30" xfId="0" applyNumberFormat="1" applyFont="1" applyFill="1" applyBorder="1" applyAlignment="1">
      <alignment horizontal="right" vertical="center"/>
    </xf>
    <xf numFmtId="0" fontId="16" fillId="0" borderId="68" xfId="0" applyFont="1" applyFill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6" fillId="0" borderId="72" xfId="0" applyNumberFormat="1" applyFont="1" applyBorder="1" applyAlignment="1">
      <alignment horizontal="right" vertical="center"/>
    </xf>
    <xf numFmtId="184" fontId="16" fillId="0" borderId="7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184" fontId="16" fillId="0" borderId="75" xfId="0" applyNumberFormat="1" applyFont="1" applyBorder="1" applyAlignment="1">
      <alignment horizontal="right" vertical="center"/>
    </xf>
    <xf numFmtId="184" fontId="16" fillId="0" borderId="76" xfId="0" applyNumberFormat="1" applyFont="1" applyBorder="1" applyAlignment="1">
      <alignment horizontal="right" vertical="center"/>
    </xf>
    <xf numFmtId="0" fontId="4" fillId="0" borderId="70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184" fontId="16" fillId="0" borderId="27" xfId="0" applyNumberFormat="1" applyFont="1" applyBorder="1" applyAlignment="1">
      <alignment horizontal="right" vertical="center"/>
    </xf>
    <xf numFmtId="184" fontId="16" fillId="0" borderId="7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horizontal="left" vertical="center"/>
    </xf>
    <xf numFmtId="49" fontId="4" fillId="34" borderId="65" xfId="0" applyNumberFormat="1" applyFont="1" applyFill="1" applyBorder="1" applyAlignment="1">
      <alignment horizontal="left" vertical="center"/>
    </xf>
    <xf numFmtId="186" fontId="11" fillId="37" borderId="78" xfId="63" applyNumberFormat="1" applyFont="1" applyFill="1" applyBorder="1" applyAlignment="1">
      <alignment horizontal="center" vertical="center"/>
      <protection/>
    </xf>
    <xf numFmtId="186" fontId="11" fillId="37" borderId="79" xfId="63" applyNumberFormat="1" applyFont="1" applyFill="1" applyBorder="1" applyAlignment="1">
      <alignment horizontal="center" vertical="center"/>
      <protection/>
    </xf>
    <xf numFmtId="186" fontId="11" fillId="37" borderId="35" xfId="63" applyNumberFormat="1" applyFont="1" applyFill="1" applyBorder="1" applyAlignment="1">
      <alignment horizontal="center" vertical="center"/>
      <protection/>
    </xf>
    <xf numFmtId="186" fontId="11" fillId="37" borderId="55" xfId="63" applyNumberFormat="1" applyFont="1" applyFill="1" applyBorder="1" applyAlignment="1">
      <alignment horizontal="center" vertical="center"/>
      <protection/>
    </xf>
    <xf numFmtId="186" fontId="11" fillId="37" borderId="80" xfId="63" applyNumberFormat="1" applyFont="1" applyFill="1" applyBorder="1" applyAlignment="1">
      <alignment horizontal="center" vertical="center"/>
      <protection/>
    </xf>
    <xf numFmtId="186" fontId="11" fillId="37" borderId="81" xfId="63" applyNumberFormat="1" applyFont="1" applyFill="1" applyBorder="1" applyAlignment="1">
      <alignment horizontal="center" vertical="center"/>
      <protection/>
    </xf>
    <xf numFmtId="0" fontId="11" fillId="37" borderId="19" xfId="63" applyFont="1" applyFill="1" applyBorder="1" applyAlignment="1">
      <alignment horizontal="center" vertical="center"/>
      <protection/>
    </xf>
    <xf numFmtId="0" fontId="11" fillId="37" borderId="82" xfId="63" applyFont="1" applyFill="1" applyBorder="1" applyAlignment="1">
      <alignment horizontal="center" vertical="center"/>
      <protection/>
    </xf>
    <xf numFmtId="186" fontId="11" fillId="37" borderId="14" xfId="63" applyNumberFormat="1" applyFont="1" applyFill="1" applyBorder="1" applyAlignment="1">
      <alignment horizontal="center" vertical="center"/>
      <protection/>
    </xf>
    <xf numFmtId="186" fontId="11" fillId="37" borderId="12" xfId="63" applyNumberFormat="1" applyFont="1" applyFill="1" applyBorder="1" applyAlignment="1">
      <alignment horizontal="center" vertical="center"/>
      <protection/>
    </xf>
    <xf numFmtId="186" fontId="11" fillId="37" borderId="13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7" borderId="11" xfId="63" applyFont="1" applyFill="1" applyBorder="1" applyAlignment="1">
      <alignment horizontal="center" vertical="center"/>
      <protection/>
    </xf>
    <xf numFmtId="0" fontId="11" fillId="37" borderId="35" xfId="63" applyFont="1" applyFill="1" applyBorder="1" applyAlignment="1">
      <alignment horizontal="center" vertical="center"/>
      <protection/>
    </xf>
    <xf numFmtId="0" fontId="11" fillId="37" borderId="55" xfId="63" applyFont="1" applyFill="1" applyBorder="1" applyAlignment="1">
      <alignment horizontal="center" vertical="center"/>
      <protection/>
    </xf>
    <xf numFmtId="0" fontId="11" fillId="37" borderId="78" xfId="63" applyFont="1" applyFill="1" applyBorder="1" applyAlignment="1">
      <alignment horizontal="center" vertical="center"/>
      <protection/>
    </xf>
    <xf numFmtId="0" fontId="11" fillId="37" borderId="80" xfId="63" applyFont="1" applyFill="1" applyBorder="1" applyAlignment="1">
      <alignment horizontal="center" vertical="center"/>
      <protection/>
    </xf>
    <xf numFmtId="0" fontId="11" fillId="37" borderId="81" xfId="63" applyFont="1" applyFill="1" applyBorder="1" applyAlignment="1">
      <alignment horizontal="center" vertical="center"/>
      <protection/>
    </xf>
    <xf numFmtId="186" fontId="11" fillId="37" borderId="64" xfId="63" applyNumberFormat="1" applyFont="1" applyFill="1" applyBorder="1" applyAlignment="1">
      <alignment horizontal="center" vertical="center"/>
      <protection/>
    </xf>
    <xf numFmtId="186" fontId="11" fillId="37" borderId="74" xfId="63" applyNumberFormat="1" applyFont="1" applyFill="1" applyBorder="1" applyAlignment="1">
      <alignment horizontal="center" vertical="center"/>
      <protection/>
    </xf>
    <xf numFmtId="0" fontId="4" fillId="38" borderId="14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0" fontId="4" fillId="33" borderId="8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188" fontId="4" fillId="33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0</xdr:rowOff>
    </xdr:from>
    <xdr:to>
      <xdr:col>6</xdr:col>
      <xdr:colOff>361950</xdr:colOff>
      <xdr:row>13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105025" y="1524000"/>
          <a:ext cx="1857375" cy="8001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495300</xdr:colOff>
      <xdr:row>22</xdr:row>
      <xdr:rowOff>85725</xdr:rowOff>
    </xdr:from>
    <xdr:to>
      <xdr:col>6</xdr:col>
      <xdr:colOff>361950</xdr:colOff>
      <xdr:row>27</xdr:row>
      <xdr:rowOff>47625</xdr:rowOff>
    </xdr:to>
    <xdr:sp>
      <xdr:nvSpPr>
        <xdr:cNvPr id="2" name="正方形/長方形 6"/>
        <xdr:cNvSpPr>
          <a:spLocks/>
        </xdr:cNvSpPr>
      </xdr:nvSpPr>
      <xdr:spPr>
        <a:xfrm>
          <a:off x="2028825" y="3838575"/>
          <a:ext cx="193357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・想定するシステムテスト（内部結合テスト、外部結合テスト、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総合テスト（連携テスト）、性能テスト、運用テストなど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）種別を記入</a:t>
          </a:r>
        </a:p>
      </xdr:txBody>
    </xdr:sp>
    <xdr:clientData/>
  </xdr:twoCellAnchor>
  <xdr:twoCellAnchor>
    <xdr:from>
      <xdr:col>5</xdr:col>
      <xdr:colOff>1057275</xdr:colOff>
      <xdr:row>59</xdr:row>
      <xdr:rowOff>114300</xdr:rowOff>
    </xdr:from>
    <xdr:to>
      <xdr:col>7</xdr:col>
      <xdr:colOff>533400</xdr:colOff>
      <xdr:row>64</xdr:row>
      <xdr:rowOff>76200</xdr:rowOff>
    </xdr:to>
    <xdr:sp>
      <xdr:nvSpPr>
        <xdr:cNvPr id="3" name="正方形/長方形 7"/>
        <xdr:cNvSpPr>
          <a:spLocks/>
        </xdr:cNvSpPr>
      </xdr:nvSpPr>
      <xdr:spPr>
        <a:xfrm>
          <a:off x="2590800" y="10210800"/>
          <a:ext cx="193357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1333500</xdr:colOff>
      <xdr:row>74</xdr:row>
      <xdr:rowOff>85725</xdr:rowOff>
    </xdr:from>
    <xdr:to>
      <xdr:col>8</xdr:col>
      <xdr:colOff>152400</xdr:colOff>
      <xdr:row>79</xdr:row>
      <xdr:rowOff>57150</xdr:rowOff>
    </xdr:to>
    <xdr:sp>
      <xdr:nvSpPr>
        <xdr:cNvPr id="4" name="正方形/長方形 9"/>
        <xdr:cNvSpPr>
          <a:spLocks/>
        </xdr:cNvSpPr>
      </xdr:nvSpPr>
      <xdr:spPr>
        <a:xfrm>
          <a:off x="2867025" y="12753975"/>
          <a:ext cx="193357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・想定するその他のイニシャルコスト（室内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838200</xdr:colOff>
      <xdr:row>51</xdr:row>
      <xdr:rowOff>142875</xdr:rowOff>
    </xdr:from>
    <xdr:to>
      <xdr:col>7</xdr:col>
      <xdr:colOff>314325</xdr:colOff>
      <xdr:row>56</xdr:row>
      <xdr:rowOff>95250</xdr:rowOff>
    </xdr:to>
    <xdr:sp>
      <xdr:nvSpPr>
        <xdr:cNvPr id="5" name="正方形/長方形 12"/>
        <xdr:cNvSpPr>
          <a:spLocks/>
        </xdr:cNvSpPr>
      </xdr:nvSpPr>
      <xdr:spPr>
        <a:xfrm>
          <a:off x="2371725" y="8867775"/>
          <a:ext cx="1933575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1133475</xdr:colOff>
      <xdr:row>67</xdr:row>
      <xdr:rowOff>19050</xdr:rowOff>
    </xdr:from>
    <xdr:to>
      <xdr:col>7</xdr:col>
      <xdr:colOff>609600</xdr:colOff>
      <xdr:row>71</xdr:row>
      <xdr:rowOff>114300</xdr:rowOff>
    </xdr:to>
    <xdr:sp>
      <xdr:nvSpPr>
        <xdr:cNvPr id="6" name="正方形/長方形 13"/>
        <xdr:cNvSpPr>
          <a:spLocks/>
        </xdr:cNvSpPr>
      </xdr:nvSpPr>
      <xdr:spPr>
        <a:xfrm>
          <a:off x="2667000" y="11487150"/>
          <a:ext cx="1933575" cy="7810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552450</xdr:colOff>
      <xdr:row>37</xdr:row>
      <xdr:rowOff>114300</xdr:rowOff>
    </xdr:from>
    <xdr:to>
      <xdr:col>7</xdr:col>
      <xdr:colOff>38100</xdr:colOff>
      <xdr:row>42</xdr:row>
      <xdr:rowOff>76200</xdr:rowOff>
    </xdr:to>
    <xdr:sp>
      <xdr:nvSpPr>
        <xdr:cNvPr id="7" name="正方形/長方形 14"/>
        <xdr:cNvSpPr>
          <a:spLocks/>
        </xdr:cNvSpPr>
      </xdr:nvSpPr>
      <xdr:spPr>
        <a:xfrm>
          <a:off x="2085975" y="643890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1057275</xdr:colOff>
      <xdr:row>45</xdr:row>
      <xdr:rowOff>133350</xdr:rowOff>
    </xdr:from>
    <xdr:to>
      <xdr:col>7</xdr:col>
      <xdr:colOff>533400</xdr:colOff>
      <xdr:row>50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2590800" y="7829550"/>
          <a:ext cx="1933575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・想定する運用設計業務（運用手続き整備、運用業務フロー図整備など）種別を記入</a:t>
          </a:r>
        </a:p>
      </xdr:txBody>
    </xdr:sp>
    <xdr:clientData/>
  </xdr:twoCellAnchor>
  <xdr:twoCellAnchor>
    <xdr:from>
      <xdr:col>13</xdr:col>
      <xdr:colOff>152400</xdr:colOff>
      <xdr:row>1</xdr:row>
      <xdr:rowOff>38100</xdr:rowOff>
    </xdr:from>
    <xdr:to>
      <xdr:col>20</xdr:col>
      <xdr:colOff>19050</xdr:colOff>
      <xdr:row>2</xdr:row>
      <xdr:rowOff>114300</xdr:rowOff>
    </xdr:to>
    <xdr:sp>
      <xdr:nvSpPr>
        <xdr:cNvPr id="9" name="四角形吹き出し 10"/>
        <xdr:cNvSpPr>
          <a:spLocks/>
        </xdr:cNvSpPr>
      </xdr:nvSpPr>
      <xdr:spPr>
        <a:xfrm>
          <a:off x="6696075" y="190500"/>
          <a:ext cx="3457575" cy="247650"/>
        </a:xfrm>
        <a:prstGeom prst="wedgeRectCallout">
          <a:avLst>
            <a:gd name="adj1" fmla="val -54731"/>
            <a:gd name="adj2" fmla="val 26000"/>
          </a:avLst>
        </a:prstGeom>
        <a:solidFill>
          <a:srgbClr val="FFC000"/>
        </a:solidFill>
        <a:ln w="254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・工数を人日で表記する場合は、タイトルと単価を修正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85725</xdr:rowOff>
    </xdr:from>
    <xdr:to>
      <xdr:col>5</xdr:col>
      <xdr:colOff>0</xdr:colOff>
      <xdr:row>20</xdr:row>
      <xdr:rowOff>47625</xdr:rowOff>
    </xdr:to>
    <xdr:sp>
      <xdr:nvSpPr>
        <xdr:cNvPr id="1" name="正方形/長方形 4"/>
        <xdr:cNvSpPr>
          <a:spLocks/>
        </xdr:cNvSpPr>
      </xdr:nvSpPr>
      <xdr:spPr>
        <a:xfrm>
          <a:off x="952500" y="2638425"/>
          <a:ext cx="22479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・想定する常駐ヘルプデスク業務（常駐者による問い合わせ対応など）種別を記入</a:t>
          </a:r>
        </a:p>
      </xdr:txBody>
    </xdr:sp>
    <xdr:clientData/>
  </xdr:twoCellAnchor>
  <xdr:twoCellAnchor>
    <xdr:from>
      <xdr:col>3</xdr:col>
      <xdr:colOff>104775</xdr:colOff>
      <xdr:row>6</xdr:row>
      <xdr:rowOff>38100</xdr:rowOff>
    </xdr:from>
    <xdr:to>
      <xdr:col>4</xdr:col>
      <xdr:colOff>2009775</xdr:colOff>
      <xdr:row>13</xdr:row>
      <xdr:rowOff>28575</xdr:rowOff>
    </xdr:to>
    <xdr:sp>
      <xdr:nvSpPr>
        <xdr:cNvPr id="2" name="正方形/長方形 7"/>
        <xdr:cNvSpPr>
          <a:spLocks/>
        </xdr:cNvSpPr>
      </xdr:nvSpPr>
      <xdr:spPr>
        <a:xfrm>
          <a:off x="933450" y="1047750"/>
          <a:ext cx="2257425" cy="1190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・想定するシステム運用管理業務（システム定常運用、維持管理業務、ソフトウェアパッチ適用、障害対応など）種別を記入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44"/>
  <sheetViews>
    <sheetView tabSelected="1" zoomScale="90" zoomScaleNormal="90" zoomScalePageLayoutView="0" workbookViewId="0" topLeftCell="A25">
      <selection activeCell="W23" sqref="W23"/>
    </sheetView>
  </sheetViews>
  <sheetFormatPr defaultColWidth="11.00390625" defaultRowHeight="13.5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625" style="1" customWidth="1"/>
    <col min="26" max="26" width="16.625" style="1" customWidth="1"/>
    <col min="27" max="60" width="8.625" style="1" customWidth="1"/>
    <col min="61" max="16384" width="11.00390625" style="1" customWidth="1"/>
  </cols>
  <sheetData>
    <row r="2" ht="12">
      <c r="C2" s="48" t="s">
        <v>59</v>
      </c>
    </row>
    <row r="3" spans="3:26" ht="27" customHeight="1">
      <c r="C3" s="52" t="s">
        <v>61</v>
      </c>
      <c r="D3" s="5" t="s">
        <v>60</v>
      </c>
      <c r="E3" s="5"/>
      <c r="F3" s="5"/>
      <c r="G3" s="5"/>
      <c r="H3" s="47"/>
      <c r="I3" s="298" t="s">
        <v>139</v>
      </c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9"/>
    </row>
    <row r="4" spans="3:26" ht="27" customHeight="1">
      <c r="C4" s="52" t="s">
        <v>62</v>
      </c>
      <c r="D4" s="5" t="s">
        <v>63</v>
      </c>
      <c r="E4" s="5"/>
      <c r="F4" s="5"/>
      <c r="G4" s="5"/>
      <c r="H4" s="47"/>
      <c r="I4" s="300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9"/>
      <c r="U4" s="182"/>
      <c r="V4" s="117"/>
      <c r="W4" s="117"/>
      <c r="X4" s="117"/>
      <c r="Y4" s="117"/>
      <c r="Z4" s="117"/>
    </row>
    <row r="6" ht="12">
      <c r="C6" s="48" t="s">
        <v>65</v>
      </c>
    </row>
    <row r="7" spans="3:26" ht="27" customHeight="1">
      <c r="C7" s="49" t="s">
        <v>61</v>
      </c>
      <c r="D7" s="5" t="s">
        <v>84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88"/>
      <c r="V7" s="313" t="s">
        <v>137</v>
      </c>
      <c r="W7" s="313"/>
      <c r="X7" s="313"/>
      <c r="Y7" s="313"/>
      <c r="Z7" s="314"/>
    </row>
    <row r="8" spans="3:26" ht="27" customHeight="1">
      <c r="C8" s="49" t="s">
        <v>62</v>
      </c>
      <c r="D8" s="5" t="s">
        <v>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88"/>
      <c r="V8" s="313" t="s">
        <v>132</v>
      </c>
      <c r="W8" s="313"/>
      <c r="X8" s="313"/>
      <c r="Y8" s="313"/>
      <c r="Z8" s="314"/>
    </row>
    <row r="9" spans="3:26" ht="27" customHeight="1">
      <c r="C9" s="49" t="s">
        <v>91</v>
      </c>
      <c r="D9" s="5" t="s">
        <v>90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88"/>
      <c r="V9" s="320" t="s">
        <v>138</v>
      </c>
      <c r="W9" s="320"/>
      <c r="X9" s="320"/>
      <c r="Y9" s="320"/>
      <c r="Z9" s="321"/>
    </row>
    <row r="10" ht="12">
      <c r="C10" s="50" t="s">
        <v>81</v>
      </c>
    </row>
    <row r="11" ht="12">
      <c r="C11" s="50" t="s">
        <v>92</v>
      </c>
    </row>
    <row r="14" spans="3:26" ht="12">
      <c r="C14" s="48" t="s">
        <v>66</v>
      </c>
      <c r="Y14" s="2"/>
      <c r="Z14" s="2"/>
    </row>
    <row r="15" spans="3:26" ht="27" customHeight="1" thickBot="1">
      <c r="C15" s="301" t="s">
        <v>57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 t="s">
        <v>68</v>
      </c>
      <c r="V15" s="302"/>
      <c r="W15" s="322"/>
      <c r="X15" s="315" t="s">
        <v>58</v>
      </c>
      <c r="Y15" s="315"/>
      <c r="Z15" s="315"/>
    </row>
    <row r="16" spans="3:26" ht="27" customHeight="1" thickTop="1">
      <c r="C16" s="51" t="s">
        <v>209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183" t="s">
        <v>148</v>
      </c>
      <c r="V16" s="305">
        <f>'【様式1】総費用年度別内訳表'!S9</f>
        <v>0</v>
      </c>
      <c r="W16" s="306"/>
      <c r="X16" s="316"/>
      <c r="Y16" s="316"/>
      <c r="Z16" s="316"/>
    </row>
    <row r="17" spans="3:26" ht="27" customHeight="1">
      <c r="C17" s="122" t="s">
        <v>69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84" t="s">
        <v>114</v>
      </c>
      <c r="V17" s="318">
        <f>'【様式1】総費用年度別内訳表'!S17</f>
        <v>0</v>
      </c>
      <c r="W17" s="319"/>
      <c r="X17" s="317"/>
      <c r="Y17" s="317"/>
      <c r="Z17" s="317"/>
    </row>
    <row r="18" spans="3:26" ht="27" customHeight="1">
      <c r="C18" s="326" t="s">
        <v>144</v>
      </c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185" t="s">
        <v>149</v>
      </c>
      <c r="V18" s="328">
        <f>'【様式1】総費用年度別内訳表'!S25</f>
        <v>0</v>
      </c>
      <c r="W18" s="329"/>
      <c r="X18" s="330"/>
      <c r="Y18" s="330"/>
      <c r="Z18" s="330"/>
    </row>
    <row r="19" spans="3:26" ht="27" customHeight="1">
      <c r="C19" s="265" t="s">
        <v>145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7" t="s">
        <v>150</v>
      </c>
      <c r="V19" s="328">
        <f>'【様式1】総費用年度別内訳表'!S33</f>
        <v>0</v>
      </c>
      <c r="W19" s="329"/>
      <c r="X19" s="330"/>
      <c r="Y19" s="330"/>
      <c r="Z19" s="330"/>
    </row>
    <row r="20" spans="3:26" ht="27" customHeight="1" thickBot="1">
      <c r="C20" s="333" t="s">
        <v>136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186" t="s">
        <v>151</v>
      </c>
      <c r="V20" s="323">
        <f>'【様式1】総費用年度別内訳表'!S37</f>
        <v>0</v>
      </c>
      <c r="W20" s="324"/>
      <c r="X20" s="325"/>
      <c r="Y20" s="325"/>
      <c r="Z20" s="325"/>
    </row>
    <row r="21" spans="3:26" ht="27" customHeight="1" thickTop="1">
      <c r="C21" s="307" t="s">
        <v>82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260" t="s">
        <v>134</v>
      </c>
      <c r="V21" s="309">
        <f>SUM(V16:W20)</f>
        <v>0</v>
      </c>
      <c r="W21" s="310"/>
      <c r="X21" s="311"/>
      <c r="Y21" s="311"/>
      <c r="Z21" s="311"/>
    </row>
    <row r="22" spans="3:26" ht="27" customHeight="1">
      <c r="C22" s="331" t="s">
        <v>83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187"/>
      <c r="V22" s="303">
        <f>('【様式1】総費用年度別内訳表'!G39*1.08+SUM('【様式1】総費用年度別内訳表'!I39:Q39)*1.1)</f>
        <v>0</v>
      </c>
      <c r="W22" s="304"/>
      <c r="X22" s="312"/>
      <c r="Y22" s="298"/>
      <c r="Z22" s="299"/>
    </row>
    <row r="23" ht="12">
      <c r="C23" s="50" t="s">
        <v>146</v>
      </c>
    </row>
    <row r="24" ht="12">
      <c r="C24" s="50" t="s">
        <v>147</v>
      </c>
    </row>
    <row r="26" spans="3:26" s="21" customFormat="1" ht="12" customHeight="1">
      <c r="C26" s="5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53"/>
      <c r="W26" s="54"/>
      <c r="X26" s="56"/>
      <c r="Y26" s="56"/>
      <c r="Z26" s="56"/>
    </row>
    <row r="27" ht="12">
      <c r="C27" s="48" t="s">
        <v>67</v>
      </c>
    </row>
    <row r="28" spans="3:26" ht="12">
      <c r="C28" s="289" t="s">
        <v>133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1"/>
    </row>
    <row r="29" spans="3:26" ht="12">
      <c r="C29" s="292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3:26" ht="12">
      <c r="C30" s="292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3:26" ht="12">
      <c r="C31" s="292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3:26" ht="12">
      <c r="C32" s="292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3:26" ht="12">
      <c r="C33" s="292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3:26" ht="12">
      <c r="C34" s="292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3:26" ht="12">
      <c r="C35" s="292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3:26" ht="12">
      <c r="C36" s="292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3:26" ht="12">
      <c r="C37" s="292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3:26" ht="12">
      <c r="C38" s="292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3:26" ht="12">
      <c r="C39" s="292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3:26" ht="12">
      <c r="C40" s="292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3:26" ht="12">
      <c r="C41" s="292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3:26" ht="12">
      <c r="C42" s="292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3:26" ht="12">
      <c r="C43" s="292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3:26" ht="12">
      <c r="C44" s="295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7"/>
    </row>
  </sheetData>
  <sheetProtection/>
  <mergeCells count="27">
    <mergeCell ref="V20:W20"/>
    <mergeCell ref="X20:Z20"/>
    <mergeCell ref="C18:T18"/>
    <mergeCell ref="V18:W18"/>
    <mergeCell ref="X18:Z18"/>
    <mergeCell ref="C22:T22"/>
    <mergeCell ref="C20:T20"/>
    <mergeCell ref="V19:W19"/>
    <mergeCell ref="X19:Z19"/>
    <mergeCell ref="V7:Z7"/>
    <mergeCell ref="V8:Z8"/>
    <mergeCell ref="X15:Z15"/>
    <mergeCell ref="X16:Z16"/>
    <mergeCell ref="X17:Z17"/>
    <mergeCell ref="V17:W17"/>
    <mergeCell ref="V9:Z9"/>
    <mergeCell ref="U15:W15"/>
    <mergeCell ref="C28:Z44"/>
    <mergeCell ref="I3:Z3"/>
    <mergeCell ref="I4:T4"/>
    <mergeCell ref="C15:T15"/>
    <mergeCell ref="V22:W22"/>
    <mergeCell ref="V16:W16"/>
    <mergeCell ref="C21:T21"/>
    <mergeCell ref="V21:W21"/>
    <mergeCell ref="X21:Z21"/>
    <mergeCell ref="X22:Z22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89" r:id="rId1"/>
  <headerFooter>
    <oddHeader>&amp;C&amp;A&amp;R作成日：○○年4月1日
最終更新日：○○年6月13日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W23" sqref="W23"/>
      <selection pane="bottomLeft" activeCell="W23" sqref="W23"/>
    </sheetView>
  </sheetViews>
  <sheetFormatPr defaultColWidth="11.625" defaultRowHeight="13.5"/>
  <cols>
    <col min="1" max="1" width="2.625" style="59" customWidth="1"/>
    <col min="2" max="2" width="3.1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125" style="60" customWidth="1"/>
    <col min="8" max="8" width="2.625" style="59" customWidth="1"/>
    <col min="9" max="9" width="10.125" style="60" customWidth="1"/>
    <col min="10" max="10" width="2.625" style="59" customWidth="1"/>
    <col min="11" max="11" width="10.125" style="60" customWidth="1"/>
    <col min="12" max="12" width="2.625" style="59" customWidth="1"/>
    <col min="13" max="13" width="10.125" style="60" customWidth="1"/>
    <col min="14" max="14" width="2.625" style="59" customWidth="1"/>
    <col min="15" max="15" width="10.125" style="60" customWidth="1"/>
    <col min="16" max="16" width="2.625" style="59" customWidth="1"/>
    <col min="17" max="17" width="10.125" style="60" customWidth="1"/>
    <col min="18" max="18" width="3.00390625" style="60" bestFit="1" customWidth="1"/>
    <col min="19" max="19" width="10.125" style="60" customWidth="1"/>
    <col min="20" max="20" width="19.625" style="59" customWidth="1"/>
    <col min="21" max="21" width="2.625" style="59" customWidth="1"/>
    <col min="22" max="16384" width="11.625" style="59" customWidth="1"/>
  </cols>
  <sheetData>
    <row r="2" spans="3:20" ht="15" customHeight="1">
      <c r="C2" s="58" t="s">
        <v>140</v>
      </c>
      <c r="D2" s="58"/>
      <c r="T2" s="61"/>
    </row>
    <row r="3" spans="5:20" ht="15" customHeight="1">
      <c r="E3" s="58"/>
      <c r="F3" s="58"/>
      <c r="H3" s="58"/>
      <c r="J3" s="58"/>
      <c r="L3" s="58"/>
      <c r="N3" s="58"/>
      <c r="P3" s="58"/>
      <c r="S3" s="62" t="s">
        <v>72</v>
      </c>
      <c r="T3" s="61"/>
    </row>
    <row r="4" spans="3:20" ht="13.5" customHeight="1">
      <c r="C4" s="348" t="s">
        <v>73</v>
      </c>
      <c r="D4" s="349"/>
      <c r="E4" s="350"/>
      <c r="F4" s="343" t="s">
        <v>74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5"/>
      <c r="R4" s="337" t="s">
        <v>75</v>
      </c>
      <c r="S4" s="338"/>
      <c r="T4" s="341" t="s">
        <v>76</v>
      </c>
    </row>
    <row r="5" spans="3:20" ht="16.5" customHeight="1" thickBot="1">
      <c r="C5" s="351"/>
      <c r="D5" s="352"/>
      <c r="E5" s="353"/>
      <c r="F5" s="335" t="s">
        <v>194</v>
      </c>
      <c r="G5" s="336"/>
      <c r="H5" s="335" t="s">
        <v>195</v>
      </c>
      <c r="I5" s="336"/>
      <c r="J5" s="335" t="s">
        <v>196</v>
      </c>
      <c r="K5" s="336"/>
      <c r="L5" s="335" t="s">
        <v>197</v>
      </c>
      <c r="M5" s="336"/>
      <c r="N5" s="335" t="s">
        <v>198</v>
      </c>
      <c r="O5" s="336"/>
      <c r="P5" s="354" t="s">
        <v>129</v>
      </c>
      <c r="Q5" s="355"/>
      <c r="R5" s="339"/>
      <c r="S5" s="340"/>
      <c r="T5" s="342"/>
    </row>
    <row r="6" spans="2:20" ht="16.5" customHeight="1" thickTop="1">
      <c r="B6" s="57">
        <v>1</v>
      </c>
      <c r="C6" s="63" t="s">
        <v>207</v>
      </c>
      <c r="D6" s="64"/>
      <c r="E6" s="65"/>
      <c r="F6" s="65"/>
      <c r="G6" s="66"/>
      <c r="H6" s="65"/>
      <c r="I6" s="66"/>
      <c r="J6" s="65"/>
      <c r="K6" s="67"/>
      <c r="L6" s="65"/>
      <c r="M6" s="67"/>
      <c r="N6" s="65"/>
      <c r="O6" s="67"/>
      <c r="P6" s="65"/>
      <c r="Q6" s="67"/>
      <c r="R6" s="67"/>
      <c r="S6" s="66"/>
      <c r="T6" s="68"/>
    </row>
    <row r="7" spans="2:20" ht="16.5" customHeight="1">
      <c r="B7" s="57">
        <v>2</v>
      </c>
      <c r="C7" s="69"/>
      <c r="D7" s="288" t="s">
        <v>205</v>
      </c>
      <c r="E7" s="70"/>
      <c r="F7" s="190"/>
      <c r="G7" s="245">
        <f>'【様式2】見積額一覧（システム開発・機能追加改修）'!K5</f>
        <v>0</v>
      </c>
      <c r="H7" s="193"/>
      <c r="I7" s="245">
        <v>0</v>
      </c>
      <c r="J7" s="193"/>
      <c r="K7" s="245">
        <v>0</v>
      </c>
      <c r="L7" s="193"/>
      <c r="M7" s="245">
        <v>0</v>
      </c>
      <c r="N7" s="193"/>
      <c r="O7" s="245">
        <v>0</v>
      </c>
      <c r="P7" s="193"/>
      <c r="Q7" s="245">
        <v>0</v>
      </c>
      <c r="R7" s="211" t="s">
        <v>135</v>
      </c>
      <c r="S7" s="204">
        <f>SUM(G7:Q7)</f>
        <v>0</v>
      </c>
      <c r="T7" s="71"/>
    </row>
    <row r="8" spans="2:20" ht="16.5" customHeight="1">
      <c r="B8" s="57">
        <v>3</v>
      </c>
      <c r="C8" s="69"/>
      <c r="D8" s="274"/>
      <c r="E8" s="275"/>
      <c r="F8" s="271"/>
      <c r="G8" s="251"/>
      <c r="H8" s="272"/>
      <c r="I8" s="251"/>
      <c r="J8" s="272"/>
      <c r="K8" s="251"/>
      <c r="L8" s="272"/>
      <c r="M8" s="251"/>
      <c r="N8" s="272"/>
      <c r="O8" s="251"/>
      <c r="P8" s="272"/>
      <c r="Q8" s="251"/>
      <c r="R8" s="212" t="s">
        <v>153</v>
      </c>
      <c r="S8" s="205"/>
      <c r="T8" s="273"/>
    </row>
    <row r="9" spans="2:20" ht="16.5" customHeight="1">
      <c r="B9" s="57">
        <v>8</v>
      </c>
      <c r="C9" s="72"/>
      <c r="D9" s="73"/>
      <c r="E9" s="268" t="s">
        <v>77</v>
      </c>
      <c r="F9" s="189"/>
      <c r="G9" s="246">
        <f>SUM(G7:G8)</f>
        <v>0</v>
      </c>
      <c r="H9" s="189"/>
      <c r="I9" s="248">
        <f>SUM(I7:I8)</f>
        <v>0</v>
      </c>
      <c r="J9" s="189"/>
      <c r="K9" s="248">
        <f>SUM(K7:K8)</f>
        <v>0</v>
      </c>
      <c r="L9" s="189"/>
      <c r="M9" s="248">
        <f>SUM(M7:M8)</f>
        <v>0</v>
      </c>
      <c r="N9" s="189"/>
      <c r="O9" s="253">
        <f>SUM(O7:O8)</f>
        <v>0</v>
      </c>
      <c r="P9" s="189"/>
      <c r="Q9" s="248">
        <f>SUM(Q7:Q8)</f>
        <v>0</v>
      </c>
      <c r="R9" s="213" t="s">
        <v>121</v>
      </c>
      <c r="S9" s="199">
        <f>SUM(S7:S8)</f>
        <v>0</v>
      </c>
      <c r="T9" s="75"/>
    </row>
    <row r="10" spans="2:20" s="91" customFormat="1" ht="16.5" customHeight="1">
      <c r="B10" s="57"/>
      <c r="E10" s="93"/>
      <c r="F10" s="93"/>
      <c r="G10" s="94"/>
      <c r="H10" s="93"/>
      <c r="I10" s="94"/>
      <c r="J10" s="93"/>
      <c r="K10" s="94"/>
      <c r="L10" s="93"/>
      <c r="M10" s="94"/>
      <c r="N10" s="93"/>
      <c r="O10" s="95"/>
      <c r="P10" s="93"/>
      <c r="Q10" s="94"/>
      <c r="R10" s="94"/>
      <c r="S10" s="96"/>
      <c r="T10" s="92"/>
    </row>
    <row r="11" spans="2:20" ht="16.5" customHeight="1">
      <c r="B11" s="57">
        <v>9</v>
      </c>
      <c r="C11" s="76" t="s">
        <v>78</v>
      </c>
      <c r="D11" s="77"/>
      <c r="E11" s="78"/>
      <c r="F11" s="78"/>
      <c r="G11" s="79"/>
      <c r="H11" s="78"/>
      <c r="I11" s="79"/>
      <c r="J11" s="78"/>
      <c r="K11" s="79"/>
      <c r="L11" s="78"/>
      <c r="M11" s="79"/>
      <c r="N11" s="78"/>
      <c r="O11" s="79"/>
      <c r="P11" s="78"/>
      <c r="Q11" s="79"/>
      <c r="R11" s="79"/>
      <c r="S11" s="79"/>
      <c r="T11" s="83"/>
    </row>
    <row r="12" spans="2:20" ht="16.5" customHeight="1">
      <c r="B12" s="57">
        <v>10</v>
      </c>
      <c r="C12" s="80"/>
      <c r="D12" s="288" t="s">
        <v>199</v>
      </c>
      <c r="E12" s="84"/>
      <c r="F12" s="84"/>
      <c r="G12" s="85"/>
      <c r="H12" s="84"/>
      <c r="I12" s="86"/>
      <c r="J12" s="84"/>
      <c r="K12" s="86"/>
      <c r="L12" s="84"/>
      <c r="M12" s="86"/>
      <c r="N12" s="84"/>
      <c r="O12" s="86"/>
      <c r="P12" s="84"/>
      <c r="Q12" s="86"/>
      <c r="R12" s="86"/>
      <c r="S12" s="86"/>
      <c r="T12" s="87"/>
    </row>
    <row r="13" spans="2:20" ht="16.5" customHeight="1">
      <c r="B13" s="57">
        <v>11</v>
      </c>
      <c r="C13" s="80"/>
      <c r="D13" s="88"/>
      <c r="E13" s="89" t="s">
        <v>208</v>
      </c>
      <c r="F13" s="249" t="s">
        <v>115</v>
      </c>
      <c r="G13" s="285">
        <f>'【様式2】見積額一覧（システム開発・機能追加改修）'!$K$24/2</f>
        <v>0</v>
      </c>
      <c r="H13" s="249" t="s">
        <v>115</v>
      </c>
      <c r="I13" s="210">
        <f>'【様式2】見積額一覧（システム開発・機能追加改修）'!$K$24</f>
        <v>0</v>
      </c>
      <c r="J13" s="249" t="s">
        <v>115</v>
      </c>
      <c r="K13" s="210">
        <f>'【様式2】見積額一覧（システム開発・機能追加改修）'!$K$24</f>
        <v>0</v>
      </c>
      <c r="L13" s="249" t="s">
        <v>115</v>
      </c>
      <c r="M13" s="210">
        <f>'【様式2】見積額一覧（システム開発・機能追加改修）'!$K$24</f>
        <v>0</v>
      </c>
      <c r="N13" s="249" t="s">
        <v>115</v>
      </c>
      <c r="O13" s="210">
        <f>'【様式2】見積額一覧（システム開発・機能追加改修）'!$K$24</f>
        <v>0</v>
      </c>
      <c r="P13" s="194" t="s">
        <v>115</v>
      </c>
      <c r="Q13" s="251">
        <f>'【様式2】見積額一覧（システム開発・機能追加改修）'!$K$24/2</f>
        <v>0</v>
      </c>
      <c r="R13" s="208"/>
      <c r="S13" s="204">
        <f>SUM(G13:Q13)</f>
        <v>0</v>
      </c>
      <c r="T13" s="81"/>
    </row>
    <row r="14" spans="2:20" ht="16.5" customHeight="1">
      <c r="B14" s="57">
        <v>12</v>
      </c>
      <c r="C14" s="80"/>
      <c r="D14" s="88"/>
      <c r="E14" s="89" t="s">
        <v>79</v>
      </c>
      <c r="F14" s="249" t="s">
        <v>116</v>
      </c>
      <c r="G14" s="207">
        <f>'【様式2】見積額一覧（システム開発・機能追加改修）'!$K$29/2</f>
        <v>0</v>
      </c>
      <c r="H14" s="249" t="s">
        <v>116</v>
      </c>
      <c r="I14" s="207">
        <f>'【様式2】見積額一覧（システム開発・機能追加改修）'!$K$29</f>
        <v>0</v>
      </c>
      <c r="J14" s="249" t="s">
        <v>116</v>
      </c>
      <c r="K14" s="207">
        <f>'【様式2】見積額一覧（システム開発・機能追加改修）'!$K$29</f>
        <v>0</v>
      </c>
      <c r="L14" s="249" t="s">
        <v>116</v>
      </c>
      <c r="M14" s="207">
        <f>'【様式2】見積額一覧（システム開発・機能追加改修）'!$K$29</f>
        <v>0</v>
      </c>
      <c r="N14" s="249" t="s">
        <v>116</v>
      </c>
      <c r="O14" s="207">
        <f>'【様式2】見積額一覧（システム開発・機能追加改修）'!$K$29</f>
        <v>0</v>
      </c>
      <c r="P14" s="195" t="s">
        <v>116</v>
      </c>
      <c r="Q14" s="247">
        <f>'【様式2】見積額一覧（システム開発・機能追加改修）'!$K$29/2</f>
        <v>0</v>
      </c>
      <c r="R14" s="209"/>
      <c r="S14" s="207">
        <f>SUM(G14:Q14)</f>
        <v>0</v>
      </c>
      <c r="T14" s="90"/>
    </row>
    <row r="15" spans="2:20" ht="16.5" customHeight="1">
      <c r="B15" s="57">
        <v>13</v>
      </c>
      <c r="C15" s="80"/>
      <c r="D15" s="88"/>
      <c r="E15" s="89"/>
      <c r="F15" s="249" t="s">
        <v>157</v>
      </c>
      <c r="G15" s="207">
        <f>'【様式2】見積額一覧（システム開発・機能追加改修）'!$K$34/2</f>
        <v>0</v>
      </c>
      <c r="H15" s="249" t="s">
        <v>157</v>
      </c>
      <c r="I15" s="207">
        <f>'【様式2】見積額一覧（システム開発・機能追加改修）'!$K$34</f>
        <v>0</v>
      </c>
      <c r="J15" s="249" t="s">
        <v>157</v>
      </c>
      <c r="K15" s="207">
        <f>'【様式2】見積額一覧（システム開発・機能追加改修）'!$K$34</f>
        <v>0</v>
      </c>
      <c r="L15" s="249" t="s">
        <v>157</v>
      </c>
      <c r="M15" s="207">
        <f>'【様式2】見積額一覧（システム開発・機能追加改修）'!$K$34</f>
        <v>0</v>
      </c>
      <c r="N15" s="249" t="s">
        <v>157</v>
      </c>
      <c r="O15" s="207">
        <f>'【様式2】見積額一覧（システム開発・機能追加改修）'!$K$34</f>
        <v>0</v>
      </c>
      <c r="P15" s="195" t="s">
        <v>157</v>
      </c>
      <c r="Q15" s="247">
        <f>'【様式2】見積額一覧（システム開発・機能追加改修）'!$K$34/2</f>
        <v>0</v>
      </c>
      <c r="R15" s="209"/>
      <c r="S15" s="207">
        <f>SUM(G15:Q15)</f>
        <v>0</v>
      </c>
      <c r="T15" s="90"/>
    </row>
    <row r="16" spans="2:20" ht="16.5" customHeight="1">
      <c r="B16" s="57">
        <v>14</v>
      </c>
      <c r="C16" s="80"/>
      <c r="D16" s="88"/>
      <c r="E16" s="132"/>
      <c r="F16" s="250" t="s">
        <v>117</v>
      </c>
      <c r="G16" s="210">
        <f>'【様式2】見積額一覧（システム開発・機能追加改修）'!$K$35</f>
        <v>0</v>
      </c>
      <c r="H16" s="250" t="s">
        <v>117</v>
      </c>
      <c r="I16" s="210">
        <f>'【様式2】見積額一覧（システム開発・機能追加改修）'!$K$35</f>
        <v>0</v>
      </c>
      <c r="J16" s="250" t="s">
        <v>117</v>
      </c>
      <c r="K16" s="210">
        <f>'【様式2】見積額一覧（システム開発・機能追加改修）'!$K$35</f>
        <v>0</v>
      </c>
      <c r="L16" s="250" t="s">
        <v>117</v>
      </c>
      <c r="M16" s="210">
        <f>'【様式2】見積額一覧（システム開発・機能追加改修）'!$K$35</f>
        <v>0</v>
      </c>
      <c r="N16" s="250" t="s">
        <v>117</v>
      </c>
      <c r="O16" s="210">
        <f>'【様式2】見積額一覧（システム開発・機能追加改修）'!$K$35</f>
        <v>0</v>
      </c>
      <c r="P16" s="196" t="s">
        <v>117</v>
      </c>
      <c r="Q16" s="201">
        <f>'【様式2】見積額一覧（システム開発・機能追加改修）'!$K$35</f>
        <v>0</v>
      </c>
      <c r="R16" s="206"/>
      <c r="S16" s="205">
        <f>SUM(G16:Q16)</f>
        <v>0</v>
      </c>
      <c r="T16" s="82"/>
    </row>
    <row r="17" spans="2:20" ht="16.5" customHeight="1">
      <c r="B17" s="57">
        <v>15</v>
      </c>
      <c r="C17" s="72"/>
      <c r="D17" s="78"/>
      <c r="E17" s="74" t="s">
        <v>77</v>
      </c>
      <c r="F17" s="198" t="s">
        <v>158</v>
      </c>
      <c r="G17" s="202">
        <f aca="true" t="shared" si="0" ref="G17:Q17">SUM(G13:G16)</f>
        <v>0</v>
      </c>
      <c r="H17" s="198" t="s">
        <v>158</v>
      </c>
      <c r="I17" s="202">
        <f t="shared" si="0"/>
        <v>0</v>
      </c>
      <c r="J17" s="198" t="s">
        <v>158</v>
      </c>
      <c r="K17" s="202">
        <f t="shared" si="0"/>
        <v>0</v>
      </c>
      <c r="L17" s="198" t="s">
        <v>158</v>
      </c>
      <c r="M17" s="202">
        <f t="shared" si="0"/>
        <v>0</v>
      </c>
      <c r="N17" s="198" t="s">
        <v>158</v>
      </c>
      <c r="O17" s="286">
        <f t="shared" si="0"/>
        <v>0</v>
      </c>
      <c r="P17" s="284" t="s">
        <v>158</v>
      </c>
      <c r="Q17" s="248">
        <f t="shared" si="0"/>
        <v>0</v>
      </c>
      <c r="R17" s="213" t="s">
        <v>122</v>
      </c>
      <c r="S17" s="199">
        <f>SUM(S13:S16)</f>
        <v>0</v>
      </c>
      <c r="T17" s="75"/>
    </row>
    <row r="18" spans="3:20" ht="16.5" customHeight="1">
      <c r="C18" s="126"/>
      <c r="D18" s="126"/>
      <c r="E18" s="127"/>
      <c r="F18" s="280"/>
      <c r="G18" s="96"/>
      <c r="H18" s="280"/>
      <c r="I18" s="96"/>
      <c r="J18" s="280"/>
      <c r="K18" s="96"/>
      <c r="L18" s="280"/>
      <c r="M18" s="96"/>
      <c r="N18" s="280"/>
      <c r="O18" s="128"/>
      <c r="P18" s="280"/>
      <c r="Q18" s="96"/>
      <c r="R18" s="96"/>
      <c r="S18" s="96"/>
      <c r="T18" s="129"/>
    </row>
    <row r="19" spans="2:22" ht="16.5" customHeight="1">
      <c r="B19" s="57">
        <v>16</v>
      </c>
      <c r="C19" s="76" t="s">
        <v>108</v>
      </c>
      <c r="D19" s="77"/>
      <c r="E19" s="78"/>
      <c r="F19" s="281"/>
      <c r="G19" s="79"/>
      <c r="H19" s="281"/>
      <c r="I19" s="79"/>
      <c r="J19" s="281"/>
      <c r="K19" s="79"/>
      <c r="L19" s="281"/>
      <c r="M19" s="79"/>
      <c r="N19" s="281"/>
      <c r="O19" s="79"/>
      <c r="P19" s="281"/>
      <c r="Q19" s="79"/>
      <c r="R19" s="79"/>
      <c r="S19" s="79"/>
      <c r="T19" s="124"/>
      <c r="V19" s="61"/>
    </row>
    <row r="20" spans="2:22" ht="16.5" customHeight="1">
      <c r="B20" s="57">
        <v>17</v>
      </c>
      <c r="C20" s="80"/>
      <c r="D20" s="269" t="s">
        <v>143</v>
      </c>
      <c r="E20" s="270"/>
      <c r="F20" s="282" t="s">
        <v>123</v>
      </c>
      <c r="G20" s="191">
        <f>'【様式5】（明細）物品調達'!$L$8</f>
        <v>0</v>
      </c>
      <c r="H20" s="282" t="s">
        <v>123</v>
      </c>
      <c r="I20" s="118"/>
      <c r="J20" s="282" t="s">
        <v>123</v>
      </c>
      <c r="K20" s="118"/>
      <c r="L20" s="282" t="s">
        <v>123</v>
      </c>
      <c r="M20" s="118"/>
      <c r="N20" s="282" t="s">
        <v>123</v>
      </c>
      <c r="O20" s="118"/>
      <c r="P20" s="282" t="s">
        <v>123</v>
      </c>
      <c r="Q20" s="200"/>
      <c r="R20" s="193" t="s">
        <v>186</v>
      </c>
      <c r="S20" s="204">
        <f>SUM(G20:Q20)</f>
        <v>0</v>
      </c>
      <c r="T20" s="81"/>
      <c r="V20" s="125"/>
    </row>
    <row r="21" spans="2:20" ht="16.5" customHeight="1">
      <c r="B21" s="57">
        <v>18</v>
      </c>
      <c r="C21" s="69"/>
      <c r="D21" s="174"/>
      <c r="E21" s="268" t="s">
        <v>77</v>
      </c>
      <c r="F21" s="279" t="s">
        <v>159</v>
      </c>
      <c r="G21" s="192">
        <f>SUM(G20:G20)</f>
        <v>0</v>
      </c>
      <c r="H21" s="279" t="s">
        <v>159</v>
      </c>
      <c r="I21" s="192">
        <f>SUM(I20:I20)</f>
        <v>0</v>
      </c>
      <c r="J21" s="279" t="s">
        <v>159</v>
      </c>
      <c r="K21" s="192">
        <f>SUM(K20:K20)</f>
        <v>0</v>
      </c>
      <c r="L21" s="279" t="s">
        <v>159</v>
      </c>
      <c r="M21" s="192">
        <f>SUM(M20:M20)</f>
        <v>0</v>
      </c>
      <c r="N21" s="279" t="s">
        <v>159</v>
      </c>
      <c r="O21" s="252">
        <f>SUM(O20:O20)</f>
        <v>0</v>
      </c>
      <c r="P21" s="279" t="s">
        <v>159</v>
      </c>
      <c r="Q21" s="175">
        <f>SUM(Q20:Q20)</f>
        <v>0</v>
      </c>
      <c r="R21" s="276" t="s">
        <v>187</v>
      </c>
      <c r="S21" s="202">
        <f>SUM(S20:S20)</f>
        <v>0</v>
      </c>
      <c r="T21" s="75"/>
    </row>
    <row r="22" spans="2:20" ht="16.5" customHeight="1">
      <c r="B22" s="57">
        <v>19</v>
      </c>
      <c r="C22" s="76" t="s">
        <v>111</v>
      </c>
      <c r="D22" s="77"/>
      <c r="E22" s="78"/>
      <c r="F22" s="283"/>
      <c r="G22" s="175"/>
      <c r="H22" s="283"/>
      <c r="I22" s="175"/>
      <c r="J22" s="283"/>
      <c r="K22" s="175"/>
      <c r="L22" s="283"/>
      <c r="M22" s="175"/>
      <c r="N22" s="283"/>
      <c r="O22" s="175"/>
      <c r="P22" s="283"/>
      <c r="Q22" s="175"/>
      <c r="R22" s="175"/>
      <c r="S22" s="175"/>
      <c r="T22" s="83"/>
    </row>
    <row r="23" spans="2:20" ht="16.5" customHeight="1">
      <c r="B23" s="57">
        <v>20</v>
      </c>
      <c r="C23" s="80"/>
      <c r="D23" s="269" t="s">
        <v>143</v>
      </c>
      <c r="E23" s="270"/>
      <c r="F23" s="197" t="s">
        <v>118</v>
      </c>
      <c r="G23" s="131">
        <f>'【様式5】（明細）物品調達'!$W$8*6/12</f>
        <v>0</v>
      </c>
      <c r="H23" s="197" t="s">
        <v>118</v>
      </c>
      <c r="I23" s="131">
        <f>'【様式5】（明細）物品調達'!$W$8</f>
        <v>0</v>
      </c>
      <c r="J23" s="197" t="s">
        <v>118</v>
      </c>
      <c r="K23" s="131">
        <f>'【様式5】（明細）物品調達'!$W$8</f>
        <v>0</v>
      </c>
      <c r="L23" s="197" t="s">
        <v>118</v>
      </c>
      <c r="M23" s="131">
        <f>'【様式5】（明細）物品調達'!$W$8</f>
        <v>0</v>
      </c>
      <c r="N23" s="197" t="s">
        <v>118</v>
      </c>
      <c r="O23" s="131">
        <f>'【様式5】（明細）物品調達'!$W$8</f>
        <v>0</v>
      </c>
      <c r="P23" s="197" t="s">
        <v>118</v>
      </c>
      <c r="Q23" s="203">
        <f>'【様式5】（明細）物品調達'!$W$8*6/12</f>
        <v>0</v>
      </c>
      <c r="R23" s="214" t="s">
        <v>188</v>
      </c>
      <c r="S23" s="207">
        <f>SUM(G23:Q23)</f>
        <v>0</v>
      </c>
      <c r="T23" s="81"/>
    </row>
    <row r="24" spans="2:20" ht="16.5" customHeight="1">
      <c r="B24" s="57">
        <v>21</v>
      </c>
      <c r="C24" s="72"/>
      <c r="D24" s="73"/>
      <c r="E24" s="74" t="s">
        <v>77</v>
      </c>
      <c r="F24" s="198" t="s">
        <v>119</v>
      </c>
      <c r="G24" s="192">
        <f>SUM(G23:G23)</f>
        <v>0</v>
      </c>
      <c r="H24" s="198" t="s">
        <v>119</v>
      </c>
      <c r="I24" s="192">
        <f>SUM(I23:I23)</f>
        <v>0</v>
      </c>
      <c r="J24" s="198" t="s">
        <v>119</v>
      </c>
      <c r="K24" s="192">
        <f>SUM(K23:K23)</f>
        <v>0</v>
      </c>
      <c r="L24" s="198" t="s">
        <v>119</v>
      </c>
      <c r="M24" s="192">
        <f>SUM(M23:M23)</f>
        <v>0</v>
      </c>
      <c r="N24" s="198" t="s">
        <v>119</v>
      </c>
      <c r="O24" s="192">
        <f>SUM(O23:O23)</f>
        <v>0</v>
      </c>
      <c r="P24" s="198" t="s">
        <v>119</v>
      </c>
      <c r="Q24" s="175">
        <f>SUM(Q23:Q23)</f>
        <v>0</v>
      </c>
      <c r="R24" s="215" t="s">
        <v>189</v>
      </c>
      <c r="S24" s="175">
        <f>SUM(S23:S23)</f>
        <v>0</v>
      </c>
      <c r="T24" s="173"/>
    </row>
    <row r="25" spans="2:20" ht="16.5" customHeight="1">
      <c r="B25" s="57">
        <v>22</v>
      </c>
      <c r="C25" s="72"/>
      <c r="D25" s="73"/>
      <c r="E25" s="74" t="s">
        <v>110</v>
      </c>
      <c r="F25" s="279"/>
      <c r="G25" s="192">
        <f>SUM(G21,G24)</f>
        <v>0</v>
      </c>
      <c r="H25" s="279"/>
      <c r="I25" s="192">
        <f>SUM(I21,I24)</f>
        <v>0</v>
      </c>
      <c r="J25" s="279"/>
      <c r="K25" s="192">
        <f>SUM(K21,K24)</f>
        <v>0</v>
      </c>
      <c r="L25" s="279"/>
      <c r="M25" s="192">
        <f>SUM(M21,M24)</f>
        <v>0</v>
      </c>
      <c r="N25" s="279"/>
      <c r="O25" s="192">
        <f>SUM(O21,O24)</f>
        <v>0</v>
      </c>
      <c r="P25" s="279"/>
      <c r="Q25" s="175">
        <f>SUM(Q21,Q24)</f>
        <v>0</v>
      </c>
      <c r="R25" s="213" t="s">
        <v>124</v>
      </c>
      <c r="S25" s="175">
        <f>SUM(S21,S24)</f>
        <v>0</v>
      </c>
      <c r="T25" s="173"/>
    </row>
    <row r="26" spans="3:20" ht="16.5" customHeight="1">
      <c r="C26" s="126"/>
      <c r="D26" s="126"/>
      <c r="E26" s="127"/>
      <c r="F26" s="280"/>
      <c r="G26" s="96"/>
      <c r="H26" s="280"/>
      <c r="I26" s="96"/>
      <c r="J26" s="280"/>
      <c r="K26" s="96"/>
      <c r="L26" s="280"/>
      <c r="M26" s="96"/>
      <c r="N26" s="280"/>
      <c r="O26" s="96"/>
      <c r="P26" s="280"/>
      <c r="Q26" s="96"/>
      <c r="R26" s="96"/>
      <c r="S26" s="96"/>
      <c r="T26" s="129"/>
    </row>
    <row r="27" spans="2:22" ht="16.5" customHeight="1">
      <c r="B27" s="57">
        <v>23</v>
      </c>
      <c r="C27" s="76" t="s">
        <v>109</v>
      </c>
      <c r="D27" s="77"/>
      <c r="E27" s="78"/>
      <c r="F27" s="283"/>
      <c r="G27" s="175"/>
      <c r="H27" s="283"/>
      <c r="I27" s="175"/>
      <c r="J27" s="283"/>
      <c r="K27" s="175"/>
      <c r="L27" s="283"/>
      <c r="M27" s="175"/>
      <c r="N27" s="283"/>
      <c r="O27" s="175"/>
      <c r="P27" s="283"/>
      <c r="Q27" s="175"/>
      <c r="R27" s="175"/>
      <c r="S27" s="175"/>
      <c r="T27" s="124"/>
      <c r="V27" s="61"/>
    </row>
    <row r="28" spans="2:22" ht="16.5" customHeight="1">
      <c r="B28" s="57">
        <v>24</v>
      </c>
      <c r="C28" s="80"/>
      <c r="D28" s="269" t="s">
        <v>143</v>
      </c>
      <c r="E28" s="270"/>
      <c r="F28" s="277" t="s">
        <v>160</v>
      </c>
      <c r="G28" s="191">
        <f>IF(OR('【様式5】（明細）物品調達'!$Q$8=0,'【様式5】（明細）物品調達'!$Q$8=""),"",'【様式5】（明細）物品調達'!$Q$8*6/12)</f>
      </c>
      <c r="H28" s="277" t="s">
        <v>160</v>
      </c>
      <c r="I28" s="118">
        <f>IF(OR('【様式5】（明細）物品調達'!$Q$8=0,'【様式5】（明細）物品調達'!$Q$8=""),"",'【様式5】（明細）物品調達'!$Q$8)</f>
      </c>
      <c r="J28" s="277" t="s">
        <v>160</v>
      </c>
      <c r="K28" s="118">
        <f>IF(OR('【様式5】（明細）物品調達'!$Q$8=0,'【様式5】（明細）物品調達'!$Q$8=""),"",'【様式5】（明細）物品調達'!$Q$8)</f>
      </c>
      <c r="L28" s="277" t="s">
        <v>160</v>
      </c>
      <c r="M28" s="118">
        <f>IF(OR('【様式5】（明細）物品調達'!$Q$8=0,'【様式5】（明細）物品調達'!$Q$8=""),"",'【様式5】（明細）物品調達'!$Q$8)</f>
      </c>
      <c r="N28" s="277" t="s">
        <v>160</v>
      </c>
      <c r="O28" s="118">
        <f>IF(OR('【様式5】（明細）物品調達'!$Q$8=0,'【様式5】（明細）物品調達'!$Q$8=""),"",'【様式5】（明細）物品調達'!$Q$8)</f>
      </c>
      <c r="P28" s="277" t="s">
        <v>160</v>
      </c>
      <c r="Q28" s="200">
        <f>IF(OR('【様式5】（明細）物品調達'!$Q$8=0,'【様式5】（明細）物品調達'!$Q$8=""),"",'【様式5】（明細）物品調達'!$Q$8*6/12)</f>
      </c>
      <c r="R28" s="214" t="s">
        <v>190</v>
      </c>
      <c r="S28" s="204">
        <f>SUM(G28:Q28)</f>
        <v>0</v>
      </c>
      <c r="T28" s="81" t="s">
        <v>130</v>
      </c>
      <c r="V28" s="125"/>
    </row>
    <row r="29" spans="2:20" ht="16.5" customHeight="1">
      <c r="B29" s="57">
        <v>25</v>
      </c>
      <c r="C29" s="72"/>
      <c r="D29" s="73"/>
      <c r="E29" s="74" t="s">
        <v>77</v>
      </c>
      <c r="F29" s="198" t="s">
        <v>161</v>
      </c>
      <c r="G29" s="192">
        <f>SUM(G28:G28)</f>
        <v>0</v>
      </c>
      <c r="H29" s="198" t="s">
        <v>161</v>
      </c>
      <c r="I29" s="192">
        <f>SUM(I28:I28)</f>
        <v>0</v>
      </c>
      <c r="J29" s="198" t="s">
        <v>161</v>
      </c>
      <c r="K29" s="192">
        <f>SUM(K28:K28)</f>
        <v>0</v>
      </c>
      <c r="L29" s="198" t="s">
        <v>161</v>
      </c>
      <c r="M29" s="192">
        <f>SUM(M28:M28)</f>
        <v>0</v>
      </c>
      <c r="N29" s="198" t="s">
        <v>161</v>
      </c>
      <c r="O29" s="252">
        <f>SUM(O28:O28)</f>
        <v>0</v>
      </c>
      <c r="P29" s="198" t="s">
        <v>161</v>
      </c>
      <c r="Q29" s="175">
        <f>SUM(Q28:Q28)</f>
        <v>0</v>
      </c>
      <c r="R29" s="215" t="s">
        <v>163</v>
      </c>
      <c r="S29" s="202">
        <f>SUM(S28:S28)</f>
        <v>0</v>
      </c>
      <c r="T29" s="75"/>
    </row>
    <row r="30" spans="2:20" ht="16.5" customHeight="1">
      <c r="B30" s="57">
        <v>26</v>
      </c>
      <c r="C30" s="76" t="s">
        <v>112</v>
      </c>
      <c r="D30" s="77"/>
      <c r="E30" s="130"/>
      <c r="F30" s="278"/>
      <c r="G30" s="175"/>
      <c r="H30" s="278"/>
      <c r="I30" s="175"/>
      <c r="J30" s="278"/>
      <c r="K30" s="175"/>
      <c r="L30" s="278"/>
      <c r="M30" s="175"/>
      <c r="N30" s="278"/>
      <c r="O30" s="175"/>
      <c r="P30" s="278"/>
      <c r="Q30" s="175"/>
      <c r="R30" s="175"/>
      <c r="S30" s="175"/>
      <c r="T30" s="83"/>
    </row>
    <row r="31" spans="2:20" ht="16.5" customHeight="1">
      <c r="B31" s="57">
        <v>27</v>
      </c>
      <c r="C31" s="80"/>
      <c r="D31" s="269" t="s">
        <v>143</v>
      </c>
      <c r="E31" s="270"/>
      <c r="F31" s="197" t="s">
        <v>154</v>
      </c>
      <c r="G31" s="131">
        <f>IF(OR('【様式5】（明細）物品調達'!$Q$8=0,'【様式5】（明細）物品調達'!$Q$8=""),"",'【様式5】（明細）物品調達'!$W$8*6/12)</f>
      </c>
      <c r="H31" s="197" t="s">
        <v>154</v>
      </c>
      <c r="I31" s="119">
        <f>IF(OR('【様式5】（明細）物品調達'!$Q$8=0,'【様式5】（明細）物品調達'!$Q$8=""),"",'【様式5】（明細）物品調達'!$W$8)</f>
      </c>
      <c r="J31" s="197" t="s">
        <v>154</v>
      </c>
      <c r="K31" s="119">
        <f>IF(OR('【様式5】（明細）物品調達'!$Q$8=0,'【様式5】（明細）物品調達'!$Q$8=""),"",'【様式5】（明細）物品調達'!$W$8)</f>
      </c>
      <c r="L31" s="197" t="s">
        <v>154</v>
      </c>
      <c r="M31" s="119">
        <f>IF(OR('【様式5】（明細）物品調達'!$Q$8=0,'【様式5】（明細）物品調達'!$Q$8=""),"",'【様式5】（明細）物品調達'!$W$8)</f>
      </c>
      <c r="N31" s="197" t="s">
        <v>154</v>
      </c>
      <c r="O31" s="119">
        <f>IF(OR('【様式5】（明細）物品調達'!$Q$8=0,'【様式5】（明細）物品調達'!$Q$8=""),"",'【様式5】（明細）物品調達'!$W$8)</f>
      </c>
      <c r="P31" s="197" t="s">
        <v>154</v>
      </c>
      <c r="Q31" s="247">
        <f>IF(OR('【様式5】（明細）物品調達'!$Q$8=0,'【様式5】（明細）物品調達'!$Q$8=""),"",'【様式5】（明細）物品調達'!$W$8*6/12)</f>
      </c>
      <c r="R31" s="214" t="s">
        <v>164</v>
      </c>
      <c r="S31" s="207">
        <f>SUM(G31:Q31)</f>
        <v>0</v>
      </c>
      <c r="T31" s="81" t="s">
        <v>130</v>
      </c>
    </row>
    <row r="32" spans="2:20" ht="16.5" customHeight="1">
      <c r="B32" s="57">
        <v>28</v>
      </c>
      <c r="C32" s="72"/>
      <c r="D32" s="73"/>
      <c r="E32" s="74" t="s">
        <v>77</v>
      </c>
      <c r="F32" s="198" t="s">
        <v>155</v>
      </c>
      <c r="G32" s="192">
        <f>SUM(G31:G31)</f>
        <v>0</v>
      </c>
      <c r="H32" s="198" t="s">
        <v>155</v>
      </c>
      <c r="I32" s="192">
        <f>SUM(I31:I31)</f>
        <v>0</v>
      </c>
      <c r="J32" s="198" t="s">
        <v>155</v>
      </c>
      <c r="K32" s="192">
        <f>SUM(K31:K31)</f>
        <v>0</v>
      </c>
      <c r="L32" s="198" t="s">
        <v>155</v>
      </c>
      <c r="M32" s="192">
        <f>SUM(M31:M31)</f>
        <v>0</v>
      </c>
      <c r="N32" s="198" t="s">
        <v>155</v>
      </c>
      <c r="O32" s="192">
        <f>SUM(O31:O31)</f>
        <v>0</v>
      </c>
      <c r="P32" s="198" t="s">
        <v>155</v>
      </c>
      <c r="Q32" s="175">
        <f>SUM(Q31:Q31)</f>
        <v>0</v>
      </c>
      <c r="R32" s="215" t="s">
        <v>165</v>
      </c>
      <c r="S32" s="175">
        <f>SUM(S31:S31)</f>
        <v>0</v>
      </c>
      <c r="T32" s="173"/>
    </row>
    <row r="33" spans="2:20" ht="16.5" customHeight="1">
      <c r="B33" s="57">
        <v>29</v>
      </c>
      <c r="C33" s="72"/>
      <c r="D33" s="73"/>
      <c r="E33" s="74" t="s">
        <v>110</v>
      </c>
      <c r="F33" s="279"/>
      <c r="G33" s="192">
        <f>SUM(G29,G32)</f>
        <v>0</v>
      </c>
      <c r="H33" s="279"/>
      <c r="I33" s="192">
        <f>SUM(I29,I32)</f>
        <v>0</v>
      </c>
      <c r="J33" s="279"/>
      <c r="K33" s="192">
        <f>SUM(K29,K32)</f>
        <v>0</v>
      </c>
      <c r="L33" s="279"/>
      <c r="M33" s="192">
        <f>SUM(M29,M32)</f>
        <v>0</v>
      </c>
      <c r="N33" s="279"/>
      <c r="O33" s="192">
        <f>SUM(O29,O32)</f>
        <v>0</v>
      </c>
      <c r="P33" s="279"/>
      <c r="Q33" s="175">
        <f>SUM(Q29,Q32)</f>
        <v>0</v>
      </c>
      <c r="R33" s="215" t="s">
        <v>152</v>
      </c>
      <c r="S33" s="192">
        <f>SUM(S29,S32)</f>
        <v>0</v>
      </c>
      <c r="T33" s="173"/>
    </row>
    <row r="34" spans="3:20" ht="16.5" customHeight="1">
      <c r="C34" s="126"/>
      <c r="D34" s="126"/>
      <c r="E34" s="127"/>
      <c r="F34" s="280"/>
      <c r="G34" s="96"/>
      <c r="H34" s="280"/>
      <c r="I34" s="96"/>
      <c r="J34" s="280"/>
      <c r="K34" s="96"/>
      <c r="L34" s="280"/>
      <c r="M34" s="96"/>
      <c r="N34" s="280"/>
      <c r="O34" s="96"/>
      <c r="P34" s="280"/>
      <c r="Q34" s="96"/>
      <c r="R34" s="96"/>
      <c r="S34" s="96"/>
      <c r="T34" s="129"/>
    </row>
    <row r="35" spans="2:20" ht="16.5" customHeight="1">
      <c r="B35" s="57">
        <v>30</v>
      </c>
      <c r="C35" s="76" t="s">
        <v>141</v>
      </c>
      <c r="D35" s="77"/>
      <c r="E35" s="78"/>
      <c r="F35" s="283"/>
      <c r="G35" s="175"/>
      <c r="H35" s="283"/>
      <c r="I35" s="175"/>
      <c r="J35" s="283"/>
      <c r="K35" s="175"/>
      <c r="L35" s="283"/>
      <c r="M35" s="175"/>
      <c r="N35" s="283"/>
      <c r="O35" s="175"/>
      <c r="P35" s="283"/>
      <c r="Q35" s="175"/>
      <c r="R35" s="175"/>
      <c r="S35" s="175"/>
      <c r="T35" s="124"/>
    </row>
    <row r="36" spans="2:20" ht="16.5" customHeight="1">
      <c r="B36" s="57">
        <v>31</v>
      </c>
      <c r="C36" s="80"/>
      <c r="D36" s="269" t="s">
        <v>142</v>
      </c>
      <c r="E36" s="270"/>
      <c r="F36" s="277" t="s">
        <v>156</v>
      </c>
      <c r="G36" s="191"/>
      <c r="H36" s="277" t="s">
        <v>156</v>
      </c>
      <c r="I36" s="118"/>
      <c r="J36" s="277" t="s">
        <v>156</v>
      </c>
      <c r="K36" s="118"/>
      <c r="L36" s="277" t="s">
        <v>156</v>
      </c>
      <c r="M36" s="118"/>
      <c r="N36" s="277" t="s">
        <v>156</v>
      </c>
      <c r="O36" s="118"/>
      <c r="P36" s="277" t="s">
        <v>156</v>
      </c>
      <c r="Q36" s="200"/>
      <c r="R36" s="214" t="s">
        <v>166</v>
      </c>
      <c r="S36" s="204">
        <f>SUM(G36:Q36)</f>
        <v>0</v>
      </c>
      <c r="T36" s="81" t="s">
        <v>178</v>
      </c>
    </row>
    <row r="37" spans="2:20" ht="16.5" customHeight="1">
      <c r="B37" s="57">
        <v>32</v>
      </c>
      <c r="C37" s="72"/>
      <c r="D37" s="73"/>
      <c r="E37" s="268" t="s">
        <v>77</v>
      </c>
      <c r="F37" s="198" t="s">
        <v>162</v>
      </c>
      <c r="G37" s="192">
        <f aca="true" t="shared" si="1" ref="G37:Q37">SUM(G35:G36)</f>
        <v>0</v>
      </c>
      <c r="H37" s="198" t="s">
        <v>162</v>
      </c>
      <c r="I37" s="192">
        <f t="shared" si="1"/>
        <v>0</v>
      </c>
      <c r="J37" s="198" t="s">
        <v>162</v>
      </c>
      <c r="K37" s="192">
        <f t="shared" si="1"/>
        <v>0</v>
      </c>
      <c r="L37" s="198" t="s">
        <v>162</v>
      </c>
      <c r="M37" s="192">
        <f t="shared" si="1"/>
        <v>0</v>
      </c>
      <c r="N37" s="198" t="s">
        <v>162</v>
      </c>
      <c r="O37" s="252">
        <f t="shared" si="1"/>
        <v>0</v>
      </c>
      <c r="P37" s="198" t="s">
        <v>162</v>
      </c>
      <c r="Q37" s="175">
        <f t="shared" si="1"/>
        <v>0</v>
      </c>
      <c r="R37" s="215" t="s">
        <v>125</v>
      </c>
      <c r="S37" s="202">
        <f>SUM(S35:S36)</f>
        <v>0</v>
      </c>
      <c r="T37" s="75"/>
    </row>
    <row r="38" spans="3:20" ht="16.5" customHeight="1">
      <c r="C38" s="126"/>
      <c r="D38" s="126"/>
      <c r="E38" s="127"/>
      <c r="F38" s="280"/>
      <c r="G38" s="96"/>
      <c r="H38" s="280"/>
      <c r="I38" s="96"/>
      <c r="J38" s="280"/>
      <c r="K38" s="96"/>
      <c r="L38" s="280"/>
      <c r="M38" s="96"/>
      <c r="N38" s="280"/>
      <c r="O38" s="96"/>
      <c r="P38" s="280"/>
      <c r="Q38" s="96"/>
      <c r="R38" s="96"/>
      <c r="S38" s="96"/>
      <c r="T38" s="129"/>
    </row>
    <row r="39" spans="2:20" ht="16.5" customHeight="1">
      <c r="B39" s="57">
        <v>33</v>
      </c>
      <c r="C39" s="346" t="s">
        <v>80</v>
      </c>
      <c r="D39" s="347"/>
      <c r="E39" s="347"/>
      <c r="F39" s="279"/>
      <c r="G39" s="192">
        <f>SUM(G9,G17,G25,G33)</f>
        <v>0</v>
      </c>
      <c r="H39" s="279"/>
      <c r="I39" s="192">
        <f>SUM(I9,I17,I25,I33)</f>
        <v>0</v>
      </c>
      <c r="J39" s="279"/>
      <c r="K39" s="192">
        <f>SUM(K9,K17,K25,K33)</f>
        <v>0</v>
      </c>
      <c r="L39" s="279"/>
      <c r="M39" s="192">
        <f>SUM(M9,M17,M25,M33)</f>
        <v>0</v>
      </c>
      <c r="N39" s="279"/>
      <c r="O39" s="192">
        <f>SUM(O9,O17,O25,O33)</f>
        <v>0</v>
      </c>
      <c r="P39" s="279"/>
      <c r="Q39" s="202">
        <f>SUM(Q9,Q17,Q25,Q33)</f>
        <v>0</v>
      </c>
      <c r="R39" s="213" t="s">
        <v>120</v>
      </c>
      <c r="S39" s="175">
        <f>SUM(S9,S17,S25,S33)</f>
        <v>0</v>
      </c>
      <c r="T39" s="173"/>
    </row>
    <row r="40" ht="16.5" customHeight="1"/>
    <row r="41" ht="16.5" customHeight="1"/>
    <row r="42" ht="16.5" customHeight="1"/>
    <row r="43" ht="16.5" customHeight="1"/>
  </sheetData>
  <sheetProtection/>
  <mergeCells count="11">
    <mergeCell ref="C39:E39"/>
    <mergeCell ref="C4:E5"/>
    <mergeCell ref="L5:M5"/>
    <mergeCell ref="N5:O5"/>
    <mergeCell ref="P5:Q5"/>
    <mergeCell ref="F5:G5"/>
    <mergeCell ref="R4:S5"/>
    <mergeCell ref="T4:T5"/>
    <mergeCell ref="F4:Q4"/>
    <mergeCell ref="H5:I5"/>
    <mergeCell ref="J5:K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59" r:id="rId1"/>
  <headerFooter>
    <oddHeader>&amp;C&amp;A&amp;R作成日：○○年4月1日
最終更新日：○○年6月13日</oddHeader>
    <oddFooter>&amp;C&amp;P/&amp;N&amp;R&amp;F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view="pageBreakPreview" zoomScale="115" zoomScaleNormal="85" zoomScaleSheetLayoutView="115" zoomScalePageLayoutView="0" workbookViewId="0" topLeftCell="A6">
      <selection activeCell="W23" sqref="W23"/>
    </sheetView>
  </sheetViews>
  <sheetFormatPr defaultColWidth="11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11.00390625" style="1" customWidth="1"/>
  </cols>
  <sheetData>
    <row r="2" spans="2:12" ht="13.5" customHeight="1">
      <c r="B2" s="287" t="s">
        <v>203</v>
      </c>
      <c r="K2" s="2"/>
      <c r="L2" s="2" t="s">
        <v>2</v>
      </c>
    </row>
    <row r="3" spans="2:12" ht="13.5" customHeight="1">
      <c r="B3" s="388" t="s">
        <v>205</v>
      </c>
      <c r="C3" s="388"/>
      <c r="D3" s="388"/>
      <c r="E3" s="388"/>
      <c r="F3" s="376" t="s">
        <v>13</v>
      </c>
      <c r="G3" s="376" t="s">
        <v>12</v>
      </c>
      <c r="H3" s="390" t="s">
        <v>6</v>
      </c>
      <c r="I3" s="391"/>
      <c r="J3" s="358" t="s">
        <v>1</v>
      </c>
      <c r="K3" s="359"/>
      <c r="L3" s="386" t="s">
        <v>10</v>
      </c>
    </row>
    <row r="4" spans="2:12" ht="13.5" customHeight="1">
      <c r="B4" s="389"/>
      <c r="C4" s="388"/>
      <c r="D4" s="388"/>
      <c r="E4" s="388"/>
      <c r="F4" s="377"/>
      <c r="G4" s="377"/>
      <c r="H4" s="30" t="s">
        <v>6</v>
      </c>
      <c r="I4" s="31" t="s">
        <v>7</v>
      </c>
      <c r="J4" s="360"/>
      <c r="K4" s="361"/>
      <c r="L4" s="387"/>
    </row>
    <row r="5" spans="2:12" ht="13.5" customHeight="1">
      <c r="B5" s="3"/>
      <c r="C5" s="288" t="s">
        <v>205</v>
      </c>
      <c r="D5" s="5"/>
      <c r="E5" s="5"/>
      <c r="F5" s="5"/>
      <c r="G5" s="5"/>
      <c r="H5" s="5"/>
      <c r="I5" s="5"/>
      <c r="J5" s="5" t="s">
        <v>167</v>
      </c>
      <c r="K5" s="20">
        <f>SUM(K6:K11)</f>
        <v>0</v>
      </c>
      <c r="L5" s="36"/>
    </row>
    <row r="6" spans="2:12" ht="13.5" customHeight="1">
      <c r="B6" s="3"/>
      <c r="C6" s="7"/>
      <c r="D6" s="380" t="s">
        <v>200</v>
      </c>
      <c r="E6" s="381"/>
      <c r="F6" s="28"/>
      <c r="G6" s="28"/>
      <c r="H6" s="29"/>
      <c r="I6" s="216"/>
      <c r="J6" s="28"/>
      <c r="K6" s="218">
        <f>F6*H6</f>
        <v>0</v>
      </c>
      <c r="L6" s="14"/>
    </row>
    <row r="7" spans="2:12" ht="13.5" customHeight="1">
      <c r="B7" s="3"/>
      <c r="C7" s="7"/>
      <c r="D7" s="380" t="s">
        <v>201</v>
      </c>
      <c r="E7" s="381"/>
      <c r="F7" s="28"/>
      <c r="G7" s="28"/>
      <c r="H7" s="29"/>
      <c r="I7" s="216"/>
      <c r="J7" s="28"/>
      <c r="K7" s="218"/>
      <c r="L7" s="14"/>
    </row>
    <row r="8" spans="2:12" ht="13.5" customHeight="1">
      <c r="B8" s="3"/>
      <c r="C8" s="7"/>
      <c r="D8" s="356" t="s">
        <v>202</v>
      </c>
      <c r="E8" s="357"/>
      <c r="F8" s="28"/>
      <c r="G8" s="28"/>
      <c r="H8" s="29"/>
      <c r="I8" s="216"/>
      <c r="J8" s="28"/>
      <c r="K8" s="218"/>
      <c r="L8" s="14"/>
    </row>
    <row r="9" spans="2:12" ht="13.5" customHeight="1">
      <c r="B9" s="3"/>
      <c r="C9" s="7"/>
      <c r="D9" s="356" t="s">
        <v>204</v>
      </c>
      <c r="E9" s="357"/>
      <c r="F9" s="28"/>
      <c r="G9" s="28"/>
      <c r="H9" s="29"/>
      <c r="I9" s="216"/>
      <c r="J9" s="28"/>
      <c r="K9" s="218">
        <f>F9*H9</f>
        <v>0</v>
      </c>
      <c r="L9" s="14"/>
    </row>
    <row r="10" spans="2:12" ht="13.5" customHeight="1">
      <c r="B10" s="3"/>
      <c r="C10" s="7"/>
      <c r="D10" s="356"/>
      <c r="E10" s="357"/>
      <c r="F10" s="28"/>
      <c r="G10" s="28"/>
      <c r="H10" s="29"/>
      <c r="I10" s="216"/>
      <c r="J10" s="28"/>
      <c r="K10" s="218"/>
      <c r="L10" s="14"/>
    </row>
    <row r="11" spans="2:12" ht="13.5" customHeight="1">
      <c r="B11" s="3"/>
      <c r="C11" s="7"/>
      <c r="D11" s="356"/>
      <c r="E11" s="357"/>
      <c r="F11" s="28"/>
      <c r="G11" s="28"/>
      <c r="H11" s="32"/>
      <c r="I11" s="217"/>
      <c r="J11" s="220"/>
      <c r="K11" s="219"/>
      <c r="L11" s="15"/>
    </row>
    <row r="12" spans="2:12" ht="13.5" customHeight="1">
      <c r="B12" s="392" t="s">
        <v>15</v>
      </c>
      <c r="C12" s="392"/>
      <c r="D12" s="392"/>
      <c r="E12" s="392"/>
      <c r="F12" s="376" t="s">
        <v>13</v>
      </c>
      <c r="G12" s="362" t="s">
        <v>16</v>
      </c>
      <c r="H12" s="378"/>
      <c r="I12" s="378"/>
      <c r="J12" s="358" t="s">
        <v>1</v>
      </c>
      <c r="K12" s="359"/>
      <c r="L12" s="386" t="s">
        <v>10</v>
      </c>
    </row>
    <row r="13" spans="2:12" ht="13.5" customHeight="1">
      <c r="B13" s="386"/>
      <c r="C13" s="392"/>
      <c r="D13" s="392"/>
      <c r="E13" s="392"/>
      <c r="F13" s="377"/>
      <c r="G13" s="364"/>
      <c r="H13" s="379"/>
      <c r="I13" s="379"/>
      <c r="J13" s="360"/>
      <c r="K13" s="361"/>
      <c r="L13" s="387"/>
    </row>
    <row r="14" spans="2:12" ht="13.5" customHeight="1">
      <c r="B14" s="3"/>
      <c r="C14" s="24" t="s">
        <v>15</v>
      </c>
      <c r="D14" s="5"/>
      <c r="E14" s="5"/>
      <c r="F14" s="5"/>
      <c r="G14" s="5"/>
      <c r="H14" s="5"/>
      <c r="I14" s="5"/>
      <c r="J14" s="5" t="s">
        <v>127</v>
      </c>
      <c r="K14" s="19">
        <f>SUM(K15:K18)</f>
        <v>0</v>
      </c>
      <c r="L14" s="37"/>
    </row>
    <row r="15" spans="2:12" ht="13.5" customHeight="1">
      <c r="B15" s="3"/>
      <c r="C15" s="7"/>
      <c r="D15" s="8"/>
      <c r="E15" s="6"/>
      <c r="F15" s="26"/>
      <c r="G15" s="373">
        <f>'【様式3】（明細）システム開発・機能追加改修'!G6:I6</f>
        <v>0</v>
      </c>
      <c r="H15" s="374"/>
      <c r="I15" s="375"/>
      <c r="J15" s="26"/>
      <c r="K15" s="221">
        <f>F15*G15</f>
        <v>0</v>
      </c>
      <c r="L15" s="382" t="s">
        <v>87</v>
      </c>
    </row>
    <row r="16" spans="2:12" ht="13.5" customHeight="1">
      <c r="B16" s="3"/>
      <c r="C16" s="7"/>
      <c r="D16" s="8"/>
      <c r="E16" s="6"/>
      <c r="F16" s="26"/>
      <c r="G16" s="373">
        <f>'【様式3】（明細）システム開発・機能追加改修'!J6</f>
        <v>0</v>
      </c>
      <c r="H16" s="374"/>
      <c r="I16" s="375"/>
      <c r="J16" s="26"/>
      <c r="K16" s="221">
        <f>F16*G16</f>
        <v>0</v>
      </c>
      <c r="L16" s="383"/>
    </row>
    <row r="17" spans="2:12" ht="13.5" customHeight="1">
      <c r="B17" s="3"/>
      <c r="C17" s="7"/>
      <c r="D17" s="8"/>
      <c r="E17" s="6"/>
      <c r="F17" s="26"/>
      <c r="G17" s="373">
        <f>'【様式3】（明細）システム開発・機能追加改修'!M6</f>
        <v>0</v>
      </c>
      <c r="H17" s="374"/>
      <c r="I17" s="375"/>
      <c r="J17" s="26"/>
      <c r="K17" s="221">
        <f>F17*G17</f>
        <v>0</v>
      </c>
      <c r="L17" s="383"/>
    </row>
    <row r="18" spans="2:12" ht="13.5" customHeight="1">
      <c r="B18" s="97"/>
      <c r="C18" s="7"/>
      <c r="D18" s="8"/>
      <c r="E18" s="6"/>
      <c r="F18" s="26"/>
      <c r="G18" s="373">
        <f>'【様式3】（明細）システム開発・機能追加改修'!P6</f>
        <v>0</v>
      </c>
      <c r="H18" s="374"/>
      <c r="I18" s="375"/>
      <c r="J18" s="26"/>
      <c r="K18" s="221">
        <f>F18*G18</f>
        <v>0</v>
      </c>
      <c r="L18" s="384"/>
    </row>
    <row r="19" spans="2:12" ht="13.5" customHeight="1">
      <c r="B19" s="109"/>
      <c r="C19" s="110"/>
      <c r="D19" s="110"/>
      <c r="E19" s="111" t="s">
        <v>8</v>
      </c>
      <c r="F19" s="110"/>
      <c r="G19" s="110"/>
      <c r="H19" s="110"/>
      <c r="I19" s="110"/>
      <c r="J19" s="224" t="s">
        <v>126</v>
      </c>
      <c r="K19" s="112">
        <f>SUM(K5,K14)</f>
        <v>0</v>
      </c>
      <c r="L19" s="113"/>
    </row>
    <row r="21" spans="2:12" ht="12">
      <c r="B21" s="13" t="s">
        <v>55</v>
      </c>
      <c r="K21" s="18"/>
      <c r="L21" s="2"/>
    </row>
    <row r="22" spans="2:12" ht="13.5" customHeight="1">
      <c r="B22" s="358" t="s">
        <v>11</v>
      </c>
      <c r="C22" s="366"/>
      <c r="D22" s="366"/>
      <c r="E22" s="359"/>
      <c r="F22" s="376" t="s">
        <v>13</v>
      </c>
      <c r="G22" s="362" t="s">
        <v>16</v>
      </c>
      <c r="H22" s="378"/>
      <c r="I22" s="363"/>
      <c r="J22" s="362" t="s">
        <v>14</v>
      </c>
      <c r="K22" s="363"/>
      <c r="L22" s="386" t="s">
        <v>10</v>
      </c>
    </row>
    <row r="23" spans="2:12" ht="12">
      <c r="B23" s="367"/>
      <c r="C23" s="368"/>
      <c r="D23" s="368"/>
      <c r="E23" s="369"/>
      <c r="F23" s="377"/>
      <c r="G23" s="364"/>
      <c r="H23" s="379"/>
      <c r="I23" s="365"/>
      <c r="J23" s="364"/>
      <c r="K23" s="365"/>
      <c r="L23" s="387"/>
    </row>
    <row r="24" spans="2:12" ht="12">
      <c r="B24" s="3"/>
      <c r="C24" s="4" t="s">
        <v>206</v>
      </c>
      <c r="D24" s="23"/>
      <c r="E24" s="5"/>
      <c r="F24" s="5"/>
      <c r="G24" s="5"/>
      <c r="H24" s="5"/>
      <c r="I24" s="5"/>
      <c r="J24" s="5" t="s">
        <v>128</v>
      </c>
      <c r="K24" s="35">
        <f>SUM(K25:K28)</f>
        <v>0</v>
      </c>
      <c r="L24" s="34"/>
    </row>
    <row r="25" spans="2:12" ht="13.5" customHeight="1">
      <c r="B25" s="3"/>
      <c r="C25" s="7"/>
      <c r="D25" s="8"/>
      <c r="E25" s="6"/>
      <c r="F25" s="26"/>
      <c r="G25" s="370">
        <f>'【様式4】（明細）運用保守委託'!F6</f>
        <v>0</v>
      </c>
      <c r="H25" s="371"/>
      <c r="I25" s="372"/>
      <c r="J25" s="180"/>
      <c r="K25" s="221">
        <f>F25*G25</f>
        <v>0</v>
      </c>
      <c r="L25" s="385" t="s">
        <v>89</v>
      </c>
    </row>
    <row r="26" spans="2:12" ht="13.5" customHeight="1">
      <c r="B26" s="3"/>
      <c r="C26" s="7"/>
      <c r="D26" s="8"/>
      <c r="E26" s="6"/>
      <c r="F26" s="26"/>
      <c r="G26" s="370">
        <f>'【様式4】（明細）運用保守委託'!I6</f>
        <v>0</v>
      </c>
      <c r="H26" s="371"/>
      <c r="I26" s="372"/>
      <c r="J26" s="180"/>
      <c r="K26" s="221">
        <f>F26*G26</f>
        <v>0</v>
      </c>
      <c r="L26" s="383"/>
    </row>
    <row r="27" spans="2:12" ht="13.5" customHeight="1">
      <c r="B27" s="3"/>
      <c r="C27" s="7"/>
      <c r="D27" s="8"/>
      <c r="E27" s="6"/>
      <c r="F27" s="26"/>
      <c r="G27" s="373">
        <f>'【様式4】（明細）運用保守委託'!L6</f>
        <v>0</v>
      </c>
      <c r="H27" s="374"/>
      <c r="I27" s="375"/>
      <c r="J27" s="26"/>
      <c r="K27" s="221">
        <f>F27*G27</f>
        <v>0</v>
      </c>
      <c r="L27" s="383"/>
    </row>
    <row r="28" spans="2:12" ht="13.5" customHeight="1">
      <c r="B28" s="3"/>
      <c r="C28" s="7"/>
      <c r="D28" s="8"/>
      <c r="E28" s="6"/>
      <c r="F28" s="26"/>
      <c r="G28" s="373">
        <f>'【様式4】（明細）運用保守委託'!O6</f>
        <v>0</v>
      </c>
      <c r="H28" s="374"/>
      <c r="I28" s="375"/>
      <c r="J28" s="26"/>
      <c r="K28" s="221">
        <f>F28*G28</f>
        <v>0</v>
      </c>
      <c r="L28" s="384"/>
    </row>
    <row r="29" spans="2:12" ht="12">
      <c r="B29" s="3"/>
      <c r="C29" s="4" t="s">
        <v>22</v>
      </c>
      <c r="D29" s="23"/>
      <c r="E29" s="5"/>
      <c r="F29" s="5"/>
      <c r="G29" s="5"/>
      <c r="H29" s="5"/>
      <c r="I29" s="5"/>
      <c r="J29" s="5" t="s">
        <v>168</v>
      </c>
      <c r="K29" s="35">
        <f>SUM(K30:K33)</f>
        <v>0</v>
      </c>
      <c r="L29" s="34"/>
    </row>
    <row r="30" spans="2:12" ht="13.5" customHeight="1">
      <c r="B30" s="3"/>
      <c r="C30" s="7"/>
      <c r="D30" s="8"/>
      <c r="E30" s="6"/>
      <c r="F30" s="26"/>
      <c r="G30" s="370">
        <f>'【様式4】（明細）運用保守委託'!F15</f>
        <v>0</v>
      </c>
      <c r="H30" s="371"/>
      <c r="I30" s="371"/>
      <c r="J30" s="180"/>
      <c r="K30" s="221">
        <f>F30*G30</f>
        <v>0</v>
      </c>
      <c r="L30" s="385" t="s">
        <v>88</v>
      </c>
    </row>
    <row r="31" spans="2:12" ht="13.5" customHeight="1">
      <c r="B31" s="3"/>
      <c r="C31" s="7"/>
      <c r="D31" s="8"/>
      <c r="E31" s="6"/>
      <c r="F31" s="26"/>
      <c r="G31" s="370">
        <f>'【様式4】（明細）運用保守委託'!I15</f>
        <v>0</v>
      </c>
      <c r="H31" s="371"/>
      <c r="I31" s="371"/>
      <c r="J31" s="180"/>
      <c r="K31" s="221">
        <f>F31*G31</f>
        <v>0</v>
      </c>
      <c r="L31" s="383"/>
    </row>
    <row r="32" spans="2:12" ht="13.5" customHeight="1">
      <c r="B32" s="3"/>
      <c r="C32" s="7"/>
      <c r="D32" s="8"/>
      <c r="E32" s="6"/>
      <c r="F32" s="26"/>
      <c r="G32" s="373">
        <f>'【様式4】（明細）運用保守委託'!L15</f>
        <v>0</v>
      </c>
      <c r="H32" s="374"/>
      <c r="I32" s="374"/>
      <c r="J32" s="26"/>
      <c r="K32" s="221">
        <f>F32*G32</f>
        <v>0</v>
      </c>
      <c r="L32" s="383"/>
    </row>
    <row r="33" spans="2:12" ht="13.5" customHeight="1">
      <c r="B33" s="3"/>
      <c r="C33" s="7"/>
      <c r="D33" s="8"/>
      <c r="E33" s="6"/>
      <c r="F33" s="26"/>
      <c r="G33" s="373">
        <f>'【様式4】（明細）運用保守委託'!O15</f>
        <v>0</v>
      </c>
      <c r="H33" s="374"/>
      <c r="I33" s="374"/>
      <c r="J33" s="26"/>
      <c r="K33" s="221">
        <f>F33*G33</f>
        <v>0</v>
      </c>
      <c r="L33" s="384"/>
    </row>
    <row r="34" spans="2:12" ht="12">
      <c r="B34" s="3"/>
      <c r="C34" s="8"/>
      <c r="D34" s="23"/>
      <c r="E34" s="23"/>
      <c r="F34" s="27"/>
      <c r="G34" s="27"/>
      <c r="H34" s="27"/>
      <c r="I34" s="27"/>
      <c r="J34" s="225" t="s">
        <v>169</v>
      </c>
      <c r="K34" s="222"/>
      <c r="L34" s="14"/>
    </row>
    <row r="35" spans="2:12" ht="12">
      <c r="B35" s="3"/>
      <c r="C35" s="4"/>
      <c r="D35" s="114"/>
      <c r="E35" s="114"/>
      <c r="F35" s="115"/>
      <c r="G35" s="115"/>
      <c r="H35" s="115"/>
      <c r="I35" s="115"/>
      <c r="J35" s="225" t="s">
        <v>170</v>
      </c>
      <c r="K35" s="223">
        <v>0</v>
      </c>
      <c r="L35" s="15"/>
    </row>
    <row r="36" spans="2:12" ht="13.5" customHeight="1">
      <c r="B36" s="116"/>
      <c r="C36" s="110"/>
      <c r="D36" s="110"/>
      <c r="E36" s="111" t="s">
        <v>8</v>
      </c>
      <c r="F36" s="110"/>
      <c r="G36" s="110"/>
      <c r="H36" s="110"/>
      <c r="I36" s="110"/>
      <c r="J36" s="104" t="s">
        <v>171</v>
      </c>
      <c r="K36" s="112">
        <f>K24+K29+K34+K35</f>
        <v>0</v>
      </c>
      <c r="L36" s="113"/>
    </row>
  </sheetData>
  <sheetProtection/>
  <mergeCells count="37">
    <mergeCell ref="L12:L13"/>
    <mergeCell ref="L3:L4"/>
    <mergeCell ref="D10:E10"/>
    <mergeCell ref="D11:E11"/>
    <mergeCell ref="D6:E6"/>
    <mergeCell ref="D9:E9"/>
    <mergeCell ref="B3:E4"/>
    <mergeCell ref="H3:I3"/>
    <mergeCell ref="B12:E13"/>
    <mergeCell ref="J3:K4"/>
    <mergeCell ref="G30:I30"/>
    <mergeCell ref="L15:L18"/>
    <mergeCell ref="L25:L28"/>
    <mergeCell ref="L30:L33"/>
    <mergeCell ref="L22:L23"/>
    <mergeCell ref="G16:I16"/>
    <mergeCell ref="G28:I28"/>
    <mergeCell ref="G33:I33"/>
    <mergeCell ref="G18:I18"/>
    <mergeCell ref="G32:I32"/>
    <mergeCell ref="F3:F4"/>
    <mergeCell ref="F12:F13"/>
    <mergeCell ref="G12:I13"/>
    <mergeCell ref="G3:G4"/>
    <mergeCell ref="D7:E7"/>
    <mergeCell ref="G31:I31"/>
    <mergeCell ref="F22:F23"/>
    <mergeCell ref="G22:I23"/>
    <mergeCell ref="G27:I27"/>
    <mergeCell ref="G17:I17"/>
    <mergeCell ref="D8:E8"/>
    <mergeCell ref="J12:K13"/>
    <mergeCell ref="J22:K23"/>
    <mergeCell ref="B22:E23"/>
    <mergeCell ref="G25:I25"/>
    <mergeCell ref="G26:I26"/>
    <mergeCell ref="G15:I1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65" r:id="rId1"/>
  <headerFooter>
    <oddHeader>&amp;C&amp;A&amp;R作成日：○○年4月1日
最終更新日：○○年6月13日</oddHeader>
    <oddFooter>&amp;C&amp;P/&amp;N&amp;R&amp;F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1"/>
  <sheetViews>
    <sheetView view="pageBreakPreview" zoomScale="91" zoomScaleNormal="85" zoomScaleSheetLayoutView="91" zoomScalePageLayoutView="0" workbookViewId="0" topLeftCell="B1">
      <selection activeCell="W23" sqref="W23"/>
    </sheetView>
  </sheetViews>
  <sheetFormatPr defaultColWidth="11.00390625" defaultRowHeight="13.5"/>
  <cols>
    <col min="1" max="1" width="1.625" style="16" customWidth="1"/>
    <col min="2" max="5" width="4.625" style="1" customWidth="1"/>
    <col min="6" max="6" width="27.1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3.1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11.00390625" style="1" customWidth="1"/>
  </cols>
  <sheetData>
    <row r="2" spans="2:21" ht="13.5" customHeight="1">
      <c r="B2" s="13" t="s">
        <v>71</v>
      </c>
      <c r="C2" s="13"/>
      <c r="T2" s="2"/>
      <c r="U2" s="2" t="s">
        <v>2</v>
      </c>
    </row>
    <row r="3" spans="2:21" ht="13.5" customHeight="1">
      <c r="B3" s="392" t="s">
        <v>15</v>
      </c>
      <c r="C3" s="392"/>
      <c r="D3" s="392"/>
      <c r="E3" s="392"/>
      <c r="F3" s="392"/>
      <c r="G3" s="399" t="s">
        <v>3</v>
      </c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358" t="s">
        <v>1</v>
      </c>
      <c r="T3" s="359"/>
      <c r="U3" s="386" t="s">
        <v>31</v>
      </c>
    </row>
    <row r="4" spans="2:21" ht="13.5" customHeight="1">
      <c r="B4" s="386"/>
      <c r="C4" s="386"/>
      <c r="D4" s="392"/>
      <c r="E4" s="392"/>
      <c r="F4" s="392"/>
      <c r="G4" s="376" t="s">
        <v>49</v>
      </c>
      <c r="H4" s="376"/>
      <c r="I4" s="386"/>
      <c r="J4" s="376" t="s">
        <v>50</v>
      </c>
      <c r="K4" s="376"/>
      <c r="L4" s="386"/>
      <c r="M4" s="376" t="s">
        <v>51</v>
      </c>
      <c r="N4" s="376"/>
      <c r="O4" s="386"/>
      <c r="P4" s="376" t="s">
        <v>85</v>
      </c>
      <c r="Q4" s="376"/>
      <c r="R4" s="386"/>
      <c r="S4" s="367"/>
      <c r="T4" s="369"/>
      <c r="U4" s="398"/>
    </row>
    <row r="5" spans="2:21" ht="13.5" customHeight="1">
      <c r="B5" s="386"/>
      <c r="C5" s="386"/>
      <c r="D5" s="386"/>
      <c r="E5" s="392"/>
      <c r="F5" s="392"/>
      <c r="G5" s="9" t="s">
        <v>4</v>
      </c>
      <c r="H5" s="11">
        <v>1000000</v>
      </c>
      <c r="I5" s="10" t="s">
        <v>5</v>
      </c>
      <c r="J5" s="9" t="s">
        <v>4</v>
      </c>
      <c r="K5" s="11">
        <v>900000</v>
      </c>
      <c r="L5" s="10" t="s">
        <v>5</v>
      </c>
      <c r="M5" s="9" t="s">
        <v>4</v>
      </c>
      <c r="N5" s="11">
        <v>800000</v>
      </c>
      <c r="O5" s="10" t="s">
        <v>5</v>
      </c>
      <c r="P5" s="9" t="s">
        <v>4</v>
      </c>
      <c r="Q5" s="11">
        <v>700000</v>
      </c>
      <c r="R5" s="10" t="s">
        <v>5</v>
      </c>
      <c r="S5" s="360"/>
      <c r="T5" s="361"/>
      <c r="U5" s="387"/>
    </row>
    <row r="6" spans="2:21" ht="13.5" customHeight="1">
      <c r="B6" s="33"/>
      <c r="C6" s="105" t="s">
        <v>86</v>
      </c>
      <c r="D6" s="104"/>
      <c r="E6" s="98"/>
      <c r="F6" s="98"/>
      <c r="G6" s="402">
        <f>G7+G36+G58</f>
        <v>0</v>
      </c>
      <c r="H6" s="403"/>
      <c r="I6" s="404"/>
      <c r="J6" s="402">
        <f>J7+J36+J58</f>
        <v>0</v>
      </c>
      <c r="K6" s="403"/>
      <c r="L6" s="404"/>
      <c r="M6" s="402">
        <f>M7+M36+M58</f>
        <v>0</v>
      </c>
      <c r="N6" s="403"/>
      <c r="O6" s="404"/>
      <c r="P6" s="402">
        <f>P7+P36+P58</f>
        <v>0</v>
      </c>
      <c r="Q6" s="403"/>
      <c r="R6" s="404"/>
      <c r="S6" s="226" t="s">
        <v>172</v>
      </c>
      <c r="T6" s="99">
        <f>T7+T36+T58</f>
        <v>0</v>
      </c>
      <c r="U6" s="106"/>
    </row>
    <row r="7" spans="2:21" ht="13.5" customHeight="1">
      <c r="B7" s="33"/>
      <c r="C7" s="100"/>
      <c r="D7" s="39" t="s">
        <v>56</v>
      </c>
      <c r="E7" s="38"/>
      <c r="F7" s="38"/>
      <c r="G7" s="395">
        <f>G8+G15+G22+G29</f>
        <v>0</v>
      </c>
      <c r="H7" s="396"/>
      <c r="I7" s="397"/>
      <c r="J7" s="395">
        <f>J8+J15+J22+J29</f>
        <v>0</v>
      </c>
      <c r="K7" s="396"/>
      <c r="L7" s="397"/>
      <c r="M7" s="395">
        <f>M8+M15+M22+M29</f>
        <v>0</v>
      </c>
      <c r="N7" s="396"/>
      <c r="O7" s="397"/>
      <c r="P7" s="395">
        <f>P8+P15+P22+P29</f>
        <v>0</v>
      </c>
      <c r="Q7" s="396"/>
      <c r="R7" s="397"/>
      <c r="S7" s="27"/>
      <c r="T7" s="35">
        <f>SUM(T8,T15,T22,T29)</f>
        <v>0</v>
      </c>
      <c r="U7" s="107"/>
    </row>
    <row r="8" spans="2:21" ht="13.5" customHeight="1">
      <c r="B8" s="3"/>
      <c r="C8" s="101"/>
      <c r="D8" s="40"/>
      <c r="E8" s="42" t="s">
        <v>0</v>
      </c>
      <c r="F8" s="5"/>
      <c r="G8" s="395">
        <f>SUM(G9:I14)</f>
        <v>0</v>
      </c>
      <c r="H8" s="396"/>
      <c r="I8" s="397"/>
      <c r="J8" s="395">
        <f>SUM(J9:L14)</f>
        <v>0</v>
      </c>
      <c r="K8" s="396"/>
      <c r="L8" s="397"/>
      <c r="M8" s="395">
        <f>SUM(M9:O14)</f>
        <v>0</v>
      </c>
      <c r="N8" s="396"/>
      <c r="O8" s="397"/>
      <c r="P8" s="395">
        <f>SUM(P9:R14)</f>
        <v>0</v>
      </c>
      <c r="Q8" s="396"/>
      <c r="R8" s="397"/>
      <c r="S8" s="27"/>
      <c r="T8" s="19">
        <f>SUM(T9:T14)</f>
        <v>0</v>
      </c>
      <c r="U8" s="108"/>
    </row>
    <row r="9" spans="2:21" ht="13.5" customHeight="1">
      <c r="B9" s="3"/>
      <c r="C9" s="101"/>
      <c r="D9" s="41"/>
      <c r="E9" s="7"/>
      <c r="F9" s="6"/>
      <c r="G9" s="373"/>
      <c r="H9" s="374"/>
      <c r="I9" s="375"/>
      <c r="J9" s="373"/>
      <c r="K9" s="374"/>
      <c r="L9" s="375"/>
      <c r="M9" s="373"/>
      <c r="N9" s="374"/>
      <c r="O9" s="375"/>
      <c r="P9" s="373"/>
      <c r="Q9" s="374"/>
      <c r="R9" s="375"/>
      <c r="S9" s="26"/>
      <c r="T9" s="221">
        <f aca="true" t="shared" si="0" ref="T9:T14">$H$5*G9+$K$5*J9+$N$5*M9+$Q$5*P9</f>
        <v>0</v>
      </c>
      <c r="U9" s="25"/>
    </row>
    <row r="10" spans="2:21" ht="13.5" customHeight="1">
      <c r="B10" s="3"/>
      <c r="C10" s="101"/>
      <c r="D10" s="41"/>
      <c r="E10" s="7"/>
      <c r="F10" s="6"/>
      <c r="G10" s="373"/>
      <c r="H10" s="374"/>
      <c r="I10" s="375"/>
      <c r="J10" s="373"/>
      <c r="K10" s="374"/>
      <c r="L10" s="375"/>
      <c r="M10" s="373"/>
      <c r="N10" s="374"/>
      <c r="O10" s="375"/>
      <c r="P10" s="373"/>
      <c r="Q10" s="374"/>
      <c r="R10" s="375"/>
      <c r="S10" s="26"/>
      <c r="T10" s="221">
        <f t="shared" si="0"/>
        <v>0</v>
      </c>
      <c r="U10" s="25"/>
    </row>
    <row r="11" spans="2:21" ht="13.5" customHeight="1">
      <c r="B11" s="3"/>
      <c r="C11" s="101"/>
      <c r="D11" s="41"/>
      <c r="E11" s="7"/>
      <c r="F11" s="6"/>
      <c r="G11" s="373"/>
      <c r="H11" s="374"/>
      <c r="I11" s="375"/>
      <c r="J11" s="373"/>
      <c r="K11" s="374"/>
      <c r="L11" s="375"/>
      <c r="M11" s="373"/>
      <c r="N11" s="374"/>
      <c r="O11" s="375"/>
      <c r="P11" s="373"/>
      <c r="Q11" s="374"/>
      <c r="R11" s="375"/>
      <c r="S11" s="26"/>
      <c r="T11" s="221">
        <f t="shared" si="0"/>
        <v>0</v>
      </c>
      <c r="U11" s="25"/>
    </row>
    <row r="12" spans="2:21" ht="13.5" customHeight="1">
      <c r="B12" s="3"/>
      <c r="C12" s="101"/>
      <c r="D12" s="41"/>
      <c r="E12" s="7"/>
      <c r="F12" s="6"/>
      <c r="G12" s="373"/>
      <c r="H12" s="374"/>
      <c r="I12" s="375"/>
      <c r="J12" s="373"/>
      <c r="K12" s="374"/>
      <c r="L12" s="375"/>
      <c r="M12" s="373"/>
      <c r="N12" s="374"/>
      <c r="O12" s="375"/>
      <c r="P12" s="373"/>
      <c r="Q12" s="374"/>
      <c r="R12" s="375"/>
      <c r="S12" s="26"/>
      <c r="T12" s="221">
        <f t="shared" si="0"/>
        <v>0</v>
      </c>
      <c r="U12" s="25"/>
    </row>
    <row r="13" spans="2:21" ht="13.5" customHeight="1">
      <c r="B13" s="3"/>
      <c r="C13" s="101"/>
      <c r="D13" s="41"/>
      <c r="E13" s="7"/>
      <c r="F13" s="6"/>
      <c r="G13" s="373"/>
      <c r="H13" s="374"/>
      <c r="I13" s="375"/>
      <c r="J13" s="373"/>
      <c r="K13" s="374"/>
      <c r="L13" s="375"/>
      <c r="M13" s="373"/>
      <c r="N13" s="374"/>
      <c r="O13" s="375"/>
      <c r="P13" s="373"/>
      <c r="Q13" s="374"/>
      <c r="R13" s="375"/>
      <c r="S13" s="26"/>
      <c r="T13" s="221">
        <f t="shared" si="0"/>
        <v>0</v>
      </c>
      <c r="U13" s="25"/>
    </row>
    <row r="14" spans="2:21" ht="13.5" customHeight="1">
      <c r="B14" s="3"/>
      <c r="C14" s="101"/>
      <c r="D14" s="41"/>
      <c r="E14" s="43"/>
      <c r="F14" s="6"/>
      <c r="G14" s="373"/>
      <c r="H14" s="374"/>
      <c r="I14" s="375"/>
      <c r="J14" s="373"/>
      <c r="K14" s="374"/>
      <c r="L14" s="375"/>
      <c r="M14" s="373"/>
      <c r="N14" s="374"/>
      <c r="O14" s="375"/>
      <c r="P14" s="373"/>
      <c r="Q14" s="374"/>
      <c r="R14" s="375"/>
      <c r="S14" s="26"/>
      <c r="T14" s="221">
        <f t="shared" si="0"/>
        <v>0</v>
      </c>
      <c r="U14" s="25"/>
    </row>
    <row r="15" spans="2:21" ht="13.5" customHeight="1">
      <c r="B15" s="3"/>
      <c r="C15" s="102"/>
      <c r="D15" s="7"/>
      <c r="E15" s="4" t="s">
        <v>9</v>
      </c>
      <c r="F15" s="5"/>
      <c r="G15" s="395">
        <f>SUM(G16:I21)</f>
        <v>0</v>
      </c>
      <c r="H15" s="396"/>
      <c r="I15" s="397"/>
      <c r="J15" s="395">
        <f>SUM(J16:L21)</f>
        <v>0</v>
      </c>
      <c r="K15" s="396"/>
      <c r="L15" s="397"/>
      <c r="M15" s="395">
        <f>SUM(M16:O21)</f>
        <v>0</v>
      </c>
      <c r="N15" s="396"/>
      <c r="O15" s="397"/>
      <c r="P15" s="395">
        <f>SUM(P16:R21)</f>
        <v>0</v>
      </c>
      <c r="Q15" s="396"/>
      <c r="R15" s="397"/>
      <c r="S15" s="181"/>
      <c r="T15" s="19">
        <f>SUM(T16:T21)</f>
        <v>0</v>
      </c>
      <c r="U15" s="108"/>
    </row>
    <row r="16" spans="2:21" ht="13.5" customHeight="1">
      <c r="B16" s="3"/>
      <c r="C16" s="102"/>
      <c r="D16" s="7"/>
      <c r="E16" s="7"/>
      <c r="F16" s="6"/>
      <c r="G16" s="373"/>
      <c r="H16" s="374"/>
      <c r="I16" s="375"/>
      <c r="J16" s="373"/>
      <c r="K16" s="374"/>
      <c r="L16" s="375"/>
      <c r="M16" s="373"/>
      <c r="N16" s="374"/>
      <c r="O16" s="375"/>
      <c r="P16" s="373"/>
      <c r="Q16" s="374"/>
      <c r="R16" s="375"/>
      <c r="S16" s="26"/>
      <c r="T16" s="221">
        <f aca="true" t="shared" si="1" ref="T16:T21">$H$5*G16+$K$5*J16+$N$5*M16+$Q$5*P16</f>
        <v>0</v>
      </c>
      <c r="U16" s="25" t="s">
        <v>44</v>
      </c>
    </row>
    <row r="17" spans="2:21" ht="13.5" customHeight="1">
      <c r="B17" s="3"/>
      <c r="C17" s="102"/>
      <c r="D17" s="7"/>
      <c r="E17" s="7"/>
      <c r="F17" s="6"/>
      <c r="G17" s="373"/>
      <c r="H17" s="374"/>
      <c r="I17" s="375"/>
      <c r="J17" s="373"/>
      <c r="K17" s="374"/>
      <c r="L17" s="375"/>
      <c r="M17" s="373"/>
      <c r="N17" s="374"/>
      <c r="O17" s="375"/>
      <c r="P17" s="373"/>
      <c r="Q17" s="374"/>
      <c r="R17" s="375"/>
      <c r="S17" s="26"/>
      <c r="T17" s="221">
        <f t="shared" si="1"/>
        <v>0</v>
      </c>
      <c r="U17" s="25" t="s">
        <v>44</v>
      </c>
    </row>
    <row r="18" spans="2:21" ht="13.5" customHeight="1">
      <c r="B18" s="3"/>
      <c r="C18" s="102"/>
      <c r="D18" s="7"/>
      <c r="E18" s="7"/>
      <c r="F18" s="6"/>
      <c r="G18" s="373"/>
      <c r="H18" s="374"/>
      <c r="I18" s="375"/>
      <c r="J18" s="373"/>
      <c r="K18" s="374"/>
      <c r="L18" s="375"/>
      <c r="M18" s="373"/>
      <c r="N18" s="374"/>
      <c r="O18" s="375"/>
      <c r="P18" s="373"/>
      <c r="Q18" s="374"/>
      <c r="R18" s="375"/>
      <c r="S18" s="26"/>
      <c r="T18" s="221">
        <f t="shared" si="1"/>
        <v>0</v>
      </c>
      <c r="U18" s="25" t="s">
        <v>44</v>
      </c>
    </row>
    <row r="19" spans="2:21" ht="13.5" customHeight="1">
      <c r="B19" s="3"/>
      <c r="C19" s="102"/>
      <c r="D19" s="7"/>
      <c r="E19" s="7"/>
      <c r="F19" s="6"/>
      <c r="G19" s="373"/>
      <c r="H19" s="374"/>
      <c r="I19" s="375"/>
      <c r="J19" s="373"/>
      <c r="K19" s="374"/>
      <c r="L19" s="375"/>
      <c r="M19" s="373"/>
      <c r="N19" s="374"/>
      <c r="O19" s="375"/>
      <c r="P19" s="373"/>
      <c r="Q19" s="374"/>
      <c r="R19" s="375"/>
      <c r="S19" s="26"/>
      <c r="T19" s="221">
        <f t="shared" si="1"/>
        <v>0</v>
      </c>
      <c r="U19" s="25"/>
    </row>
    <row r="20" spans="2:21" ht="13.5" customHeight="1">
      <c r="B20" s="3"/>
      <c r="C20" s="102"/>
      <c r="D20" s="7"/>
      <c r="E20" s="7"/>
      <c r="F20" s="6"/>
      <c r="G20" s="373"/>
      <c r="H20" s="374"/>
      <c r="I20" s="375"/>
      <c r="J20" s="373"/>
      <c r="K20" s="374"/>
      <c r="L20" s="375"/>
      <c r="M20" s="373"/>
      <c r="N20" s="374"/>
      <c r="O20" s="375"/>
      <c r="P20" s="373"/>
      <c r="Q20" s="374"/>
      <c r="R20" s="375"/>
      <c r="S20" s="26"/>
      <c r="T20" s="221">
        <f t="shared" si="1"/>
        <v>0</v>
      </c>
      <c r="U20" s="25"/>
    </row>
    <row r="21" spans="2:21" ht="13.5" customHeight="1">
      <c r="B21" s="3"/>
      <c r="C21" s="102"/>
      <c r="D21" s="7"/>
      <c r="E21" s="43"/>
      <c r="F21" s="5"/>
      <c r="G21" s="373"/>
      <c r="H21" s="374"/>
      <c r="I21" s="375"/>
      <c r="J21" s="373"/>
      <c r="K21" s="374"/>
      <c r="L21" s="375"/>
      <c r="M21" s="373"/>
      <c r="N21" s="374"/>
      <c r="O21" s="375"/>
      <c r="P21" s="373"/>
      <c r="Q21" s="374"/>
      <c r="R21" s="375"/>
      <c r="S21" s="26"/>
      <c r="T21" s="221">
        <f t="shared" si="1"/>
        <v>0</v>
      </c>
      <c r="U21" s="25"/>
    </row>
    <row r="22" spans="2:21" ht="13.5" customHeight="1">
      <c r="B22" s="3"/>
      <c r="C22" s="102"/>
      <c r="D22" s="7"/>
      <c r="E22" s="4" t="s">
        <v>18</v>
      </c>
      <c r="F22" s="5"/>
      <c r="G22" s="395">
        <f>SUM(G23:I28)</f>
        <v>0</v>
      </c>
      <c r="H22" s="396"/>
      <c r="I22" s="397"/>
      <c r="J22" s="395">
        <f>SUM(J23:L28)</f>
        <v>0</v>
      </c>
      <c r="K22" s="396"/>
      <c r="L22" s="397"/>
      <c r="M22" s="395">
        <f>SUM(M23:O28)</f>
        <v>0</v>
      </c>
      <c r="N22" s="396"/>
      <c r="O22" s="397"/>
      <c r="P22" s="395">
        <f>SUM(P23:R28)</f>
        <v>0</v>
      </c>
      <c r="Q22" s="396"/>
      <c r="R22" s="397"/>
      <c r="S22" s="181"/>
      <c r="T22" s="19">
        <f>SUM(T23:T28)</f>
        <v>0</v>
      </c>
      <c r="U22" s="108"/>
    </row>
    <row r="23" spans="2:21" ht="13.5" customHeight="1">
      <c r="B23" s="3"/>
      <c r="C23" s="102"/>
      <c r="D23" s="7"/>
      <c r="E23" s="7"/>
      <c r="F23" s="6"/>
      <c r="G23" s="373"/>
      <c r="H23" s="374"/>
      <c r="I23" s="375"/>
      <c r="J23" s="373"/>
      <c r="K23" s="374"/>
      <c r="L23" s="375"/>
      <c r="M23" s="373"/>
      <c r="N23" s="374"/>
      <c r="O23" s="375"/>
      <c r="P23" s="373"/>
      <c r="Q23" s="374"/>
      <c r="R23" s="375"/>
      <c r="S23" s="26"/>
      <c r="T23" s="221">
        <f aca="true" t="shared" si="2" ref="T23:T28">$H$5*G23+$K$5*J23+$N$5*M23+$Q$5*P23</f>
        <v>0</v>
      </c>
      <c r="U23" s="25" t="s">
        <v>44</v>
      </c>
    </row>
    <row r="24" spans="2:21" ht="13.5" customHeight="1">
      <c r="B24" s="3"/>
      <c r="C24" s="102"/>
      <c r="D24" s="7"/>
      <c r="E24" s="7"/>
      <c r="F24" s="6"/>
      <c r="G24" s="373"/>
      <c r="H24" s="374"/>
      <c r="I24" s="375"/>
      <c r="J24" s="373"/>
      <c r="K24" s="374"/>
      <c r="L24" s="375"/>
      <c r="M24" s="373"/>
      <c r="N24" s="374"/>
      <c r="O24" s="375"/>
      <c r="P24" s="373"/>
      <c r="Q24" s="374"/>
      <c r="R24" s="375"/>
      <c r="S24" s="26"/>
      <c r="T24" s="221">
        <f t="shared" si="2"/>
        <v>0</v>
      </c>
      <c r="U24" s="25" t="s">
        <v>44</v>
      </c>
    </row>
    <row r="25" spans="2:21" ht="13.5" customHeight="1">
      <c r="B25" s="3"/>
      <c r="C25" s="102"/>
      <c r="D25" s="7"/>
      <c r="E25" s="7"/>
      <c r="F25" s="6"/>
      <c r="G25" s="373"/>
      <c r="H25" s="374"/>
      <c r="I25" s="375"/>
      <c r="J25" s="373"/>
      <c r="K25" s="374"/>
      <c r="L25" s="375"/>
      <c r="M25" s="373"/>
      <c r="N25" s="374"/>
      <c r="O25" s="375"/>
      <c r="P25" s="373"/>
      <c r="Q25" s="374"/>
      <c r="R25" s="375"/>
      <c r="S25" s="26"/>
      <c r="T25" s="221">
        <f t="shared" si="2"/>
        <v>0</v>
      </c>
      <c r="U25" s="25" t="s">
        <v>44</v>
      </c>
    </row>
    <row r="26" spans="2:21" ht="13.5" customHeight="1">
      <c r="B26" s="3"/>
      <c r="C26" s="102"/>
      <c r="D26" s="7"/>
      <c r="E26" s="7"/>
      <c r="F26" s="6"/>
      <c r="G26" s="373"/>
      <c r="H26" s="374"/>
      <c r="I26" s="375"/>
      <c r="J26" s="373"/>
      <c r="K26" s="374"/>
      <c r="L26" s="375"/>
      <c r="M26" s="373"/>
      <c r="N26" s="374"/>
      <c r="O26" s="375"/>
      <c r="P26" s="373"/>
      <c r="Q26" s="374"/>
      <c r="R26" s="375"/>
      <c r="S26" s="26"/>
      <c r="T26" s="221">
        <f t="shared" si="2"/>
        <v>0</v>
      </c>
      <c r="U26" s="25"/>
    </row>
    <row r="27" spans="2:21" ht="13.5" customHeight="1">
      <c r="B27" s="3"/>
      <c r="C27" s="102"/>
      <c r="D27" s="7"/>
      <c r="E27" s="7"/>
      <c r="F27" s="6"/>
      <c r="G27" s="373"/>
      <c r="H27" s="374"/>
      <c r="I27" s="375"/>
      <c r="J27" s="373"/>
      <c r="K27" s="374"/>
      <c r="L27" s="375"/>
      <c r="M27" s="373"/>
      <c r="N27" s="374"/>
      <c r="O27" s="375"/>
      <c r="P27" s="373"/>
      <c r="Q27" s="374"/>
      <c r="R27" s="375"/>
      <c r="S27" s="26"/>
      <c r="T27" s="221">
        <f t="shared" si="2"/>
        <v>0</v>
      </c>
      <c r="U27" s="25"/>
    </row>
    <row r="28" spans="2:21" ht="13.5" customHeight="1">
      <c r="B28" s="3"/>
      <c r="C28" s="102"/>
      <c r="D28" s="7"/>
      <c r="E28" s="43"/>
      <c r="F28" s="5"/>
      <c r="G28" s="373"/>
      <c r="H28" s="374"/>
      <c r="I28" s="375"/>
      <c r="J28" s="373"/>
      <c r="K28" s="374"/>
      <c r="L28" s="375"/>
      <c r="M28" s="373"/>
      <c r="N28" s="374"/>
      <c r="O28" s="375"/>
      <c r="P28" s="373"/>
      <c r="Q28" s="374"/>
      <c r="R28" s="375"/>
      <c r="S28" s="26"/>
      <c r="T28" s="221">
        <f t="shared" si="2"/>
        <v>0</v>
      </c>
      <c r="U28" s="25"/>
    </row>
    <row r="29" spans="2:21" ht="13.5" customHeight="1">
      <c r="B29" s="3"/>
      <c r="C29" s="101"/>
      <c r="D29" s="41"/>
      <c r="E29" s="4" t="s">
        <v>38</v>
      </c>
      <c r="F29" s="5"/>
      <c r="G29" s="395">
        <f>SUM(G30:I35)</f>
        <v>0</v>
      </c>
      <c r="H29" s="396"/>
      <c r="I29" s="397"/>
      <c r="J29" s="395">
        <f>SUM(J30:L35)</f>
        <v>0</v>
      </c>
      <c r="K29" s="396"/>
      <c r="L29" s="397"/>
      <c r="M29" s="395">
        <f>SUM(M30:O35)</f>
        <v>0</v>
      </c>
      <c r="N29" s="396"/>
      <c r="O29" s="397"/>
      <c r="P29" s="395">
        <f>SUM(P30:R35)</f>
        <v>0</v>
      </c>
      <c r="Q29" s="396"/>
      <c r="R29" s="397"/>
      <c r="S29" s="181"/>
      <c r="T29" s="19">
        <f>SUM(T30:T35)</f>
        <v>0</v>
      </c>
      <c r="U29" s="108"/>
    </row>
    <row r="30" spans="2:21" ht="13.5" customHeight="1">
      <c r="B30" s="3"/>
      <c r="C30" s="101"/>
      <c r="D30" s="41"/>
      <c r="E30" s="7"/>
      <c r="F30" s="6"/>
      <c r="G30" s="373"/>
      <c r="H30" s="374"/>
      <c r="I30" s="375"/>
      <c r="J30" s="373"/>
      <c r="K30" s="374"/>
      <c r="L30" s="375"/>
      <c r="M30" s="373"/>
      <c r="N30" s="374"/>
      <c r="O30" s="375"/>
      <c r="P30" s="373"/>
      <c r="Q30" s="374"/>
      <c r="R30" s="375"/>
      <c r="S30" s="26"/>
      <c r="T30" s="221">
        <f aca="true" t="shared" si="3" ref="T30:T35">$H$5*G30+$K$5*J30+$N$5*M30+$Q$5*P30</f>
        <v>0</v>
      </c>
      <c r="U30" s="25" t="s">
        <v>42</v>
      </c>
    </row>
    <row r="31" spans="2:21" ht="13.5" customHeight="1">
      <c r="B31" s="3"/>
      <c r="C31" s="102"/>
      <c r="D31" s="7"/>
      <c r="E31" s="7"/>
      <c r="F31" s="6"/>
      <c r="G31" s="373"/>
      <c r="H31" s="374"/>
      <c r="I31" s="375"/>
      <c r="J31" s="373"/>
      <c r="K31" s="374"/>
      <c r="L31" s="375"/>
      <c r="M31" s="373"/>
      <c r="N31" s="374"/>
      <c r="O31" s="375"/>
      <c r="P31" s="373"/>
      <c r="Q31" s="374"/>
      <c r="R31" s="375"/>
      <c r="S31" s="26"/>
      <c r="T31" s="221">
        <f t="shared" si="3"/>
        <v>0</v>
      </c>
      <c r="U31" s="25" t="s">
        <v>42</v>
      </c>
    </row>
    <row r="32" spans="2:21" ht="13.5" customHeight="1">
      <c r="B32" s="3"/>
      <c r="C32" s="102"/>
      <c r="D32" s="7"/>
      <c r="E32" s="7"/>
      <c r="F32" s="6"/>
      <c r="G32" s="373"/>
      <c r="H32" s="374"/>
      <c r="I32" s="375"/>
      <c r="J32" s="373"/>
      <c r="K32" s="374"/>
      <c r="L32" s="375"/>
      <c r="M32" s="373"/>
      <c r="N32" s="374"/>
      <c r="O32" s="375"/>
      <c r="P32" s="373"/>
      <c r="Q32" s="374"/>
      <c r="R32" s="375"/>
      <c r="S32" s="26"/>
      <c r="T32" s="221">
        <f t="shared" si="3"/>
        <v>0</v>
      </c>
      <c r="U32" s="25" t="s">
        <v>42</v>
      </c>
    </row>
    <row r="33" spans="2:21" ht="13.5" customHeight="1">
      <c r="B33" s="3"/>
      <c r="C33" s="102"/>
      <c r="D33" s="7"/>
      <c r="E33" s="7"/>
      <c r="F33" s="6"/>
      <c r="G33" s="373"/>
      <c r="H33" s="374"/>
      <c r="I33" s="375"/>
      <c r="J33" s="373"/>
      <c r="K33" s="374"/>
      <c r="L33" s="375"/>
      <c r="M33" s="373"/>
      <c r="N33" s="374"/>
      <c r="O33" s="375"/>
      <c r="P33" s="373"/>
      <c r="Q33" s="374"/>
      <c r="R33" s="375"/>
      <c r="S33" s="26"/>
      <c r="T33" s="221">
        <f t="shared" si="3"/>
        <v>0</v>
      </c>
      <c r="U33" s="25" t="s">
        <v>42</v>
      </c>
    </row>
    <row r="34" spans="2:21" ht="13.5" customHeight="1">
      <c r="B34" s="3"/>
      <c r="C34" s="102"/>
      <c r="D34" s="7"/>
      <c r="E34" s="7"/>
      <c r="F34" s="6"/>
      <c r="G34" s="373"/>
      <c r="H34" s="374"/>
      <c r="I34" s="375"/>
      <c r="J34" s="373"/>
      <c r="K34" s="374"/>
      <c r="L34" s="375"/>
      <c r="M34" s="373"/>
      <c r="N34" s="374"/>
      <c r="O34" s="375"/>
      <c r="P34" s="373"/>
      <c r="Q34" s="374"/>
      <c r="R34" s="375"/>
      <c r="S34" s="26"/>
      <c r="T34" s="221">
        <f t="shared" si="3"/>
        <v>0</v>
      </c>
      <c r="U34" s="25" t="s">
        <v>42</v>
      </c>
    </row>
    <row r="35" spans="2:21" ht="13.5" customHeight="1">
      <c r="B35" s="3"/>
      <c r="C35" s="102"/>
      <c r="D35" s="7"/>
      <c r="E35" s="43"/>
      <c r="F35" s="5"/>
      <c r="G35" s="373"/>
      <c r="H35" s="374"/>
      <c r="I35" s="375"/>
      <c r="J35" s="373"/>
      <c r="K35" s="374"/>
      <c r="L35" s="375"/>
      <c r="M35" s="373"/>
      <c r="N35" s="374"/>
      <c r="O35" s="375"/>
      <c r="P35" s="373"/>
      <c r="Q35" s="374"/>
      <c r="R35" s="375"/>
      <c r="S35" s="26"/>
      <c r="T35" s="221">
        <f t="shared" si="3"/>
        <v>0</v>
      </c>
      <c r="U35" s="25"/>
    </row>
    <row r="36" spans="2:21" ht="13.5" customHeight="1">
      <c r="B36" s="33"/>
      <c r="C36" s="100"/>
      <c r="D36" s="39" t="s">
        <v>39</v>
      </c>
      <c r="E36" s="38"/>
      <c r="F36" s="38"/>
      <c r="G36" s="395">
        <f>G37+G44+G51</f>
        <v>0</v>
      </c>
      <c r="H36" s="396"/>
      <c r="I36" s="397"/>
      <c r="J36" s="395">
        <f>J37+J44+J51</f>
        <v>0</v>
      </c>
      <c r="K36" s="396"/>
      <c r="L36" s="397"/>
      <c r="M36" s="395">
        <f>M37+M44+M51</f>
        <v>0</v>
      </c>
      <c r="N36" s="396"/>
      <c r="O36" s="397"/>
      <c r="P36" s="395">
        <f>P37+P44+P51</f>
        <v>0</v>
      </c>
      <c r="Q36" s="396"/>
      <c r="R36" s="397"/>
      <c r="S36" s="181"/>
      <c r="T36" s="35">
        <f>SUM(T37,T44,T51)</f>
        <v>0</v>
      </c>
      <c r="U36" s="107"/>
    </row>
    <row r="37" spans="2:21" ht="13.5" customHeight="1">
      <c r="B37" s="3"/>
      <c r="C37" s="101"/>
      <c r="D37" s="41"/>
      <c r="E37" s="4" t="s">
        <v>29</v>
      </c>
      <c r="F37" s="5"/>
      <c r="G37" s="395">
        <f>SUM(G38:I43)</f>
        <v>0</v>
      </c>
      <c r="H37" s="396"/>
      <c r="I37" s="397"/>
      <c r="J37" s="395">
        <f>SUM(J38:L43)</f>
        <v>0</v>
      </c>
      <c r="K37" s="396"/>
      <c r="L37" s="397"/>
      <c r="M37" s="395">
        <f>SUM(M38:O43)</f>
        <v>0</v>
      </c>
      <c r="N37" s="396"/>
      <c r="O37" s="397"/>
      <c r="P37" s="395">
        <f>SUM(P38:R43)</f>
        <v>0</v>
      </c>
      <c r="Q37" s="396"/>
      <c r="R37" s="397"/>
      <c r="S37" s="181"/>
      <c r="T37" s="19">
        <f>SUM(T38:T43)</f>
        <v>0</v>
      </c>
      <c r="U37" s="108"/>
    </row>
    <row r="38" spans="2:21" ht="13.5" customHeight="1">
      <c r="B38" s="3"/>
      <c r="C38" s="101"/>
      <c r="D38" s="41"/>
      <c r="E38" s="7"/>
      <c r="F38" s="6"/>
      <c r="G38" s="373"/>
      <c r="H38" s="374"/>
      <c r="I38" s="375"/>
      <c r="J38" s="373"/>
      <c r="K38" s="374"/>
      <c r="L38" s="375"/>
      <c r="M38" s="373"/>
      <c r="N38" s="374"/>
      <c r="O38" s="375"/>
      <c r="P38" s="373"/>
      <c r="Q38" s="374"/>
      <c r="R38" s="375"/>
      <c r="S38" s="26"/>
      <c r="T38" s="221">
        <f aca="true" t="shared" si="4" ref="T38:T43">$H$5*G38+$K$5*J38+$N$5*M38+$Q$5*P38</f>
        <v>0</v>
      </c>
      <c r="U38" s="25"/>
    </row>
    <row r="39" spans="2:21" ht="13.5" customHeight="1">
      <c r="B39" s="3"/>
      <c r="C39" s="101"/>
      <c r="D39" s="41"/>
      <c r="E39" s="7"/>
      <c r="F39" s="6"/>
      <c r="G39" s="373"/>
      <c r="H39" s="374"/>
      <c r="I39" s="375"/>
      <c r="J39" s="373"/>
      <c r="K39" s="374"/>
      <c r="L39" s="375"/>
      <c r="M39" s="373"/>
      <c r="N39" s="374"/>
      <c r="O39" s="375"/>
      <c r="P39" s="373"/>
      <c r="Q39" s="374"/>
      <c r="R39" s="375"/>
      <c r="S39" s="26"/>
      <c r="T39" s="221">
        <f t="shared" si="4"/>
        <v>0</v>
      </c>
      <c r="U39" s="25" t="s">
        <v>45</v>
      </c>
    </row>
    <row r="40" spans="2:21" ht="13.5" customHeight="1">
      <c r="B40" s="3"/>
      <c r="C40" s="101"/>
      <c r="D40" s="41"/>
      <c r="E40" s="7"/>
      <c r="F40" s="6"/>
      <c r="G40" s="373"/>
      <c r="H40" s="374"/>
      <c r="I40" s="375"/>
      <c r="J40" s="373"/>
      <c r="K40" s="374"/>
      <c r="L40" s="375"/>
      <c r="M40" s="373"/>
      <c r="N40" s="374"/>
      <c r="O40" s="375"/>
      <c r="P40" s="373"/>
      <c r="Q40" s="374"/>
      <c r="R40" s="375"/>
      <c r="S40" s="26"/>
      <c r="T40" s="221">
        <f t="shared" si="4"/>
        <v>0</v>
      </c>
      <c r="U40" s="25" t="s">
        <v>45</v>
      </c>
    </row>
    <row r="41" spans="2:21" ht="13.5" customHeight="1">
      <c r="B41" s="3"/>
      <c r="C41" s="101"/>
      <c r="D41" s="41"/>
      <c r="E41" s="7"/>
      <c r="F41" s="6"/>
      <c r="G41" s="373"/>
      <c r="H41" s="374"/>
      <c r="I41" s="375"/>
      <c r="J41" s="373"/>
      <c r="K41" s="374"/>
      <c r="L41" s="375"/>
      <c r="M41" s="373"/>
      <c r="N41" s="374"/>
      <c r="O41" s="375"/>
      <c r="P41" s="373"/>
      <c r="Q41" s="374"/>
      <c r="R41" s="375"/>
      <c r="S41" s="26"/>
      <c r="T41" s="221">
        <f t="shared" si="4"/>
        <v>0</v>
      </c>
      <c r="U41" s="25"/>
    </row>
    <row r="42" spans="2:21" ht="13.5" customHeight="1">
      <c r="B42" s="3"/>
      <c r="C42" s="101"/>
      <c r="D42" s="41"/>
      <c r="E42" s="7"/>
      <c r="F42" s="6"/>
      <c r="G42" s="373"/>
      <c r="H42" s="374"/>
      <c r="I42" s="375"/>
      <c r="J42" s="373"/>
      <c r="K42" s="374"/>
      <c r="L42" s="375"/>
      <c r="M42" s="373"/>
      <c r="N42" s="374"/>
      <c r="O42" s="375"/>
      <c r="P42" s="373"/>
      <c r="Q42" s="374"/>
      <c r="R42" s="375"/>
      <c r="S42" s="26"/>
      <c r="T42" s="221">
        <f t="shared" si="4"/>
        <v>0</v>
      </c>
      <c r="U42" s="25"/>
    </row>
    <row r="43" spans="2:21" ht="13.5" customHeight="1">
      <c r="B43" s="3"/>
      <c r="C43" s="102"/>
      <c r="D43" s="7"/>
      <c r="E43" s="44"/>
      <c r="F43" s="5"/>
      <c r="G43" s="373"/>
      <c r="H43" s="374"/>
      <c r="I43" s="375"/>
      <c r="J43" s="373"/>
      <c r="K43" s="374"/>
      <c r="L43" s="375"/>
      <c r="M43" s="373"/>
      <c r="N43" s="374"/>
      <c r="O43" s="375"/>
      <c r="P43" s="373"/>
      <c r="Q43" s="374"/>
      <c r="R43" s="375"/>
      <c r="S43" s="26"/>
      <c r="T43" s="221">
        <f t="shared" si="4"/>
        <v>0</v>
      </c>
      <c r="U43" s="25"/>
    </row>
    <row r="44" spans="2:21" ht="13.5" customHeight="1">
      <c r="B44" s="3"/>
      <c r="C44" s="102"/>
      <c r="D44" s="7"/>
      <c r="E44" s="4" t="s">
        <v>30</v>
      </c>
      <c r="F44" s="5"/>
      <c r="G44" s="395">
        <f>SUM(G45:I50)</f>
        <v>0</v>
      </c>
      <c r="H44" s="396"/>
      <c r="I44" s="397"/>
      <c r="J44" s="395">
        <f>SUM(J45:L50)</f>
        <v>0</v>
      </c>
      <c r="K44" s="396"/>
      <c r="L44" s="397"/>
      <c r="M44" s="395">
        <f>SUM(M45:O50)</f>
        <v>0</v>
      </c>
      <c r="N44" s="396"/>
      <c r="O44" s="397"/>
      <c r="P44" s="395">
        <f>SUM(P45:R50)</f>
        <v>0</v>
      </c>
      <c r="Q44" s="396"/>
      <c r="R44" s="397"/>
      <c r="S44" s="181"/>
      <c r="T44" s="19">
        <f>SUM(T45:T50)</f>
        <v>0</v>
      </c>
      <c r="U44" s="108"/>
    </row>
    <row r="45" spans="2:21" ht="13.5" customHeight="1">
      <c r="B45" s="3"/>
      <c r="C45" s="102"/>
      <c r="D45" s="7"/>
      <c r="E45" s="7"/>
      <c r="F45" s="6"/>
      <c r="G45" s="373"/>
      <c r="H45" s="374"/>
      <c r="I45" s="375"/>
      <c r="J45" s="373"/>
      <c r="K45" s="374"/>
      <c r="L45" s="375"/>
      <c r="M45" s="373"/>
      <c r="N45" s="374"/>
      <c r="O45" s="375"/>
      <c r="P45" s="373"/>
      <c r="Q45" s="374"/>
      <c r="R45" s="375"/>
      <c r="S45" s="26"/>
      <c r="T45" s="221">
        <f aca="true" t="shared" si="5" ref="T45:T50">$H$5*G45+$K$5*J45+$N$5*M45+$Q$5*P45</f>
        <v>0</v>
      </c>
      <c r="U45" s="25" t="s">
        <v>46</v>
      </c>
    </row>
    <row r="46" spans="2:21" ht="13.5" customHeight="1">
      <c r="B46" s="3"/>
      <c r="C46" s="102"/>
      <c r="D46" s="7"/>
      <c r="E46" s="7"/>
      <c r="F46" s="6"/>
      <c r="G46" s="373"/>
      <c r="H46" s="374"/>
      <c r="I46" s="375"/>
      <c r="J46" s="373"/>
      <c r="K46" s="374"/>
      <c r="L46" s="375"/>
      <c r="M46" s="373"/>
      <c r="N46" s="374"/>
      <c r="O46" s="375"/>
      <c r="P46" s="373"/>
      <c r="Q46" s="374"/>
      <c r="R46" s="375"/>
      <c r="S46" s="26"/>
      <c r="T46" s="221">
        <f t="shared" si="5"/>
        <v>0</v>
      </c>
      <c r="U46" s="25" t="s">
        <v>46</v>
      </c>
    </row>
    <row r="47" spans="2:21" ht="13.5" customHeight="1">
      <c r="B47" s="3"/>
      <c r="C47" s="102"/>
      <c r="D47" s="7"/>
      <c r="E47" s="7"/>
      <c r="F47" s="6"/>
      <c r="G47" s="373"/>
      <c r="H47" s="374"/>
      <c r="I47" s="375"/>
      <c r="J47" s="373"/>
      <c r="K47" s="374"/>
      <c r="L47" s="375"/>
      <c r="M47" s="373"/>
      <c r="N47" s="374"/>
      <c r="O47" s="375"/>
      <c r="P47" s="373"/>
      <c r="Q47" s="374"/>
      <c r="R47" s="375"/>
      <c r="S47" s="26"/>
      <c r="T47" s="221">
        <f t="shared" si="5"/>
        <v>0</v>
      </c>
      <c r="U47" s="25"/>
    </row>
    <row r="48" spans="2:21" ht="13.5" customHeight="1">
      <c r="B48" s="3"/>
      <c r="C48" s="102"/>
      <c r="D48" s="7"/>
      <c r="E48" s="7"/>
      <c r="F48" s="6"/>
      <c r="G48" s="373"/>
      <c r="H48" s="374"/>
      <c r="I48" s="375"/>
      <c r="J48" s="373"/>
      <c r="K48" s="374"/>
      <c r="L48" s="375"/>
      <c r="M48" s="373"/>
      <c r="N48" s="374"/>
      <c r="O48" s="375"/>
      <c r="P48" s="373"/>
      <c r="Q48" s="374"/>
      <c r="R48" s="375"/>
      <c r="S48" s="26"/>
      <c r="T48" s="221">
        <f t="shared" si="5"/>
        <v>0</v>
      </c>
      <c r="U48" s="25"/>
    </row>
    <row r="49" spans="2:21" ht="13.5" customHeight="1">
      <c r="B49" s="3"/>
      <c r="C49" s="102"/>
      <c r="D49" s="7"/>
      <c r="E49" s="7"/>
      <c r="F49" s="6"/>
      <c r="G49" s="373"/>
      <c r="H49" s="374"/>
      <c r="I49" s="375"/>
      <c r="J49" s="373"/>
      <c r="K49" s="374"/>
      <c r="L49" s="375"/>
      <c r="M49" s="373"/>
      <c r="N49" s="374"/>
      <c r="O49" s="375"/>
      <c r="P49" s="373"/>
      <c r="Q49" s="374"/>
      <c r="R49" s="375"/>
      <c r="S49" s="26"/>
      <c r="T49" s="221">
        <f t="shared" si="5"/>
        <v>0</v>
      </c>
      <c r="U49" s="25"/>
    </row>
    <row r="50" spans="2:21" ht="13.5" customHeight="1">
      <c r="B50" s="3"/>
      <c r="C50" s="102"/>
      <c r="D50" s="7"/>
      <c r="E50" s="44"/>
      <c r="F50" s="5"/>
      <c r="G50" s="373"/>
      <c r="H50" s="374"/>
      <c r="I50" s="375"/>
      <c r="J50" s="373"/>
      <c r="K50" s="374"/>
      <c r="L50" s="375"/>
      <c r="M50" s="373"/>
      <c r="N50" s="374"/>
      <c r="O50" s="375"/>
      <c r="P50" s="373"/>
      <c r="Q50" s="374"/>
      <c r="R50" s="375"/>
      <c r="S50" s="26"/>
      <c r="T50" s="221">
        <f t="shared" si="5"/>
        <v>0</v>
      </c>
      <c r="U50" s="25"/>
    </row>
    <row r="51" spans="2:21" ht="13.5" customHeight="1">
      <c r="B51" s="3"/>
      <c r="C51" s="102"/>
      <c r="D51" s="7"/>
      <c r="E51" s="4" t="s">
        <v>25</v>
      </c>
      <c r="F51" s="5"/>
      <c r="G51" s="395">
        <f>SUM(G52:I57)</f>
        <v>0</v>
      </c>
      <c r="H51" s="396"/>
      <c r="I51" s="397"/>
      <c r="J51" s="395">
        <f>SUM(J52:L57)</f>
        <v>0</v>
      </c>
      <c r="K51" s="396"/>
      <c r="L51" s="397"/>
      <c r="M51" s="395">
        <f>SUM(M52:O57)</f>
        <v>0</v>
      </c>
      <c r="N51" s="396"/>
      <c r="O51" s="397"/>
      <c r="P51" s="395">
        <f>SUM(P52:R57)</f>
        <v>0</v>
      </c>
      <c r="Q51" s="396"/>
      <c r="R51" s="397"/>
      <c r="S51" s="181"/>
      <c r="T51" s="19">
        <f>SUM(T52:T57)</f>
        <v>0</v>
      </c>
      <c r="U51" s="108"/>
    </row>
    <row r="52" spans="2:21" ht="13.5" customHeight="1">
      <c r="B52" s="3"/>
      <c r="C52" s="102"/>
      <c r="D52" s="7"/>
      <c r="E52" s="7"/>
      <c r="F52" s="6"/>
      <c r="G52" s="373"/>
      <c r="H52" s="374"/>
      <c r="I52" s="375"/>
      <c r="J52" s="373"/>
      <c r="K52" s="374"/>
      <c r="L52" s="375"/>
      <c r="M52" s="373"/>
      <c r="N52" s="374"/>
      <c r="O52" s="375"/>
      <c r="P52" s="373"/>
      <c r="Q52" s="374"/>
      <c r="R52" s="375"/>
      <c r="S52" s="26"/>
      <c r="T52" s="221">
        <f aca="true" t="shared" si="6" ref="T52:T57">$H$5*G52+$K$5*J52+$N$5*M52+$Q$5*P52</f>
        <v>0</v>
      </c>
      <c r="U52" s="25" t="s">
        <v>43</v>
      </c>
    </row>
    <row r="53" spans="2:21" ht="13.5" customHeight="1">
      <c r="B53" s="3"/>
      <c r="C53" s="102"/>
      <c r="D53" s="7"/>
      <c r="E53" s="7"/>
      <c r="F53" s="6"/>
      <c r="G53" s="373"/>
      <c r="H53" s="374"/>
      <c r="I53" s="375"/>
      <c r="J53" s="373"/>
      <c r="K53" s="374"/>
      <c r="L53" s="375"/>
      <c r="M53" s="373"/>
      <c r="N53" s="374"/>
      <c r="O53" s="375"/>
      <c r="P53" s="373"/>
      <c r="Q53" s="374"/>
      <c r="R53" s="375"/>
      <c r="S53" s="26"/>
      <c r="T53" s="221">
        <f t="shared" si="6"/>
        <v>0</v>
      </c>
      <c r="U53" s="25" t="s">
        <v>43</v>
      </c>
    </row>
    <row r="54" spans="2:21" ht="13.5" customHeight="1">
      <c r="B54" s="3"/>
      <c r="C54" s="102"/>
      <c r="D54" s="7"/>
      <c r="E54" s="7"/>
      <c r="F54" s="6"/>
      <c r="G54" s="373"/>
      <c r="H54" s="374"/>
      <c r="I54" s="375"/>
      <c r="J54" s="373"/>
      <c r="K54" s="374"/>
      <c r="L54" s="375"/>
      <c r="M54" s="373"/>
      <c r="N54" s="374"/>
      <c r="O54" s="375"/>
      <c r="P54" s="373"/>
      <c r="Q54" s="374"/>
      <c r="R54" s="375"/>
      <c r="S54" s="26"/>
      <c r="T54" s="221">
        <f t="shared" si="6"/>
        <v>0</v>
      </c>
      <c r="U54" s="25" t="s">
        <v>43</v>
      </c>
    </row>
    <row r="55" spans="2:21" ht="13.5" customHeight="1">
      <c r="B55" s="3"/>
      <c r="C55" s="102"/>
      <c r="D55" s="7"/>
      <c r="E55" s="7"/>
      <c r="F55" s="6"/>
      <c r="G55" s="373"/>
      <c r="H55" s="374"/>
      <c r="I55" s="375"/>
      <c r="J55" s="373"/>
      <c r="K55" s="374"/>
      <c r="L55" s="375"/>
      <c r="M55" s="373"/>
      <c r="N55" s="374"/>
      <c r="O55" s="375"/>
      <c r="P55" s="373"/>
      <c r="Q55" s="374"/>
      <c r="R55" s="375"/>
      <c r="S55" s="26"/>
      <c r="T55" s="221">
        <f t="shared" si="6"/>
        <v>0</v>
      </c>
      <c r="U55" s="25" t="s">
        <v>43</v>
      </c>
    </row>
    <row r="56" spans="2:21" ht="13.5" customHeight="1">
      <c r="B56" s="3"/>
      <c r="C56" s="102"/>
      <c r="D56" s="7"/>
      <c r="E56" s="7"/>
      <c r="F56" s="6"/>
      <c r="G56" s="373"/>
      <c r="H56" s="374"/>
      <c r="I56" s="375"/>
      <c r="J56" s="373"/>
      <c r="K56" s="374"/>
      <c r="L56" s="375"/>
      <c r="M56" s="373"/>
      <c r="N56" s="374"/>
      <c r="O56" s="375"/>
      <c r="P56" s="373"/>
      <c r="Q56" s="374"/>
      <c r="R56" s="375"/>
      <c r="S56" s="26"/>
      <c r="T56" s="221">
        <f t="shared" si="6"/>
        <v>0</v>
      </c>
      <c r="U56" s="25"/>
    </row>
    <row r="57" spans="2:21" ht="13.5" customHeight="1">
      <c r="B57" s="3"/>
      <c r="C57" s="102"/>
      <c r="D57" s="7"/>
      <c r="E57" s="43"/>
      <c r="F57" s="5"/>
      <c r="G57" s="373"/>
      <c r="H57" s="374"/>
      <c r="I57" s="375"/>
      <c r="J57" s="373"/>
      <c r="K57" s="374"/>
      <c r="L57" s="375"/>
      <c r="M57" s="373"/>
      <c r="N57" s="374"/>
      <c r="O57" s="375"/>
      <c r="P57" s="373"/>
      <c r="Q57" s="374"/>
      <c r="R57" s="375"/>
      <c r="S57" s="26"/>
      <c r="T57" s="221">
        <f t="shared" si="6"/>
        <v>0</v>
      </c>
      <c r="U57" s="25"/>
    </row>
    <row r="58" spans="2:21" ht="13.5" customHeight="1">
      <c r="B58" s="33"/>
      <c r="C58" s="100"/>
      <c r="D58" s="39" t="s">
        <v>40</v>
      </c>
      <c r="E58" s="38"/>
      <c r="F58" s="38"/>
      <c r="G58" s="395">
        <f>G59+G66+G73</f>
        <v>0</v>
      </c>
      <c r="H58" s="396"/>
      <c r="I58" s="397"/>
      <c r="J58" s="395">
        <f>J59+J66+J73</f>
        <v>0</v>
      </c>
      <c r="K58" s="396"/>
      <c r="L58" s="397"/>
      <c r="M58" s="395">
        <f>M59+M66+M73</f>
        <v>0</v>
      </c>
      <c r="N58" s="396"/>
      <c r="O58" s="397"/>
      <c r="P58" s="395">
        <f>P59+P66+P73</f>
        <v>0</v>
      </c>
      <c r="Q58" s="396"/>
      <c r="R58" s="397"/>
      <c r="S58" s="181"/>
      <c r="T58" s="35">
        <f>SUM(T59,T66,T73)</f>
        <v>0</v>
      </c>
      <c r="U58" s="107"/>
    </row>
    <row r="59" spans="2:21" ht="13.5" customHeight="1">
      <c r="B59" s="3"/>
      <c r="C59" s="101"/>
      <c r="D59" s="41"/>
      <c r="E59" s="4" t="s">
        <v>28</v>
      </c>
      <c r="F59" s="5"/>
      <c r="G59" s="395">
        <f>SUM(G60:I65)</f>
        <v>0</v>
      </c>
      <c r="H59" s="396"/>
      <c r="I59" s="397"/>
      <c r="J59" s="395">
        <f>SUM(J60:L65)</f>
        <v>0</v>
      </c>
      <c r="K59" s="396"/>
      <c r="L59" s="397"/>
      <c r="M59" s="395">
        <f>SUM(M60:O65)</f>
        <v>0</v>
      </c>
      <c r="N59" s="396"/>
      <c r="O59" s="397"/>
      <c r="P59" s="395">
        <f>SUM(P60:R65)</f>
        <v>0</v>
      </c>
      <c r="Q59" s="396"/>
      <c r="R59" s="397"/>
      <c r="S59" s="181"/>
      <c r="T59" s="19">
        <f>SUM(T60:T65)</f>
        <v>0</v>
      </c>
      <c r="U59" s="108"/>
    </row>
    <row r="60" spans="2:21" ht="13.5" customHeight="1">
      <c r="B60" s="3"/>
      <c r="C60" s="101"/>
      <c r="D60" s="41"/>
      <c r="E60" s="7"/>
      <c r="F60" s="6"/>
      <c r="G60" s="373"/>
      <c r="H60" s="374"/>
      <c r="I60" s="375"/>
      <c r="J60" s="373"/>
      <c r="K60" s="374"/>
      <c r="L60" s="375"/>
      <c r="M60" s="373"/>
      <c r="N60" s="374"/>
      <c r="O60" s="375"/>
      <c r="P60" s="373"/>
      <c r="Q60" s="374"/>
      <c r="R60" s="375"/>
      <c r="S60" s="26"/>
      <c r="T60" s="221">
        <f aca="true" t="shared" si="7" ref="T60:T65">$H$5*G60+$K$5*J60+$N$5*M60+$Q$5*P60</f>
        <v>0</v>
      </c>
      <c r="U60" s="25"/>
    </row>
    <row r="61" spans="2:21" ht="13.5" customHeight="1">
      <c r="B61" s="3"/>
      <c r="C61" s="101"/>
      <c r="D61" s="41"/>
      <c r="E61" s="7"/>
      <c r="F61" s="6"/>
      <c r="G61" s="373"/>
      <c r="H61" s="374"/>
      <c r="I61" s="375"/>
      <c r="J61" s="373"/>
      <c r="K61" s="374"/>
      <c r="L61" s="375"/>
      <c r="M61" s="373"/>
      <c r="N61" s="374"/>
      <c r="O61" s="375"/>
      <c r="P61" s="373"/>
      <c r="Q61" s="374"/>
      <c r="R61" s="375"/>
      <c r="S61" s="26"/>
      <c r="T61" s="221">
        <f t="shared" si="7"/>
        <v>0</v>
      </c>
      <c r="U61" s="25"/>
    </row>
    <row r="62" spans="2:21" ht="13.5" customHeight="1">
      <c r="B62" s="3"/>
      <c r="C62" s="101"/>
      <c r="D62" s="41"/>
      <c r="E62" s="7"/>
      <c r="F62" s="6"/>
      <c r="G62" s="373"/>
      <c r="H62" s="374"/>
      <c r="I62" s="375"/>
      <c r="J62" s="373"/>
      <c r="K62" s="374"/>
      <c r="L62" s="375"/>
      <c r="M62" s="373"/>
      <c r="N62" s="374"/>
      <c r="O62" s="375"/>
      <c r="P62" s="373"/>
      <c r="Q62" s="374"/>
      <c r="R62" s="375"/>
      <c r="S62" s="26"/>
      <c r="T62" s="221">
        <f t="shared" si="7"/>
        <v>0</v>
      </c>
      <c r="U62" s="25"/>
    </row>
    <row r="63" spans="2:21" ht="13.5" customHeight="1">
      <c r="B63" s="3"/>
      <c r="C63" s="101"/>
      <c r="D63" s="41"/>
      <c r="E63" s="7"/>
      <c r="F63" s="6"/>
      <c r="G63" s="373"/>
      <c r="H63" s="374"/>
      <c r="I63" s="375"/>
      <c r="J63" s="373"/>
      <c r="K63" s="374"/>
      <c r="L63" s="375"/>
      <c r="M63" s="373"/>
      <c r="N63" s="374"/>
      <c r="O63" s="375"/>
      <c r="P63" s="373"/>
      <c r="Q63" s="374"/>
      <c r="R63" s="375"/>
      <c r="S63" s="26"/>
      <c r="T63" s="221">
        <f t="shared" si="7"/>
        <v>0</v>
      </c>
      <c r="U63" s="25"/>
    </row>
    <row r="64" spans="2:21" ht="13.5" customHeight="1">
      <c r="B64" s="3"/>
      <c r="C64" s="101"/>
      <c r="D64" s="41"/>
      <c r="E64" s="7"/>
      <c r="F64" s="6"/>
      <c r="G64" s="373"/>
      <c r="H64" s="374"/>
      <c r="I64" s="375"/>
      <c r="J64" s="373"/>
      <c r="K64" s="374"/>
      <c r="L64" s="375"/>
      <c r="M64" s="373"/>
      <c r="N64" s="374"/>
      <c r="O64" s="375"/>
      <c r="P64" s="373"/>
      <c r="Q64" s="374"/>
      <c r="R64" s="375"/>
      <c r="S64" s="26"/>
      <c r="T64" s="221">
        <f t="shared" si="7"/>
        <v>0</v>
      </c>
      <c r="U64" s="25"/>
    </row>
    <row r="65" spans="2:21" ht="13.5" customHeight="1">
      <c r="B65" s="3"/>
      <c r="C65" s="102"/>
      <c r="D65" s="7"/>
      <c r="E65" s="44"/>
      <c r="F65" s="5"/>
      <c r="G65" s="373"/>
      <c r="H65" s="374"/>
      <c r="I65" s="375"/>
      <c r="J65" s="373"/>
      <c r="K65" s="374"/>
      <c r="L65" s="375"/>
      <c r="M65" s="373"/>
      <c r="N65" s="374"/>
      <c r="O65" s="375"/>
      <c r="P65" s="373"/>
      <c r="Q65" s="374"/>
      <c r="R65" s="375"/>
      <c r="S65" s="26"/>
      <c r="T65" s="221">
        <f t="shared" si="7"/>
        <v>0</v>
      </c>
      <c r="U65" s="25"/>
    </row>
    <row r="66" spans="2:21" ht="13.5" customHeight="1">
      <c r="B66" s="3"/>
      <c r="C66" s="102"/>
      <c r="D66" s="7"/>
      <c r="E66" s="4" t="s">
        <v>26</v>
      </c>
      <c r="F66" s="5"/>
      <c r="G66" s="395">
        <f>SUM(G67:I72)</f>
        <v>0</v>
      </c>
      <c r="H66" s="396"/>
      <c r="I66" s="397"/>
      <c r="J66" s="395">
        <f>SUM(J67:L72)</f>
        <v>0</v>
      </c>
      <c r="K66" s="396"/>
      <c r="L66" s="397"/>
      <c r="M66" s="395">
        <f>SUM(M67:O72)</f>
        <v>0</v>
      </c>
      <c r="N66" s="396"/>
      <c r="O66" s="397"/>
      <c r="P66" s="395">
        <f>SUM(P67:R72)</f>
        <v>0</v>
      </c>
      <c r="Q66" s="396"/>
      <c r="R66" s="397"/>
      <c r="S66" s="181"/>
      <c r="T66" s="19">
        <f>SUM(T67:T72)</f>
        <v>0</v>
      </c>
      <c r="U66" s="108"/>
    </row>
    <row r="67" spans="2:21" ht="13.5" customHeight="1">
      <c r="B67" s="3"/>
      <c r="C67" s="102"/>
      <c r="D67" s="7"/>
      <c r="E67" s="7"/>
      <c r="F67" s="6"/>
      <c r="G67" s="373"/>
      <c r="H67" s="374"/>
      <c r="I67" s="375"/>
      <c r="J67" s="373"/>
      <c r="K67" s="374"/>
      <c r="L67" s="375"/>
      <c r="M67" s="373"/>
      <c r="N67" s="374"/>
      <c r="O67" s="375"/>
      <c r="P67" s="373"/>
      <c r="Q67" s="374"/>
      <c r="R67" s="375"/>
      <c r="S67" s="26"/>
      <c r="T67" s="221">
        <f aca="true" t="shared" si="8" ref="T67:T72">$H$5*G67+$K$5*J67+$N$5*M67+$Q$5*P67</f>
        <v>0</v>
      </c>
      <c r="U67" s="25" t="s">
        <v>47</v>
      </c>
    </row>
    <row r="68" spans="2:21" ht="13.5" customHeight="1">
      <c r="B68" s="3"/>
      <c r="C68" s="102"/>
      <c r="D68" s="7"/>
      <c r="E68" s="7"/>
      <c r="F68" s="6"/>
      <c r="G68" s="373"/>
      <c r="H68" s="374"/>
      <c r="I68" s="375"/>
      <c r="J68" s="373"/>
      <c r="K68" s="374"/>
      <c r="L68" s="375"/>
      <c r="M68" s="373"/>
      <c r="N68" s="374"/>
      <c r="O68" s="375"/>
      <c r="P68" s="373"/>
      <c r="Q68" s="374"/>
      <c r="R68" s="375"/>
      <c r="S68" s="26"/>
      <c r="T68" s="221">
        <f t="shared" si="8"/>
        <v>0</v>
      </c>
      <c r="U68" s="25" t="s">
        <v>48</v>
      </c>
    </row>
    <row r="69" spans="2:21" ht="13.5" customHeight="1">
      <c r="B69" s="3"/>
      <c r="C69" s="102"/>
      <c r="D69" s="7"/>
      <c r="E69" s="7"/>
      <c r="F69" s="6"/>
      <c r="G69" s="373"/>
      <c r="H69" s="374"/>
      <c r="I69" s="375"/>
      <c r="J69" s="373"/>
      <c r="K69" s="374"/>
      <c r="L69" s="375"/>
      <c r="M69" s="373"/>
      <c r="N69" s="374"/>
      <c r="O69" s="375"/>
      <c r="P69" s="373"/>
      <c r="Q69" s="374"/>
      <c r="R69" s="375"/>
      <c r="S69" s="26"/>
      <c r="T69" s="221">
        <f t="shared" si="8"/>
        <v>0</v>
      </c>
      <c r="U69" s="25"/>
    </row>
    <row r="70" spans="2:21" ht="13.5" customHeight="1">
      <c r="B70" s="3"/>
      <c r="C70" s="102"/>
      <c r="D70" s="7"/>
      <c r="E70" s="7"/>
      <c r="F70" s="6"/>
      <c r="G70" s="373"/>
      <c r="H70" s="374"/>
      <c r="I70" s="375"/>
      <c r="J70" s="373"/>
      <c r="K70" s="374"/>
      <c r="L70" s="375"/>
      <c r="M70" s="373"/>
      <c r="N70" s="374"/>
      <c r="O70" s="375"/>
      <c r="P70" s="373"/>
      <c r="Q70" s="374"/>
      <c r="R70" s="375"/>
      <c r="S70" s="26"/>
      <c r="T70" s="221">
        <f t="shared" si="8"/>
        <v>0</v>
      </c>
      <c r="U70" s="25"/>
    </row>
    <row r="71" spans="2:21" ht="13.5" customHeight="1">
      <c r="B71" s="3"/>
      <c r="C71" s="102"/>
      <c r="D71" s="7"/>
      <c r="E71" s="7"/>
      <c r="F71" s="6"/>
      <c r="G71" s="373"/>
      <c r="H71" s="374"/>
      <c r="I71" s="375"/>
      <c r="J71" s="373"/>
      <c r="K71" s="374"/>
      <c r="L71" s="375"/>
      <c r="M71" s="373"/>
      <c r="N71" s="374"/>
      <c r="O71" s="375"/>
      <c r="P71" s="373"/>
      <c r="Q71" s="374"/>
      <c r="R71" s="375"/>
      <c r="S71" s="26"/>
      <c r="T71" s="221">
        <f t="shared" si="8"/>
        <v>0</v>
      </c>
      <c r="U71" s="25"/>
    </row>
    <row r="72" spans="2:21" ht="13.5" customHeight="1">
      <c r="B72" s="3"/>
      <c r="C72" s="102"/>
      <c r="D72" s="7"/>
      <c r="E72" s="43"/>
      <c r="F72" s="5"/>
      <c r="G72" s="373"/>
      <c r="H72" s="374"/>
      <c r="I72" s="375"/>
      <c r="J72" s="373"/>
      <c r="K72" s="374"/>
      <c r="L72" s="375"/>
      <c r="M72" s="373"/>
      <c r="N72" s="374"/>
      <c r="O72" s="375"/>
      <c r="P72" s="373"/>
      <c r="Q72" s="374"/>
      <c r="R72" s="375"/>
      <c r="S72" s="26"/>
      <c r="T72" s="221">
        <f t="shared" si="8"/>
        <v>0</v>
      </c>
      <c r="U72" s="25"/>
    </row>
    <row r="73" spans="2:21" ht="13.5" customHeight="1">
      <c r="B73" s="3"/>
      <c r="C73" s="101"/>
      <c r="D73" s="41"/>
      <c r="E73" s="4" t="s">
        <v>41</v>
      </c>
      <c r="F73" s="5"/>
      <c r="G73" s="395">
        <f>SUM(G74:I79)</f>
        <v>0</v>
      </c>
      <c r="H73" s="396"/>
      <c r="I73" s="397"/>
      <c r="J73" s="395">
        <f>SUM(J74:L79)</f>
        <v>0</v>
      </c>
      <c r="K73" s="396"/>
      <c r="L73" s="397"/>
      <c r="M73" s="395">
        <f>SUM(M74:O79)</f>
        <v>0</v>
      </c>
      <c r="N73" s="396"/>
      <c r="O73" s="397"/>
      <c r="P73" s="395">
        <f>SUM(P74:R79)</f>
        <v>0</v>
      </c>
      <c r="Q73" s="396"/>
      <c r="R73" s="397"/>
      <c r="S73" s="181"/>
      <c r="T73" s="19">
        <f>SUM(T74:T79)</f>
        <v>0</v>
      </c>
      <c r="U73" s="108"/>
    </row>
    <row r="74" spans="2:21" ht="13.5" customHeight="1">
      <c r="B74" s="3"/>
      <c r="C74" s="101"/>
      <c r="D74" s="41"/>
      <c r="E74" s="7"/>
      <c r="F74" s="6"/>
      <c r="G74" s="373"/>
      <c r="H74" s="374"/>
      <c r="I74" s="375"/>
      <c r="J74" s="373"/>
      <c r="K74" s="374"/>
      <c r="L74" s="375"/>
      <c r="M74" s="373"/>
      <c r="N74" s="374"/>
      <c r="O74" s="375"/>
      <c r="P74" s="373"/>
      <c r="Q74" s="374"/>
      <c r="R74" s="375"/>
      <c r="S74" s="26"/>
      <c r="T74" s="221">
        <f aca="true" t="shared" si="9" ref="T74:T79">$H$5*G74+$K$5*J74+$N$5*M74+$Q$5*P74</f>
        <v>0</v>
      </c>
      <c r="U74" s="25"/>
    </row>
    <row r="75" spans="2:21" ht="13.5" customHeight="1">
      <c r="B75" s="3"/>
      <c r="C75" s="102"/>
      <c r="D75" s="7"/>
      <c r="E75" s="7"/>
      <c r="F75" s="6"/>
      <c r="G75" s="373"/>
      <c r="H75" s="374"/>
      <c r="I75" s="375"/>
      <c r="J75" s="373"/>
      <c r="K75" s="374"/>
      <c r="L75" s="375"/>
      <c r="M75" s="373"/>
      <c r="N75" s="374"/>
      <c r="O75" s="375"/>
      <c r="P75" s="373"/>
      <c r="Q75" s="374"/>
      <c r="R75" s="375"/>
      <c r="S75" s="26"/>
      <c r="T75" s="221">
        <f t="shared" si="9"/>
        <v>0</v>
      </c>
      <c r="U75" s="25"/>
    </row>
    <row r="76" spans="2:21" ht="13.5" customHeight="1">
      <c r="B76" s="3"/>
      <c r="C76" s="102"/>
      <c r="D76" s="7"/>
      <c r="E76" s="7"/>
      <c r="F76" s="6"/>
      <c r="G76" s="373"/>
      <c r="H76" s="374"/>
      <c r="I76" s="375"/>
      <c r="J76" s="373"/>
      <c r="K76" s="374"/>
      <c r="L76" s="375"/>
      <c r="M76" s="373"/>
      <c r="N76" s="374"/>
      <c r="O76" s="375"/>
      <c r="P76" s="373"/>
      <c r="Q76" s="374"/>
      <c r="R76" s="375"/>
      <c r="S76" s="26"/>
      <c r="T76" s="221">
        <f t="shared" si="9"/>
        <v>0</v>
      </c>
      <c r="U76" s="25"/>
    </row>
    <row r="77" spans="2:21" ht="13.5" customHeight="1">
      <c r="B77" s="3"/>
      <c r="C77" s="102"/>
      <c r="D77" s="7"/>
      <c r="E77" s="7"/>
      <c r="F77" s="6"/>
      <c r="G77" s="373"/>
      <c r="H77" s="374"/>
      <c r="I77" s="375"/>
      <c r="J77" s="373"/>
      <c r="K77" s="374"/>
      <c r="L77" s="375"/>
      <c r="M77" s="373"/>
      <c r="N77" s="374"/>
      <c r="O77" s="375"/>
      <c r="P77" s="373"/>
      <c r="Q77" s="374"/>
      <c r="R77" s="375"/>
      <c r="S77" s="26"/>
      <c r="T77" s="221">
        <f t="shared" si="9"/>
        <v>0</v>
      </c>
      <c r="U77" s="25"/>
    </row>
    <row r="78" spans="2:21" ht="13.5" customHeight="1">
      <c r="B78" s="3"/>
      <c r="C78" s="102"/>
      <c r="D78" s="7"/>
      <c r="E78" s="7"/>
      <c r="F78" s="6"/>
      <c r="G78" s="373"/>
      <c r="H78" s="374"/>
      <c r="I78" s="375"/>
      <c r="J78" s="373"/>
      <c r="K78" s="374"/>
      <c r="L78" s="375"/>
      <c r="M78" s="373"/>
      <c r="N78" s="374"/>
      <c r="O78" s="375"/>
      <c r="P78" s="373"/>
      <c r="Q78" s="374"/>
      <c r="R78" s="375"/>
      <c r="S78" s="26"/>
      <c r="T78" s="221">
        <f t="shared" si="9"/>
        <v>0</v>
      </c>
      <c r="U78" s="25"/>
    </row>
    <row r="79" spans="2:21" ht="13.5" customHeight="1">
      <c r="B79" s="97"/>
      <c r="C79" s="103"/>
      <c r="D79" s="43"/>
      <c r="E79" s="43"/>
      <c r="F79" s="5"/>
      <c r="G79" s="373"/>
      <c r="H79" s="374"/>
      <c r="I79" s="375"/>
      <c r="J79" s="373"/>
      <c r="K79" s="374"/>
      <c r="L79" s="375"/>
      <c r="M79" s="373"/>
      <c r="N79" s="374"/>
      <c r="O79" s="375"/>
      <c r="P79" s="373"/>
      <c r="Q79" s="374"/>
      <c r="R79" s="375"/>
      <c r="S79" s="26"/>
      <c r="T79" s="221">
        <f t="shared" si="9"/>
        <v>0</v>
      </c>
      <c r="U79" s="25"/>
    </row>
    <row r="81" spans="7:19" ht="12">
      <c r="G81" s="393"/>
      <c r="H81" s="394"/>
      <c r="I81" s="394"/>
      <c r="J81" s="393"/>
      <c r="K81" s="394"/>
      <c r="L81" s="394"/>
      <c r="M81" s="394"/>
      <c r="N81" s="394"/>
      <c r="O81" s="394"/>
      <c r="P81" s="394"/>
      <c r="Q81" s="394"/>
      <c r="R81" s="394"/>
      <c r="S81" s="18"/>
    </row>
  </sheetData>
  <sheetProtection/>
  <mergeCells count="308">
    <mergeCell ref="G59:I59"/>
    <mergeCell ref="J59:L59"/>
    <mergeCell ref="G6:I6"/>
    <mergeCell ref="J6:L6"/>
    <mergeCell ref="G58:I58"/>
    <mergeCell ref="J58:L58"/>
    <mergeCell ref="G18:I18"/>
    <mergeCell ref="J18:L18"/>
    <mergeCell ref="G12:I12"/>
    <mergeCell ref="J12:L12"/>
    <mergeCell ref="M6:O6"/>
    <mergeCell ref="P6:R6"/>
    <mergeCell ref="G73:I73"/>
    <mergeCell ref="J73:L73"/>
    <mergeCell ref="M73:O73"/>
    <mergeCell ref="P73:R73"/>
    <mergeCell ref="M59:O59"/>
    <mergeCell ref="P59:R59"/>
    <mergeCell ref="G66:I66"/>
    <mergeCell ref="J66:L66"/>
    <mergeCell ref="M66:O66"/>
    <mergeCell ref="P66:R66"/>
    <mergeCell ref="G65:I65"/>
    <mergeCell ref="J65:L65"/>
    <mergeCell ref="M65:O65"/>
    <mergeCell ref="P65:R65"/>
    <mergeCell ref="G51:I51"/>
    <mergeCell ref="J51:L51"/>
    <mergeCell ref="M51:O51"/>
    <mergeCell ref="P51:R51"/>
    <mergeCell ref="G53:I53"/>
    <mergeCell ref="J53:L53"/>
    <mergeCell ref="G52:I52"/>
    <mergeCell ref="J52:L52"/>
    <mergeCell ref="M53:O53"/>
    <mergeCell ref="P53:R53"/>
    <mergeCell ref="G44:I44"/>
    <mergeCell ref="J44:L44"/>
    <mergeCell ref="M44:O44"/>
    <mergeCell ref="P44:R44"/>
    <mergeCell ref="G31:I31"/>
    <mergeCell ref="J31:L31"/>
    <mergeCell ref="P36:R36"/>
    <mergeCell ref="P37:R37"/>
    <mergeCell ref="G37:I37"/>
    <mergeCell ref="G36:I36"/>
    <mergeCell ref="J36:L36"/>
    <mergeCell ref="J37:L37"/>
    <mergeCell ref="M31:O31"/>
    <mergeCell ref="P31:R31"/>
    <mergeCell ref="M22:O22"/>
    <mergeCell ref="M29:O29"/>
    <mergeCell ref="J29:L29"/>
    <mergeCell ref="P22:R22"/>
    <mergeCell ref="P29:R29"/>
    <mergeCell ref="P28:R28"/>
    <mergeCell ref="G28:I28"/>
    <mergeCell ref="J28:L28"/>
    <mergeCell ref="M28:O28"/>
    <mergeCell ref="G26:I26"/>
    <mergeCell ref="G7:I7"/>
    <mergeCell ref="G8:I8"/>
    <mergeCell ref="J7:L7"/>
    <mergeCell ref="J8:L8"/>
    <mergeCell ref="M13:O13"/>
    <mergeCell ref="G22:I22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J22:L22"/>
    <mergeCell ref="G64:I64"/>
    <mergeCell ref="J64:L64"/>
    <mergeCell ref="M64:O64"/>
    <mergeCell ref="P64:R64"/>
    <mergeCell ref="M62:O62"/>
    <mergeCell ref="P62:R62"/>
    <mergeCell ref="M52:O52"/>
    <mergeCell ref="P52:R52"/>
    <mergeCell ref="P61:R61"/>
    <mergeCell ref="M60:O60"/>
    <mergeCell ref="P60:R60"/>
    <mergeCell ref="M58:O58"/>
    <mergeCell ref="M36:O36"/>
    <mergeCell ref="M37:O37"/>
    <mergeCell ref="P58:R58"/>
    <mergeCell ref="G63:I63"/>
    <mergeCell ref="J63:L63"/>
    <mergeCell ref="M63:O63"/>
    <mergeCell ref="G61:I61"/>
    <mergeCell ref="J61:L61"/>
    <mergeCell ref="M61:O61"/>
    <mergeCell ref="G60:I60"/>
    <mergeCell ref="J60:L60"/>
    <mergeCell ref="P63:R63"/>
    <mergeCell ref="G62:I62"/>
    <mergeCell ref="J62:L62"/>
    <mergeCell ref="B3:F5"/>
    <mergeCell ref="G3:R3"/>
    <mergeCell ref="G11:I11"/>
    <mergeCell ref="J11:L11"/>
    <mergeCell ref="M11:O11"/>
    <mergeCell ref="P11:R11"/>
    <mergeCell ref="G10:I10"/>
    <mergeCell ref="J10:L10"/>
    <mergeCell ref="U3:U5"/>
    <mergeCell ref="G4:I4"/>
    <mergeCell ref="J4:L4"/>
    <mergeCell ref="M4:O4"/>
    <mergeCell ref="P4:R4"/>
    <mergeCell ref="M7:O7"/>
    <mergeCell ref="P10:R10"/>
    <mergeCell ref="M8:O8"/>
    <mergeCell ref="P7:R7"/>
    <mergeCell ref="G19:I19"/>
    <mergeCell ref="J19:L19"/>
    <mergeCell ref="M19:O19"/>
    <mergeCell ref="P19:R19"/>
    <mergeCell ref="G14:I14"/>
    <mergeCell ref="J14:L14"/>
    <mergeCell ref="M14:O14"/>
    <mergeCell ref="P14:R14"/>
    <mergeCell ref="M20:O20"/>
    <mergeCell ref="P20:R20"/>
    <mergeCell ref="G21:I21"/>
    <mergeCell ref="J21:L21"/>
    <mergeCell ref="M21:O21"/>
    <mergeCell ref="P21:R21"/>
    <mergeCell ref="G20:I20"/>
    <mergeCell ref="J20:L20"/>
    <mergeCell ref="G27:I27"/>
    <mergeCell ref="J27:L27"/>
    <mergeCell ref="M27:O27"/>
    <mergeCell ref="P27:R27"/>
    <mergeCell ref="J26:L26"/>
    <mergeCell ref="M26:O26"/>
    <mergeCell ref="P26:R26"/>
    <mergeCell ref="G25:I25"/>
    <mergeCell ref="J25:L25"/>
    <mergeCell ref="M25:O25"/>
    <mergeCell ref="P25:R25"/>
    <mergeCell ref="M23:O23"/>
    <mergeCell ref="P23:R23"/>
    <mergeCell ref="G24:I24"/>
    <mergeCell ref="J24:L24"/>
    <mergeCell ref="M24:O24"/>
    <mergeCell ref="P24:R24"/>
    <mergeCell ref="G23:I23"/>
    <mergeCell ref="J23:L23"/>
    <mergeCell ref="M18:O18"/>
    <mergeCell ref="P18:R18"/>
    <mergeCell ref="G16:I16"/>
    <mergeCell ref="J16:L16"/>
    <mergeCell ref="M16:O16"/>
    <mergeCell ref="P16:R16"/>
    <mergeCell ref="M17:O17"/>
    <mergeCell ref="P17:R17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35:I35"/>
    <mergeCell ref="J35:L35"/>
    <mergeCell ref="M35:O35"/>
    <mergeCell ref="P35:R35"/>
    <mergeCell ref="G34:I34"/>
    <mergeCell ref="J34:L34"/>
    <mergeCell ref="M34:O34"/>
    <mergeCell ref="P34:R34"/>
    <mergeCell ref="G75:I75"/>
    <mergeCell ref="J75:L75"/>
    <mergeCell ref="M75:O75"/>
    <mergeCell ref="P75:R75"/>
    <mergeCell ref="G74:I74"/>
    <mergeCell ref="J74:L74"/>
    <mergeCell ref="M74:O74"/>
    <mergeCell ref="P74:R74"/>
    <mergeCell ref="G77:I77"/>
    <mergeCell ref="J77:L77"/>
    <mergeCell ref="M77:O77"/>
    <mergeCell ref="P77:R77"/>
    <mergeCell ref="G76:I76"/>
    <mergeCell ref="J76:L76"/>
    <mergeCell ref="M76:O76"/>
    <mergeCell ref="P76:R76"/>
    <mergeCell ref="G79:I79"/>
    <mergeCell ref="J79:L79"/>
    <mergeCell ref="M79:O79"/>
    <mergeCell ref="P79:R79"/>
    <mergeCell ref="G78:I78"/>
    <mergeCell ref="J78:L78"/>
    <mergeCell ref="M78:O78"/>
    <mergeCell ref="P78:R78"/>
    <mergeCell ref="J81:L81"/>
    <mergeCell ref="M81:O81"/>
    <mergeCell ref="P81:R81"/>
    <mergeCell ref="G81:I81"/>
    <mergeCell ref="G55:I55"/>
    <mergeCell ref="J55:L55"/>
    <mergeCell ref="M55:O55"/>
    <mergeCell ref="P55:R55"/>
    <mergeCell ref="M56:O56"/>
    <mergeCell ref="P56:R56"/>
    <mergeCell ref="G54:I54"/>
    <mergeCell ref="J54:L54"/>
    <mergeCell ref="M54:O54"/>
    <mergeCell ref="P54:R54"/>
    <mergeCell ref="G57:I57"/>
    <mergeCell ref="J57:L57"/>
    <mergeCell ref="M57:O57"/>
    <mergeCell ref="P57:R57"/>
    <mergeCell ref="G56:I56"/>
    <mergeCell ref="J56:L56"/>
    <mergeCell ref="G68:I68"/>
    <mergeCell ref="J68:L68"/>
    <mergeCell ref="M68:O68"/>
    <mergeCell ref="P68:R68"/>
    <mergeCell ref="G67:I67"/>
    <mergeCell ref="J67:L67"/>
    <mergeCell ref="M67:O67"/>
    <mergeCell ref="P67:R67"/>
    <mergeCell ref="G70:I70"/>
    <mergeCell ref="J70:L70"/>
    <mergeCell ref="M70:O70"/>
    <mergeCell ref="P70:R70"/>
    <mergeCell ref="G69:I69"/>
    <mergeCell ref="J69:L69"/>
    <mergeCell ref="M69:O69"/>
    <mergeCell ref="P69:R69"/>
    <mergeCell ref="G72:I72"/>
    <mergeCell ref="J72:L72"/>
    <mergeCell ref="M72:O72"/>
    <mergeCell ref="P72:R72"/>
    <mergeCell ref="G71:I71"/>
    <mergeCell ref="J71:L71"/>
    <mergeCell ref="M71:O71"/>
    <mergeCell ref="P71:R71"/>
    <mergeCell ref="G39:I39"/>
    <mergeCell ref="J39:L39"/>
    <mergeCell ref="M39:O39"/>
    <mergeCell ref="P39:R39"/>
    <mergeCell ref="G38:I38"/>
    <mergeCell ref="J38:L38"/>
    <mergeCell ref="M38:O38"/>
    <mergeCell ref="P38:R38"/>
    <mergeCell ref="G41:I41"/>
    <mergeCell ref="J41:L41"/>
    <mergeCell ref="M41:O41"/>
    <mergeCell ref="P41:R41"/>
    <mergeCell ref="G40:I40"/>
    <mergeCell ref="J40:L40"/>
    <mergeCell ref="M40:O40"/>
    <mergeCell ref="P40:R40"/>
    <mergeCell ref="G43:I43"/>
    <mergeCell ref="J43:L43"/>
    <mergeCell ref="M43:O43"/>
    <mergeCell ref="P43:R43"/>
    <mergeCell ref="G42:I42"/>
    <mergeCell ref="J42:L42"/>
    <mergeCell ref="M42:O42"/>
    <mergeCell ref="P42:R42"/>
    <mergeCell ref="G46:I46"/>
    <mergeCell ref="J46:L46"/>
    <mergeCell ref="M46:O46"/>
    <mergeCell ref="P46:R46"/>
    <mergeCell ref="G45:I45"/>
    <mergeCell ref="J45:L45"/>
    <mergeCell ref="M45:O45"/>
    <mergeCell ref="P45:R45"/>
    <mergeCell ref="J48:L48"/>
    <mergeCell ref="M48:O48"/>
    <mergeCell ref="P48:R48"/>
    <mergeCell ref="G47:I47"/>
    <mergeCell ref="J47:L47"/>
    <mergeCell ref="M47:O47"/>
    <mergeCell ref="P47:R47"/>
    <mergeCell ref="S3:T5"/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57" r:id="rId2"/>
  <headerFooter>
    <oddHeader>&amp;C&amp;A&amp;R作成日：○○年4月1日
最終更新日：○○年6月13日</oddHeader>
    <oddFooter>&amp;C&amp;P/&amp;N&amp;R&amp;F</oddFooter>
  </headerFooter>
  <rowBreaks count="1" manualBreakCount="1">
    <brk id="43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view="pageBreakPreview" zoomScale="80" zoomScaleNormal="85" zoomScaleSheetLayoutView="80" zoomScalePageLayoutView="0" workbookViewId="0" topLeftCell="A1">
      <selection activeCell="W23" sqref="W23"/>
    </sheetView>
  </sheetViews>
  <sheetFormatPr defaultColWidth="11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11.00390625" style="1" customWidth="1"/>
  </cols>
  <sheetData>
    <row r="2" spans="2:20" ht="13.5" customHeight="1">
      <c r="B2" s="13" t="s">
        <v>32</v>
      </c>
      <c r="S2" s="2"/>
      <c r="T2" s="2" t="s">
        <v>2</v>
      </c>
    </row>
    <row r="3" spans="2:20" ht="13.5" customHeight="1">
      <c r="B3" s="392" t="s">
        <v>11</v>
      </c>
      <c r="C3" s="392"/>
      <c r="D3" s="392"/>
      <c r="E3" s="392"/>
      <c r="F3" s="399" t="s">
        <v>3</v>
      </c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58" t="s">
        <v>1</v>
      </c>
      <c r="S3" s="359"/>
      <c r="T3" s="386" t="s">
        <v>31</v>
      </c>
    </row>
    <row r="4" spans="2:20" ht="13.5" customHeight="1">
      <c r="B4" s="386"/>
      <c r="C4" s="392"/>
      <c r="D4" s="392"/>
      <c r="E4" s="392"/>
      <c r="F4" s="376" t="s">
        <v>52</v>
      </c>
      <c r="G4" s="376"/>
      <c r="H4" s="386"/>
      <c r="I4" s="376" t="s">
        <v>53</v>
      </c>
      <c r="J4" s="376"/>
      <c r="K4" s="386"/>
      <c r="L4" s="376" t="s">
        <v>70</v>
      </c>
      <c r="M4" s="376"/>
      <c r="N4" s="386"/>
      <c r="O4" s="376" t="s">
        <v>54</v>
      </c>
      <c r="P4" s="376"/>
      <c r="Q4" s="386"/>
      <c r="R4" s="367"/>
      <c r="S4" s="369"/>
      <c r="T4" s="398"/>
    </row>
    <row r="5" spans="2:20" ht="13.5" customHeight="1">
      <c r="B5" s="386"/>
      <c r="C5" s="392"/>
      <c r="D5" s="392"/>
      <c r="E5" s="392"/>
      <c r="F5" s="9" t="s">
        <v>4</v>
      </c>
      <c r="G5" s="11">
        <v>1000000</v>
      </c>
      <c r="H5" s="10" t="s">
        <v>5</v>
      </c>
      <c r="I5" s="9" t="s">
        <v>4</v>
      </c>
      <c r="J5" s="11">
        <v>900000</v>
      </c>
      <c r="K5" s="10" t="s">
        <v>5</v>
      </c>
      <c r="L5" s="9" t="s">
        <v>4</v>
      </c>
      <c r="M5" s="11">
        <v>800000</v>
      </c>
      <c r="N5" s="10" t="s">
        <v>5</v>
      </c>
      <c r="O5" s="9" t="s">
        <v>4</v>
      </c>
      <c r="P5" s="11">
        <v>700000</v>
      </c>
      <c r="Q5" s="10" t="s">
        <v>5</v>
      </c>
      <c r="R5" s="360"/>
      <c r="S5" s="361"/>
      <c r="T5" s="387"/>
    </row>
    <row r="6" spans="2:20" ht="13.5" customHeight="1">
      <c r="B6" s="3"/>
      <c r="C6" s="4" t="s">
        <v>19</v>
      </c>
      <c r="D6" s="5"/>
      <c r="E6" s="5"/>
      <c r="F6" s="395">
        <f>SUM(F7:H14)</f>
        <v>0</v>
      </c>
      <c r="G6" s="396"/>
      <c r="H6" s="397"/>
      <c r="I6" s="395">
        <f>SUM(I7:K14)</f>
        <v>0</v>
      </c>
      <c r="J6" s="396"/>
      <c r="K6" s="397"/>
      <c r="L6" s="395">
        <f>SUM(L7:N14)</f>
        <v>0</v>
      </c>
      <c r="M6" s="396"/>
      <c r="N6" s="397"/>
      <c r="O6" s="395">
        <f>SUM(O7:Q14)</f>
        <v>0</v>
      </c>
      <c r="P6" s="396"/>
      <c r="Q6" s="397"/>
      <c r="R6" s="227" t="s">
        <v>128</v>
      </c>
      <c r="S6" s="19">
        <f>SUM(S7:S14)</f>
        <v>0</v>
      </c>
      <c r="T6" s="22"/>
    </row>
    <row r="7" spans="2:20" ht="13.5" customHeight="1">
      <c r="B7" s="3"/>
      <c r="C7" s="7"/>
      <c r="D7" s="8" t="s">
        <v>20</v>
      </c>
      <c r="E7" s="6"/>
      <c r="F7" s="373"/>
      <c r="G7" s="374"/>
      <c r="H7" s="375"/>
      <c r="I7" s="373"/>
      <c r="J7" s="374"/>
      <c r="K7" s="375"/>
      <c r="L7" s="373"/>
      <c r="M7" s="374"/>
      <c r="N7" s="375"/>
      <c r="O7" s="373"/>
      <c r="P7" s="374"/>
      <c r="Q7" s="375"/>
      <c r="R7" s="26"/>
      <c r="S7" s="221">
        <f aca="true" t="shared" si="0" ref="S7:S14">$G$5*F7+$J$5*I7+$M$5*L7+$P$5*O7</f>
        <v>0</v>
      </c>
      <c r="T7" s="12"/>
    </row>
    <row r="8" spans="2:20" ht="13.5" customHeight="1">
      <c r="B8" s="3"/>
      <c r="C8" s="7"/>
      <c r="D8" s="8" t="s">
        <v>33</v>
      </c>
      <c r="E8" s="6"/>
      <c r="F8" s="373"/>
      <c r="G8" s="374"/>
      <c r="H8" s="375"/>
      <c r="I8" s="373"/>
      <c r="J8" s="374"/>
      <c r="K8" s="375"/>
      <c r="L8" s="373"/>
      <c r="M8" s="374"/>
      <c r="N8" s="375"/>
      <c r="O8" s="373"/>
      <c r="P8" s="374"/>
      <c r="Q8" s="375"/>
      <c r="R8" s="26"/>
      <c r="S8" s="221">
        <f t="shared" si="0"/>
        <v>0</v>
      </c>
      <c r="T8" s="12"/>
    </row>
    <row r="9" spans="2:20" ht="13.5" customHeight="1">
      <c r="B9" s="3"/>
      <c r="C9" s="7"/>
      <c r="D9" s="8" t="s">
        <v>34</v>
      </c>
      <c r="E9" s="6"/>
      <c r="F9" s="373"/>
      <c r="G9" s="374"/>
      <c r="H9" s="375"/>
      <c r="I9" s="373"/>
      <c r="J9" s="374"/>
      <c r="K9" s="375"/>
      <c r="L9" s="373"/>
      <c r="M9" s="374"/>
      <c r="N9" s="375"/>
      <c r="O9" s="373"/>
      <c r="P9" s="374"/>
      <c r="Q9" s="375"/>
      <c r="R9" s="26"/>
      <c r="S9" s="221">
        <f t="shared" si="0"/>
        <v>0</v>
      </c>
      <c r="T9" s="12"/>
    </row>
    <row r="10" spans="2:20" ht="13.5" customHeight="1">
      <c r="B10" s="3"/>
      <c r="C10" s="7"/>
      <c r="D10" s="8" t="s">
        <v>21</v>
      </c>
      <c r="E10" s="6"/>
      <c r="F10" s="373"/>
      <c r="G10" s="374"/>
      <c r="H10" s="375"/>
      <c r="I10" s="373"/>
      <c r="J10" s="374"/>
      <c r="K10" s="375"/>
      <c r="L10" s="373"/>
      <c r="M10" s="374"/>
      <c r="N10" s="375"/>
      <c r="O10" s="373"/>
      <c r="P10" s="374"/>
      <c r="Q10" s="375"/>
      <c r="R10" s="26"/>
      <c r="S10" s="221">
        <f t="shared" si="0"/>
        <v>0</v>
      </c>
      <c r="T10" s="12"/>
    </row>
    <row r="11" spans="2:20" ht="13.5" customHeight="1">
      <c r="B11" s="3"/>
      <c r="C11" s="7"/>
      <c r="D11" s="8" t="s">
        <v>35</v>
      </c>
      <c r="E11" s="6"/>
      <c r="F11" s="373"/>
      <c r="G11" s="374"/>
      <c r="H11" s="375"/>
      <c r="I11" s="373"/>
      <c r="J11" s="374"/>
      <c r="K11" s="375"/>
      <c r="L11" s="373"/>
      <c r="M11" s="374"/>
      <c r="N11" s="375"/>
      <c r="O11" s="373"/>
      <c r="P11" s="374"/>
      <c r="Q11" s="375"/>
      <c r="R11" s="26"/>
      <c r="S11" s="221">
        <f>$G$5*F11+$J$5*I11+$M$5*L11+$P$5*O11</f>
        <v>0</v>
      </c>
      <c r="T11" s="12"/>
    </row>
    <row r="12" spans="2:20" ht="13.5" customHeight="1">
      <c r="B12" s="3"/>
      <c r="C12" s="7"/>
      <c r="D12" s="8" t="s">
        <v>36</v>
      </c>
      <c r="E12" s="6"/>
      <c r="F12" s="373"/>
      <c r="G12" s="374"/>
      <c r="H12" s="375"/>
      <c r="I12" s="373"/>
      <c r="J12" s="374"/>
      <c r="K12" s="375"/>
      <c r="L12" s="373"/>
      <c r="M12" s="374"/>
      <c r="N12" s="375"/>
      <c r="O12" s="373"/>
      <c r="P12" s="374"/>
      <c r="Q12" s="375"/>
      <c r="R12" s="26"/>
      <c r="S12" s="221">
        <f>$G$5*F12+$J$5*I12+$M$5*L12+$P$5*O12</f>
        <v>0</v>
      </c>
      <c r="T12" s="12"/>
    </row>
    <row r="13" spans="2:20" ht="13.5" customHeight="1">
      <c r="B13" s="3"/>
      <c r="C13" s="7"/>
      <c r="D13" s="8" t="s">
        <v>37</v>
      </c>
      <c r="E13" s="6"/>
      <c r="F13" s="373"/>
      <c r="G13" s="374"/>
      <c r="H13" s="375"/>
      <c r="I13" s="373"/>
      <c r="J13" s="374"/>
      <c r="K13" s="375"/>
      <c r="L13" s="373"/>
      <c r="M13" s="374"/>
      <c r="N13" s="375"/>
      <c r="O13" s="373"/>
      <c r="P13" s="374"/>
      <c r="Q13" s="375"/>
      <c r="R13" s="26"/>
      <c r="S13" s="221">
        <f t="shared" si="0"/>
        <v>0</v>
      </c>
      <c r="T13" s="12"/>
    </row>
    <row r="14" spans="2:20" ht="13.5" customHeight="1">
      <c r="B14" s="3"/>
      <c r="C14" s="7"/>
      <c r="D14" s="8"/>
      <c r="E14" s="5"/>
      <c r="F14" s="373"/>
      <c r="G14" s="374"/>
      <c r="H14" s="375"/>
      <c r="I14" s="373"/>
      <c r="J14" s="374"/>
      <c r="K14" s="375"/>
      <c r="L14" s="373"/>
      <c r="M14" s="374"/>
      <c r="N14" s="375"/>
      <c r="O14" s="373"/>
      <c r="P14" s="374"/>
      <c r="Q14" s="375"/>
      <c r="R14" s="26"/>
      <c r="S14" s="221">
        <f t="shared" si="0"/>
        <v>0</v>
      </c>
      <c r="T14" s="12"/>
    </row>
    <row r="15" spans="2:20" ht="13.5" customHeight="1">
      <c r="B15" s="3"/>
      <c r="C15" s="4" t="s">
        <v>23</v>
      </c>
      <c r="D15" s="5"/>
      <c r="E15" s="5"/>
      <c r="F15" s="395">
        <f>SUM(F16:H21)</f>
        <v>0</v>
      </c>
      <c r="G15" s="396"/>
      <c r="H15" s="397"/>
      <c r="I15" s="395">
        <f>SUM(I16:K21)</f>
        <v>0</v>
      </c>
      <c r="J15" s="396"/>
      <c r="K15" s="397"/>
      <c r="L15" s="395">
        <f>SUM(L16:N21)</f>
        <v>0</v>
      </c>
      <c r="M15" s="396"/>
      <c r="N15" s="397"/>
      <c r="O15" s="395">
        <f>SUM(O16:Q21)</f>
        <v>0</v>
      </c>
      <c r="P15" s="396"/>
      <c r="Q15" s="397"/>
      <c r="R15" s="225" t="s">
        <v>173</v>
      </c>
      <c r="S15" s="19">
        <f>SUM(S16:S21)</f>
        <v>0</v>
      </c>
      <c r="T15" s="22"/>
    </row>
    <row r="16" spans="2:20" ht="13.5" customHeight="1">
      <c r="B16" s="3"/>
      <c r="C16" s="7"/>
      <c r="D16" s="8" t="s">
        <v>24</v>
      </c>
      <c r="E16" s="6"/>
      <c r="F16" s="373"/>
      <c r="G16" s="374"/>
      <c r="H16" s="375"/>
      <c r="I16" s="373"/>
      <c r="J16" s="374"/>
      <c r="K16" s="375"/>
      <c r="L16" s="373"/>
      <c r="M16" s="374"/>
      <c r="N16" s="375"/>
      <c r="O16" s="373"/>
      <c r="P16" s="374"/>
      <c r="Q16" s="375"/>
      <c r="R16" s="26"/>
      <c r="S16" s="221">
        <f aca="true" t="shared" si="1" ref="S16:S21">$G$5*F16+$J$5*I16+$M$5*L16+$P$5*O16</f>
        <v>0</v>
      </c>
      <c r="T16" s="12"/>
    </row>
    <row r="17" spans="2:20" ht="13.5" customHeight="1">
      <c r="B17" s="3"/>
      <c r="C17" s="7"/>
      <c r="D17" s="8"/>
      <c r="E17" s="6"/>
      <c r="F17" s="373"/>
      <c r="G17" s="374"/>
      <c r="H17" s="375"/>
      <c r="I17" s="373"/>
      <c r="J17" s="374"/>
      <c r="K17" s="375"/>
      <c r="L17" s="373"/>
      <c r="M17" s="374"/>
      <c r="N17" s="375"/>
      <c r="O17" s="373"/>
      <c r="P17" s="374"/>
      <c r="Q17" s="375"/>
      <c r="R17" s="26"/>
      <c r="S17" s="221">
        <f t="shared" si="1"/>
        <v>0</v>
      </c>
      <c r="T17" s="12"/>
    </row>
    <row r="18" spans="2:20" ht="13.5" customHeight="1">
      <c r="B18" s="3"/>
      <c r="C18" s="7"/>
      <c r="D18" s="8"/>
      <c r="E18" s="6"/>
      <c r="F18" s="373"/>
      <c r="G18" s="374"/>
      <c r="H18" s="375"/>
      <c r="I18" s="373"/>
      <c r="J18" s="374"/>
      <c r="K18" s="375"/>
      <c r="L18" s="373"/>
      <c r="M18" s="374"/>
      <c r="N18" s="375"/>
      <c r="O18" s="373"/>
      <c r="P18" s="374"/>
      <c r="Q18" s="375"/>
      <c r="R18" s="26"/>
      <c r="S18" s="221">
        <f t="shared" si="1"/>
        <v>0</v>
      </c>
      <c r="T18" s="12"/>
    </row>
    <row r="19" spans="2:20" ht="13.5" customHeight="1">
      <c r="B19" s="3"/>
      <c r="C19" s="7"/>
      <c r="D19" s="8"/>
      <c r="E19" s="6"/>
      <c r="F19" s="373"/>
      <c r="G19" s="374"/>
      <c r="H19" s="375"/>
      <c r="I19" s="373"/>
      <c r="J19" s="374"/>
      <c r="K19" s="375"/>
      <c r="L19" s="373"/>
      <c r="M19" s="374"/>
      <c r="N19" s="375"/>
      <c r="O19" s="373"/>
      <c r="P19" s="374"/>
      <c r="Q19" s="375"/>
      <c r="R19" s="26"/>
      <c r="S19" s="221">
        <f t="shared" si="1"/>
        <v>0</v>
      </c>
      <c r="T19" s="12"/>
    </row>
    <row r="20" spans="2:20" ht="13.5" customHeight="1">
      <c r="B20" s="3"/>
      <c r="C20" s="7"/>
      <c r="D20" s="8"/>
      <c r="E20" s="6"/>
      <c r="F20" s="373"/>
      <c r="G20" s="374"/>
      <c r="H20" s="375"/>
      <c r="I20" s="373"/>
      <c r="J20" s="374"/>
      <c r="K20" s="375"/>
      <c r="L20" s="373"/>
      <c r="M20" s="374"/>
      <c r="N20" s="375"/>
      <c r="O20" s="373"/>
      <c r="P20" s="374"/>
      <c r="Q20" s="375"/>
      <c r="R20" s="26"/>
      <c r="S20" s="221">
        <f t="shared" si="1"/>
        <v>0</v>
      </c>
      <c r="T20" s="12"/>
    </row>
    <row r="21" spans="2:20" ht="13.5" customHeight="1">
      <c r="B21" s="97"/>
      <c r="C21" s="43"/>
      <c r="D21" s="8"/>
      <c r="E21" s="5"/>
      <c r="F21" s="373"/>
      <c r="G21" s="374"/>
      <c r="H21" s="375"/>
      <c r="I21" s="373"/>
      <c r="J21" s="374"/>
      <c r="K21" s="375"/>
      <c r="L21" s="373"/>
      <c r="M21" s="374"/>
      <c r="N21" s="375"/>
      <c r="O21" s="373"/>
      <c r="P21" s="374"/>
      <c r="Q21" s="375"/>
      <c r="R21" s="26"/>
      <c r="S21" s="221">
        <f t="shared" si="1"/>
        <v>0</v>
      </c>
      <c r="T21" s="12"/>
    </row>
    <row r="23" spans="6:18" ht="12">
      <c r="F23" s="393"/>
      <c r="G23" s="394"/>
      <c r="H23" s="394"/>
      <c r="I23" s="393"/>
      <c r="J23" s="394"/>
      <c r="K23" s="394"/>
      <c r="L23" s="393"/>
      <c r="M23" s="394"/>
      <c r="N23" s="394"/>
      <c r="O23" s="393"/>
      <c r="P23" s="394"/>
      <c r="Q23" s="394"/>
      <c r="R23" s="18"/>
    </row>
  </sheetData>
  <sheetProtection/>
  <mergeCells count="76"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  <mergeCell ref="F6:H6"/>
    <mergeCell ref="I6:K6"/>
    <mergeCell ref="F15:H15"/>
    <mergeCell ref="I15:K15"/>
    <mergeCell ref="F12:H12"/>
    <mergeCell ref="I12:K12"/>
    <mergeCell ref="F10:H10"/>
    <mergeCell ref="I10:K10"/>
    <mergeCell ref="F14:H14"/>
    <mergeCell ref="I14:K14"/>
    <mergeCell ref="T3:T5"/>
    <mergeCell ref="F4:H4"/>
    <mergeCell ref="I4:K4"/>
    <mergeCell ref="L4:N4"/>
    <mergeCell ref="O4:Q4"/>
    <mergeCell ref="R3:S5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F9:H9"/>
    <mergeCell ref="I9:K9"/>
    <mergeCell ref="L9:N9"/>
    <mergeCell ref="O9:Q9"/>
    <mergeCell ref="L14:N14"/>
    <mergeCell ref="O14:Q14"/>
    <mergeCell ref="F13:H13"/>
    <mergeCell ref="I13:K13"/>
    <mergeCell ref="L13:N13"/>
    <mergeCell ref="O13:Q13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64" r:id="rId2"/>
  <headerFooter>
    <oddHeader>&amp;C&amp;A&amp;R作成日：○○年4月1日
最終更新日：○○年6月13日</oddHeader>
    <oddFooter>&amp;C&amp;P/&amp;N&amp;R&amp;F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"/>
  <sheetViews>
    <sheetView view="pageBreakPreview" zoomScaleNormal="80" zoomScaleSheetLayoutView="100" zoomScalePageLayoutView="0" workbookViewId="0" topLeftCell="A1">
      <pane xSplit="6" ySplit="4" topLeftCell="G5" activePane="bottomRight" state="frozen"/>
      <selection pane="topLeft" activeCell="W23" sqref="W23"/>
      <selection pane="topRight" activeCell="W23" sqref="W23"/>
      <selection pane="bottomLeft" activeCell="W23" sqref="W23"/>
      <selection pane="bottomRight" activeCell="W23" sqref="W23"/>
    </sheetView>
  </sheetViews>
  <sheetFormatPr defaultColWidth="11.00390625" defaultRowHeight="13.5"/>
  <cols>
    <col min="1" max="1" width="1.625" style="16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125" style="1" customWidth="1"/>
    <col min="10" max="10" width="6.875" style="1" customWidth="1"/>
    <col min="11" max="11" width="3.625" style="1" bestFit="1" customWidth="1"/>
    <col min="12" max="12" width="12.625" style="1" customWidth="1"/>
    <col min="13" max="13" width="1.625" style="17" customWidth="1"/>
    <col min="14" max="14" width="5.625" style="1" customWidth="1"/>
    <col min="15" max="15" width="12.625" style="1" customWidth="1"/>
    <col min="16" max="16" width="3.625" style="1" bestFit="1" customWidth="1"/>
    <col min="17" max="17" width="12.625" style="1" customWidth="1"/>
    <col min="18" max="18" width="3.625" style="1" bestFit="1" customWidth="1"/>
    <col min="19" max="19" width="12.625" style="1" customWidth="1"/>
    <col min="20" max="20" width="1.625" style="17" customWidth="1"/>
    <col min="21" max="21" width="12.625" style="171" customWidth="1"/>
    <col min="22" max="22" width="3.625" style="171" bestFit="1" customWidth="1"/>
    <col min="23" max="23" width="12.625" style="1" customWidth="1"/>
    <col min="24" max="24" width="3.625" style="1" bestFit="1" customWidth="1"/>
    <col min="25" max="25" width="12.625" style="1" customWidth="1"/>
    <col min="26" max="26" width="1.625" style="21" customWidth="1"/>
    <col min="27" max="27" width="15.875" style="172" customWidth="1"/>
    <col min="28" max="28" width="1.625" style="1" customWidth="1"/>
    <col min="29" max="16384" width="11.00390625" style="1" customWidth="1"/>
  </cols>
  <sheetData>
    <row r="2" spans="2:27" ht="12.75" thickBot="1">
      <c r="B2" s="13" t="s">
        <v>93</v>
      </c>
      <c r="N2" s="1" t="s">
        <v>113</v>
      </c>
      <c r="U2" s="133"/>
      <c r="V2" s="133"/>
      <c r="W2" s="2"/>
      <c r="Y2" s="2" t="s">
        <v>2</v>
      </c>
      <c r="AA2" s="134"/>
    </row>
    <row r="3" spans="2:27" ht="13.5" customHeight="1">
      <c r="B3" s="392" t="s">
        <v>94</v>
      </c>
      <c r="C3" s="392"/>
      <c r="D3" s="392"/>
      <c r="E3" s="392"/>
      <c r="F3" s="392"/>
      <c r="G3" s="386" t="s">
        <v>95</v>
      </c>
      <c r="H3" s="376" t="s">
        <v>96</v>
      </c>
      <c r="I3" s="399" t="s">
        <v>6</v>
      </c>
      <c r="J3" s="401"/>
      <c r="K3" s="362" t="s">
        <v>8</v>
      </c>
      <c r="L3" s="363"/>
      <c r="M3" s="135"/>
      <c r="N3" s="405" t="s">
        <v>97</v>
      </c>
      <c r="O3" s="406"/>
      <c r="P3" s="406"/>
      <c r="Q3" s="406"/>
      <c r="R3" s="406"/>
      <c r="S3" s="407"/>
      <c r="T3" s="135"/>
      <c r="U3" s="392" t="s">
        <v>8</v>
      </c>
      <c r="V3" s="392"/>
      <c r="W3" s="392"/>
      <c r="X3" s="392"/>
      <c r="Y3" s="392"/>
      <c r="AA3" s="409" t="s">
        <v>98</v>
      </c>
    </row>
    <row r="4" spans="2:27" ht="40.5" customHeight="1">
      <c r="B4" s="386"/>
      <c r="C4" s="392"/>
      <c r="D4" s="392"/>
      <c r="E4" s="392"/>
      <c r="F4" s="392"/>
      <c r="G4" s="387"/>
      <c r="H4" s="377"/>
      <c r="I4" s="136" t="s">
        <v>6</v>
      </c>
      <c r="J4" s="137" t="s">
        <v>7</v>
      </c>
      <c r="K4" s="364"/>
      <c r="L4" s="365"/>
      <c r="M4" s="135"/>
      <c r="N4" s="254" t="s">
        <v>99</v>
      </c>
      <c r="O4" s="139" t="s">
        <v>100</v>
      </c>
      <c r="P4" s="399" t="s">
        <v>101</v>
      </c>
      <c r="Q4" s="401"/>
      <c r="R4" s="399" t="s">
        <v>102</v>
      </c>
      <c r="S4" s="408"/>
      <c r="T4" s="135"/>
      <c r="U4" s="138" t="s">
        <v>103</v>
      </c>
      <c r="V4" s="399" t="s">
        <v>104</v>
      </c>
      <c r="W4" s="401"/>
      <c r="X4" s="243"/>
      <c r="Y4" s="244" t="s">
        <v>105</v>
      </c>
      <c r="AA4" s="409"/>
    </row>
    <row r="5" spans="2:27" ht="12">
      <c r="B5" s="3"/>
      <c r="C5" s="4" t="s">
        <v>106</v>
      </c>
      <c r="D5" s="123"/>
      <c r="E5" s="5"/>
      <c r="F5" s="5"/>
      <c r="G5" s="5"/>
      <c r="H5" s="140"/>
      <c r="I5" s="141"/>
      <c r="J5" s="141"/>
      <c r="K5" s="141"/>
      <c r="L5" s="162"/>
      <c r="M5" s="143"/>
      <c r="N5" s="176"/>
      <c r="O5" s="142"/>
      <c r="P5" s="233"/>
      <c r="Q5" s="162"/>
      <c r="R5" s="233"/>
      <c r="S5" s="255">
        <f>Q5*5</f>
        <v>0</v>
      </c>
      <c r="T5" s="143"/>
      <c r="U5" s="144"/>
      <c r="V5" s="239"/>
      <c r="W5" s="36"/>
      <c r="X5" s="233"/>
      <c r="Y5" s="162">
        <f>W5*5</f>
        <v>0</v>
      </c>
      <c r="AA5" s="145" t="s">
        <v>131</v>
      </c>
    </row>
    <row r="6" spans="2:27" ht="12">
      <c r="B6" s="3"/>
      <c r="C6" s="41"/>
      <c r="D6" s="146" t="s">
        <v>107</v>
      </c>
      <c r="E6" s="147"/>
      <c r="F6" s="147"/>
      <c r="G6" s="147"/>
      <c r="H6" s="148">
        <f>SUM(H7:H7)</f>
        <v>0</v>
      </c>
      <c r="I6" s="149"/>
      <c r="J6" s="149"/>
      <c r="K6" s="149"/>
      <c r="L6" s="150">
        <f>SUM(L7:L7)</f>
        <v>0</v>
      </c>
      <c r="M6" s="143"/>
      <c r="N6" s="177"/>
      <c r="O6" s="151">
        <f>SUM(O7:O7)</f>
        <v>0</v>
      </c>
      <c r="P6" s="234"/>
      <c r="Q6" s="150">
        <f>SUM(Q7:Q7)</f>
        <v>0</v>
      </c>
      <c r="R6" s="234"/>
      <c r="S6" s="256">
        <f>Q6*5</f>
        <v>0</v>
      </c>
      <c r="T6" s="143"/>
      <c r="U6" s="152"/>
      <c r="V6" s="240"/>
      <c r="W6" s="237">
        <f>SUM(W7:W7)</f>
        <v>0</v>
      </c>
      <c r="X6" s="234"/>
      <c r="Y6" s="150">
        <f>W6*5</f>
        <v>0</v>
      </c>
      <c r="AA6" s="153"/>
    </row>
    <row r="7" spans="2:27" ht="12.75" customHeight="1">
      <c r="B7" s="3"/>
      <c r="C7" s="7"/>
      <c r="D7" s="154"/>
      <c r="E7" s="120" t="s">
        <v>174</v>
      </c>
      <c r="F7" s="121"/>
      <c r="G7" s="155"/>
      <c r="H7" s="156"/>
      <c r="I7" s="157"/>
      <c r="J7" s="228"/>
      <c r="K7" s="230"/>
      <c r="L7" s="229">
        <f>H7*I7</f>
        <v>0</v>
      </c>
      <c r="M7" s="21"/>
      <c r="N7" s="178"/>
      <c r="O7" s="158">
        <f>L7*N7</f>
        <v>0</v>
      </c>
      <c r="P7" s="235"/>
      <c r="Q7" s="229">
        <f>O7*12</f>
        <v>0</v>
      </c>
      <c r="R7" s="235"/>
      <c r="S7" s="257">
        <f>Q7*5</f>
        <v>0</v>
      </c>
      <c r="T7" s="159"/>
      <c r="U7" s="160"/>
      <c r="V7" s="241"/>
      <c r="W7" s="238">
        <f>L7*U7</f>
        <v>0</v>
      </c>
      <c r="X7" s="235"/>
      <c r="Y7" s="259">
        <f>W7*5</f>
        <v>0</v>
      </c>
      <c r="AA7" s="161"/>
    </row>
    <row r="8" spans="2:27" ht="13.5" customHeight="1">
      <c r="B8" s="163"/>
      <c r="C8" s="164"/>
      <c r="D8" s="164"/>
      <c r="E8" s="164"/>
      <c r="F8" s="165" t="s">
        <v>175</v>
      </c>
      <c r="G8" s="165"/>
      <c r="H8" s="166"/>
      <c r="I8" s="166"/>
      <c r="J8" s="166"/>
      <c r="K8" s="232" t="s">
        <v>191</v>
      </c>
      <c r="L8" s="231"/>
      <c r="M8" s="167"/>
      <c r="N8" s="179"/>
      <c r="O8" s="168"/>
      <c r="P8" s="236" t="s">
        <v>176</v>
      </c>
      <c r="Q8" s="231"/>
      <c r="R8" s="236" t="s">
        <v>192</v>
      </c>
      <c r="S8" s="258"/>
      <c r="T8" s="167"/>
      <c r="U8" s="169"/>
      <c r="V8" s="242" t="s">
        <v>177</v>
      </c>
      <c r="W8" s="231"/>
      <c r="X8" s="236" t="s">
        <v>193</v>
      </c>
      <c r="Y8" s="231"/>
      <c r="AA8" s="170"/>
    </row>
  </sheetData>
  <sheetProtection/>
  <mergeCells count="11">
    <mergeCell ref="V4:W4"/>
    <mergeCell ref="R4:S4"/>
    <mergeCell ref="U3:Y3"/>
    <mergeCell ref="AA3:AA4"/>
    <mergeCell ref="B3:F4"/>
    <mergeCell ref="G3:G4"/>
    <mergeCell ref="H3:H4"/>
    <mergeCell ref="I3:J3"/>
    <mergeCell ref="N3:S3"/>
    <mergeCell ref="K3:L4"/>
    <mergeCell ref="P4:Q4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&amp;C&amp;A&amp;R作成日：○○年4月1日
最終更新日：○○年6月13日</oddHeader>
    <oddFooter>&amp;C&amp;P/&amp;N&amp;R&amp;F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PageLayoutView="0" workbookViewId="0" topLeftCell="A1">
      <selection activeCell="W23" sqref="W23"/>
    </sheetView>
  </sheetViews>
  <sheetFormatPr defaultColWidth="8.875" defaultRowHeight="13.5"/>
  <cols>
    <col min="1" max="7" width="8.875" style="0" customWidth="1"/>
    <col min="8" max="8" width="4.125" style="0" customWidth="1"/>
    <col min="9" max="9" width="14.125" style="0" customWidth="1"/>
    <col min="10" max="10" width="25.125" style="0" bestFit="1" customWidth="1"/>
  </cols>
  <sheetData>
    <row r="1" spans="1:10" ht="13.5">
      <c r="A1" s="13" t="s">
        <v>179</v>
      </c>
      <c r="B1" s="1"/>
      <c r="C1" s="1"/>
      <c r="D1" s="1"/>
      <c r="E1" s="1"/>
      <c r="F1" s="1"/>
      <c r="G1" s="1"/>
      <c r="H1" s="1"/>
      <c r="I1" s="18"/>
      <c r="J1" s="2"/>
    </row>
    <row r="2" spans="1:10" ht="18.75" customHeight="1">
      <c r="A2" s="358" t="s">
        <v>180</v>
      </c>
      <c r="B2" s="366"/>
      <c r="C2" s="366"/>
      <c r="D2" s="359"/>
      <c r="E2" s="261" t="s">
        <v>183</v>
      </c>
      <c r="F2" s="263" t="s">
        <v>181</v>
      </c>
      <c r="G2" s="262" t="s">
        <v>182</v>
      </c>
      <c r="H2" s="362" t="s">
        <v>185</v>
      </c>
      <c r="I2" s="363"/>
      <c r="J2" s="264" t="s">
        <v>10</v>
      </c>
    </row>
    <row r="3" spans="1:10" ht="13.5">
      <c r="A3" s="3"/>
      <c r="B3" s="8" t="s">
        <v>27</v>
      </c>
      <c r="C3" s="23"/>
      <c r="D3" s="23"/>
      <c r="E3" s="23"/>
      <c r="F3" s="27"/>
      <c r="G3" s="27"/>
      <c r="H3" s="225"/>
      <c r="I3" s="222">
        <f>E3*F3*G3</f>
        <v>0</v>
      </c>
      <c r="J3" s="14" t="s">
        <v>17</v>
      </c>
    </row>
    <row r="4" spans="1:10" ht="13.5">
      <c r="A4" s="116"/>
      <c r="B4" s="110"/>
      <c r="C4" s="110"/>
      <c r="D4" s="111" t="s">
        <v>8</v>
      </c>
      <c r="E4" s="111"/>
      <c r="F4" s="110"/>
      <c r="G4" s="110"/>
      <c r="H4" s="104" t="s">
        <v>184</v>
      </c>
      <c r="I4" s="112">
        <f>I3</f>
        <v>0</v>
      </c>
      <c r="J4" s="113"/>
    </row>
  </sheetData>
  <sheetProtection/>
  <mergeCells count="2">
    <mergeCell ref="A2:D2"/>
    <mergeCell ref="H2:I2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Header>&amp;C&amp;A&amp;R作成日：○○年4月1日
最終更新日：○○年6月13日</oddHeader>
    <oddFooter>&amp;C&amp;P/&amp;N&amp;R&amp;F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朱羽</dc:creator>
  <cp:keywords/>
  <dc:description/>
  <cp:lastModifiedBy>mieken</cp:lastModifiedBy>
  <cp:lastPrinted>2019-07-24T23:47:35Z</cp:lastPrinted>
  <dcterms:created xsi:type="dcterms:W3CDTF">2010-02-09T05:26:06Z</dcterms:created>
  <dcterms:modified xsi:type="dcterms:W3CDTF">2019-07-24T23:49:42Z</dcterms:modified>
  <cp:category/>
  <cp:version/>
  <cp:contentType/>
  <cp:contentStatus/>
</cp:coreProperties>
</file>