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<sst xmlns="http://schemas.openxmlformats.org/spreadsheetml/2006/main" count="182" uniqueCount="133">
  <si>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</si>
  <si>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</si>
  <si>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</si>
  <si>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</si>
  <si>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</si>
  <si>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</si>
  <si>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</si>
  <si>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</si>
  <si>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</si>
  <si>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</si>
  <si>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</si>
  <si>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</si>
  <si>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</si>
  <si>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</si>
  <si>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</si>
  <si>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</si>
  <si>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</si>
  <si>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</si>
  <si>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</si>
  <si>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</si>
  <si>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</si>
  <si>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</si>
  <si>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</si>
  <si>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</si>
  <si>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</si>
  <si>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</si>
  <si>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</si>
  <si>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</si>
  <si>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</si>
  <si>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</si>
  <si>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</si>
  <si>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</si>
  <si>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</si>
  <si>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</si>
  <si>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</si>
  <si>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</si>
  <si>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</si>
  <si>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</si>
  <si>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</si>
  <si>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</si>
  <si>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</si>
  <si>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</si>
  <si>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</si>
  <si>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</si>
  <si>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</si>
  <si>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</si>
  <si>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</si>
  <si>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</si>
  <si>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</si>
  <si>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</si>
  <si>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</si>
  <si>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</si>
  <si>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</si>
  <si>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</si>
  <si>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</si>
  <si>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</si>
  <si>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</si>
  <si>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</si>
  <si>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</si>
  <si>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</si>
  <si>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</si>
  <si>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</si>
  <si>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</si>
  <si>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</si>
  <si>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</si>
  <si>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</si>
  <si>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木曽岬町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</si>
  <si>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</si>
  <si>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</si>
  <si>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</si>
  <si>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</si>
  <si>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</si>
  <si>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</si>
  <si>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</si>
  <si>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</si>
  <si>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</si>
  <si>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</si>
  <si>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</si>
  <si>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</si>
  <si>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</si>
  <si>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</si>
  <si>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</si>
  <si>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Ｈ22年国調</t>
  </si>
  <si>
    <t>財  政  力  指  数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</si>
  <si>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</si>
  <si>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</si>
  <si>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</si>
  <si>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</si>
  <si>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</si>
  <si>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</si>
  <si>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</si>
  <si>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</si>
  <si>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</si>
  <si>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</si>
  <si>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</si>
  <si>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</si>
  <si>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</si>
  <si>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</si>
  <si>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</si>
  <si>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</si>
  <si>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</si>
  <si>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</si>
  <si>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</si>
  <si>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>* ｢標財規模｣（標準財政規模）は、臨時財政対策債発行可能額を含む。平均については、加重平均による。</t>
  </si>
  <si>
    <t>Ｈ27年国調</t>
  </si>
  <si>
    <t>H22国調</t>
  </si>
  <si>
    <t xml:space="preserve"> H27国調／</t>
  </si>
  <si>
    <t>Ⅳ－３</t>
  </si>
  <si>
    <t>Ⅲ－３</t>
  </si>
  <si>
    <t>Ⅳ－２</t>
  </si>
  <si>
    <t>Ⅲ－２</t>
  </si>
  <si>
    <t>Ⅱ－２</t>
  </si>
  <si>
    <t>Ⅰ－３</t>
  </si>
  <si>
    <t>Ⅱ－０</t>
  </si>
  <si>
    <t>Ⅰ－１</t>
  </si>
  <si>
    <t>Ⅰ－２</t>
  </si>
  <si>
    <t>Ⅱ－１</t>
  </si>
  <si>
    <t>Ⅴ－１</t>
  </si>
  <si>
    <t>Ⅲ－０</t>
  </si>
  <si>
    <t>注) 面積について
　国土交通省国土地理院公表｢全国都道府県市区町村別面積調｣による。</t>
  </si>
  <si>
    <t>Ⅳ－２</t>
  </si>
  <si>
    <t>Ⅰ－３</t>
  </si>
  <si>
    <t>Ⅰ－２</t>
  </si>
  <si>
    <t>Ⅱ－２</t>
  </si>
  <si>
    <t>Ⅳ－１</t>
  </si>
  <si>
    <t>Ｈ31.1.1</t>
  </si>
  <si>
    <t>平成30年度</t>
  </si>
  <si>
    <t>平成30年度</t>
  </si>
  <si>
    <t>28～30年度</t>
  </si>
  <si>
    <t>Ⅲ－２</t>
  </si>
  <si>
    <t>Ⅳ－２</t>
  </si>
  <si>
    <t>Ⅲ－１</t>
  </si>
  <si>
    <t>Ⅴ－２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</si>
</sst>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177" fontId="0" fillId="0" borderId="55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>
      <alignment vertical="center" wrapText="1"/>
    </xf>
    <xf numFmtId="37" fontId="0" fillId="0" borderId="12" xfId="0" applyFont="1" applyFill="1" applyBorder="1" applyAlignment="1" applyProtection="1">
      <alignment horizontal="center"/>
      <protection/>
    </xf>
    <xf numFmtId="0" fontId="0" fillId="0" borderId="0" xfId="0" applyNumberFormat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C8" sqref="C8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81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156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101</v>
      </c>
      <c r="J4" s="10"/>
      <c r="K4" s="95" t="s">
        <v>84</v>
      </c>
      <c r="L4" s="96"/>
      <c r="M4" s="14" t="s">
        <v>1</v>
      </c>
      <c r="N4" s="15" t="s">
        <v>2</v>
      </c>
      <c r="O4" s="15" t="s">
        <v>68</v>
      </c>
      <c r="P4" s="42" t="s">
        <v>83</v>
      </c>
      <c r="Q4" s="43"/>
      <c r="R4" s="9"/>
      <c r="S4" s="156"/>
      <c r="T4" s="33"/>
      <c r="U4" s="33"/>
    </row>
    <row r="5" spans="1:21" s="4" customFormat="1" ht="27" customHeight="1">
      <c r="A5" s="13" t="s">
        <v>70</v>
      </c>
      <c r="B5" s="13" t="s">
        <v>64</v>
      </c>
      <c r="C5" s="14" t="s">
        <v>3</v>
      </c>
      <c r="D5" s="14" t="s">
        <v>4</v>
      </c>
      <c r="E5" s="14" t="s">
        <v>50</v>
      </c>
      <c r="F5" s="14" t="s">
        <v>67</v>
      </c>
      <c r="G5" s="14" t="s">
        <v>82</v>
      </c>
      <c r="H5" s="14" t="s">
        <v>104</v>
      </c>
      <c r="I5" s="10" t="s">
        <v>106</v>
      </c>
      <c r="J5" s="30" t="s">
        <v>125</v>
      </c>
      <c r="K5" s="95" t="s">
        <v>126</v>
      </c>
      <c r="L5" s="96"/>
      <c r="M5" s="30" t="s">
        <v>104</v>
      </c>
      <c r="N5" s="17"/>
      <c r="O5" s="31" t="s">
        <v>69</v>
      </c>
      <c r="P5" s="10"/>
      <c r="Q5" s="12" t="s">
        <v>58</v>
      </c>
      <c r="R5" s="9"/>
      <c r="S5" s="156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105</v>
      </c>
      <c r="J6" s="14" t="s">
        <v>5</v>
      </c>
      <c r="K6" s="10"/>
      <c r="L6" s="27"/>
      <c r="M6" s="10"/>
      <c r="N6" s="10"/>
      <c r="O6" s="17"/>
      <c r="P6" s="30" t="s">
        <v>127</v>
      </c>
      <c r="Q6" s="32" t="s">
        <v>128</v>
      </c>
      <c r="R6" s="9"/>
      <c r="S6" s="156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52</v>
      </c>
      <c r="M7" s="41" t="s">
        <v>53</v>
      </c>
      <c r="N7" s="21" t="s">
        <v>8</v>
      </c>
      <c r="O7" s="21" t="s">
        <v>8</v>
      </c>
      <c r="P7" s="39"/>
      <c r="Q7" s="146" t="s">
        <v>100</v>
      </c>
      <c r="R7" s="9"/>
      <c r="S7" s="156"/>
      <c r="T7" s="33"/>
      <c r="U7" s="33"/>
    </row>
    <row r="8" spans="1:21" ht="27" customHeight="1">
      <c r="A8" s="54" t="s">
        <v>9</v>
      </c>
      <c r="B8" s="153" t="s">
        <v>107</v>
      </c>
      <c r="C8" s="56">
        <v>280384</v>
      </c>
      <c r="D8" s="56">
        <v>286519</v>
      </c>
      <c r="E8" s="56">
        <v>286521</v>
      </c>
      <c r="F8" s="56">
        <v>288538</v>
      </c>
      <c r="G8" s="56">
        <v>285746</v>
      </c>
      <c r="H8" s="56">
        <v>279886</v>
      </c>
      <c r="I8" s="147">
        <f>(H8/G8-1)*100</f>
        <v>-2.0507723642675613</v>
      </c>
      <c r="J8" s="57">
        <v>279802</v>
      </c>
      <c r="K8" s="58"/>
      <c r="L8" s="59">
        <v>711.19</v>
      </c>
      <c r="M8" s="154">
        <f>H8/L8</f>
        <v>393.54602848746464</v>
      </c>
      <c r="N8" s="57">
        <v>67583347</v>
      </c>
      <c r="O8" s="57">
        <v>4153927</v>
      </c>
      <c r="P8" s="86">
        <v>0.712</v>
      </c>
      <c r="Q8" s="87">
        <v>0.721</v>
      </c>
      <c r="R8" s="6"/>
      <c r="S8" s="159" t="s">
        <v>119</v>
      </c>
      <c r="T8" s="6"/>
      <c r="U8" s="6"/>
    </row>
    <row r="9" spans="1:21" ht="27" customHeight="1">
      <c r="A9" s="60" t="s">
        <v>10</v>
      </c>
      <c r="B9" s="61" t="s">
        <v>65</v>
      </c>
      <c r="C9" s="62">
        <v>285015</v>
      </c>
      <c r="D9" s="62">
        <v>296623</v>
      </c>
      <c r="E9" s="62">
        <v>302102</v>
      </c>
      <c r="F9" s="62">
        <v>303845</v>
      </c>
      <c r="G9" s="62">
        <v>307766</v>
      </c>
      <c r="H9" s="62">
        <v>311031</v>
      </c>
      <c r="I9" s="148">
        <f aca="true" t="shared" si="0" ref="I9:I39">(H9/G9-1)*100</f>
        <v>1.0608709214143142</v>
      </c>
      <c r="J9" s="63">
        <v>312168</v>
      </c>
      <c r="K9" s="64"/>
      <c r="L9" s="65">
        <v>206.45</v>
      </c>
      <c r="M9" s="155">
        <f aca="true" t="shared" si="1" ref="M9:M36">H9/L9</f>
        <v>1506.5681763138775</v>
      </c>
      <c r="N9" s="63">
        <v>77014266</v>
      </c>
      <c r="O9" s="63">
        <v>62558</v>
      </c>
      <c r="P9" s="88">
        <v>1.131</v>
      </c>
      <c r="Q9" s="89">
        <v>1.065</v>
      </c>
      <c r="R9" s="6"/>
      <c r="S9" s="159"/>
      <c r="T9" s="6"/>
      <c r="U9" s="6"/>
    </row>
    <row r="10" spans="1:21" ht="27" customHeight="1">
      <c r="A10" s="60" t="s">
        <v>11</v>
      </c>
      <c r="B10" s="61" t="s">
        <v>108</v>
      </c>
      <c r="C10" s="62">
        <v>138298</v>
      </c>
      <c r="D10" s="62">
        <v>138404</v>
      </c>
      <c r="E10" s="62">
        <v>136173</v>
      </c>
      <c r="F10" s="62">
        <v>135026</v>
      </c>
      <c r="G10" s="62">
        <v>130271</v>
      </c>
      <c r="H10" s="62">
        <v>127817</v>
      </c>
      <c r="I10" s="148">
        <f t="shared" si="0"/>
        <v>-1.88376538139724</v>
      </c>
      <c r="J10" s="63">
        <v>126573</v>
      </c>
      <c r="K10" s="64"/>
      <c r="L10" s="65">
        <v>208.35</v>
      </c>
      <c r="M10" s="155">
        <f t="shared" si="1"/>
        <v>613.4725221982242</v>
      </c>
      <c r="N10" s="63">
        <v>29948897</v>
      </c>
      <c r="O10" s="63">
        <v>1948719</v>
      </c>
      <c r="P10" s="88">
        <v>0.614</v>
      </c>
      <c r="Q10" s="89">
        <v>0.617</v>
      </c>
      <c r="R10" s="6"/>
      <c r="S10" s="159"/>
      <c r="T10" s="6"/>
      <c r="U10" s="6"/>
    </row>
    <row r="11" spans="1:21" ht="27" customHeight="1">
      <c r="A11" s="60" t="s">
        <v>12</v>
      </c>
      <c r="B11" s="61" t="s">
        <v>109</v>
      </c>
      <c r="C11" s="62">
        <v>159625</v>
      </c>
      <c r="D11" s="62">
        <v>163131</v>
      </c>
      <c r="E11" s="62">
        <v>164504</v>
      </c>
      <c r="F11" s="62">
        <v>168973</v>
      </c>
      <c r="G11" s="62">
        <v>168017</v>
      </c>
      <c r="H11" s="62">
        <v>163863</v>
      </c>
      <c r="I11" s="148">
        <f t="shared" si="0"/>
        <v>-2.4723688674360367</v>
      </c>
      <c r="J11" s="63">
        <v>164568</v>
      </c>
      <c r="K11" s="64"/>
      <c r="L11" s="65">
        <v>623.58</v>
      </c>
      <c r="M11" s="155">
        <f t="shared" si="1"/>
        <v>262.77783123256035</v>
      </c>
      <c r="N11" s="63">
        <v>40378666</v>
      </c>
      <c r="O11" s="63">
        <v>2638572</v>
      </c>
      <c r="P11" s="88">
        <v>0.604</v>
      </c>
      <c r="Q11" s="89">
        <v>0.614</v>
      </c>
      <c r="R11" s="6"/>
      <c r="S11" s="157"/>
      <c r="T11" s="6"/>
      <c r="U11" s="6"/>
    </row>
    <row r="12" spans="1:21" ht="27" customHeight="1">
      <c r="A12" s="60" t="s">
        <v>13</v>
      </c>
      <c r="B12" s="61" t="s">
        <v>110</v>
      </c>
      <c r="C12" s="62">
        <v>124042</v>
      </c>
      <c r="D12" s="62">
        <v>129595</v>
      </c>
      <c r="E12" s="62">
        <v>134856</v>
      </c>
      <c r="F12" s="62">
        <v>138963</v>
      </c>
      <c r="G12" s="62">
        <v>140290</v>
      </c>
      <c r="H12" s="62">
        <v>140303</v>
      </c>
      <c r="I12" s="148">
        <f t="shared" si="0"/>
        <v>0.009266519352779667</v>
      </c>
      <c r="J12" s="63">
        <v>142457</v>
      </c>
      <c r="K12" s="64"/>
      <c r="L12" s="65">
        <v>136.68</v>
      </c>
      <c r="M12" s="155">
        <f t="shared" si="1"/>
        <v>1026.5071700321919</v>
      </c>
      <c r="N12" s="63">
        <v>30124126</v>
      </c>
      <c r="O12" s="63">
        <v>2055881</v>
      </c>
      <c r="P12" s="88">
        <v>0.85</v>
      </c>
      <c r="Q12" s="89">
        <v>0.853</v>
      </c>
      <c r="R12" s="6"/>
      <c r="S12" s="157"/>
      <c r="T12" s="6"/>
      <c r="U12" s="6"/>
    </row>
    <row r="13" spans="1:21" ht="27" customHeight="1">
      <c r="A13" s="60" t="s">
        <v>14</v>
      </c>
      <c r="B13" s="152" t="s">
        <v>120</v>
      </c>
      <c r="C13" s="62">
        <v>174105</v>
      </c>
      <c r="D13" s="62">
        <v>179800</v>
      </c>
      <c r="E13" s="62">
        <v>186151</v>
      </c>
      <c r="F13" s="62">
        <v>193114</v>
      </c>
      <c r="G13" s="62">
        <v>199293</v>
      </c>
      <c r="H13" s="62">
        <v>196403</v>
      </c>
      <c r="I13" s="148">
        <f t="shared" si="0"/>
        <v>-1.4501261961032297</v>
      </c>
      <c r="J13" s="63">
        <v>200388</v>
      </c>
      <c r="K13" s="63"/>
      <c r="L13" s="65">
        <v>194.46</v>
      </c>
      <c r="M13" s="155">
        <f t="shared" si="1"/>
        <v>1009.9917720868044</v>
      </c>
      <c r="N13" s="63">
        <v>37742834</v>
      </c>
      <c r="O13" s="63">
        <v>2149594</v>
      </c>
      <c r="P13" s="88">
        <v>0.904</v>
      </c>
      <c r="Q13" s="89">
        <v>0.888</v>
      </c>
      <c r="R13" s="6"/>
      <c r="S13" s="157"/>
      <c r="T13" s="6"/>
      <c r="U13" s="6"/>
    </row>
    <row r="14" spans="1:21" ht="27" customHeight="1">
      <c r="A14" s="60" t="s">
        <v>15</v>
      </c>
      <c r="B14" s="61" t="s">
        <v>111</v>
      </c>
      <c r="C14" s="62">
        <v>68933</v>
      </c>
      <c r="D14" s="62">
        <v>79913</v>
      </c>
      <c r="E14" s="62">
        <v>83291</v>
      </c>
      <c r="F14" s="62">
        <v>82156</v>
      </c>
      <c r="G14" s="62">
        <v>80284</v>
      </c>
      <c r="H14" s="62">
        <v>78795</v>
      </c>
      <c r="I14" s="148">
        <f t="shared" si="0"/>
        <v>-1.8546659359274575</v>
      </c>
      <c r="J14" s="63">
        <v>78896</v>
      </c>
      <c r="K14" s="63"/>
      <c r="L14" s="65">
        <v>129.77</v>
      </c>
      <c r="M14" s="155">
        <f t="shared" si="1"/>
        <v>607.1896432149186</v>
      </c>
      <c r="N14" s="63">
        <v>15872395</v>
      </c>
      <c r="O14" s="63">
        <v>1244498</v>
      </c>
      <c r="P14" s="88">
        <v>0.713</v>
      </c>
      <c r="Q14" s="89">
        <v>0.719</v>
      </c>
      <c r="R14" s="6"/>
      <c r="S14" s="157"/>
      <c r="T14" s="6"/>
      <c r="U14" s="6"/>
    </row>
    <row r="15" spans="1:21" ht="27" customHeight="1">
      <c r="A15" s="60" t="s">
        <v>16</v>
      </c>
      <c r="B15" s="152" t="s">
        <v>121</v>
      </c>
      <c r="C15" s="62">
        <v>27114</v>
      </c>
      <c r="D15" s="62">
        <v>25258</v>
      </c>
      <c r="E15" s="62">
        <v>23683</v>
      </c>
      <c r="F15" s="62">
        <v>22103</v>
      </c>
      <c r="G15" s="62">
        <v>20033</v>
      </c>
      <c r="H15" s="62">
        <v>18009</v>
      </c>
      <c r="I15" s="148">
        <f t="shared" si="0"/>
        <v>-10.103329506314584</v>
      </c>
      <c r="J15" s="63">
        <v>17924</v>
      </c>
      <c r="K15" s="63"/>
      <c r="L15" s="65">
        <v>192.71</v>
      </c>
      <c r="M15" s="155">
        <f t="shared" si="1"/>
        <v>93.45129988064967</v>
      </c>
      <c r="N15" s="63">
        <v>5838035</v>
      </c>
      <c r="O15" s="63">
        <v>305209</v>
      </c>
      <c r="P15" s="88">
        <v>0.386</v>
      </c>
      <c r="Q15" s="89">
        <v>0.389</v>
      </c>
      <c r="R15" s="6"/>
      <c r="S15" s="6"/>
      <c r="T15" s="6"/>
      <c r="U15" s="6"/>
    </row>
    <row r="16" spans="1:21" ht="27" customHeight="1">
      <c r="A16" s="60" t="s">
        <v>17</v>
      </c>
      <c r="B16" s="152" t="s">
        <v>122</v>
      </c>
      <c r="C16" s="62">
        <v>45045</v>
      </c>
      <c r="D16" s="62">
        <v>46128</v>
      </c>
      <c r="E16" s="62">
        <v>46606</v>
      </c>
      <c r="F16" s="62">
        <v>49253</v>
      </c>
      <c r="G16" s="62">
        <v>51023</v>
      </c>
      <c r="H16" s="62">
        <v>50254</v>
      </c>
      <c r="I16" s="148">
        <f t="shared" si="0"/>
        <v>-1.5071634360974473</v>
      </c>
      <c r="J16" s="63">
        <v>49657</v>
      </c>
      <c r="K16" s="64"/>
      <c r="L16" s="65">
        <v>191.04</v>
      </c>
      <c r="M16" s="155">
        <f t="shared" si="1"/>
        <v>263.05485762144053</v>
      </c>
      <c r="N16" s="63">
        <v>13168471</v>
      </c>
      <c r="O16" s="63">
        <v>586129</v>
      </c>
      <c r="P16" s="88">
        <v>0.919</v>
      </c>
      <c r="Q16" s="89">
        <v>0.92</v>
      </c>
      <c r="R16" s="6"/>
      <c r="S16" s="159"/>
      <c r="T16" s="6"/>
      <c r="U16" s="6"/>
    </row>
    <row r="17" spans="1:21" ht="27" customHeight="1">
      <c r="A17" s="60" t="s">
        <v>18</v>
      </c>
      <c r="B17" s="61" t="s">
        <v>114</v>
      </c>
      <c r="C17" s="62">
        <v>27320</v>
      </c>
      <c r="D17" s="62">
        <v>26806</v>
      </c>
      <c r="E17" s="62">
        <v>24945</v>
      </c>
      <c r="F17" s="62">
        <v>23067</v>
      </c>
      <c r="G17" s="62">
        <v>21435</v>
      </c>
      <c r="H17" s="62">
        <v>19448</v>
      </c>
      <c r="I17" s="148">
        <f t="shared" si="0"/>
        <v>-9.269885700956381</v>
      </c>
      <c r="J17" s="63">
        <v>18875</v>
      </c>
      <c r="K17" s="63"/>
      <c r="L17" s="65">
        <v>107.34</v>
      </c>
      <c r="M17" s="155">
        <f t="shared" si="1"/>
        <v>181.18129308738588</v>
      </c>
      <c r="N17" s="63">
        <v>6396175</v>
      </c>
      <c r="O17" s="63">
        <v>362734</v>
      </c>
      <c r="P17" s="88">
        <v>0.439</v>
      </c>
      <c r="Q17" s="89">
        <v>0.445</v>
      </c>
      <c r="R17" s="6"/>
      <c r="S17" s="159"/>
      <c r="T17" s="6"/>
      <c r="U17" s="6"/>
    </row>
    <row r="18" spans="1:21" ht="27" customHeight="1">
      <c r="A18" s="60" t="s">
        <v>19</v>
      </c>
      <c r="B18" s="61" t="s">
        <v>112</v>
      </c>
      <c r="C18" s="62">
        <v>25783</v>
      </c>
      <c r="D18" s="62">
        <v>24067</v>
      </c>
      <c r="E18" s="62">
        <v>22640</v>
      </c>
      <c r="F18" s="62">
        <v>21230</v>
      </c>
      <c r="G18" s="62">
        <v>19662</v>
      </c>
      <c r="H18" s="62">
        <v>17322</v>
      </c>
      <c r="I18" s="148">
        <f t="shared" si="0"/>
        <v>-11.901129081476958</v>
      </c>
      <c r="J18" s="63">
        <v>17077</v>
      </c>
      <c r="K18" s="64"/>
      <c r="L18" s="65">
        <v>373.35</v>
      </c>
      <c r="M18" s="155">
        <f t="shared" si="1"/>
        <v>46.396143029329046</v>
      </c>
      <c r="N18" s="63">
        <v>6979798</v>
      </c>
      <c r="O18" s="63">
        <v>307396</v>
      </c>
      <c r="P18" s="88">
        <v>0.258</v>
      </c>
      <c r="Q18" s="89">
        <v>0.259</v>
      </c>
      <c r="R18" s="6"/>
      <c r="S18" s="159"/>
      <c r="T18" s="6"/>
      <c r="U18" s="6"/>
    </row>
    <row r="19" spans="1:21" ht="27" customHeight="1">
      <c r="A19" s="60" t="s">
        <v>51</v>
      </c>
      <c r="B19" s="61" t="s">
        <v>115</v>
      </c>
      <c r="C19" s="62">
        <v>43882</v>
      </c>
      <c r="D19" s="62">
        <v>45746</v>
      </c>
      <c r="E19" s="62">
        <v>45630</v>
      </c>
      <c r="F19" s="62">
        <v>46446</v>
      </c>
      <c r="G19" s="62">
        <v>45684</v>
      </c>
      <c r="H19" s="62">
        <v>45815</v>
      </c>
      <c r="I19" s="148">
        <f t="shared" si="0"/>
        <v>0.28675247351370725</v>
      </c>
      <c r="J19" s="63">
        <v>45646</v>
      </c>
      <c r="K19" s="64"/>
      <c r="L19" s="65">
        <v>219.83</v>
      </c>
      <c r="M19" s="155">
        <f t="shared" si="1"/>
        <v>208.41104489833052</v>
      </c>
      <c r="N19" s="63">
        <v>13097392</v>
      </c>
      <c r="O19" s="63">
        <v>802390</v>
      </c>
      <c r="P19" s="88">
        <v>0.818</v>
      </c>
      <c r="Q19" s="89">
        <v>0.826</v>
      </c>
      <c r="R19" s="6"/>
      <c r="S19" s="6"/>
      <c r="T19" s="6"/>
      <c r="U19" s="6"/>
    </row>
    <row r="20" spans="1:21" ht="27" customHeight="1">
      <c r="A20" s="60" t="s">
        <v>56</v>
      </c>
      <c r="B20" s="61" t="s">
        <v>116</v>
      </c>
      <c r="C20" s="62">
        <v>62877</v>
      </c>
      <c r="D20" s="62">
        <v>63035</v>
      </c>
      <c r="E20" s="62">
        <v>61628</v>
      </c>
      <c r="F20" s="62">
        <v>58225</v>
      </c>
      <c r="G20" s="62">
        <v>54694</v>
      </c>
      <c r="H20" s="62">
        <v>50341</v>
      </c>
      <c r="I20" s="148">
        <f t="shared" si="0"/>
        <v>-7.958825465316122</v>
      </c>
      <c r="J20" s="63">
        <v>50222</v>
      </c>
      <c r="K20" s="63"/>
      <c r="L20" s="65">
        <v>178.95</v>
      </c>
      <c r="M20" s="155">
        <f t="shared" si="1"/>
        <v>281.3132159821179</v>
      </c>
      <c r="N20" s="63">
        <v>16718564</v>
      </c>
      <c r="O20" s="63">
        <v>793297</v>
      </c>
      <c r="P20" s="88">
        <v>0.394</v>
      </c>
      <c r="Q20" s="89">
        <v>0.391</v>
      </c>
      <c r="R20" s="6"/>
      <c r="S20" s="6"/>
      <c r="T20" s="6"/>
      <c r="U20" s="6"/>
    </row>
    <row r="21" spans="1:21" ht="27" customHeight="1" thickBot="1">
      <c r="A21" s="66" t="s">
        <v>57</v>
      </c>
      <c r="B21" s="158" t="s">
        <v>123</v>
      </c>
      <c r="C21" s="67">
        <v>97752</v>
      </c>
      <c r="D21" s="67">
        <v>101435</v>
      </c>
      <c r="E21" s="67">
        <v>101527</v>
      </c>
      <c r="F21" s="67">
        <v>100623</v>
      </c>
      <c r="G21" s="67">
        <v>97207</v>
      </c>
      <c r="H21" s="67">
        <v>90581</v>
      </c>
      <c r="I21" s="149">
        <f t="shared" si="0"/>
        <v>-6.8163815363091125</v>
      </c>
      <c r="J21" s="68">
        <v>92197</v>
      </c>
      <c r="K21" s="69"/>
      <c r="L21" s="70">
        <v>558.23</v>
      </c>
      <c r="M21" s="76">
        <f t="shared" si="1"/>
        <v>162.26465793669274</v>
      </c>
      <c r="N21" s="68">
        <v>27444763</v>
      </c>
      <c r="O21" s="68">
        <v>1544253</v>
      </c>
      <c r="P21" s="90">
        <v>0.638</v>
      </c>
      <c r="Q21" s="91">
        <v>0.632</v>
      </c>
      <c r="R21" s="6"/>
      <c r="S21" s="6"/>
      <c r="T21" s="6"/>
      <c r="U21" s="6"/>
    </row>
    <row r="22" spans="1:21" ht="27" customHeight="1">
      <c r="A22" s="54" t="s">
        <v>66</v>
      </c>
      <c r="B22" s="55" t="s">
        <v>116</v>
      </c>
      <c r="C22" s="56">
        <v>7167</v>
      </c>
      <c r="D22" s="56">
        <v>7231</v>
      </c>
      <c r="E22" s="56">
        <v>7172</v>
      </c>
      <c r="F22" s="56">
        <v>6965</v>
      </c>
      <c r="G22" s="56">
        <v>6855</v>
      </c>
      <c r="H22" s="56">
        <v>6357</v>
      </c>
      <c r="I22" s="147">
        <f t="shared" si="0"/>
        <v>-7.264770240700214</v>
      </c>
      <c r="J22" s="57">
        <v>6313</v>
      </c>
      <c r="K22" s="58"/>
      <c r="L22" s="59">
        <v>15.74</v>
      </c>
      <c r="M22" s="154">
        <f t="shared" si="1"/>
        <v>403.87547649301143</v>
      </c>
      <c r="N22" s="57">
        <v>2072752</v>
      </c>
      <c r="O22" s="57">
        <v>114177</v>
      </c>
      <c r="P22" s="86">
        <v>0.544</v>
      </c>
      <c r="Q22" s="87">
        <v>0.533</v>
      </c>
      <c r="R22" s="6"/>
      <c r="S22" s="6"/>
      <c r="T22" s="6"/>
      <c r="U22" s="6"/>
    </row>
    <row r="23" spans="1:21" ht="27" customHeight="1">
      <c r="A23" s="60" t="s">
        <v>21</v>
      </c>
      <c r="B23" s="71" t="s">
        <v>117</v>
      </c>
      <c r="C23" s="62">
        <v>25447</v>
      </c>
      <c r="D23" s="62">
        <v>26235</v>
      </c>
      <c r="E23" s="62">
        <v>26305</v>
      </c>
      <c r="F23" s="62">
        <v>25897</v>
      </c>
      <c r="G23" s="62">
        <v>25661</v>
      </c>
      <c r="H23" s="62">
        <v>25344</v>
      </c>
      <c r="I23" s="148">
        <f t="shared" si="0"/>
        <v>-1.2353376719535514</v>
      </c>
      <c r="J23" s="63">
        <v>25696</v>
      </c>
      <c r="K23" s="63"/>
      <c r="L23" s="65">
        <v>22.68</v>
      </c>
      <c r="M23" s="155">
        <f t="shared" si="1"/>
        <v>1117.4603174603176</v>
      </c>
      <c r="N23" s="63">
        <v>5596866</v>
      </c>
      <c r="O23" s="63">
        <v>506069</v>
      </c>
      <c r="P23" s="88">
        <v>0.786</v>
      </c>
      <c r="Q23" s="89">
        <v>0.8</v>
      </c>
      <c r="R23" s="6"/>
      <c r="S23" s="6"/>
      <c r="T23" s="6"/>
      <c r="U23" s="6"/>
    </row>
    <row r="24" spans="1:21" ht="27" customHeight="1">
      <c r="A24" s="60" t="s">
        <v>22</v>
      </c>
      <c r="B24" s="61" t="s">
        <v>117</v>
      </c>
      <c r="C24" s="62">
        <v>32263</v>
      </c>
      <c r="D24" s="62">
        <v>35117</v>
      </c>
      <c r="E24" s="62">
        <v>37972</v>
      </c>
      <c r="F24" s="62">
        <v>38986</v>
      </c>
      <c r="G24" s="62">
        <v>39978</v>
      </c>
      <c r="H24" s="62">
        <v>40210</v>
      </c>
      <c r="I24" s="148">
        <f t="shared" si="0"/>
        <v>0.5803191755465509</v>
      </c>
      <c r="J24" s="63">
        <v>41854</v>
      </c>
      <c r="K24" s="64"/>
      <c r="L24" s="65">
        <v>107.01</v>
      </c>
      <c r="M24" s="155">
        <f t="shared" si="1"/>
        <v>375.7592748341276</v>
      </c>
      <c r="N24" s="63">
        <v>8548103</v>
      </c>
      <c r="O24" s="63">
        <v>600054</v>
      </c>
      <c r="P24" s="88">
        <v>0.811</v>
      </c>
      <c r="Q24" s="89">
        <v>0.791</v>
      </c>
      <c r="R24" s="6"/>
      <c r="S24" s="6"/>
      <c r="T24" s="6"/>
      <c r="U24" s="6"/>
    </row>
    <row r="25" spans="1:21" ht="27" customHeight="1">
      <c r="A25" s="60" t="s">
        <v>23</v>
      </c>
      <c r="B25" s="152" t="s">
        <v>129</v>
      </c>
      <c r="C25" s="62">
        <v>6744</v>
      </c>
      <c r="D25" s="62">
        <v>6900</v>
      </c>
      <c r="E25" s="62">
        <v>6716</v>
      </c>
      <c r="F25" s="62">
        <v>7114</v>
      </c>
      <c r="G25" s="62">
        <v>9626</v>
      </c>
      <c r="H25" s="62">
        <v>10560</v>
      </c>
      <c r="I25" s="148">
        <f t="shared" si="0"/>
        <v>9.702888011635146</v>
      </c>
      <c r="J25" s="63">
        <v>10837</v>
      </c>
      <c r="K25" s="63"/>
      <c r="L25" s="65">
        <v>5.99</v>
      </c>
      <c r="M25" s="155">
        <f t="shared" si="1"/>
        <v>1762.9382303839732</v>
      </c>
      <c r="N25" s="63">
        <v>2868704</v>
      </c>
      <c r="O25" s="63">
        <v>175536</v>
      </c>
      <c r="P25" s="88">
        <v>0.845</v>
      </c>
      <c r="Q25" s="89">
        <v>0.822</v>
      </c>
      <c r="R25" s="6"/>
      <c r="S25" s="6"/>
      <c r="T25" s="6"/>
      <c r="U25" s="6"/>
    </row>
    <row r="26" spans="1:21" ht="27" customHeight="1">
      <c r="A26" s="60" t="s">
        <v>24</v>
      </c>
      <c r="B26" s="152" t="s">
        <v>130</v>
      </c>
      <c r="C26" s="62">
        <v>9988</v>
      </c>
      <c r="D26" s="62">
        <v>10863</v>
      </c>
      <c r="E26" s="62">
        <v>11782</v>
      </c>
      <c r="F26" s="62">
        <v>13048</v>
      </c>
      <c r="G26" s="62">
        <v>14003</v>
      </c>
      <c r="H26" s="62">
        <v>14752</v>
      </c>
      <c r="I26" s="148">
        <f t="shared" si="0"/>
        <v>5.348853817039201</v>
      </c>
      <c r="J26" s="63">
        <v>15064</v>
      </c>
      <c r="K26" s="63"/>
      <c r="L26" s="65">
        <v>8.73</v>
      </c>
      <c r="M26" s="155">
        <f t="shared" si="1"/>
        <v>1689.8052691867124</v>
      </c>
      <c r="N26" s="63">
        <v>5056082</v>
      </c>
      <c r="O26" s="63">
        <v>0</v>
      </c>
      <c r="P26" s="88">
        <v>1.362</v>
      </c>
      <c r="Q26" s="89">
        <v>1.34</v>
      </c>
      <c r="R26" s="6"/>
      <c r="S26" s="6"/>
      <c r="T26" s="6"/>
      <c r="U26" s="6"/>
    </row>
    <row r="27" spans="1:21" ht="27" customHeight="1">
      <c r="A27" s="60" t="s">
        <v>25</v>
      </c>
      <c r="B27" s="152" t="s">
        <v>131</v>
      </c>
      <c r="C27" s="62">
        <v>15691</v>
      </c>
      <c r="D27" s="62">
        <v>15644</v>
      </c>
      <c r="E27" s="62">
        <v>16149</v>
      </c>
      <c r="F27" s="62">
        <v>15793</v>
      </c>
      <c r="G27" s="62">
        <v>15438</v>
      </c>
      <c r="H27" s="62">
        <v>14878</v>
      </c>
      <c r="I27" s="148">
        <f t="shared" si="0"/>
        <v>-3.6274128773157166</v>
      </c>
      <c r="J27" s="63">
        <v>14682</v>
      </c>
      <c r="K27" s="64"/>
      <c r="L27" s="65">
        <v>103.06</v>
      </c>
      <c r="M27" s="155">
        <f t="shared" si="1"/>
        <v>144.3625072773142</v>
      </c>
      <c r="N27" s="63">
        <v>5241478</v>
      </c>
      <c r="O27" s="63">
        <v>319790</v>
      </c>
      <c r="P27" s="88">
        <v>0.547</v>
      </c>
      <c r="Q27" s="89">
        <v>0.552</v>
      </c>
      <c r="R27" s="6"/>
      <c r="S27" s="6"/>
      <c r="T27" s="6"/>
      <c r="U27" s="6"/>
    </row>
    <row r="28" spans="1:21" ht="27" customHeight="1">
      <c r="A28" s="60" t="s">
        <v>26</v>
      </c>
      <c r="B28" s="152" t="s">
        <v>132</v>
      </c>
      <c r="C28" s="62">
        <v>21484</v>
      </c>
      <c r="D28" s="62">
        <v>21853</v>
      </c>
      <c r="E28" s="62">
        <v>22300</v>
      </c>
      <c r="F28" s="62">
        <v>22618</v>
      </c>
      <c r="G28" s="62">
        <v>22833</v>
      </c>
      <c r="H28" s="62">
        <v>22586</v>
      </c>
      <c r="I28" s="148">
        <f t="shared" si="0"/>
        <v>-1.0817676170455037</v>
      </c>
      <c r="J28" s="63">
        <v>23179</v>
      </c>
      <c r="K28" s="63"/>
      <c r="L28" s="65">
        <v>41.04</v>
      </c>
      <c r="M28" s="155">
        <f t="shared" si="1"/>
        <v>550.3411306042885</v>
      </c>
      <c r="N28" s="63">
        <v>5432678</v>
      </c>
      <c r="O28" s="63">
        <v>345365</v>
      </c>
      <c r="P28" s="88">
        <v>0.575</v>
      </c>
      <c r="Q28" s="89">
        <v>0.576</v>
      </c>
      <c r="R28" s="6"/>
      <c r="S28" s="6"/>
      <c r="T28" s="6"/>
      <c r="U28" s="6"/>
    </row>
    <row r="29" spans="1:21" ht="27" customHeight="1">
      <c r="A29" s="60" t="s">
        <v>27</v>
      </c>
      <c r="B29" s="61" t="s">
        <v>111</v>
      </c>
      <c r="C29" s="62">
        <v>12144</v>
      </c>
      <c r="D29" s="62">
        <v>11758</v>
      </c>
      <c r="E29" s="62">
        <v>11399</v>
      </c>
      <c r="F29" s="62">
        <v>11099</v>
      </c>
      <c r="G29" s="62">
        <v>10416</v>
      </c>
      <c r="H29" s="62">
        <v>9557</v>
      </c>
      <c r="I29" s="148">
        <f t="shared" si="0"/>
        <v>-8.24692780337941</v>
      </c>
      <c r="J29" s="63">
        <v>9385</v>
      </c>
      <c r="K29" s="64"/>
      <c r="L29" s="72">
        <v>362.86</v>
      </c>
      <c r="M29" s="155">
        <f t="shared" si="1"/>
        <v>26.337981590696135</v>
      </c>
      <c r="N29" s="63">
        <v>4650923</v>
      </c>
      <c r="O29" s="63">
        <v>196981</v>
      </c>
      <c r="P29" s="88">
        <v>0.244</v>
      </c>
      <c r="Q29" s="89">
        <v>0.253</v>
      </c>
      <c r="R29" s="6"/>
      <c r="S29" s="6"/>
      <c r="T29" s="6"/>
      <c r="U29" s="6"/>
    </row>
    <row r="30" spans="1:21" ht="27" customHeight="1">
      <c r="A30" s="60" t="s">
        <v>28</v>
      </c>
      <c r="B30" s="152" t="s">
        <v>124</v>
      </c>
      <c r="C30" s="62">
        <v>12348</v>
      </c>
      <c r="D30" s="62">
        <v>13313</v>
      </c>
      <c r="E30" s="62">
        <v>14284</v>
      </c>
      <c r="F30" s="62">
        <v>14835</v>
      </c>
      <c r="G30" s="62">
        <v>15297</v>
      </c>
      <c r="H30" s="62">
        <v>15431</v>
      </c>
      <c r="I30" s="148">
        <f t="shared" si="0"/>
        <v>0.875988755965218</v>
      </c>
      <c r="J30" s="63">
        <v>15570</v>
      </c>
      <c r="K30" s="63"/>
      <c r="L30" s="65">
        <v>40.91</v>
      </c>
      <c r="M30" s="155">
        <f t="shared" si="1"/>
        <v>377.19384013688585</v>
      </c>
      <c r="N30" s="63">
        <v>3999165</v>
      </c>
      <c r="O30" s="63">
        <v>270877</v>
      </c>
      <c r="P30" s="88">
        <v>0.603</v>
      </c>
      <c r="Q30" s="89">
        <v>0.605</v>
      </c>
      <c r="R30" s="6"/>
      <c r="S30" s="6"/>
      <c r="T30" s="6"/>
      <c r="U30" s="6"/>
    </row>
    <row r="31" spans="1:21" ht="27" customHeight="1">
      <c r="A31" s="60" t="s">
        <v>54</v>
      </c>
      <c r="B31" s="61" t="s">
        <v>116</v>
      </c>
      <c r="C31" s="62">
        <v>9075</v>
      </c>
      <c r="D31" s="62">
        <v>9077</v>
      </c>
      <c r="E31" s="62">
        <v>9218</v>
      </c>
      <c r="F31" s="62">
        <v>9057</v>
      </c>
      <c r="G31" s="62">
        <v>8692</v>
      </c>
      <c r="H31" s="62">
        <v>8309</v>
      </c>
      <c r="I31" s="148">
        <f t="shared" si="0"/>
        <v>-4.406350667280257</v>
      </c>
      <c r="J31" s="63">
        <v>8272</v>
      </c>
      <c r="K31" s="63"/>
      <c r="L31" s="65">
        <v>134.98</v>
      </c>
      <c r="M31" s="155">
        <f t="shared" si="1"/>
        <v>61.557267743369394</v>
      </c>
      <c r="N31" s="63">
        <v>2646148</v>
      </c>
      <c r="O31" s="63">
        <v>113914</v>
      </c>
      <c r="P31" s="88">
        <v>0.359</v>
      </c>
      <c r="Q31" s="89">
        <v>0.337</v>
      </c>
      <c r="R31" s="6"/>
      <c r="S31" s="6"/>
      <c r="T31" s="6"/>
      <c r="U31" s="6"/>
    </row>
    <row r="32" spans="1:21" ht="27" customHeight="1">
      <c r="A32" s="60" t="s">
        <v>55</v>
      </c>
      <c r="B32" s="61" t="s">
        <v>116</v>
      </c>
      <c r="C32" s="62">
        <v>12580</v>
      </c>
      <c r="D32" s="62">
        <v>11921</v>
      </c>
      <c r="E32" s="62">
        <v>11334</v>
      </c>
      <c r="F32" s="62">
        <v>10788</v>
      </c>
      <c r="G32" s="62">
        <v>9846</v>
      </c>
      <c r="H32" s="62">
        <v>8939</v>
      </c>
      <c r="I32" s="148">
        <f t="shared" si="0"/>
        <v>-9.211862685354454</v>
      </c>
      <c r="J32" s="63">
        <v>8615</v>
      </c>
      <c r="K32" s="64"/>
      <c r="L32" s="72">
        <v>233.32</v>
      </c>
      <c r="M32" s="155">
        <f t="shared" si="1"/>
        <v>38.31218926795817</v>
      </c>
      <c r="N32" s="63">
        <v>4518679</v>
      </c>
      <c r="O32" s="63">
        <v>170946</v>
      </c>
      <c r="P32" s="88">
        <v>0.189</v>
      </c>
      <c r="Q32" s="89">
        <v>0.191</v>
      </c>
      <c r="R32" s="6"/>
      <c r="S32" s="6"/>
      <c r="T32" s="6"/>
      <c r="U32" s="6"/>
    </row>
    <row r="33" spans="1:21" ht="27" customHeight="1">
      <c r="A33" s="60" t="s">
        <v>59</v>
      </c>
      <c r="B33" s="61" t="s">
        <v>118</v>
      </c>
      <c r="C33" s="62">
        <v>20933</v>
      </c>
      <c r="D33" s="62">
        <v>19673</v>
      </c>
      <c r="E33" s="62">
        <v>18235</v>
      </c>
      <c r="F33" s="62">
        <v>16687</v>
      </c>
      <c r="G33" s="62">
        <v>14791</v>
      </c>
      <c r="H33" s="62">
        <v>12788</v>
      </c>
      <c r="I33" s="148">
        <f t="shared" si="0"/>
        <v>-13.542018795213306</v>
      </c>
      <c r="J33" s="63">
        <v>12811</v>
      </c>
      <c r="K33" s="64"/>
      <c r="L33" s="72">
        <v>241.89</v>
      </c>
      <c r="M33" s="155">
        <f t="shared" si="1"/>
        <v>52.867005663731454</v>
      </c>
      <c r="N33" s="63">
        <v>5816776</v>
      </c>
      <c r="O33" s="63">
        <v>226222</v>
      </c>
      <c r="P33" s="88">
        <v>0.216</v>
      </c>
      <c r="Q33" s="89">
        <v>0.209</v>
      </c>
      <c r="R33" s="6"/>
      <c r="S33" s="6"/>
      <c r="T33" s="6"/>
      <c r="U33" s="6"/>
    </row>
    <row r="34" spans="1:21" ht="27" customHeight="1">
      <c r="A34" s="60" t="s">
        <v>60</v>
      </c>
      <c r="B34" s="61" t="s">
        <v>109</v>
      </c>
      <c r="C34" s="62">
        <v>23663</v>
      </c>
      <c r="D34" s="62">
        <v>22478</v>
      </c>
      <c r="E34" s="62">
        <v>21362</v>
      </c>
      <c r="F34" s="62">
        <v>19963</v>
      </c>
      <c r="G34" s="62">
        <v>18611</v>
      </c>
      <c r="H34" s="62">
        <v>16338</v>
      </c>
      <c r="I34" s="148">
        <f t="shared" si="0"/>
        <v>-12.213207243028313</v>
      </c>
      <c r="J34" s="63">
        <v>16171</v>
      </c>
      <c r="K34" s="64"/>
      <c r="L34" s="72">
        <v>256.53</v>
      </c>
      <c r="M34" s="155">
        <f t="shared" si="1"/>
        <v>63.688457490352015</v>
      </c>
      <c r="N34" s="63">
        <v>5949095</v>
      </c>
      <c r="O34" s="63">
        <v>257252</v>
      </c>
      <c r="P34" s="88">
        <v>0.284</v>
      </c>
      <c r="Q34" s="89">
        <v>0.283</v>
      </c>
      <c r="R34" s="6"/>
      <c r="S34" s="6"/>
      <c r="T34" s="6"/>
      <c r="U34" s="6"/>
    </row>
    <row r="35" spans="1:21" ht="27" customHeight="1">
      <c r="A35" s="60" t="s">
        <v>29</v>
      </c>
      <c r="B35" s="61" t="s">
        <v>113</v>
      </c>
      <c r="C35" s="62">
        <v>9893</v>
      </c>
      <c r="D35" s="62">
        <v>9914</v>
      </c>
      <c r="E35" s="62">
        <v>10030</v>
      </c>
      <c r="F35" s="62">
        <v>9903</v>
      </c>
      <c r="G35" s="62">
        <v>9376</v>
      </c>
      <c r="H35" s="62">
        <v>8741</v>
      </c>
      <c r="I35" s="148">
        <f t="shared" si="0"/>
        <v>-6.772610921501709</v>
      </c>
      <c r="J35" s="63">
        <v>8684</v>
      </c>
      <c r="K35" s="63"/>
      <c r="L35" s="65">
        <v>88.13</v>
      </c>
      <c r="M35" s="155">
        <f t="shared" si="1"/>
        <v>99.1830250765914</v>
      </c>
      <c r="N35" s="63">
        <v>3131405</v>
      </c>
      <c r="O35" s="63">
        <v>134717</v>
      </c>
      <c r="P35" s="88">
        <v>0.293</v>
      </c>
      <c r="Q35" s="89">
        <v>0.289</v>
      </c>
      <c r="R35" s="6"/>
      <c r="S35" s="6"/>
      <c r="T35" s="6"/>
      <c r="U35" s="6"/>
    </row>
    <row r="36" spans="1:21" ht="27" customHeight="1" thickBot="1">
      <c r="A36" s="73" t="s">
        <v>61</v>
      </c>
      <c r="B36" s="74" t="s">
        <v>110</v>
      </c>
      <c r="C36" s="75">
        <v>12919</v>
      </c>
      <c r="D36" s="75">
        <v>12921</v>
      </c>
      <c r="E36" s="75">
        <v>12824</v>
      </c>
      <c r="F36" s="75">
        <v>12648</v>
      </c>
      <c r="G36" s="75">
        <v>11896</v>
      </c>
      <c r="H36" s="75">
        <v>11207</v>
      </c>
      <c r="I36" s="150">
        <f t="shared" si="0"/>
        <v>-5.791862811028913</v>
      </c>
      <c r="J36" s="68">
        <v>11054</v>
      </c>
      <c r="K36" s="69"/>
      <c r="L36" s="70">
        <v>79.62</v>
      </c>
      <c r="M36" s="76">
        <f t="shared" si="1"/>
        <v>140.756091434313</v>
      </c>
      <c r="N36" s="77">
        <v>4037125</v>
      </c>
      <c r="O36" s="77">
        <v>180518</v>
      </c>
      <c r="P36" s="92">
        <v>0.301</v>
      </c>
      <c r="Q36" s="91">
        <v>0.304</v>
      </c>
      <c r="R36" s="6"/>
      <c r="S36" s="6"/>
      <c r="T36" s="6"/>
      <c r="U36" s="6"/>
    </row>
    <row r="37" spans="1:21" ht="27" customHeight="1" thickBot="1">
      <c r="A37" s="78" t="s">
        <v>89</v>
      </c>
      <c r="B37" s="79"/>
      <c r="C37" s="80">
        <f aca="true" t="shared" si="2" ref="C37:H37">SUM(C8:C21)</f>
        <v>1560175</v>
      </c>
      <c r="D37" s="80">
        <f t="shared" si="2"/>
        <v>1606460</v>
      </c>
      <c r="E37" s="80">
        <f t="shared" si="2"/>
        <v>1620257</v>
      </c>
      <c r="F37" s="80">
        <f t="shared" si="2"/>
        <v>1631562</v>
      </c>
      <c r="G37" s="80">
        <f t="shared" si="2"/>
        <v>1621405</v>
      </c>
      <c r="H37" s="80">
        <f t="shared" si="2"/>
        <v>1589868</v>
      </c>
      <c r="I37" s="151">
        <f t="shared" si="0"/>
        <v>-1.9450414917926095</v>
      </c>
      <c r="J37" s="80">
        <f>SUM(J8:J21)</f>
        <v>1596450</v>
      </c>
      <c r="K37" s="81"/>
      <c r="L37" s="82">
        <v>4031.9</v>
      </c>
      <c r="M37" s="83">
        <f>H37/L37</f>
        <v>394.3222798184479</v>
      </c>
      <c r="N37" s="80">
        <f>SUM(N8:N21)</f>
        <v>388307729</v>
      </c>
      <c r="O37" s="80">
        <f>SUM(O8:O21)</f>
        <v>18955157</v>
      </c>
      <c r="P37" s="93">
        <f>AVERAGEA(P8:P21)</f>
        <v>0.67</v>
      </c>
      <c r="Q37" s="94">
        <f>AVERAGEA(Q8:Q21)</f>
        <v>0.6670714285714286</v>
      </c>
      <c r="R37" s="34"/>
      <c r="S37" s="34"/>
      <c r="T37" s="6"/>
      <c r="U37" s="6"/>
    </row>
    <row r="38" spans="1:21" ht="27" customHeight="1" thickBot="1">
      <c r="A38" s="78" t="s">
        <v>90</v>
      </c>
      <c r="B38" s="84"/>
      <c r="C38" s="80">
        <f aca="true" t="shared" si="3" ref="C38:H38">SUM(C22:C36)</f>
        <v>232339</v>
      </c>
      <c r="D38" s="80">
        <f t="shared" si="3"/>
        <v>234898</v>
      </c>
      <c r="E38" s="80">
        <f t="shared" si="3"/>
        <v>237082</v>
      </c>
      <c r="F38" s="80">
        <f t="shared" si="3"/>
        <v>235401</v>
      </c>
      <c r="G38" s="80">
        <f t="shared" si="3"/>
        <v>233319</v>
      </c>
      <c r="H38" s="80">
        <f t="shared" si="3"/>
        <v>225997</v>
      </c>
      <c r="I38" s="151">
        <f t="shared" si="0"/>
        <v>-3.1381927746990224</v>
      </c>
      <c r="J38" s="80">
        <f>SUM(J22:J36)</f>
        <v>228187</v>
      </c>
      <c r="K38" s="81"/>
      <c r="L38" s="85">
        <v>1742.5</v>
      </c>
      <c r="M38" s="83">
        <f>H38/L38</f>
        <v>129.69698708751793</v>
      </c>
      <c r="N38" s="80">
        <f>SUM(N22:N36)</f>
        <v>69565979</v>
      </c>
      <c r="O38" s="80">
        <f>SUM(O22:O36)</f>
        <v>3612418</v>
      </c>
      <c r="P38" s="93">
        <f>AVERAGEA(P22:P36)</f>
        <v>0.5306</v>
      </c>
      <c r="Q38" s="94">
        <f>AVERAGEA(Q22:Q36)</f>
        <v>0.5256666666666666</v>
      </c>
      <c r="R38" s="34"/>
      <c r="S38" s="34"/>
      <c r="T38" s="6"/>
      <c r="U38" s="6"/>
    </row>
    <row r="39" spans="1:21" ht="27" customHeight="1" thickBot="1">
      <c r="A39" s="78" t="s">
        <v>91</v>
      </c>
      <c r="B39" s="84"/>
      <c r="C39" s="80">
        <f aca="true" t="shared" si="4" ref="C39:H39">SUM(C8:C36)</f>
        <v>1792514</v>
      </c>
      <c r="D39" s="80">
        <f t="shared" si="4"/>
        <v>1841358</v>
      </c>
      <c r="E39" s="80">
        <f t="shared" si="4"/>
        <v>1857339</v>
      </c>
      <c r="F39" s="80">
        <f t="shared" si="4"/>
        <v>1866963</v>
      </c>
      <c r="G39" s="80">
        <f t="shared" si="4"/>
        <v>1854724</v>
      </c>
      <c r="H39" s="80">
        <f t="shared" si="4"/>
        <v>1815865</v>
      </c>
      <c r="I39" s="151">
        <f t="shared" si="0"/>
        <v>-2.0951365270519995</v>
      </c>
      <c r="J39" s="80">
        <f>SUM(J8:J36)</f>
        <v>1824637</v>
      </c>
      <c r="K39" s="81"/>
      <c r="L39" s="85">
        <f>SUM(L8:L36)</f>
        <v>5774.419999999998</v>
      </c>
      <c r="M39" s="83">
        <f>H39/L39</f>
        <v>314.4670806765009</v>
      </c>
      <c r="N39" s="80">
        <f>SUM(N8:N36)</f>
        <v>457873708</v>
      </c>
      <c r="O39" s="80">
        <f>SUM(O8:O36)</f>
        <v>22567575</v>
      </c>
      <c r="P39" s="93">
        <f>AVERAGEA(P8:P36)</f>
        <v>0.5978965517241379</v>
      </c>
      <c r="Q39" s="94">
        <f>AVERAGEA(Q8:Q36)</f>
        <v>0.5939310344827586</v>
      </c>
      <c r="R39" s="34"/>
      <c r="S39" s="34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1" t="s">
        <v>31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mergeCells count="2">
    <mergeCell ref="S16:S18"/>
    <mergeCell ref="S8:S10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63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3"/>
      <c r="B3" s="114"/>
      <c r="C3" s="10"/>
      <c r="D3" s="10"/>
      <c r="E3" s="10"/>
      <c r="F3" s="10"/>
      <c r="G3" s="28"/>
      <c r="H3" s="10"/>
      <c r="I3" s="10"/>
      <c r="J3" s="11"/>
      <c r="K3" s="10"/>
      <c r="L3" s="12"/>
      <c r="M3" s="99"/>
      <c r="N3" s="98"/>
      <c r="O3" s="128"/>
      <c r="P3" s="98"/>
      <c r="Q3" s="129"/>
      <c r="R3" s="130"/>
    </row>
    <row r="4" spans="1:18" s="4" customFormat="1" ht="27" customHeight="1">
      <c r="A4" s="115"/>
      <c r="B4" s="116" t="s">
        <v>33</v>
      </c>
      <c r="C4" s="14" t="s">
        <v>34</v>
      </c>
      <c r="D4" s="14" t="s">
        <v>35</v>
      </c>
      <c r="E4" s="14" t="s">
        <v>36</v>
      </c>
      <c r="F4" s="14" t="s">
        <v>92</v>
      </c>
      <c r="G4" s="14" t="s">
        <v>85</v>
      </c>
      <c r="H4" s="14" t="s">
        <v>37</v>
      </c>
      <c r="I4" s="14" t="s">
        <v>38</v>
      </c>
      <c r="J4" s="15" t="s">
        <v>39</v>
      </c>
      <c r="K4" s="14" t="s">
        <v>38</v>
      </c>
      <c r="L4" s="16" t="s">
        <v>40</v>
      </c>
      <c r="M4" s="16" t="s">
        <v>62</v>
      </c>
      <c r="N4" s="9"/>
      <c r="O4" s="127" t="s">
        <v>95</v>
      </c>
      <c r="P4" s="9"/>
      <c r="Q4" s="131" t="s">
        <v>98</v>
      </c>
      <c r="R4" s="130"/>
    </row>
    <row r="5" spans="1:18" s="4" customFormat="1" ht="27" customHeight="1">
      <c r="A5" s="117" t="s">
        <v>70</v>
      </c>
      <c r="B5" s="100"/>
      <c r="C5" s="10"/>
      <c r="D5" s="14" t="s">
        <v>41</v>
      </c>
      <c r="E5" s="14" t="s">
        <v>42</v>
      </c>
      <c r="F5" s="14" t="s">
        <v>43</v>
      </c>
      <c r="G5" s="14" t="s">
        <v>86</v>
      </c>
      <c r="H5" s="10"/>
      <c r="I5" s="10"/>
      <c r="J5" s="17"/>
      <c r="K5" s="14" t="s">
        <v>44</v>
      </c>
      <c r="L5" s="16" t="s">
        <v>45</v>
      </c>
      <c r="M5" s="145" t="s">
        <v>99</v>
      </c>
      <c r="N5" s="13" t="s">
        <v>47</v>
      </c>
      <c r="O5" s="16" t="s">
        <v>94</v>
      </c>
      <c r="P5" s="13" t="s">
        <v>48</v>
      </c>
      <c r="Q5" s="132" t="s">
        <v>97</v>
      </c>
      <c r="R5" s="130"/>
    </row>
    <row r="6" spans="1:18" s="4" customFormat="1" ht="27" customHeight="1">
      <c r="A6" s="115"/>
      <c r="B6" s="100"/>
      <c r="C6" s="10"/>
      <c r="D6" s="10"/>
      <c r="E6" s="10"/>
      <c r="F6" s="10"/>
      <c r="G6" s="14" t="s">
        <v>88</v>
      </c>
      <c r="H6" s="10"/>
      <c r="I6" s="10"/>
      <c r="J6" s="17"/>
      <c r="K6" s="10"/>
      <c r="L6" s="16" t="s">
        <v>46</v>
      </c>
      <c r="M6" s="134"/>
      <c r="N6" s="100"/>
      <c r="O6" s="16" t="s">
        <v>102</v>
      </c>
      <c r="P6" s="9"/>
      <c r="Q6" s="132" t="s">
        <v>96</v>
      </c>
      <c r="R6" s="130"/>
    </row>
    <row r="7" spans="1:18" s="4" customFormat="1" ht="27" customHeight="1" thickBot="1">
      <c r="A7" s="118"/>
      <c r="B7" s="119" t="s">
        <v>71</v>
      </c>
      <c r="C7" s="21" t="s">
        <v>72</v>
      </c>
      <c r="D7" s="21" t="s">
        <v>73</v>
      </c>
      <c r="E7" s="21" t="s">
        <v>74</v>
      </c>
      <c r="F7" s="21" t="s">
        <v>75</v>
      </c>
      <c r="G7" s="21" t="s">
        <v>87</v>
      </c>
      <c r="H7" s="21" t="s">
        <v>76</v>
      </c>
      <c r="I7" s="21" t="s">
        <v>77</v>
      </c>
      <c r="J7" s="22" t="s">
        <v>78</v>
      </c>
      <c r="K7" s="21" t="s">
        <v>79</v>
      </c>
      <c r="L7" s="23"/>
      <c r="M7" s="23" t="s">
        <v>49</v>
      </c>
      <c r="N7" s="20" t="s">
        <v>80</v>
      </c>
      <c r="O7" s="23" t="s">
        <v>49</v>
      </c>
      <c r="P7" s="20" t="s">
        <v>93</v>
      </c>
      <c r="Q7" s="139" t="s">
        <v>49</v>
      </c>
      <c r="R7" s="130"/>
    </row>
    <row r="8" spans="1:18" ht="27" customHeight="1">
      <c r="A8" s="120" t="s">
        <v>9</v>
      </c>
      <c r="B8" s="121">
        <v>109213599</v>
      </c>
      <c r="C8" s="105">
        <v>108420401</v>
      </c>
      <c r="D8" s="105">
        <v>793198</v>
      </c>
      <c r="E8" s="105">
        <v>622565</v>
      </c>
      <c r="F8" s="105">
        <v>170633</v>
      </c>
      <c r="G8" s="108">
        <v>0.3</v>
      </c>
      <c r="H8" s="105">
        <v>50074</v>
      </c>
      <c r="I8" s="105">
        <v>3642</v>
      </c>
      <c r="J8" s="106">
        <v>11791</v>
      </c>
      <c r="K8" s="105">
        <v>2200000</v>
      </c>
      <c r="L8" s="107">
        <v>-2134493</v>
      </c>
      <c r="M8" s="135">
        <v>97</v>
      </c>
      <c r="N8" s="109">
        <v>17399208</v>
      </c>
      <c r="O8" s="135">
        <v>25.7</v>
      </c>
      <c r="P8" s="109">
        <v>109289119</v>
      </c>
      <c r="Q8" s="140">
        <v>161.7</v>
      </c>
      <c r="R8" s="133"/>
    </row>
    <row r="9" spans="1:18" ht="27" customHeight="1">
      <c r="A9" s="122" t="s">
        <v>10</v>
      </c>
      <c r="B9" s="123">
        <v>125455212</v>
      </c>
      <c r="C9" s="44">
        <v>122376328</v>
      </c>
      <c r="D9" s="44">
        <v>3078884</v>
      </c>
      <c r="E9" s="44">
        <v>630683</v>
      </c>
      <c r="F9" s="44">
        <v>2448201</v>
      </c>
      <c r="G9" s="102">
        <v>3.2</v>
      </c>
      <c r="H9" s="44">
        <v>33589</v>
      </c>
      <c r="I9" s="44">
        <v>2281944</v>
      </c>
      <c r="J9" s="45">
        <v>0</v>
      </c>
      <c r="K9" s="44">
        <v>44462</v>
      </c>
      <c r="L9" s="46">
        <v>2271071</v>
      </c>
      <c r="M9" s="136">
        <v>74.4</v>
      </c>
      <c r="N9" s="2">
        <v>38543985</v>
      </c>
      <c r="O9" s="136">
        <v>50</v>
      </c>
      <c r="P9" s="2">
        <v>56836603</v>
      </c>
      <c r="Q9" s="141">
        <v>73.8</v>
      </c>
      <c r="R9" s="133"/>
    </row>
    <row r="10" spans="1:18" ht="27" customHeight="1">
      <c r="A10" s="122" t="s">
        <v>11</v>
      </c>
      <c r="B10" s="123">
        <v>56058756</v>
      </c>
      <c r="C10" s="44">
        <v>55399992</v>
      </c>
      <c r="D10" s="44">
        <v>658764</v>
      </c>
      <c r="E10" s="44">
        <v>238986</v>
      </c>
      <c r="F10" s="44">
        <v>419778</v>
      </c>
      <c r="G10" s="102">
        <v>1.4</v>
      </c>
      <c r="H10" s="44">
        <v>-29604</v>
      </c>
      <c r="I10" s="44">
        <v>25942</v>
      </c>
      <c r="J10" s="45">
        <v>0</v>
      </c>
      <c r="K10" s="44">
        <v>2300000</v>
      </c>
      <c r="L10" s="46">
        <v>-2303662</v>
      </c>
      <c r="M10" s="136">
        <v>93.4</v>
      </c>
      <c r="N10" s="2">
        <v>20723528</v>
      </c>
      <c r="O10" s="136">
        <v>69.2</v>
      </c>
      <c r="P10" s="2">
        <v>57573996</v>
      </c>
      <c r="Q10" s="141">
        <v>192.2</v>
      </c>
      <c r="R10" s="133"/>
    </row>
    <row r="11" spans="1:18" ht="27" customHeight="1">
      <c r="A11" s="122" t="s">
        <v>12</v>
      </c>
      <c r="B11" s="123">
        <v>69646424</v>
      </c>
      <c r="C11" s="44">
        <v>67050218</v>
      </c>
      <c r="D11" s="44">
        <v>2596206</v>
      </c>
      <c r="E11" s="44">
        <v>272246</v>
      </c>
      <c r="F11" s="44">
        <v>2323960</v>
      </c>
      <c r="G11" s="102">
        <v>5.8</v>
      </c>
      <c r="H11" s="44">
        <v>698102</v>
      </c>
      <c r="I11" s="44">
        <v>818322</v>
      </c>
      <c r="J11" s="45">
        <v>20839</v>
      </c>
      <c r="K11" s="44">
        <v>1030661</v>
      </c>
      <c r="L11" s="46">
        <v>506602</v>
      </c>
      <c r="M11" s="136">
        <v>90.6</v>
      </c>
      <c r="N11" s="2">
        <v>13912437</v>
      </c>
      <c r="O11" s="136">
        <v>34.5</v>
      </c>
      <c r="P11" s="2">
        <v>47691506</v>
      </c>
      <c r="Q11" s="141">
        <v>118.1</v>
      </c>
      <c r="R11" s="133"/>
    </row>
    <row r="12" spans="1:18" ht="27" customHeight="1">
      <c r="A12" s="122" t="s">
        <v>13</v>
      </c>
      <c r="B12" s="123">
        <v>53269526</v>
      </c>
      <c r="C12" s="44">
        <v>51463668</v>
      </c>
      <c r="D12" s="44">
        <v>1805858</v>
      </c>
      <c r="E12" s="44">
        <v>398303</v>
      </c>
      <c r="F12" s="44">
        <v>1407555</v>
      </c>
      <c r="G12" s="102">
        <v>4.7</v>
      </c>
      <c r="H12" s="44">
        <v>-199721</v>
      </c>
      <c r="I12" s="44">
        <v>1182920</v>
      </c>
      <c r="J12" s="45">
        <v>0</v>
      </c>
      <c r="K12" s="44">
        <v>408855</v>
      </c>
      <c r="L12" s="46">
        <v>574344</v>
      </c>
      <c r="M12" s="136">
        <v>95.5</v>
      </c>
      <c r="N12" s="2">
        <v>10394909</v>
      </c>
      <c r="O12" s="136">
        <v>34.5</v>
      </c>
      <c r="P12" s="2">
        <v>68697923</v>
      </c>
      <c r="Q12" s="141">
        <v>228</v>
      </c>
      <c r="R12" s="133"/>
    </row>
    <row r="13" spans="1:18" ht="27" customHeight="1">
      <c r="A13" s="122" t="s">
        <v>14</v>
      </c>
      <c r="B13" s="123">
        <v>62978080</v>
      </c>
      <c r="C13" s="44">
        <v>61723672</v>
      </c>
      <c r="D13" s="44">
        <v>1254408</v>
      </c>
      <c r="E13" s="44">
        <v>261456</v>
      </c>
      <c r="F13" s="44">
        <v>992952</v>
      </c>
      <c r="G13" s="102">
        <v>2.6</v>
      </c>
      <c r="H13" s="44">
        <v>52427</v>
      </c>
      <c r="I13" s="44">
        <v>5687</v>
      </c>
      <c r="J13" s="45">
        <v>53053</v>
      </c>
      <c r="K13" s="44">
        <v>0</v>
      </c>
      <c r="L13" s="46">
        <v>111167</v>
      </c>
      <c r="M13" s="136">
        <v>92.6</v>
      </c>
      <c r="N13" s="2">
        <v>11810566</v>
      </c>
      <c r="O13" s="136">
        <v>31.3</v>
      </c>
      <c r="P13" s="2">
        <v>45276880</v>
      </c>
      <c r="Q13" s="141">
        <v>120</v>
      </c>
      <c r="R13" s="133"/>
    </row>
    <row r="14" spans="1:18" ht="27" customHeight="1">
      <c r="A14" s="122" t="s">
        <v>15</v>
      </c>
      <c r="B14" s="123">
        <v>28226158</v>
      </c>
      <c r="C14" s="44">
        <v>27945580</v>
      </c>
      <c r="D14" s="44">
        <v>280578</v>
      </c>
      <c r="E14" s="44">
        <v>58989</v>
      </c>
      <c r="F14" s="44">
        <v>221589</v>
      </c>
      <c r="G14" s="102">
        <v>1.4</v>
      </c>
      <c r="H14" s="44">
        <v>-77524</v>
      </c>
      <c r="I14" s="44">
        <v>150051</v>
      </c>
      <c r="J14" s="45">
        <v>0</v>
      </c>
      <c r="K14" s="44">
        <v>402000</v>
      </c>
      <c r="L14" s="46">
        <v>-329473</v>
      </c>
      <c r="M14" s="136">
        <v>99.7</v>
      </c>
      <c r="N14" s="2">
        <v>1693627</v>
      </c>
      <c r="O14" s="136">
        <v>10.7</v>
      </c>
      <c r="P14" s="2">
        <v>34813066</v>
      </c>
      <c r="Q14" s="141">
        <v>219.3</v>
      </c>
      <c r="R14" s="133"/>
    </row>
    <row r="15" spans="1:18" ht="27" customHeight="1">
      <c r="A15" s="122" t="s">
        <v>16</v>
      </c>
      <c r="B15" s="123">
        <v>10223699</v>
      </c>
      <c r="C15" s="44">
        <v>10004493</v>
      </c>
      <c r="D15" s="44">
        <v>219206</v>
      </c>
      <c r="E15" s="44">
        <v>862</v>
      </c>
      <c r="F15" s="44">
        <v>218344</v>
      </c>
      <c r="G15" s="102">
        <v>3.7</v>
      </c>
      <c r="H15" s="44">
        <v>-14979</v>
      </c>
      <c r="I15" s="44">
        <v>480881</v>
      </c>
      <c r="J15" s="45">
        <v>0</v>
      </c>
      <c r="K15" s="44">
        <v>898063</v>
      </c>
      <c r="L15" s="46">
        <v>-432161</v>
      </c>
      <c r="M15" s="136">
        <v>98.2</v>
      </c>
      <c r="N15" s="2">
        <v>2025866</v>
      </c>
      <c r="O15" s="136">
        <v>34.7</v>
      </c>
      <c r="P15" s="2">
        <v>10239682</v>
      </c>
      <c r="Q15" s="141">
        <v>175.4</v>
      </c>
      <c r="R15" s="133"/>
    </row>
    <row r="16" spans="1:18" ht="27" customHeight="1">
      <c r="A16" s="122" t="s">
        <v>17</v>
      </c>
      <c r="B16" s="123">
        <v>21534909</v>
      </c>
      <c r="C16" s="44">
        <v>20302811</v>
      </c>
      <c r="D16" s="44">
        <v>1232098</v>
      </c>
      <c r="E16" s="44">
        <v>213869</v>
      </c>
      <c r="F16" s="44">
        <v>1018229</v>
      </c>
      <c r="G16" s="102">
        <v>7.7</v>
      </c>
      <c r="H16" s="44">
        <v>341134</v>
      </c>
      <c r="I16" s="44">
        <v>865</v>
      </c>
      <c r="J16" s="45">
        <v>0</v>
      </c>
      <c r="K16" s="44">
        <v>870543</v>
      </c>
      <c r="L16" s="46">
        <v>-528544</v>
      </c>
      <c r="M16" s="136">
        <v>86.5</v>
      </c>
      <c r="N16" s="2">
        <v>7510635</v>
      </c>
      <c r="O16" s="136">
        <v>57</v>
      </c>
      <c r="P16" s="2">
        <v>15938808</v>
      </c>
      <c r="Q16" s="141">
        <v>121</v>
      </c>
      <c r="R16" s="133"/>
    </row>
    <row r="17" spans="1:18" ht="27" customHeight="1">
      <c r="A17" s="122" t="s">
        <v>18</v>
      </c>
      <c r="B17" s="123">
        <v>11666789</v>
      </c>
      <c r="C17" s="44">
        <v>11236797</v>
      </c>
      <c r="D17" s="44">
        <v>429992</v>
      </c>
      <c r="E17" s="44">
        <v>86773</v>
      </c>
      <c r="F17" s="44">
        <v>343219</v>
      </c>
      <c r="G17" s="102">
        <v>5.4</v>
      </c>
      <c r="H17" s="44">
        <v>130945</v>
      </c>
      <c r="I17" s="44">
        <v>60074</v>
      </c>
      <c r="J17" s="45">
        <v>0</v>
      </c>
      <c r="K17" s="44">
        <v>160000</v>
      </c>
      <c r="L17" s="46">
        <v>31019</v>
      </c>
      <c r="M17" s="136">
        <v>89.8</v>
      </c>
      <c r="N17" s="2">
        <v>1870363</v>
      </c>
      <c r="O17" s="136">
        <v>29.2</v>
      </c>
      <c r="P17" s="2">
        <v>12026853</v>
      </c>
      <c r="Q17" s="141">
        <v>188</v>
      </c>
      <c r="R17" s="133"/>
    </row>
    <row r="18" spans="1:18" ht="27" customHeight="1">
      <c r="A18" s="122" t="s">
        <v>19</v>
      </c>
      <c r="B18" s="123">
        <v>12835327</v>
      </c>
      <c r="C18" s="44">
        <v>12206570</v>
      </c>
      <c r="D18" s="44">
        <v>628757</v>
      </c>
      <c r="E18" s="44">
        <v>43354</v>
      </c>
      <c r="F18" s="44">
        <v>585403</v>
      </c>
      <c r="G18" s="102">
        <v>8.4</v>
      </c>
      <c r="H18" s="44">
        <v>-30150</v>
      </c>
      <c r="I18" s="44">
        <v>3839</v>
      </c>
      <c r="J18" s="45">
        <v>0</v>
      </c>
      <c r="K18" s="44">
        <v>400000</v>
      </c>
      <c r="L18" s="46">
        <v>-426311</v>
      </c>
      <c r="M18" s="136">
        <v>93.5</v>
      </c>
      <c r="N18" s="2">
        <v>6449323</v>
      </c>
      <c r="O18" s="136">
        <v>92.4</v>
      </c>
      <c r="P18" s="2">
        <v>13063524</v>
      </c>
      <c r="Q18" s="141">
        <v>187.2</v>
      </c>
      <c r="R18" s="133"/>
    </row>
    <row r="19" spans="1:18" ht="27" customHeight="1">
      <c r="A19" s="122" t="s">
        <v>51</v>
      </c>
      <c r="B19" s="123">
        <v>30283187</v>
      </c>
      <c r="C19" s="44">
        <v>28539546</v>
      </c>
      <c r="D19" s="44">
        <v>1743641</v>
      </c>
      <c r="E19" s="44">
        <v>108254</v>
      </c>
      <c r="F19" s="44">
        <v>1635387</v>
      </c>
      <c r="G19" s="102">
        <v>12.5</v>
      </c>
      <c r="H19" s="44">
        <v>461903</v>
      </c>
      <c r="I19" s="44">
        <v>701507</v>
      </c>
      <c r="J19" s="45">
        <v>0</v>
      </c>
      <c r="K19" s="44">
        <v>640512</v>
      </c>
      <c r="L19" s="46">
        <v>522898</v>
      </c>
      <c r="M19" s="136">
        <v>87.7</v>
      </c>
      <c r="N19" s="2">
        <v>13005900</v>
      </c>
      <c r="O19" s="136">
        <v>99.3</v>
      </c>
      <c r="P19" s="2">
        <v>30903526</v>
      </c>
      <c r="Q19" s="141">
        <v>236</v>
      </c>
      <c r="R19" s="133"/>
    </row>
    <row r="20" spans="1:18" ht="27" customHeight="1">
      <c r="A20" s="122" t="s">
        <v>56</v>
      </c>
      <c r="B20" s="123">
        <v>25819521</v>
      </c>
      <c r="C20" s="44">
        <v>25156523</v>
      </c>
      <c r="D20" s="44">
        <v>662998</v>
      </c>
      <c r="E20" s="44">
        <v>19619</v>
      </c>
      <c r="F20" s="44">
        <v>643379</v>
      </c>
      <c r="G20" s="102">
        <v>3.8</v>
      </c>
      <c r="H20" s="44">
        <v>47711</v>
      </c>
      <c r="I20" s="44">
        <v>1025744</v>
      </c>
      <c r="J20" s="45">
        <v>0</v>
      </c>
      <c r="K20" s="44">
        <v>1084097</v>
      </c>
      <c r="L20" s="46">
        <v>-10642</v>
      </c>
      <c r="M20" s="136">
        <v>99.4</v>
      </c>
      <c r="N20" s="2">
        <v>9413037</v>
      </c>
      <c r="O20" s="136">
        <v>56.3</v>
      </c>
      <c r="P20" s="2">
        <v>28847407</v>
      </c>
      <c r="Q20" s="141">
        <v>172.5</v>
      </c>
      <c r="R20" s="133"/>
    </row>
    <row r="21" spans="1:18" ht="27" customHeight="1" thickBot="1">
      <c r="A21" s="19" t="s">
        <v>57</v>
      </c>
      <c r="B21" s="124">
        <v>48363729</v>
      </c>
      <c r="C21" s="110">
        <v>46841767</v>
      </c>
      <c r="D21" s="110">
        <v>1521962</v>
      </c>
      <c r="E21" s="110">
        <v>724298</v>
      </c>
      <c r="F21" s="110">
        <v>797664</v>
      </c>
      <c r="G21" s="104">
        <v>2.9</v>
      </c>
      <c r="H21" s="110">
        <v>-52787</v>
      </c>
      <c r="I21" s="110">
        <v>480158</v>
      </c>
      <c r="J21" s="111">
        <v>0</v>
      </c>
      <c r="K21" s="110">
        <v>300000</v>
      </c>
      <c r="L21" s="112">
        <v>127371</v>
      </c>
      <c r="M21" s="137">
        <v>97.3</v>
      </c>
      <c r="N21" s="5">
        <v>15426342</v>
      </c>
      <c r="O21" s="137">
        <v>56.2</v>
      </c>
      <c r="P21" s="5">
        <v>55504461</v>
      </c>
      <c r="Q21" s="142">
        <v>202.2</v>
      </c>
      <c r="R21" s="133"/>
    </row>
    <row r="22" spans="1:18" ht="27" customHeight="1">
      <c r="A22" s="120" t="s">
        <v>20</v>
      </c>
      <c r="B22" s="121">
        <v>2963202</v>
      </c>
      <c r="C22" s="105">
        <v>2853763</v>
      </c>
      <c r="D22" s="105">
        <v>109439</v>
      </c>
      <c r="E22" s="105">
        <v>10675</v>
      </c>
      <c r="F22" s="105">
        <v>98764</v>
      </c>
      <c r="G22" s="108">
        <v>4.8</v>
      </c>
      <c r="H22" s="105">
        <v>-31458</v>
      </c>
      <c r="I22" s="105">
        <v>17782</v>
      </c>
      <c r="J22" s="106">
        <v>0</v>
      </c>
      <c r="K22" s="105">
        <v>0</v>
      </c>
      <c r="L22" s="107">
        <v>-13676</v>
      </c>
      <c r="M22" s="135">
        <v>81</v>
      </c>
      <c r="N22" s="109">
        <v>3342623</v>
      </c>
      <c r="O22" s="135">
        <v>161.3</v>
      </c>
      <c r="P22" s="109">
        <v>3289947</v>
      </c>
      <c r="Q22" s="140">
        <v>158.7</v>
      </c>
      <c r="R22" s="133"/>
    </row>
    <row r="23" spans="1:18" ht="27" customHeight="1">
      <c r="A23" s="122" t="s">
        <v>21</v>
      </c>
      <c r="B23" s="123">
        <v>8047116</v>
      </c>
      <c r="C23" s="44">
        <v>7639101</v>
      </c>
      <c r="D23" s="44">
        <v>408015</v>
      </c>
      <c r="E23" s="44">
        <v>1038</v>
      </c>
      <c r="F23" s="44">
        <v>406977</v>
      </c>
      <c r="G23" s="102">
        <v>7.3</v>
      </c>
      <c r="H23" s="44">
        <v>38945</v>
      </c>
      <c r="I23" s="44">
        <v>941</v>
      </c>
      <c r="J23" s="45">
        <v>0</v>
      </c>
      <c r="K23" s="44">
        <v>0</v>
      </c>
      <c r="L23" s="46">
        <v>39886</v>
      </c>
      <c r="M23" s="136">
        <v>86.1</v>
      </c>
      <c r="N23" s="2">
        <v>4096968</v>
      </c>
      <c r="O23" s="136">
        <v>73.2</v>
      </c>
      <c r="P23" s="2">
        <v>5689150</v>
      </c>
      <c r="Q23" s="141">
        <v>101.6</v>
      </c>
      <c r="R23" s="133"/>
    </row>
    <row r="24" spans="1:18" ht="27" customHeight="1">
      <c r="A24" s="122" t="s">
        <v>22</v>
      </c>
      <c r="B24" s="123">
        <v>13061439</v>
      </c>
      <c r="C24" s="44">
        <v>12528021</v>
      </c>
      <c r="D24" s="44">
        <v>533418</v>
      </c>
      <c r="E24" s="44">
        <v>54216</v>
      </c>
      <c r="F24" s="44">
        <v>479202</v>
      </c>
      <c r="G24" s="102">
        <v>5.6</v>
      </c>
      <c r="H24" s="44">
        <v>-55264</v>
      </c>
      <c r="I24" s="44">
        <v>2168</v>
      </c>
      <c r="J24" s="45">
        <v>0</v>
      </c>
      <c r="K24" s="44">
        <v>400000</v>
      </c>
      <c r="L24" s="46">
        <v>-453096</v>
      </c>
      <c r="M24" s="136">
        <v>86.9</v>
      </c>
      <c r="N24" s="2">
        <v>5445937</v>
      </c>
      <c r="O24" s="136">
        <v>63.7</v>
      </c>
      <c r="P24" s="2">
        <v>9648301</v>
      </c>
      <c r="Q24" s="141">
        <v>112.9</v>
      </c>
      <c r="R24" s="133"/>
    </row>
    <row r="25" spans="1:18" ht="27" customHeight="1">
      <c r="A25" s="122" t="s">
        <v>23</v>
      </c>
      <c r="B25" s="123">
        <v>4512918</v>
      </c>
      <c r="C25" s="44">
        <v>4317838</v>
      </c>
      <c r="D25" s="44">
        <v>195080</v>
      </c>
      <c r="E25" s="44">
        <v>43429</v>
      </c>
      <c r="F25" s="44">
        <v>151651</v>
      </c>
      <c r="G25" s="102">
        <v>5.3</v>
      </c>
      <c r="H25" s="44">
        <v>-34767</v>
      </c>
      <c r="I25" s="44">
        <v>437817</v>
      </c>
      <c r="J25" s="45">
        <v>0</v>
      </c>
      <c r="K25" s="44">
        <v>330000</v>
      </c>
      <c r="L25" s="46">
        <v>73050</v>
      </c>
      <c r="M25" s="136">
        <v>81.2</v>
      </c>
      <c r="N25" s="2">
        <v>2107565</v>
      </c>
      <c r="O25" s="136">
        <v>73.5</v>
      </c>
      <c r="P25" s="2">
        <v>4263415</v>
      </c>
      <c r="Q25" s="141">
        <v>148.6</v>
      </c>
      <c r="R25" s="133"/>
    </row>
    <row r="26" spans="1:18" ht="27" customHeight="1">
      <c r="A26" s="122" t="s">
        <v>24</v>
      </c>
      <c r="B26" s="123">
        <v>7046816</v>
      </c>
      <c r="C26" s="44">
        <v>6710058</v>
      </c>
      <c r="D26" s="44">
        <v>336758</v>
      </c>
      <c r="E26" s="44">
        <v>0</v>
      </c>
      <c r="F26" s="44">
        <v>336758</v>
      </c>
      <c r="G26" s="102">
        <v>6.7</v>
      </c>
      <c r="H26" s="44">
        <v>-105328</v>
      </c>
      <c r="I26" s="44">
        <v>66733</v>
      </c>
      <c r="J26" s="45">
        <v>0</v>
      </c>
      <c r="K26" s="44">
        <v>308964</v>
      </c>
      <c r="L26" s="46">
        <v>-347559</v>
      </c>
      <c r="M26" s="136">
        <v>67</v>
      </c>
      <c r="N26" s="2">
        <v>25291134</v>
      </c>
      <c r="O26" s="136">
        <v>500.2</v>
      </c>
      <c r="P26" s="2">
        <v>431755</v>
      </c>
      <c r="Q26" s="141">
        <v>8.5</v>
      </c>
      <c r="R26" s="133"/>
    </row>
    <row r="27" spans="1:18" ht="27" customHeight="1">
      <c r="A27" s="122" t="s">
        <v>25</v>
      </c>
      <c r="B27" s="123">
        <v>7926736</v>
      </c>
      <c r="C27" s="44">
        <v>7641015</v>
      </c>
      <c r="D27" s="44">
        <v>285721</v>
      </c>
      <c r="E27" s="44">
        <v>14530</v>
      </c>
      <c r="F27" s="44">
        <v>271191</v>
      </c>
      <c r="G27" s="102">
        <v>5.2</v>
      </c>
      <c r="H27" s="44">
        <v>-8730</v>
      </c>
      <c r="I27" s="44">
        <v>380604</v>
      </c>
      <c r="J27" s="45">
        <v>0</v>
      </c>
      <c r="K27" s="44">
        <v>0</v>
      </c>
      <c r="L27" s="46">
        <v>371874</v>
      </c>
      <c r="M27" s="136">
        <v>85</v>
      </c>
      <c r="N27" s="2">
        <v>3903450</v>
      </c>
      <c r="O27" s="136">
        <v>74.5</v>
      </c>
      <c r="P27" s="2">
        <v>6137801</v>
      </c>
      <c r="Q27" s="141">
        <v>117.1</v>
      </c>
      <c r="R27" s="133"/>
    </row>
    <row r="28" spans="1:18" ht="27" customHeight="1">
      <c r="A28" s="122" t="s">
        <v>26</v>
      </c>
      <c r="B28" s="123">
        <v>10668800</v>
      </c>
      <c r="C28" s="44">
        <v>9980210</v>
      </c>
      <c r="D28" s="44">
        <v>688590</v>
      </c>
      <c r="E28" s="44">
        <v>275580</v>
      </c>
      <c r="F28" s="44">
        <v>413010</v>
      </c>
      <c r="G28" s="102">
        <v>7.6</v>
      </c>
      <c r="H28" s="44">
        <v>-551</v>
      </c>
      <c r="I28" s="44">
        <v>74926</v>
      </c>
      <c r="J28" s="45">
        <v>0</v>
      </c>
      <c r="K28" s="44">
        <v>150000</v>
      </c>
      <c r="L28" s="46">
        <v>-75625</v>
      </c>
      <c r="M28" s="136">
        <v>92.7</v>
      </c>
      <c r="N28" s="2">
        <v>1360767</v>
      </c>
      <c r="O28" s="136">
        <v>25</v>
      </c>
      <c r="P28" s="2">
        <v>10414603</v>
      </c>
      <c r="Q28" s="141">
        <v>191.7</v>
      </c>
      <c r="R28" s="133"/>
    </row>
    <row r="29" spans="1:18" ht="27" customHeight="1">
      <c r="A29" s="122" t="s">
        <v>27</v>
      </c>
      <c r="B29" s="123">
        <v>7457492</v>
      </c>
      <c r="C29" s="44">
        <v>7304735</v>
      </c>
      <c r="D29" s="44">
        <v>152757</v>
      </c>
      <c r="E29" s="44">
        <v>21799</v>
      </c>
      <c r="F29" s="44">
        <v>130958</v>
      </c>
      <c r="G29" s="102">
        <v>2.8</v>
      </c>
      <c r="H29" s="44">
        <v>2255</v>
      </c>
      <c r="I29" s="44">
        <v>787</v>
      </c>
      <c r="J29" s="45">
        <v>0</v>
      </c>
      <c r="K29" s="44">
        <v>83322</v>
      </c>
      <c r="L29" s="46">
        <v>-80280</v>
      </c>
      <c r="M29" s="136">
        <v>93.6</v>
      </c>
      <c r="N29" s="2">
        <v>3894325</v>
      </c>
      <c r="O29" s="136">
        <v>83.7</v>
      </c>
      <c r="P29" s="2">
        <v>8778447</v>
      </c>
      <c r="Q29" s="141">
        <v>188.7</v>
      </c>
      <c r="R29" s="133"/>
    </row>
    <row r="30" spans="1:18" ht="27" customHeight="1">
      <c r="A30" s="122" t="s">
        <v>28</v>
      </c>
      <c r="B30" s="123">
        <v>6382113</v>
      </c>
      <c r="C30" s="44">
        <v>6065700</v>
      </c>
      <c r="D30" s="44">
        <v>316413</v>
      </c>
      <c r="E30" s="44">
        <v>110175</v>
      </c>
      <c r="F30" s="44">
        <v>206238</v>
      </c>
      <c r="G30" s="102">
        <v>5.2</v>
      </c>
      <c r="H30" s="44">
        <v>-82209</v>
      </c>
      <c r="I30" s="44">
        <v>773</v>
      </c>
      <c r="J30" s="45">
        <v>0</v>
      </c>
      <c r="K30" s="44">
        <v>0</v>
      </c>
      <c r="L30" s="46">
        <v>-81436</v>
      </c>
      <c r="M30" s="136">
        <v>73.3</v>
      </c>
      <c r="N30" s="2">
        <v>2319152</v>
      </c>
      <c r="O30" s="136">
        <v>58</v>
      </c>
      <c r="P30" s="2">
        <v>5133130</v>
      </c>
      <c r="Q30" s="141">
        <v>128.4</v>
      </c>
      <c r="R30" s="133"/>
    </row>
    <row r="31" spans="1:18" ht="27" customHeight="1">
      <c r="A31" s="122" t="s">
        <v>54</v>
      </c>
      <c r="B31" s="123">
        <v>3876770</v>
      </c>
      <c r="C31" s="44">
        <v>3688131</v>
      </c>
      <c r="D31" s="44">
        <v>188639</v>
      </c>
      <c r="E31" s="44">
        <v>94988</v>
      </c>
      <c r="F31" s="44">
        <v>93651</v>
      </c>
      <c r="G31" s="102">
        <v>3.5</v>
      </c>
      <c r="H31" s="44">
        <v>8346</v>
      </c>
      <c r="I31" s="44">
        <v>53808</v>
      </c>
      <c r="J31" s="45">
        <v>0</v>
      </c>
      <c r="K31" s="44">
        <v>140000</v>
      </c>
      <c r="L31" s="46">
        <v>-77846</v>
      </c>
      <c r="M31" s="136">
        <v>81.2</v>
      </c>
      <c r="N31" s="2">
        <v>2773308</v>
      </c>
      <c r="O31" s="136">
        <v>104.8</v>
      </c>
      <c r="P31" s="2">
        <v>2999006</v>
      </c>
      <c r="Q31" s="141">
        <v>113.3</v>
      </c>
      <c r="R31" s="133"/>
    </row>
    <row r="32" spans="1:18" ht="27" customHeight="1">
      <c r="A32" s="122" t="s">
        <v>55</v>
      </c>
      <c r="B32" s="123">
        <v>7092580</v>
      </c>
      <c r="C32" s="44">
        <v>6812036</v>
      </c>
      <c r="D32" s="44">
        <v>280544</v>
      </c>
      <c r="E32" s="44">
        <v>28399</v>
      </c>
      <c r="F32" s="44">
        <v>252145</v>
      </c>
      <c r="G32" s="102">
        <v>5.6</v>
      </c>
      <c r="H32" s="44">
        <v>-102652</v>
      </c>
      <c r="I32" s="44">
        <v>1083</v>
      </c>
      <c r="J32" s="45">
        <v>0</v>
      </c>
      <c r="K32" s="44">
        <v>340000</v>
      </c>
      <c r="L32" s="46">
        <v>-441569</v>
      </c>
      <c r="M32" s="136">
        <v>89.5</v>
      </c>
      <c r="N32" s="2">
        <v>5093337</v>
      </c>
      <c r="O32" s="136">
        <v>112.7</v>
      </c>
      <c r="P32" s="2">
        <v>10102788</v>
      </c>
      <c r="Q32" s="141">
        <v>223.6</v>
      </c>
      <c r="R32" s="133"/>
    </row>
    <row r="33" spans="1:18" ht="27" customHeight="1">
      <c r="A33" s="122" t="s">
        <v>59</v>
      </c>
      <c r="B33" s="123">
        <v>9158399</v>
      </c>
      <c r="C33" s="44">
        <v>8934668</v>
      </c>
      <c r="D33" s="44">
        <v>223731</v>
      </c>
      <c r="E33" s="44">
        <v>54706</v>
      </c>
      <c r="F33" s="44">
        <v>169025</v>
      </c>
      <c r="G33" s="102">
        <v>2.9</v>
      </c>
      <c r="H33" s="44">
        <v>39173</v>
      </c>
      <c r="I33" s="44">
        <v>427</v>
      </c>
      <c r="J33" s="45">
        <v>0</v>
      </c>
      <c r="K33" s="44">
        <v>400000</v>
      </c>
      <c r="L33" s="46">
        <v>-360400</v>
      </c>
      <c r="M33" s="136">
        <v>92.5</v>
      </c>
      <c r="N33" s="2">
        <v>5751346</v>
      </c>
      <c r="O33" s="136">
        <v>98.9</v>
      </c>
      <c r="P33" s="2">
        <v>12434618</v>
      </c>
      <c r="Q33" s="141">
        <v>213.8</v>
      </c>
      <c r="R33" s="133"/>
    </row>
    <row r="34" spans="1:18" ht="27" customHeight="1">
      <c r="A34" s="122" t="s">
        <v>60</v>
      </c>
      <c r="B34" s="123">
        <v>10927370</v>
      </c>
      <c r="C34" s="44">
        <v>10541030</v>
      </c>
      <c r="D34" s="44">
        <v>386340</v>
      </c>
      <c r="E34" s="44">
        <v>43740</v>
      </c>
      <c r="F34" s="44">
        <v>342600</v>
      </c>
      <c r="G34" s="102">
        <v>5.8</v>
      </c>
      <c r="H34" s="44">
        <v>-116386</v>
      </c>
      <c r="I34" s="44">
        <v>269494</v>
      </c>
      <c r="J34" s="45">
        <v>0</v>
      </c>
      <c r="K34" s="44">
        <v>395514</v>
      </c>
      <c r="L34" s="46">
        <v>-242406</v>
      </c>
      <c r="M34" s="136">
        <v>84</v>
      </c>
      <c r="N34" s="2">
        <v>5835724</v>
      </c>
      <c r="O34" s="136">
        <v>98.1</v>
      </c>
      <c r="P34" s="2">
        <v>12116398</v>
      </c>
      <c r="Q34" s="141">
        <v>203.7</v>
      </c>
      <c r="R34" s="133"/>
    </row>
    <row r="35" spans="1:18" ht="27" customHeight="1">
      <c r="A35" s="122" t="s">
        <v>29</v>
      </c>
      <c r="B35" s="123">
        <v>5116085</v>
      </c>
      <c r="C35" s="44">
        <v>4749103</v>
      </c>
      <c r="D35" s="44">
        <v>366982</v>
      </c>
      <c r="E35" s="44">
        <v>161549</v>
      </c>
      <c r="F35" s="44">
        <v>205433</v>
      </c>
      <c r="G35" s="102">
        <v>6.6</v>
      </c>
      <c r="H35" s="44">
        <v>995</v>
      </c>
      <c r="I35" s="44">
        <v>1557</v>
      </c>
      <c r="J35" s="45">
        <v>0</v>
      </c>
      <c r="K35" s="44">
        <v>330000</v>
      </c>
      <c r="L35" s="46">
        <v>-327448</v>
      </c>
      <c r="M35" s="136">
        <v>93.8</v>
      </c>
      <c r="N35" s="2">
        <v>2045250</v>
      </c>
      <c r="O35" s="136">
        <v>65.3</v>
      </c>
      <c r="P35" s="2">
        <v>4680788</v>
      </c>
      <c r="Q35" s="141">
        <v>149.5</v>
      </c>
      <c r="R35" s="133"/>
    </row>
    <row r="36" spans="1:18" ht="27" customHeight="1" thickBot="1">
      <c r="A36" s="19" t="s">
        <v>30</v>
      </c>
      <c r="B36" s="124">
        <v>7382742</v>
      </c>
      <c r="C36" s="110">
        <v>6979065</v>
      </c>
      <c r="D36" s="110">
        <v>403677</v>
      </c>
      <c r="E36" s="110">
        <v>140361</v>
      </c>
      <c r="F36" s="110">
        <v>263316</v>
      </c>
      <c r="G36" s="104">
        <v>6.5</v>
      </c>
      <c r="H36" s="110">
        <v>27391</v>
      </c>
      <c r="I36" s="110">
        <v>254</v>
      </c>
      <c r="J36" s="111">
        <v>0</v>
      </c>
      <c r="K36" s="110">
        <v>200000</v>
      </c>
      <c r="L36" s="112">
        <v>-172355</v>
      </c>
      <c r="M36" s="137">
        <v>94.6</v>
      </c>
      <c r="N36" s="5">
        <v>3520478</v>
      </c>
      <c r="O36" s="137">
        <v>87.2</v>
      </c>
      <c r="P36" s="5">
        <v>8616731</v>
      </c>
      <c r="Q36" s="142">
        <v>213.4</v>
      </c>
      <c r="R36" s="133"/>
    </row>
    <row r="37" spans="1:18" ht="27" customHeight="1" thickBot="1">
      <c r="A37" s="78" t="s">
        <v>89</v>
      </c>
      <c r="B37" s="125">
        <f>SUM(B8:B21)</f>
        <v>665574916</v>
      </c>
      <c r="C37" s="47">
        <f>SUM(C8:C21)</f>
        <v>648668366</v>
      </c>
      <c r="D37" s="47">
        <f>SUM(D8:D21)</f>
        <v>16906550</v>
      </c>
      <c r="E37" s="47">
        <f>SUM(E8:E21)</f>
        <v>3680257</v>
      </c>
      <c r="F37" s="47">
        <f>SUM(F8:F21)</f>
        <v>13226293</v>
      </c>
      <c r="G37" s="103">
        <f>ROUND(F37/'1(1)'!N37*100,1)</f>
        <v>3.4</v>
      </c>
      <c r="H37" s="47">
        <f>SUM(H8:H21)</f>
        <v>1411120</v>
      </c>
      <c r="I37" s="47">
        <f>SUM(I8:I21)</f>
        <v>7221576</v>
      </c>
      <c r="J37" s="48">
        <f>SUM(J8:J21)</f>
        <v>85683</v>
      </c>
      <c r="K37" s="47">
        <f>SUM(K8:K21)</f>
        <v>10739193</v>
      </c>
      <c r="L37" s="49">
        <f>SUM(L8:L21)</f>
        <v>-2020814</v>
      </c>
      <c r="M37" s="138">
        <v>90.2</v>
      </c>
      <c r="N37" s="97">
        <f>SUM(N8:N21)</f>
        <v>170179726</v>
      </c>
      <c r="O37" s="138">
        <f>ROUND(N37/'1(1)'!N37*100,1)</f>
        <v>43.8</v>
      </c>
      <c r="P37" s="1">
        <f>SUM(P8:P21)</f>
        <v>586703354</v>
      </c>
      <c r="Q37" s="143">
        <f>ROUND(P37/'1(1)'!N37*100,1)</f>
        <v>151.1</v>
      </c>
      <c r="R37" s="133"/>
    </row>
    <row r="38" spans="1:18" ht="27" customHeight="1" thickBot="1">
      <c r="A38" s="78" t="s">
        <v>90</v>
      </c>
      <c r="B38" s="125">
        <f aca="true" t="shared" si="0" ref="B38:L38">SUM(B22:B36)</f>
        <v>111620578</v>
      </c>
      <c r="C38" s="47">
        <f t="shared" si="0"/>
        <v>106744474</v>
      </c>
      <c r="D38" s="47">
        <f t="shared" si="0"/>
        <v>4876104</v>
      </c>
      <c r="E38" s="47">
        <f t="shared" si="0"/>
        <v>1055185</v>
      </c>
      <c r="F38" s="47">
        <f>SUM(F22:F36)</f>
        <v>3820919</v>
      </c>
      <c r="G38" s="103">
        <f>ROUND(F38/'1(1)'!N38*100,1)</f>
        <v>5.5</v>
      </c>
      <c r="H38" s="47">
        <f t="shared" si="0"/>
        <v>-420240</v>
      </c>
      <c r="I38" s="47">
        <f t="shared" si="0"/>
        <v>1309154</v>
      </c>
      <c r="J38" s="48">
        <f t="shared" si="0"/>
        <v>0</v>
      </c>
      <c r="K38" s="47">
        <f t="shared" si="0"/>
        <v>3077800</v>
      </c>
      <c r="L38" s="49">
        <f t="shared" si="0"/>
        <v>-2188886</v>
      </c>
      <c r="M38" s="138">
        <v>85.9</v>
      </c>
      <c r="N38" s="97">
        <f>SUM(N22:N36)</f>
        <v>76781364</v>
      </c>
      <c r="O38" s="138">
        <f>ROUND(N38/'1(1)'!N38*100,1)</f>
        <v>110.4</v>
      </c>
      <c r="P38" s="1">
        <f>SUM(P22:P36)</f>
        <v>104736878</v>
      </c>
      <c r="Q38" s="143">
        <f>ROUND(P38/'1(1)'!N38*100,1)</f>
        <v>150.6</v>
      </c>
      <c r="R38" s="133"/>
    </row>
    <row r="39" spans="1:18" ht="27" customHeight="1" thickBot="1">
      <c r="A39" s="78" t="s">
        <v>91</v>
      </c>
      <c r="B39" s="126">
        <f aca="true" t="shared" si="1" ref="B39:L39">SUM(B8:B36)</f>
        <v>777195494</v>
      </c>
      <c r="C39" s="50">
        <f t="shared" si="1"/>
        <v>755412840</v>
      </c>
      <c r="D39" s="50">
        <f t="shared" si="1"/>
        <v>21782654</v>
      </c>
      <c r="E39" s="50">
        <f t="shared" si="1"/>
        <v>4735442</v>
      </c>
      <c r="F39" s="50">
        <f t="shared" si="1"/>
        <v>17047212</v>
      </c>
      <c r="G39" s="144">
        <f>ROUND(F39/'1(1)'!N39*100,1)</f>
        <v>3.7</v>
      </c>
      <c r="H39" s="50">
        <f t="shared" si="1"/>
        <v>990880</v>
      </c>
      <c r="I39" s="50">
        <f t="shared" si="1"/>
        <v>8530730</v>
      </c>
      <c r="J39" s="51">
        <f t="shared" si="1"/>
        <v>85683</v>
      </c>
      <c r="K39" s="50">
        <f t="shared" si="1"/>
        <v>13816993</v>
      </c>
      <c r="L39" s="52">
        <f t="shared" si="1"/>
        <v>-4209700</v>
      </c>
      <c r="M39" s="138">
        <v>89.5</v>
      </c>
      <c r="N39" s="97">
        <f>SUM(N8:N36)</f>
        <v>246961090</v>
      </c>
      <c r="O39" s="138">
        <f>ROUND(N39/'1(1)'!N39*100,1)</f>
        <v>53.9</v>
      </c>
      <c r="P39" s="1">
        <f>SUM(P8:P36)</f>
        <v>691440232</v>
      </c>
      <c r="Q39" s="143">
        <f>ROUND(P39/'1(1)'!N39*100,1)</f>
        <v>151</v>
      </c>
      <c r="R39" s="133"/>
    </row>
    <row r="40" ht="27" customHeight="1">
      <c r="G40" s="6" t="s">
        <v>103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2017-12-18T02:19:50Z</cp:lastPrinted>
  <dcterms:created xsi:type="dcterms:W3CDTF">2001-02-19T06:05:55Z</dcterms:created>
  <dcterms:modified xsi:type="dcterms:W3CDTF">2019-10-25T06:23:58Z</dcterms:modified>
  <cp:category/>
  <cp:version/>
  <cp:contentType/>
  <cp:contentStatus/>
</cp:coreProperties>
</file>