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30001\Life\32_R2 (2020)年度\08R3年度委託準備\1_入札審査会\"/>
    </mc:Choice>
  </mc:AlternateContent>
  <bookViews>
    <workbookView xWindow="480" yWindow="45" windowWidth="18315" windowHeight="9045"/>
  </bookViews>
  <sheets>
    <sheet name="経費内訳書" sheetId="26" r:id="rId1"/>
    <sheet name="記載例" sheetId="21" r:id="rId2"/>
  </sheets>
  <definedNames>
    <definedName name="_xlnm.Print_Area" localSheetId="1">記載例!$B$1:$Q$83</definedName>
    <definedName name="_xlnm.Print_Area" localSheetId="0">経費内訳書!$B$1:$Q$37</definedName>
  </definedNames>
  <calcPr calcId="162913"/>
</workbook>
</file>

<file path=xl/calcChain.xml><?xml version="1.0" encoding="utf-8"?>
<calcChain xmlns="http://schemas.openxmlformats.org/spreadsheetml/2006/main">
  <c r="P82" i="21" l="1"/>
  <c r="P77" i="21" l="1"/>
  <c r="D78" i="21" s="1"/>
  <c r="P65" i="21"/>
  <c r="P64" i="21"/>
  <c r="P62" i="21" s="1"/>
  <c r="P61" i="21" l="1"/>
  <c r="D66" i="21" l="1"/>
  <c r="P53" i="21"/>
  <c r="P52" i="21"/>
  <c r="P47" i="21"/>
  <c r="P46" i="21"/>
  <c r="P44" i="21"/>
  <c r="P43" i="21"/>
  <c r="P41" i="21" s="1"/>
  <c r="P36" i="21"/>
  <c r="P34" i="21"/>
  <c r="P33" i="21" s="1"/>
  <c r="P25" i="21"/>
  <c r="P30" i="21"/>
  <c r="P29" i="21"/>
  <c r="P28" i="21"/>
  <c r="P21" i="21"/>
  <c r="P20" i="21"/>
  <c r="P19" i="21"/>
  <c r="P17" i="21" s="1"/>
  <c r="P16" i="21"/>
  <c r="P15" i="21" l="1"/>
  <c r="P26" i="21"/>
  <c r="P24" i="21" s="1"/>
  <c r="P50" i="21"/>
  <c r="P48" i="21" s="1"/>
  <c r="P37" i="21"/>
  <c r="P22" i="21"/>
  <c r="P54" i="21" l="1"/>
  <c r="P74" i="21"/>
  <c r="P73" i="21"/>
  <c r="P66" i="21"/>
  <c r="P60" i="21" s="1"/>
  <c r="P58" i="21"/>
  <c r="P57" i="21"/>
  <c r="P31" i="21"/>
  <c r="P11" i="21"/>
  <c r="D59" i="21" l="1"/>
  <c r="D75" i="21"/>
  <c r="P12" i="21"/>
  <c r="P75" i="21"/>
  <c r="P72" i="21" s="1"/>
  <c r="P38" i="21"/>
  <c r="P78" i="21" l="1"/>
  <c r="P76" i="21" s="1"/>
  <c r="P83" i="21" s="1"/>
  <c r="P59" i="21"/>
  <c r="P56" i="21" s="1"/>
  <c r="P67" i="21" l="1"/>
  <c r="P68" i="21" s="1"/>
  <c r="P79" i="21"/>
  <c r="P80" i="21" s="1"/>
  <c r="P81" i="21" l="1"/>
</calcChain>
</file>

<file path=xl/sharedStrings.xml><?xml version="1.0" encoding="utf-8"?>
<sst xmlns="http://schemas.openxmlformats.org/spreadsheetml/2006/main" count="312" uniqueCount="73">
  <si>
    <t>×</t>
    <phoneticPr fontId="1"/>
  </si>
  <si>
    <t>＝</t>
    <phoneticPr fontId="1"/>
  </si>
  <si>
    <t>回</t>
    <rPh sb="0" eb="1">
      <t>カイ</t>
    </rPh>
    <phoneticPr fontId="1"/>
  </si>
  <si>
    <t>箇所</t>
    <rPh sb="0" eb="2">
      <t>カショ</t>
    </rPh>
    <phoneticPr fontId="1"/>
  </si>
  <si>
    <t>円</t>
    <rPh sb="0" eb="1">
      <t>エン</t>
    </rPh>
    <phoneticPr fontId="1"/>
  </si>
  <si>
    <t>・会場借料</t>
    <rPh sb="1" eb="3">
      <t>カイジョウ</t>
    </rPh>
    <rPh sb="3" eb="5">
      <t>シャクリョウ</t>
    </rPh>
    <phoneticPr fontId="1"/>
  </si>
  <si>
    <t>■人件費</t>
    <rPh sb="1" eb="4">
      <t>ジンケンヒ</t>
    </rPh>
    <phoneticPr fontId="1"/>
  </si>
  <si>
    <t>・謝金</t>
    <rPh sb="1" eb="3">
      <t>シャキン</t>
    </rPh>
    <phoneticPr fontId="1"/>
  </si>
  <si>
    <t>・旅費</t>
    <rPh sb="1" eb="3">
      <t>リョヒ</t>
    </rPh>
    <phoneticPr fontId="1"/>
  </si>
  <si>
    <t>人</t>
    <rPh sb="0" eb="1">
      <t>ニン</t>
    </rPh>
    <phoneticPr fontId="1"/>
  </si>
  <si>
    <t>日</t>
    <rPh sb="0" eb="1">
      <t>ニチ</t>
    </rPh>
    <phoneticPr fontId="1"/>
  </si>
  <si>
    <t>小計</t>
    <rPh sb="0" eb="2">
      <t>ショウケイ</t>
    </rPh>
    <phoneticPr fontId="1"/>
  </si>
  <si>
    <t>・原材料費</t>
    <rPh sb="1" eb="4">
      <t>ゲンザイリョウ</t>
    </rPh>
    <rPh sb="4" eb="5">
      <t>ヒ</t>
    </rPh>
    <phoneticPr fontId="1"/>
  </si>
  <si>
    <t>　〔試作Ａ〕</t>
    <rPh sb="2" eb="4">
      <t>シサク</t>
    </rPh>
    <phoneticPr fontId="1"/>
  </si>
  <si>
    <t>・消耗品費</t>
    <rPh sb="1" eb="3">
      <t>ショウモウ</t>
    </rPh>
    <rPh sb="3" eb="4">
      <t>ヒン</t>
    </rPh>
    <rPh sb="4" eb="5">
      <t>ヒ</t>
    </rPh>
    <phoneticPr fontId="1"/>
  </si>
  <si>
    <t>個</t>
    <rPh sb="0" eb="1">
      <t>コ</t>
    </rPh>
    <phoneticPr fontId="1"/>
  </si>
  <si>
    <t>【内訳】</t>
    <rPh sb="1" eb="3">
      <t>ウチワケ</t>
    </rPh>
    <phoneticPr fontId="1"/>
  </si>
  <si>
    <t>　（（県内）●●市　日帰）</t>
    <rPh sb="3" eb="5">
      <t>ケンナイ</t>
    </rPh>
    <rPh sb="8" eb="9">
      <t>シ</t>
    </rPh>
    <rPh sb="10" eb="12">
      <t>ヒガエ</t>
    </rPh>
    <phoneticPr fontId="1"/>
  </si>
  <si>
    <t>　（（県外）●●県 日帰）</t>
    <rPh sb="3" eb="5">
      <t>ケンガイ</t>
    </rPh>
    <rPh sb="8" eb="9">
      <t>ケン</t>
    </rPh>
    <rPh sb="10" eb="12">
      <t>ヒガエ</t>
    </rPh>
    <phoneticPr fontId="1"/>
  </si>
  <si>
    <t>　（（県外）●●県  ２泊）</t>
    <rPh sb="3" eb="5">
      <t>ケンガイ</t>
    </rPh>
    <rPh sb="8" eb="9">
      <t>ケン</t>
    </rPh>
    <rPh sb="12" eb="13">
      <t>ハク</t>
    </rPh>
    <phoneticPr fontId="1"/>
  </si>
  <si>
    <t>うち人件費</t>
    <rPh sb="2" eb="5">
      <t>ジンケンヒ</t>
    </rPh>
    <phoneticPr fontId="2"/>
  </si>
  <si>
    <t>うち事業費</t>
    <rPh sb="2" eb="5">
      <t>ジギョウヒ</t>
    </rPh>
    <phoneticPr fontId="2"/>
  </si>
  <si>
    <t>②専門家等の確保事業</t>
    <rPh sb="1" eb="4">
      <t>センモンカ</t>
    </rPh>
    <rPh sb="4" eb="5">
      <t>トウ</t>
    </rPh>
    <rPh sb="6" eb="8">
      <t>カクホ</t>
    </rPh>
    <rPh sb="8" eb="10">
      <t>ジギョウ</t>
    </rPh>
    <phoneticPr fontId="1"/>
  </si>
  <si>
    <t>　〔●●氏〕</t>
    <rPh sb="4" eb="5">
      <t>シ</t>
    </rPh>
    <phoneticPr fontId="1"/>
  </si>
  <si>
    <t>　〔（県内）●●市～●●市〕</t>
    <rPh sb="3" eb="5">
      <t>ケンナイ</t>
    </rPh>
    <rPh sb="8" eb="9">
      <t>シ</t>
    </rPh>
    <rPh sb="12" eb="13">
      <t>シ</t>
    </rPh>
    <phoneticPr fontId="1"/>
  </si>
  <si>
    <t>　〔●●●●●〕</t>
    <phoneticPr fontId="1"/>
  </si>
  <si>
    <t>・原材料費</t>
    <rPh sb="1" eb="5">
      <t>ゲンザイリョウヒ</t>
    </rPh>
    <phoneticPr fontId="1"/>
  </si>
  <si>
    <t>・講師謝金</t>
    <rPh sb="1" eb="3">
      <t>コウシ</t>
    </rPh>
    <rPh sb="3" eb="5">
      <t>シャキン</t>
    </rPh>
    <phoneticPr fontId="1"/>
  </si>
  <si>
    <t>・講師旅費</t>
    <rPh sb="1" eb="3">
      <t>コウシ</t>
    </rPh>
    <rPh sb="3" eb="5">
      <t>リョヒ</t>
    </rPh>
    <phoneticPr fontId="1"/>
  </si>
  <si>
    <t>・会場借料</t>
    <phoneticPr fontId="2"/>
  </si>
  <si>
    <t>×</t>
  </si>
  <si>
    <t>＝</t>
  </si>
  <si>
    <t>回</t>
    <rPh sb="0" eb="1">
      <t>カイ</t>
    </rPh>
    <phoneticPr fontId="2"/>
  </si>
  <si>
    <t>小計</t>
  </si>
  <si>
    <t>①スキルアップ研修事業</t>
    <rPh sb="7" eb="9">
      <t>ケンシュウ</t>
    </rPh>
    <rPh sb="9" eb="11">
      <t>ジギョウ</t>
    </rPh>
    <phoneticPr fontId="1"/>
  </si>
  <si>
    <t>円</t>
    <rPh sb="0" eb="1">
      <t>エン</t>
    </rPh>
    <phoneticPr fontId="2"/>
  </si>
  <si>
    <t>■事業実施費（税込み）</t>
    <rPh sb="1" eb="3">
      <t>ジギョウ</t>
    </rPh>
    <rPh sb="3" eb="5">
      <t>ジッシ</t>
    </rPh>
    <rPh sb="5" eb="6">
      <t>ヒ</t>
    </rPh>
    <rPh sb="7" eb="9">
      <t>ゼイコ</t>
    </rPh>
    <phoneticPr fontId="1"/>
  </si>
  <si>
    <t>・消費税</t>
    <rPh sb="1" eb="4">
      <t>ショウヒゼイ</t>
    </rPh>
    <phoneticPr fontId="2"/>
  </si>
  <si>
    <t>円</t>
    <rPh sb="0" eb="1">
      <t>エン</t>
    </rPh>
    <phoneticPr fontId="2"/>
  </si>
  <si>
    <t>×</t>
    <phoneticPr fontId="2"/>
  </si>
  <si>
    <t>＝</t>
    <phoneticPr fontId="2"/>
  </si>
  <si>
    <t>ア　事業推進・基盤整備メニュー</t>
    <rPh sb="2" eb="4">
      <t>ジギョウ</t>
    </rPh>
    <rPh sb="4" eb="6">
      <t>スイシン</t>
    </rPh>
    <rPh sb="7" eb="9">
      <t>キバン</t>
    </rPh>
    <rPh sb="9" eb="11">
      <t>セイビ</t>
    </rPh>
    <phoneticPr fontId="1"/>
  </si>
  <si>
    <t>イ　事業主向け雇用●●メニュー</t>
    <rPh sb="2" eb="5">
      <t>ジギョウヌシ</t>
    </rPh>
    <rPh sb="5" eb="6">
      <t>ム</t>
    </rPh>
    <rPh sb="7" eb="9">
      <t>コヨウ</t>
    </rPh>
    <phoneticPr fontId="1"/>
  </si>
  <si>
    <t>【地域●●活性化コース】</t>
    <rPh sb="1" eb="3">
      <t>チイキ</t>
    </rPh>
    <rPh sb="5" eb="8">
      <t>カッセイカ</t>
    </rPh>
    <phoneticPr fontId="2"/>
  </si>
  <si>
    <t>ウ　求職者向け就職支援・人材育成メニュー</t>
    <rPh sb="2" eb="5">
      <t>キュウショクシャ</t>
    </rPh>
    <rPh sb="5" eb="6">
      <t>ム</t>
    </rPh>
    <rPh sb="7" eb="9">
      <t>シュウショク</t>
    </rPh>
    <rPh sb="9" eb="11">
      <t>シエン</t>
    </rPh>
    <rPh sb="12" eb="14">
      <t>ジンザイ</t>
    </rPh>
    <rPh sb="14" eb="16">
      <t>イクセイ</t>
    </rPh>
    <phoneticPr fontId="1"/>
  </si>
  <si>
    <t>※イメージのため、金額等の合計は一致しないことがある。</t>
    <rPh sb="9" eb="11">
      <t>キンガク</t>
    </rPh>
    <rPh sb="11" eb="12">
      <t>トウ</t>
    </rPh>
    <rPh sb="13" eb="15">
      <t>ゴウケイ</t>
    </rPh>
    <rPh sb="16" eb="18">
      <t>イッチ</t>
    </rPh>
    <phoneticPr fontId="2"/>
  </si>
  <si>
    <t xml:space="preserve"> 小 計</t>
    <rPh sb="1" eb="2">
      <t>ショウ</t>
    </rPh>
    <rPh sb="3" eb="4">
      <t>ケイ</t>
    </rPh>
    <phoneticPr fontId="1"/>
  </si>
  <si>
    <t xml:space="preserve"> 合 計</t>
    <rPh sb="1" eb="2">
      <t>ゴウ</t>
    </rPh>
    <rPh sb="3" eb="4">
      <t>ケイ</t>
    </rPh>
    <phoneticPr fontId="1"/>
  </si>
  <si>
    <t>うち 人件費</t>
    <rPh sb="3" eb="6">
      <t>ジンケンヒ</t>
    </rPh>
    <phoneticPr fontId="2"/>
  </si>
  <si>
    <r>
      <t>①●●●●協議会　【県で</t>
    </r>
    <r>
      <rPr>
        <b/>
        <sz val="9"/>
        <rFont val="Meiryo UI"/>
        <family val="3"/>
        <charset val="128"/>
      </rPr>
      <t>直接実施</t>
    </r>
    <r>
      <rPr>
        <sz val="9"/>
        <rFont val="Meiryo UI"/>
        <family val="3"/>
        <charset val="128"/>
      </rPr>
      <t>】</t>
    </r>
    <rPh sb="5" eb="8">
      <t>キョウギカイ</t>
    </rPh>
    <rPh sb="10" eb="11">
      <t>ケン</t>
    </rPh>
    <rPh sb="12" eb="14">
      <t>チョクセツ</t>
    </rPh>
    <rPh sb="14" eb="16">
      <t>ジッシ</t>
    </rPh>
    <phoneticPr fontId="1"/>
  </si>
  <si>
    <r>
      <t>〔事業統括者〕　【県で</t>
    </r>
    <r>
      <rPr>
        <b/>
        <sz val="9"/>
        <rFont val="Meiryo UI"/>
        <family val="3"/>
        <charset val="128"/>
      </rPr>
      <t>直接実施</t>
    </r>
    <r>
      <rPr>
        <sz val="9"/>
        <rFont val="Meiryo UI"/>
        <family val="3"/>
        <charset val="128"/>
      </rPr>
      <t>】</t>
    </r>
    <rPh sb="1" eb="3">
      <t>ジギョウ</t>
    </rPh>
    <rPh sb="3" eb="6">
      <t>トウカツシャ</t>
    </rPh>
    <rPh sb="9" eb="10">
      <t>ケン</t>
    </rPh>
    <rPh sb="11" eb="13">
      <t>チョクセツ</t>
    </rPh>
    <rPh sb="13" eb="15">
      <t>ジッシ</t>
    </rPh>
    <phoneticPr fontId="1"/>
  </si>
  <si>
    <r>
      <t>〔事業化マネージャー〕　</t>
    </r>
    <r>
      <rPr>
        <b/>
        <sz val="9"/>
        <rFont val="Meiryo UI"/>
        <family val="3"/>
        <charset val="128"/>
      </rPr>
      <t>【県で直接実施】</t>
    </r>
    <rPh sb="1" eb="4">
      <t>ジギョウカ</t>
    </rPh>
    <phoneticPr fontId="1"/>
  </si>
  <si>
    <r>
      <t>〔事業化アドバイザー〕　</t>
    </r>
    <r>
      <rPr>
        <b/>
        <sz val="9"/>
        <rFont val="Meiryo UI"/>
        <family val="3"/>
        <charset val="128"/>
      </rPr>
      <t>【県で直接実施】　</t>
    </r>
    <rPh sb="1" eb="4">
      <t>ジギョウカ</t>
    </rPh>
    <phoneticPr fontId="1"/>
  </si>
  <si>
    <r>
      <t>①専門家派遣による試作開発支援</t>
    </r>
    <r>
      <rPr>
        <b/>
        <sz val="9"/>
        <rFont val="Meiryo UI"/>
        <family val="3"/>
        <charset val="128"/>
      </rPr>
      <t>　【県から（公財）●●産業振興センターに補助】</t>
    </r>
    <rPh sb="1" eb="4">
      <t>センモンカ</t>
    </rPh>
    <rPh sb="4" eb="6">
      <t>ハケン</t>
    </rPh>
    <rPh sb="9" eb="11">
      <t>シサク</t>
    </rPh>
    <rPh sb="11" eb="13">
      <t>カイハツ</t>
    </rPh>
    <rPh sb="13" eb="15">
      <t>シエン</t>
    </rPh>
    <phoneticPr fontId="1"/>
  </si>
  <si>
    <r>
      <t>〔●●研究会〕　</t>
    </r>
    <r>
      <rPr>
        <b/>
        <sz val="9"/>
        <rFont val="Meiryo UI"/>
        <family val="3"/>
        <charset val="128"/>
      </rPr>
      <t>【県から●●に委託】</t>
    </r>
    <rPh sb="3" eb="6">
      <t>ケンキュウカイ</t>
    </rPh>
    <rPh sb="15" eb="17">
      <t>イタク</t>
    </rPh>
    <phoneticPr fontId="1"/>
  </si>
  <si>
    <t>　（（県外）●●県  １泊）</t>
    <rPh sb="3" eb="5">
      <t>ケンガイ</t>
    </rPh>
    <rPh sb="8" eb="9">
      <t>ケン</t>
    </rPh>
    <rPh sb="12" eb="13">
      <t>ハク</t>
    </rPh>
    <phoneticPr fontId="1"/>
  </si>
  <si>
    <t>（記載例）</t>
    <rPh sb="1" eb="4">
      <t>キサイレイ</t>
    </rPh>
    <phoneticPr fontId="2"/>
  </si>
  <si>
    <t>kg</t>
    <phoneticPr fontId="1"/>
  </si>
  <si>
    <t>【内訳】</t>
    <rPh sb="1" eb="3">
      <t>ウチワケ</t>
    </rPh>
    <phoneticPr fontId="2"/>
  </si>
  <si>
    <r>
      <t xml:space="preserve">②事業主向け研修  </t>
    </r>
    <r>
      <rPr>
        <b/>
        <sz val="9"/>
        <rFont val="Meiryo UI"/>
        <family val="3"/>
        <charset val="128"/>
      </rPr>
      <t>【県から●●に委託】</t>
    </r>
    <rPh sb="1" eb="3">
      <t>ジギョウ</t>
    </rPh>
    <rPh sb="3" eb="4">
      <t>ヌシ</t>
    </rPh>
    <rPh sb="4" eb="5">
      <t>ム</t>
    </rPh>
    <rPh sb="6" eb="8">
      <t>ケンシュウ</t>
    </rPh>
    <rPh sb="17" eb="19">
      <t>イタク</t>
    </rPh>
    <phoneticPr fontId="1"/>
  </si>
  <si>
    <t>■人件費（税込み）</t>
    <rPh sb="1" eb="4">
      <t>ジンケンヒ</t>
    </rPh>
    <rPh sb="5" eb="7">
      <t>ゼイコ</t>
    </rPh>
    <phoneticPr fontId="1"/>
  </si>
  <si>
    <t>■事業実施費（税込み）</t>
    <rPh sb="1" eb="3">
      <t>ジギョウ</t>
    </rPh>
    <rPh sb="3" eb="5">
      <t>ジッシ</t>
    </rPh>
    <rPh sb="5" eb="6">
      <t>ヒ</t>
    </rPh>
    <rPh sb="7" eb="8">
      <t>ゼイ</t>
    </rPh>
    <rPh sb="8" eb="9">
      <t>コ</t>
    </rPh>
    <phoneticPr fontId="1"/>
  </si>
  <si>
    <t>経費内訳書</t>
    <rPh sb="0" eb="2">
      <t>ケイヒ</t>
    </rPh>
    <rPh sb="2" eb="4">
      <t>ウチワケ</t>
    </rPh>
    <rPh sb="4" eb="5">
      <t>ショ</t>
    </rPh>
    <phoneticPr fontId="2"/>
  </si>
  <si>
    <t>【見積書添付用】</t>
    <rPh sb="1" eb="6">
      <t>ミツモリショテンプ</t>
    </rPh>
    <rPh sb="6" eb="7">
      <t>ヨウ</t>
    </rPh>
    <phoneticPr fontId="2"/>
  </si>
  <si>
    <t>■人件費</t>
    <rPh sb="1" eb="4">
      <t>ジンケンヒ</t>
    </rPh>
    <phoneticPr fontId="2"/>
  </si>
  <si>
    <t>■事業実施費</t>
    <rPh sb="1" eb="3">
      <t>ジギョウ</t>
    </rPh>
    <rPh sb="3" eb="5">
      <t>ジッシ</t>
    </rPh>
    <rPh sb="5" eb="6">
      <t>ヒ</t>
    </rPh>
    <phoneticPr fontId="2"/>
  </si>
  <si>
    <t>うち 事業実施費</t>
    <rPh sb="3" eb="5">
      <t>ジギョウ</t>
    </rPh>
    <rPh sb="5" eb="7">
      <t>ジッシ</t>
    </rPh>
    <rPh sb="7" eb="8">
      <t>ヒ</t>
    </rPh>
    <phoneticPr fontId="2"/>
  </si>
  <si>
    <t>〇消費税込金額（１０％）で記載してください。</t>
    <rPh sb="1" eb="4">
      <t>ショウヒゼイ</t>
    </rPh>
    <rPh sb="4" eb="5">
      <t>コ</t>
    </rPh>
    <rPh sb="5" eb="7">
      <t>キンガク</t>
    </rPh>
    <rPh sb="13" eb="15">
      <t>キサイ</t>
    </rPh>
    <phoneticPr fontId="2"/>
  </si>
  <si>
    <t>〇別添記載例を参考に経費内訳（単価・人数・回数等）を記載してください。</t>
    <rPh sb="1" eb="3">
      <t>ベッテン</t>
    </rPh>
    <rPh sb="3" eb="5">
      <t>キサイ</t>
    </rPh>
    <rPh sb="5" eb="6">
      <t>レイ</t>
    </rPh>
    <rPh sb="7" eb="9">
      <t>サンコウ</t>
    </rPh>
    <rPh sb="10" eb="12">
      <t>ケイヒ</t>
    </rPh>
    <rPh sb="12" eb="14">
      <t>ウチワケ</t>
    </rPh>
    <rPh sb="15" eb="17">
      <t>タンカ</t>
    </rPh>
    <rPh sb="18" eb="20">
      <t>ニンズウ</t>
    </rPh>
    <rPh sb="21" eb="23">
      <t>カイスウ</t>
    </rPh>
    <rPh sb="23" eb="24">
      <t>トウ</t>
    </rPh>
    <rPh sb="26" eb="28">
      <t>キサイ</t>
    </rPh>
    <phoneticPr fontId="2"/>
  </si>
  <si>
    <t>（別添様式）</t>
    <rPh sb="1" eb="3">
      <t>ベッテン</t>
    </rPh>
    <rPh sb="3" eb="5">
      <t>ヨウシキ</t>
    </rPh>
    <phoneticPr fontId="2"/>
  </si>
  <si>
    <t xml:space="preserve"> ①　医療・福祉機器等の製品化に取り組む県内企業に対するアドバイザーによる支援に係る経費</t>
    <phoneticPr fontId="1"/>
  </si>
  <si>
    <t xml:space="preserve"> ②　医療・福祉機器等の製品化に関心のある県内企業に対するセミナーの実施に係る経費</t>
    <phoneticPr fontId="1"/>
  </si>
  <si>
    <t>③　その他、事業の実施に必要な経費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</si>
</sst>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0;&quot;△ &quot;0"/>
    <numFmt numFmtId="178" formatCode="#,##0_ "/>
  </numFmts>
  <fonts count="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rgb="FFFF0000"/>
      <name val="Meiryo UI"/>
      <family val="3"/>
      <charset val="128"/>
    </font>
    <font>
      <sz val="9"/>
      <name val="Meiryo UI"/>
      <family val="3"/>
      <charset val="128"/>
    </font>
    <font>
      <i/>
      <sz val="9"/>
      <name val="Meiryo UI"/>
      <family val="3"/>
      <charset val="128"/>
    </font>
    <font>
      <b/>
      <sz val="9"/>
      <name val="Meiryo UI"/>
      <family val="3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4" fillId="0" borderId="2" xfId="0" applyFont="1" applyFill="1" applyBorder="1">
      <alignment vertical="center"/>
    </xf>
    <xf numFmtId="176" fontId="5" fillId="0" borderId="9" xfId="0" applyNumberFormat="1" applyFont="1" applyFill="1" applyBorder="1">
      <alignment vertical="center"/>
    </xf>
    <xf numFmtId="0" fontId="5" fillId="0" borderId="5" xfId="0" applyFont="1" applyFill="1" applyBorder="1">
      <alignment vertical="center"/>
    </xf>
    <xf numFmtId="177" fontId="5" fillId="0" borderId="5" xfId="0" applyNumberFormat="1" applyFont="1" applyFill="1" applyBorder="1">
      <alignment vertical="center"/>
    </xf>
    <xf numFmtId="176" fontId="5" fillId="0" borderId="5" xfId="0" applyNumberFormat="1" applyFont="1" applyFill="1" applyBorder="1">
      <alignment vertical="center"/>
    </xf>
    <xf numFmtId="0" fontId="4" fillId="0" borderId="37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4" xfId="0" applyFont="1" applyFill="1" applyBorder="1">
      <alignment vertical="center"/>
    </xf>
    <xf numFmtId="176" fontId="4" fillId="0" borderId="15" xfId="0" applyNumberFormat="1" applyFont="1" applyFill="1" applyBorder="1">
      <alignment vertical="center"/>
    </xf>
    <xf numFmtId="0" fontId="4" fillId="0" borderId="16" xfId="0" applyFont="1" applyFill="1" applyBorder="1">
      <alignment vertical="center"/>
    </xf>
    <xf numFmtId="177" fontId="4" fillId="0" borderId="16" xfId="0" applyNumberFormat="1" applyFont="1" applyFill="1" applyBorder="1">
      <alignment vertical="center"/>
    </xf>
    <xf numFmtId="176" fontId="6" fillId="0" borderId="16" xfId="0" applyNumberFormat="1" applyFont="1" applyFill="1" applyBorder="1">
      <alignment vertical="center"/>
    </xf>
    <xf numFmtId="0" fontId="4" fillId="0" borderId="8" xfId="0" applyFont="1" applyFill="1" applyBorder="1">
      <alignment vertical="center"/>
    </xf>
    <xf numFmtId="176" fontId="4" fillId="0" borderId="8" xfId="0" applyNumberFormat="1" applyFont="1" applyFill="1" applyBorder="1">
      <alignment vertical="center"/>
    </xf>
    <xf numFmtId="0" fontId="4" fillId="0" borderId="0" xfId="0" applyFont="1" applyFill="1" applyBorder="1">
      <alignment vertical="center"/>
    </xf>
    <xf numFmtId="177" fontId="4" fillId="0" borderId="0" xfId="0" applyNumberFormat="1" applyFont="1" applyFill="1" applyBorder="1">
      <alignment vertical="center"/>
    </xf>
    <xf numFmtId="176" fontId="4" fillId="0" borderId="0" xfId="0" applyNumberFormat="1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18" xfId="0" applyFont="1" applyFill="1" applyBorder="1">
      <alignment vertical="center"/>
    </xf>
    <xf numFmtId="176" fontId="4" fillId="0" borderId="18" xfId="0" applyNumberFormat="1" applyFont="1" applyFill="1" applyBorder="1">
      <alignment vertical="center"/>
    </xf>
    <xf numFmtId="0" fontId="4" fillId="0" borderId="19" xfId="0" applyFont="1" applyFill="1" applyBorder="1">
      <alignment vertical="center"/>
    </xf>
    <xf numFmtId="177" fontId="4" fillId="0" borderId="19" xfId="0" applyNumberFormat="1" applyFont="1" applyFill="1" applyBorder="1">
      <alignment vertical="center"/>
    </xf>
    <xf numFmtId="176" fontId="4" fillId="0" borderId="19" xfId="0" applyNumberFormat="1" applyFont="1" applyFill="1" applyBorder="1">
      <alignment vertical="center"/>
    </xf>
    <xf numFmtId="0" fontId="4" fillId="0" borderId="35" xfId="0" applyFont="1" applyFill="1" applyBorder="1">
      <alignment vertical="center"/>
    </xf>
    <xf numFmtId="0" fontId="4" fillId="0" borderId="36" xfId="0" applyFont="1" applyFill="1" applyBorder="1">
      <alignment vertical="center"/>
    </xf>
    <xf numFmtId="0" fontId="4" fillId="0" borderId="21" xfId="0" applyFont="1" applyFill="1" applyBorder="1">
      <alignment vertical="center"/>
    </xf>
    <xf numFmtId="0" fontId="4" fillId="0" borderId="12" xfId="0" applyFont="1" applyFill="1" applyBorder="1" applyAlignment="1">
      <alignment vertical="center" wrapText="1"/>
    </xf>
    <xf numFmtId="178" fontId="6" fillId="0" borderId="19" xfId="0" applyNumberFormat="1" applyFont="1" applyFill="1" applyBorder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>
      <alignment vertical="center"/>
    </xf>
    <xf numFmtId="0" fontId="6" fillId="0" borderId="13" xfId="0" applyFont="1" applyFill="1" applyBorder="1">
      <alignment vertical="center"/>
    </xf>
    <xf numFmtId="176" fontId="4" fillId="0" borderId="13" xfId="0" applyNumberFormat="1" applyFont="1" applyFill="1" applyBorder="1">
      <alignment vertical="center"/>
    </xf>
    <xf numFmtId="0" fontId="4" fillId="0" borderId="14" xfId="0" applyFont="1" applyFill="1" applyBorder="1">
      <alignment vertical="center"/>
    </xf>
    <xf numFmtId="177" fontId="4" fillId="0" borderId="14" xfId="0" applyNumberFormat="1" applyFont="1" applyFill="1" applyBorder="1">
      <alignment vertical="center"/>
    </xf>
    <xf numFmtId="176" fontId="6" fillId="0" borderId="14" xfId="0" applyNumberFormat="1" applyFont="1" applyFill="1" applyBorder="1">
      <alignment vertical="center"/>
    </xf>
    <xf numFmtId="176" fontId="6" fillId="0" borderId="0" xfId="0" applyNumberFormat="1" applyFont="1" applyFill="1" applyBorder="1">
      <alignment vertical="center"/>
    </xf>
    <xf numFmtId="0" fontId="6" fillId="0" borderId="15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20" xfId="0" applyFont="1" applyFill="1" applyBorder="1">
      <alignment vertical="center"/>
    </xf>
    <xf numFmtId="176" fontId="6" fillId="0" borderId="6" xfId="0" applyNumberFormat="1" applyFont="1" applyFill="1" applyBorder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176" fontId="6" fillId="0" borderId="23" xfId="0" applyNumberFormat="1" applyFont="1" applyFill="1" applyBorder="1">
      <alignment vertical="center"/>
    </xf>
    <xf numFmtId="0" fontId="4" fillId="0" borderId="23" xfId="0" applyFont="1" applyFill="1" applyBorder="1">
      <alignment vertical="center"/>
    </xf>
    <xf numFmtId="0" fontId="6" fillId="0" borderId="25" xfId="0" applyFont="1" applyFill="1" applyBorder="1">
      <alignment vertical="center"/>
    </xf>
    <xf numFmtId="0" fontId="6" fillId="0" borderId="21" xfId="0" applyFont="1" applyFill="1" applyBorder="1">
      <alignment vertical="center"/>
    </xf>
    <xf numFmtId="176" fontId="6" fillId="0" borderId="21" xfId="0" applyNumberFormat="1" applyFont="1" applyFill="1" applyBorder="1">
      <alignment vertical="center"/>
    </xf>
    <xf numFmtId="0" fontId="6" fillId="0" borderId="28" xfId="0" applyFont="1" applyFill="1" applyBorder="1">
      <alignment vertical="center"/>
    </xf>
    <xf numFmtId="0" fontId="4" fillId="0" borderId="29" xfId="0" applyFont="1" applyFill="1" applyBorder="1">
      <alignment vertical="center"/>
    </xf>
    <xf numFmtId="0" fontId="6" fillId="0" borderId="30" xfId="0" applyFont="1" applyFill="1" applyBorder="1">
      <alignment vertical="center"/>
    </xf>
    <xf numFmtId="0" fontId="4" fillId="0" borderId="31" xfId="0" applyFont="1" applyFill="1" applyBorder="1">
      <alignment vertical="center"/>
    </xf>
    <xf numFmtId="0" fontId="4" fillId="0" borderId="24" xfId="0" applyFont="1" applyFill="1" applyBorder="1">
      <alignment vertical="center"/>
    </xf>
    <xf numFmtId="0" fontId="6" fillId="0" borderId="44" xfId="0" applyFont="1" applyFill="1" applyBorder="1">
      <alignment vertical="center"/>
    </xf>
    <xf numFmtId="0" fontId="6" fillId="0" borderId="42" xfId="0" applyFont="1" applyFill="1" applyBorder="1">
      <alignment vertical="center"/>
    </xf>
    <xf numFmtId="176" fontId="6" fillId="0" borderId="42" xfId="0" applyNumberFormat="1" applyFont="1" applyFill="1" applyBorder="1">
      <alignment vertical="center"/>
    </xf>
    <xf numFmtId="0" fontId="6" fillId="0" borderId="20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4" fillId="0" borderId="11" xfId="0" applyFont="1" applyFill="1" applyBorder="1" applyAlignment="1">
      <alignment vertical="center"/>
    </xf>
    <xf numFmtId="178" fontId="4" fillId="0" borderId="0" xfId="0" applyNumberFormat="1" applyFont="1" applyFill="1" applyBorder="1">
      <alignment vertical="center"/>
    </xf>
    <xf numFmtId="3" fontId="6" fillId="0" borderId="0" xfId="0" applyNumberFormat="1" applyFont="1" applyFill="1" applyBorder="1">
      <alignment vertical="center"/>
    </xf>
    <xf numFmtId="9" fontId="4" fillId="0" borderId="0" xfId="0" applyNumberFormat="1" applyFont="1" applyFill="1" applyBorder="1">
      <alignment vertical="center"/>
    </xf>
    <xf numFmtId="0" fontId="4" fillId="0" borderId="32" xfId="0" applyFont="1" applyFill="1" applyBorder="1">
      <alignment vertical="center"/>
    </xf>
    <xf numFmtId="9" fontId="4" fillId="0" borderId="5" xfId="0" applyNumberFormat="1" applyFont="1" applyFill="1" applyBorder="1">
      <alignment vertical="center"/>
    </xf>
    <xf numFmtId="0" fontId="6" fillId="0" borderId="17" xfId="0" applyFont="1" applyFill="1" applyBorder="1" applyAlignment="1">
      <alignment vertical="center"/>
    </xf>
    <xf numFmtId="178" fontId="6" fillId="0" borderId="31" xfId="0" applyNumberFormat="1" applyFont="1" applyFill="1" applyBorder="1" applyAlignment="1">
      <alignment horizontal="right" vertical="center"/>
    </xf>
    <xf numFmtId="0" fontId="4" fillId="0" borderId="34" xfId="0" applyFont="1" applyFill="1" applyBorder="1">
      <alignment vertical="center"/>
    </xf>
    <xf numFmtId="176" fontId="6" fillId="0" borderId="19" xfId="0" applyNumberFormat="1" applyFont="1" applyFill="1" applyBorder="1">
      <alignment vertical="center"/>
    </xf>
    <xf numFmtId="0" fontId="4" fillId="0" borderId="45" xfId="0" applyFont="1" applyFill="1" applyBorder="1">
      <alignment vertical="center"/>
    </xf>
    <xf numFmtId="0" fontId="8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178" fontId="4" fillId="0" borderId="19" xfId="0" applyNumberFormat="1" applyFont="1" applyFill="1" applyBorder="1">
      <alignment vertical="center"/>
    </xf>
    <xf numFmtId="0" fontId="4" fillId="0" borderId="13" xfId="0" applyFont="1" applyFill="1" applyBorder="1">
      <alignment vertical="center"/>
    </xf>
    <xf numFmtId="176" fontId="4" fillId="0" borderId="14" xfId="0" applyNumberFormat="1" applyFont="1" applyFill="1" applyBorder="1">
      <alignment vertical="center"/>
    </xf>
    <xf numFmtId="0" fontId="4" fillId="0" borderId="28" xfId="0" applyFont="1" applyFill="1" applyBorder="1">
      <alignment vertical="center"/>
    </xf>
    <xf numFmtId="0" fontId="4" fillId="0" borderId="25" xfId="0" applyFont="1" applyFill="1" applyBorder="1">
      <alignment vertical="center"/>
    </xf>
    <xf numFmtId="176" fontId="4" fillId="0" borderId="21" xfId="0" applyNumberFormat="1" applyFont="1" applyFill="1" applyBorder="1">
      <alignment vertical="center"/>
    </xf>
    <xf numFmtId="0" fontId="4" fillId="0" borderId="30" xfId="0" applyFont="1" applyFill="1" applyBorder="1">
      <alignment vertical="center"/>
    </xf>
    <xf numFmtId="0" fontId="4" fillId="0" borderId="41" xfId="0" applyFont="1" applyFill="1" applyBorder="1">
      <alignment vertical="center"/>
    </xf>
    <xf numFmtId="176" fontId="4" fillId="0" borderId="31" xfId="0" applyNumberFormat="1" applyFont="1" applyFill="1" applyBorder="1">
      <alignment vertical="center"/>
    </xf>
    <xf numFmtId="0" fontId="4" fillId="0" borderId="46" xfId="0" applyFont="1" applyFill="1" applyBorder="1">
      <alignment vertical="center"/>
    </xf>
    <xf numFmtId="176" fontId="4" fillId="0" borderId="46" xfId="0" applyNumberFormat="1" applyFont="1" applyFill="1" applyBorder="1">
      <alignment vertical="center"/>
    </xf>
    <xf numFmtId="0" fontId="4" fillId="0" borderId="47" xfId="0" applyFont="1" applyFill="1" applyBorder="1">
      <alignment vertical="center"/>
    </xf>
    <xf numFmtId="177" fontId="4" fillId="0" borderId="47" xfId="0" applyNumberFormat="1" applyFont="1" applyFill="1" applyBorder="1">
      <alignment vertical="center"/>
    </xf>
    <xf numFmtId="176" fontId="4" fillId="0" borderId="47" xfId="0" applyNumberFormat="1" applyFont="1" applyFill="1" applyBorder="1">
      <alignment vertical="center"/>
    </xf>
    <xf numFmtId="0" fontId="4" fillId="0" borderId="49" xfId="0" applyFont="1" applyFill="1" applyBorder="1">
      <alignment vertical="center"/>
    </xf>
    <xf numFmtId="0" fontId="4" fillId="0" borderId="1" xfId="0" applyFont="1" applyFill="1" applyBorder="1">
      <alignment vertical="center"/>
    </xf>
    <xf numFmtId="176" fontId="4" fillId="0" borderId="1" xfId="0" applyNumberFormat="1" applyFont="1" applyFill="1" applyBorder="1">
      <alignment vertical="center"/>
    </xf>
    <xf numFmtId="0" fontId="4" fillId="0" borderId="53" xfId="0" applyFont="1" applyFill="1" applyBorder="1">
      <alignment vertical="center"/>
    </xf>
    <xf numFmtId="0" fontId="4" fillId="0" borderId="54" xfId="0" applyFont="1" applyFill="1" applyBorder="1">
      <alignment vertical="center"/>
    </xf>
    <xf numFmtId="0" fontId="4" fillId="0" borderId="39" xfId="0" applyFont="1" applyFill="1" applyBorder="1">
      <alignment vertical="center"/>
    </xf>
    <xf numFmtId="0" fontId="4" fillId="0" borderId="55" xfId="0" applyFont="1" applyFill="1" applyBorder="1">
      <alignment vertical="center"/>
    </xf>
    <xf numFmtId="0" fontId="4" fillId="0" borderId="56" xfId="0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57" xfId="0" applyFont="1" applyFill="1" applyBorder="1">
      <alignment vertical="center"/>
    </xf>
    <xf numFmtId="0" fontId="4" fillId="0" borderId="58" xfId="0" applyFont="1" applyFill="1" applyBorder="1">
      <alignment vertical="center"/>
    </xf>
    <xf numFmtId="0" fontId="4" fillId="0" borderId="59" xfId="0" applyFont="1" applyFill="1" applyBorder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W37"/>
  <sheetViews>
    <sheetView tabSelected="1" view="pageBreakPreview" topLeftCell="B1" zoomScale="120" zoomScaleNormal="100" zoomScaleSheetLayoutView="120" workbookViewId="0">
      <selection activeCell="C34" sqref="C34"/>
    </sheetView>
  </sheetViews>
  <sheetFormatPr defaultColWidth="9" defaultRowHeight="15.95" customHeight="1"/>
  <cols>
    <col min="1" max="2" width="3.625" style="7" customWidth="1"/>
    <col min="3" max="3" width="35.625" style="7" customWidth="1"/>
    <col min="4" max="15" width="3.625" style="7" customWidth="1"/>
    <col min="16" max="16" width="15.625" style="7" customWidth="1"/>
    <col min="17" max="17" width="3.625" style="7" customWidth="1"/>
    <col min="18" max="16384" width="9" style="7"/>
  </cols>
  <sheetData>
    <row r="1" spans="2:17" ht="15.95" customHeight="1">
      <c r="B1" s="105" t="s">
        <v>69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2:17" ht="6.75" customHeight="1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2:17" ht="15.95" customHeight="1"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0" t="s">
        <v>63</v>
      </c>
    </row>
    <row r="4" spans="2:17" ht="15.95" customHeight="1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2:17" ht="15.95" customHeight="1">
      <c r="B5" s="106" t="s">
        <v>62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</row>
    <row r="6" spans="2:17" ht="15.95" customHeight="1"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</row>
    <row r="7" spans="2:17" ht="15.95" customHeight="1" thickBot="1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</row>
    <row r="8" spans="2:17" ht="15.95" customHeight="1">
      <c r="B8" s="108" t="s">
        <v>70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0"/>
    </row>
    <row r="9" spans="2:17" ht="15.95" customHeight="1">
      <c r="B9" s="27"/>
      <c r="C9" s="19" t="s">
        <v>64</v>
      </c>
      <c r="D9" s="19"/>
      <c r="E9" s="21"/>
      <c r="F9" s="21"/>
      <c r="G9" s="22"/>
      <c r="H9" s="21"/>
      <c r="I9" s="21"/>
      <c r="J9" s="21"/>
      <c r="K9" s="21"/>
      <c r="L9" s="21"/>
      <c r="M9" s="21"/>
      <c r="N9" s="21"/>
      <c r="O9" s="21"/>
      <c r="P9" s="74"/>
      <c r="Q9" s="24"/>
    </row>
    <row r="10" spans="2:17" ht="15.95" customHeight="1">
      <c r="B10" s="29"/>
      <c r="C10" s="13"/>
      <c r="D10" s="13"/>
      <c r="E10" s="15"/>
      <c r="F10" s="15"/>
      <c r="G10" s="16"/>
      <c r="H10" s="15"/>
      <c r="I10" s="15"/>
      <c r="J10" s="15"/>
      <c r="K10" s="15"/>
      <c r="L10" s="15"/>
      <c r="M10" s="15"/>
      <c r="N10" s="15"/>
      <c r="O10" s="15"/>
      <c r="P10" s="60"/>
      <c r="Q10" s="25"/>
    </row>
    <row r="11" spans="2:17" ht="15.95" customHeight="1">
      <c r="B11" s="29"/>
      <c r="C11" s="13"/>
      <c r="D11" s="13"/>
      <c r="E11" s="15"/>
      <c r="F11" s="15"/>
      <c r="G11" s="16"/>
      <c r="H11" s="15"/>
      <c r="I11" s="15"/>
      <c r="J11" s="15"/>
      <c r="K11" s="15"/>
      <c r="L11" s="15"/>
      <c r="M11" s="15"/>
      <c r="N11" s="15"/>
      <c r="O11" s="15"/>
      <c r="P11" s="60"/>
      <c r="Q11" s="25"/>
    </row>
    <row r="12" spans="2:17" ht="15.95" customHeight="1">
      <c r="B12" s="29"/>
      <c r="C12" s="13" t="s">
        <v>65</v>
      </c>
      <c r="D12" s="13"/>
      <c r="E12" s="15"/>
      <c r="F12" s="15"/>
      <c r="G12" s="16"/>
      <c r="H12" s="15"/>
      <c r="I12" s="15"/>
      <c r="J12" s="15"/>
      <c r="K12" s="15"/>
      <c r="L12" s="15"/>
      <c r="M12" s="15"/>
      <c r="N12" s="15"/>
      <c r="O12" s="15"/>
      <c r="P12" s="60"/>
      <c r="Q12" s="25"/>
    </row>
    <row r="13" spans="2:17" ht="15.95" customHeight="1">
      <c r="B13" s="29"/>
      <c r="C13" s="13"/>
      <c r="D13" s="13"/>
      <c r="E13" s="15"/>
      <c r="F13" s="15"/>
      <c r="G13" s="16"/>
      <c r="H13" s="15"/>
      <c r="I13" s="15"/>
      <c r="J13" s="15"/>
      <c r="K13" s="15"/>
      <c r="L13" s="15"/>
      <c r="M13" s="15"/>
      <c r="N13" s="15"/>
      <c r="O13" s="15"/>
      <c r="P13" s="60"/>
      <c r="Q13" s="25"/>
    </row>
    <row r="14" spans="2:17" ht="15.95" customHeight="1">
      <c r="B14" s="30"/>
      <c r="C14" s="13"/>
      <c r="D14" s="14"/>
      <c r="E14" s="15"/>
      <c r="F14" s="15"/>
      <c r="G14" s="16"/>
      <c r="H14" s="15"/>
      <c r="I14" s="15"/>
      <c r="J14" s="15"/>
      <c r="K14" s="15"/>
      <c r="L14" s="15"/>
      <c r="M14" s="15"/>
      <c r="N14" s="15"/>
      <c r="O14" s="15"/>
      <c r="P14" s="17"/>
      <c r="Q14" s="25"/>
    </row>
    <row r="15" spans="2:17" ht="15.95" customHeight="1" thickBot="1">
      <c r="B15" s="31"/>
      <c r="C15" s="75" t="s">
        <v>11</v>
      </c>
      <c r="D15" s="33"/>
      <c r="E15" s="34"/>
      <c r="F15" s="34"/>
      <c r="G15" s="35"/>
      <c r="H15" s="34"/>
      <c r="I15" s="34"/>
      <c r="J15" s="34"/>
      <c r="K15" s="34"/>
      <c r="L15" s="34"/>
      <c r="M15" s="34"/>
      <c r="N15" s="34"/>
      <c r="O15" s="34"/>
      <c r="P15" s="76"/>
      <c r="Q15" s="69" t="s">
        <v>4</v>
      </c>
    </row>
    <row r="16" spans="2:17" ht="15.95" customHeight="1">
      <c r="B16" s="111" t="s">
        <v>71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10"/>
    </row>
    <row r="17" spans="2:17" ht="15.95" customHeight="1">
      <c r="B17" s="27"/>
      <c r="C17" s="19" t="s">
        <v>64</v>
      </c>
      <c r="D17" s="19"/>
      <c r="E17" s="21"/>
      <c r="F17" s="21"/>
      <c r="G17" s="22"/>
      <c r="H17" s="21"/>
      <c r="I17" s="21"/>
      <c r="J17" s="21"/>
      <c r="K17" s="21"/>
      <c r="L17" s="21"/>
      <c r="M17" s="21"/>
      <c r="N17" s="21"/>
      <c r="O17" s="21"/>
      <c r="P17" s="74"/>
      <c r="Q17" s="24"/>
    </row>
    <row r="18" spans="2:17" ht="15.95" customHeight="1">
      <c r="B18" s="29"/>
      <c r="C18" s="13"/>
      <c r="D18" s="13"/>
      <c r="E18" s="15"/>
      <c r="F18" s="15"/>
      <c r="G18" s="16"/>
      <c r="H18" s="15"/>
      <c r="I18" s="15"/>
      <c r="J18" s="15"/>
      <c r="K18" s="15"/>
      <c r="L18" s="15"/>
      <c r="M18" s="15"/>
      <c r="N18" s="15"/>
      <c r="O18" s="15"/>
      <c r="P18" s="60"/>
      <c r="Q18" s="25"/>
    </row>
    <row r="19" spans="2:17" ht="15.95" customHeight="1">
      <c r="B19" s="29"/>
      <c r="C19" s="13"/>
      <c r="D19" s="13"/>
      <c r="E19" s="15"/>
      <c r="F19" s="15"/>
      <c r="G19" s="16"/>
      <c r="H19" s="15"/>
      <c r="I19" s="15"/>
      <c r="J19" s="15"/>
      <c r="K19" s="15"/>
      <c r="L19" s="15"/>
      <c r="M19" s="15"/>
      <c r="N19" s="15"/>
      <c r="O19" s="15"/>
      <c r="P19" s="60"/>
      <c r="Q19" s="25"/>
    </row>
    <row r="20" spans="2:17" ht="15.95" customHeight="1">
      <c r="B20" s="29"/>
      <c r="C20" s="13" t="s">
        <v>65</v>
      </c>
      <c r="D20" s="13"/>
      <c r="E20" s="15"/>
      <c r="F20" s="15"/>
      <c r="G20" s="16"/>
      <c r="H20" s="15"/>
      <c r="I20" s="15"/>
      <c r="J20" s="15"/>
      <c r="K20" s="15"/>
      <c r="L20" s="15"/>
      <c r="M20" s="15"/>
      <c r="N20" s="15"/>
      <c r="O20" s="15"/>
      <c r="P20" s="60"/>
      <c r="Q20" s="25"/>
    </row>
    <row r="21" spans="2:17" ht="15.95" customHeight="1">
      <c r="B21" s="29"/>
      <c r="C21" s="13"/>
      <c r="D21" s="13"/>
      <c r="E21" s="15"/>
      <c r="F21" s="15"/>
      <c r="G21" s="16"/>
      <c r="H21" s="15"/>
      <c r="I21" s="15"/>
      <c r="J21" s="15"/>
      <c r="K21" s="15"/>
      <c r="L21" s="15"/>
      <c r="M21" s="15"/>
      <c r="N21" s="15"/>
      <c r="O21" s="15"/>
      <c r="P21" s="60"/>
      <c r="Q21" s="25"/>
    </row>
    <row r="22" spans="2:17" ht="15.95" customHeight="1">
      <c r="B22" s="30"/>
      <c r="C22" s="13"/>
      <c r="D22" s="14"/>
      <c r="E22" s="15"/>
      <c r="F22" s="15"/>
      <c r="G22" s="16"/>
      <c r="H22" s="15"/>
      <c r="I22" s="15"/>
      <c r="J22" s="15"/>
      <c r="K22" s="15"/>
      <c r="L22" s="15"/>
      <c r="M22" s="15"/>
      <c r="N22" s="15"/>
      <c r="O22" s="15"/>
      <c r="P22" s="17"/>
      <c r="Q22" s="25"/>
    </row>
    <row r="23" spans="2:17" ht="15.95" customHeight="1">
      <c r="B23" s="31"/>
      <c r="C23" s="75" t="s">
        <v>11</v>
      </c>
      <c r="D23" s="33"/>
      <c r="E23" s="34"/>
      <c r="F23" s="34"/>
      <c r="G23" s="35"/>
      <c r="H23" s="34"/>
      <c r="I23" s="34"/>
      <c r="J23" s="34"/>
      <c r="K23" s="34"/>
      <c r="L23" s="34"/>
      <c r="M23" s="34"/>
      <c r="N23" s="34"/>
      <c r="O23" s="34"/>
      <c r="P23" s="76"/>
      <c r="Q23" s="69" t="s">
        <v>4</v>
      </c>
    </row>
    <row r="24" spans="2:17" ht="15.95" customHeight="1">
      <c r="B24" s="102" t="s">
        <v>72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4"/>
    </row>
    <row r="25" spans="2:17" ht="15.95" customHeight="1">
      <c r="B25" s="18"/>
      <c r="C25" s="19" t="s">
        <v>64</v>
      </c>
      <c r="D25" s="20"/>
      <c r="E25" s="21"/>
      <c r="F25" s="21"/>
      <c r="G25" s="22"/>
      <c r="H25" s="21"/>
      <c r="I25" s="21"/>
      <c r="J25" s="21"/>
      <c r="K25" s="21"/>
      <c r="L25" s="21"/>
      <c r="M25" s="21"/>
      <c r="N25" s="21"/>
      <c r="O25" s="21"/>
      <c r="P25" s="23"/>
      <c r="Q25" s="24"/>
    </row>
    <row r="26" spans="2:17" ht="15.95" customHeight="1">
      <c r="B26" s="1"/>
      <c r="C26" s="13"/>
      <c r="D26" s="14"/>
      <c r="E26" s="15"/>
      <c r="F26" s="15"/>
      <c r="G26" s="16"/>
      <c r="H26" s="15"/>
      <c r="I26" s="15"/>
      <c r="J26" s="15"/>
      <c r="K26" s="15"/>
      <c r="L26" s="15"/>
      <c r="M26" s="15"/>
      <c r="N26" s="15"/>
      <c r="O26" s="15"/>
      <c r="P26" s="17"/>
      <c r="Q26" s="25"/>
    </row>
    <row r="27" spans="2:17" ht="15.95" customHeight="1">
      <c r="B27" s="1"/>
      <c r="C27" s="13"/>
      <c r="D27" s="14"/>
      <c r="E27" s="15"/>
      <c r="F27" s="15"/>
      <c r="G27" s="16"/>
      <c r="H27" s="15"/>
      <c r="I27" s="15"/>
      <c r="J27" s="15"/>
      <c r="K27" s="15"/>
      <c r="L27" s="15"/>
      <c r="M27" s="15"/>
      <c r="N27" s="15"/>
      <c r="O27" s="15"/>
      <c r="P27" s="17"/>
      <c r="Q27" s="25"/>
    </row>
    <row r="28" spans="2:17" ht="15.95" customHeight="1">
      <c r="B28" s="1"/>
      <c r="C28" s="13" t="s">
        <v>65</v>
      </c>
      <c r="D28" s="14"/>
      <c r="E28" s="15"/>
      <c r="F28" s="15"/>
      <c r="G28" s="16"/>
      <c r="H28" s="15"/>
      <c r="I28" s="15"/>
      <c r="J28" s="15"/>
      <c r="K28" s="15"/>
      <c r="L28" s="15"/>
      <c r="M28" s="15"/>
      <c r="N28" s="15"/>
      <c r="O28" s="15"/>
      <c r="P28" s="17"/>
      <c r="Q28" s="25"/>
    </row>
    <row r="29" spans="2:17" ht="15.95" customHeight="1">
      <c r="B29" s="1"/>
      <c r="C29" s="13"/>
      <c r="D29" s="14"/>
      <c r="E29" s="15"/>
      <c r="F29" s="15"/>
      <c r="G29" s="16"/>
      <c r="H29" s="15"/>
      <c r="I29" s="15"/>
      <c r="J29" s="15"/>
      <c r="K29" s="15"/>
      <c r="L29" s="15"/>
      <c r="M29" s="15"/>
      <c r="N29" s="15"/>
      <c r="O29" s="15"/>
      <c r="P29" s="17"/>
      <c r="Q29" s="25"/>
    </row>
    <row r="30" spans="2:17" ht="15.95" customHeight="1">
      <c r="B30" s="1"/>
      <c r="C30" s="13"/>
      <c r="D30" s="2"/>
      <c r="E30" s="3"/>
      <c r="F30" s="3"/>
      <c r="G30" s="4"/>
      <c r="H30" s="3"/>
      <c r="I30" s="3"/>
      <c r="J30" s="3"/>
      <c r="K30" s="3"/>
      <c r="L30" s="3"/>
      <c r="M30" s="3"/>
      <c r="N30" s="3"/>
      <c r="O30" s="3"/>
      <c r="P30" s="5"/>
      <c r="Q30" s="6"/>
    </row>
    <row r="31" spans="2:17" ht="15.95" customHeight="1" thickBot="1">
      <c r="B31" s="1"/>
      <c r="C31" s="83" t="s">
        <v>11</v>
      </c>
      <c r="D31" s="84"/>
      <c r="E31" s="85"/>
      <c r="F31" s="85"/>
      <c r="G31" s="86"/>
      <c r="H31" s="85"/>
      <c r="I31" s="85"/>
      <c r="J31" s="85"/>
      <c r="K31" s="85"/>
      <c r="L31" s="85"/>
      <c r="M31" s="85"/>
      <c r="N31" s="85"/>
      <c r="O31" s="85"/>
      <c r="P31" s="87"/>
      <c r="Q31" s="92" t="s">
        <v>4</v>
      </c>
    </row>
    <row r="32" spans="2:17" ht="15.95" customHeight="1">
      <c r="B32" s="100" t="s">
        <v>47</v>
      </c>
      <c r="C32" s="101"/>
      <c r="D32" s="88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90"/>
      <c r="Q32" s="93" t="s">
        <v>4</v>
      </c>
    </row>
    <row r="33" spans="2:23" ht="15.95" customHeight="1">
      <c r="B33" s="77"/>
      <c r="C33" s="26" t="s">
        <v>48</v>
      </c>
      <c r="D33" s="78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79"/>
      <c r="Q33" s="94" t="s">
        <v>4</v>
      </c>
      <c r="W33" s="15"/>
    </row>
    <row r="34" spans="2:23" ht="15.95" customHeight="1" thickBot="1">
      <c r="B34" s="50"/>
      <c r="C34" s="80" t="s">
        <v>66</v>
      </c>
      <c r="D34" s="8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82"/>
      <c r="Q34" s="95" t="s">
        <v>4</v>
      </c>
    </row>
    <row r="36" spans="2:23" ht="15.95" customHeight="1">
      <c r="C36" s="7" t="s">
        <v>68</v>
      </c>
    </row>
    <row r="37" spans="2:23" ht="15.95" customHeight="1">
      <c r="C37" s="7" t="s">
        <v>67</v>
      </c>
    </row>
  </sheetData>
  <mergeCells count="7">
    <mergeCell ref="B32:C32"/>
    <mergeCell ref="B24:Q24"/>
    <mergeCell ref="B1:Q1"/>
    <mergeCell ref="B5:Q6"/>
    <mergeCell ref="B7:Q7"/>
    <mergeCell ref="B8:Q8"/>
    <mergeCell ref="B16:Q16"/>
  </mergeCells>
  <phoneticPr fontId="2"/>
  <printOptions horizontalCentered="1"/>
  <pageMargins left="0.19685039370078741" right="0.19685039370078741" top="0.59055118110236227" bottom="0.59055118110236227" header="0.31496062992125984" footer="0.31496062992125984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83"/>
  <sheetViews>
    <sheetView view="pageBreakPreview" zoomScaleNormal="100" zoomScaleSheetLayoutView="100" workbookViewId="0">
      <selection activeCell="D86" sqref="D86"/>
    </sheetView>
  </sheetViews>
  <sheetFormatPr defaultColWidth="9" defaultRowHeight="14.1" customHeight="1"/>
  <cols>
    <col min="1" max="2" width="3.625" style="7" customWidth="1"/>
    <col min="3" max="3" width="34.75" style="7" customWidth="1"/>
    <col min="4" max="4" width="10.875" style="7" bestFit="1" customWidth="1"/>
    <col min="5" max="15" width="3.625" style="7" customWidth="1"/>
    <col min="16" max="16" width="15.625" style="7" customWidth="1"/>
    <col min="17" max="17" width="3.625" style="7" customWidth="1"/>
    <col min="18" max="16384" width="9" style="7"/>
  </cols>
  <sheetData>
    <row r="1" spans="2:17" ht="14.1" customHeight="1"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71" t="s">
        <v>56</v>
      </c>
    </row>
    <row r="2" spans="2:17" ht="14.1" customHeight="1"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2:17" ht="14.1" customHeight="1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2:17" ht="14.1" customHeight="1">
      <c r="B4" s="106" t="s">
        <v>62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</row>
    <row r="5" spans="2:17" ht="14.1" customHeight="1"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</row>
    <row r="6" spans="2:17" ht="14.1" customHeight="1">
      <c r="B6" s="112" t="s">
        <v>45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</row>
    <row r="7" spans="2:17" ht="14.1" customHeight="1" thickBot="1">
      <c r="B7" s="107" t="s">
        <v>43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</row>
    <row r="8" spans="2:17" ht="14.1" customHeight="1">
      <c r="B8" s="119" t="s">
        <v>41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1"/>
    </row>
    <row r="9" spans="2:17" ht="14.1" customHeight="1">
      <c r="B9" s="59" t="s">
        <v>49</v>
      </c>
      <c r="C9" s="19"/>
      <c r="D9" s="26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4"/>
    </row>
    <row r="10" spans="2:17" ht="14.1" customHeight="1">
      <c r="B10" s="27"/>
      <c r="C10" s="19" t="s">
        <v>36</v>
      </c>
      <c r="D10" s="19"/>
      <c r="E10" s="21"/>
      <c r="F10" s="21"/>
      <c r="G10" s="22"/>
      <c r="H10" s="21"/>
      <c r="I10" s="21"/>
      <c r="J10" s="21"/>
      <c r="K10" s="21"/>
      <c r="L10" s="21"/>
      <c r="M10" s="21"/>
      <c r="N10" s="21"/>
      <c r="O10" s="21"/>
      <c r="P10" s="28">
        <v>140000</v>
      </c>
      <c r="Q10" s="24" t="s">
        <v>35</v>
      </c>
    </row>
    <row r="11" spans="2:17" ht="14.1" customHeight="1">
      <c r="B11" s="30"/>
      <c r="C11" s="13" t="s">
        <v>5</v>
      </c>
      <c r="D11" s="14">
        <v>70000</v>
      </c>
      <c r="E11" s="15" t="s">
        <v>4</v>
      </c>
      <c r="F11" s="15" t="s">
        <v>0</v>
      </c>
      <c r="G11" s="16">
        <v>1</v>
      </c>
      <c r="H11" s="15" t="s">
        <v>3</v>
      </c>
      <c r="I11" s="15" t="s">
        <v>0</v>
      </c>
      <c r="J11" s="15">
        <v>2</v>
      </c>
      <c r="K11" s="15" t="s">
        <v>2</v>
      </c>
      <c r="L11" s="15"/>
      <c r="M11" s="15"/>
      <c r="N11" s="15"/>
      <c r="O11" s="15" t="s">
        <v>1</v>
      </c>
      <c r="P11" s="17">
        <f>D11*G11*J11</f>
        <v>140000</v>
      </c>
      <c r="Q11" s="25" t="s">
        <v>4</v>
      </c>
    </row>
    <row r="12" spans="2:17" ht="14.1" customHeight="1">
      <c r="B12" s="31"/>
      <c r="C12" s="32" t="s">
        <v>11</v>
      </c>
      <c r="D12" s="33"/>
      <c r="E12" s="34"/>
      <c r="F12" s="34"/>
      <c r="G12" s="35"/>
      <c r="H12" s="34"/>
      <c r="I12" s="34"/>
      <c r="J12" s="34"/>
      <c r="K12" s="34"/>
      <c r="L12" s="34"/>
      <c r="M12" s="34"/>
      <c r="N12" s="34"/>
      <c r="O12" s="34"/>
      <c r="P12" s="36">
        <f>P11</f>
        <v>140000</v>
      </c>
      <c r="Q12" s="69" t="s">
        <v>4</v>
      </c>
    </row>
    <row r="13" spans="2:17" ht="14.1" customHeight="1">
      <c r="B13" s="67" t="s">
        <v>22</v>
      </c>
      <c r="C13" s="19"/>
      <c r="D13" s="23"/>
      <c r="E13" s="21"/>
      <c r="F13" s="21"/>
      <c r="G13" s="22"/>
      <c r="H13" s="21"/>
      <c r="I13" s="21"/>
      <c r="J13" s="21"/>
      <c r="K13" s="21"/>
      <c r="L13" s="21"/>
      <c r="M13" s="21"/>
      <c r="N13" s="21"/>
      <c r="O13" s="21"/>
      <c r="P13" s="23"/>
      <c r="Q13" s="24"/>
    </row>
    <row r="14" spans="2:17" ht="14.1" customHeight="1">
      <c r="B14" s="1" t="s">
        <v>50</v>
      </c>
      <c r="C14" s="13"/>
      <c r="D14" s="17"/>
      <c r="E14" s="15"/>
      <c r="F14" s="15"/>
      <c r="G14" s="16"/>
      <c r="H14" s="15"/>
      <c r="I14" s="15"/>
      <c r="J14" s="15"/>
      <c r="K14" s="15"/>
      <c r="L14" s="15"/>
      <c r="M14" s="15"/>
      <c r="N14" s="15"/>
      <c r="O14" s="15"/>
      <c r="P14" s="17"/>
      <c r="Q14" s="25"/>
    </row>
    <row r="15" spans="2:17" ht="14.1" customHeight="1">
      <c r="B15" s="1"/>
      <c r="C15" s="19" t="s">
        <v>6</v>
      </c>
      <c r="D15" s="20"/>
      <c r="E15" s="21"/>
      <c r="F15" s="21"/>
      <c r="G15" s="22"/>
      <c r="H15" s="21"/>
      <c r="I15" s="21"/>
      <c r="J15" s="21"/>
      <c r="K15" s="21"/>
      <c r="L15" s="21"/>
      <c r="M15" s="21"/>
      <c r="N15" s="21"/>
      <c r="O15" s="21"/>
      <c r="P15" s="68">
        <f>P16+P17</f>
        <v>1052000</v>
      </c>
      <c r="Q15" s="24" t="s">
        <v>35</v>
      </c>
    </row>
    <row r="16" spans="2:17" ht="14.1" customHeight="1">
      <c r="B16" s="1"/>
      <c r="C16" s="13" t="s">
        <v>7</v>
      </c>
      <c r="D16" s="14">
        <v>15000</v>
      </c>
      <c r="E16" s="15" t="s">
        <v>4</v>
      </c>
      <c r="F16" s="15" t="s">
        <v>0</v>
      </c>
      <c r="G16" s="16">
        <v>1</v>
      </c>
      <c r="H16" s="15" t="s">
        <v>9</v>
      </c>
      <c r="I16" s="15" t="s">
        <v>0</v>
      </c>
      <c r="J16" s="15">
        <v>60</v>
      </c>
      <c r="K16" s="15" t="s">
        <v>10</v>
      </c>
      <c r="L16" s="15"/>
      <c r="M16" s="15"/>
      <c r="N16" s="15"/>
      <c r="O16" s="15" t="s">
        <v>1</v>
      </c>
      <c r="P16" s="17">
        <f>D16*G16*J16</f>
        <v>900000</v>
      </c>
      <c r="Q16" s="25" t="s">
        <v>4</v>
      </c>
    </row>
    <row r="17" spans="2:17" ht="14.1" customHeight="1">
      <c r="B17" s="1"/>
      <c r="C17" s="13" t="s">
        <v>8</v>
      </c>
      <c r="D17" s="14"/>
      <c r="E17" s="15"/>
      <c r="F17" s="15"/>
      <c r="G17" s="16"/>
      <c r="H17" s="15"/>
      <c r="I17" s="15"/>
      <c r="J17" s="15"/>
      <c r="K17" s="15"/>
      <c r="L17" s="15"/>
      <c r="M17" s="15"/>
      <c r="N17" s="15"/>
      <c r="O17" s="15"/>
      <c r="P17" s="60">
        <f>P19+P20+P21</f>
        <v>152000</v>
      </c>
      <c r="Q17" s="25" t="s">
        <v>4</v>
      </c>
    </row>
    <row r="18" spans="2:17" ht="14.1" customHeight="1">
      <c r="B18" s="1"/>
      <c r="C18" s="13" t="s">
        <v>16</v>
      </c>
      <c r="D18" s="14"/>
      <c r="E18" s="15"/>
      <c r="F18" s="15"/>
      <c r="G18" s="16"/>
      <c r="H18" s="15"/>
      <c r="I18" s="15"/>
      <c r="J18" s="15"/>
      <c r="K18" s="15"/>
      <c r="L18" s="15"/>
      <c r="M18" s="15"/>
      <c r="N18" s="15"/>
      <c r="O18" s="15"/>
      <c r="P18" s="17"/>
      <c r="Q18" s="25"/>
    </row>
    <row r="19" spans="2:17" ht="14.1" customHeight="1">
      <c r="B19" s="1"/>
      <c r="C19" s="13" t="s">
        <v>17</v>
      </c>
      <c r="D19" s="14">
        <v>3500</v>
      </c>
      <c r="E19" s="15" t="s">
        <v>4</v>
      </c>
      <c r="F19" s="15" t="s">
        <v>0</v>
      </c>
      <c r="G19" s="16">
        <v>1</v>
      </c>
      <c r="H19" s="15" t="s">
        <v>9</v>
      </c>
      <c r="I19" s="15" t="s">
        <v>0</v>
      </c>
      <c r="J19" s="15">
        <v>4</v>
      </c>
      <c r="K19" s="15" t="s">
        <v>2</v>
      </c>
      <c r="L19" s="15"/>
      <c r="M19" s="15"/>
      <c r="N19" s="15"/>
      <c r="O19" s="15" t="s">
        <v>1</v>
      </c>
      <c r="P19" s="17">
        <f>D19*G19*J19</f>
        <v>14000</v>
      </c>
      <c r="Q19" s="25" t="s">
        <v>4</v>
      </c>
    </row>
    <row r="20" spans="2:17" ht="14.1" customHeight="1">
      <c r="B20" s="1"/>
      <c r="C20" s="13" t="s">
        <v>19</v>
      </c>
      <c r="D20" s="14">
        <v>64000</v>
      </c>
      <c r="E20" s="15" t="s">
        <v>4</v>
      </c>
      <c r="F20" s="15" t="s">
        <v>0</v>
      </c>
      <c r="G20" s="16">
        <v>1</v>
      </c>
      <c r="H20" s="15" t="s">
        <v>9</v>
      </c>
      <c r="I20" s="15" t="s">
        <v>0</v>
      </c>
      <c r="J20" s="15">
        <v>1</v>
      </c>
      <c r="K20" s="15" t="s">
        <v>2</v>
      </c>
      <c r="L20" s="15"/>
      <c r="M20" s="15"/>
      <c r="N20" s="15"/>
      <c r="O20" s="15" t="s">
        <v>1</v>
      </c>
      <c r="P20" s="17">
        <f>D20*G20*J20</f>
        <v>64000</v>
      </c>
      <c r="Q20" s="25" t="s">
        <v>4</v>
      </c>
    </row>
    <row r="21" spans="2:17" ht="14.1" customHeight="1">
      <c r="B21" s="1"/>
      <c r="C21" s="13" t="s">
        <v>55</v>
      </c>
      <c r="D21" s="14">
        <v>37000</v>
      </c>
      <c r="E21" s="15" t="s">
        <v>4</v>
      </c>
      <c r="F21" s="15" t="s">
        <v>0</v>
      </c>
      <c r="G21" s="16">
        <v>1</v>
      </c>
      <c r="H21" s="15" t="s">
        <v>9</v>
      </c>
      <c r="I21" s="15" t="s">
        <v>0</v>
      </c>
      <c r="J21" s="15">
        <v>2</v>
      </c>
      <c r="K21" s="15" t="s">
        <v>2</v>
      </c>
      <c r="L21" s="15"/>
      <c r="M21" s="15"/>
      <c r="N21" s="15"/>
      <c r="O21" s="15" t="s">
        <v>1</v>
      </c>
      <c r="P21" s="17">
        <f>D21*G21*J21</f>
        <v>74000</v>
      </c>
      <c r="Q21" s="25" t="s">
        <v>4</v>
      </c>
    </row>
    <row r="22" spans="2:17" ht="14.1" customHeight="1">
      <c r="B22" s="1"/>
      <c r="C22" s="32" t="s">
        <v>11</v>
      </c>
      <c r="D22" s="33"/>
      <c r="E22" s="34"/>
      <c r="F22" s="34"/>
      <c r="G22" s="35"/>
      <c r="H22" s="34"/>
      <c r="I22" s="34"/>
      <c r="J22" s="34"/>
      <c r="K22" s="34"/>
      <c r="L22" s="34"/>
      <c r="M22" s="34"/>
      <c r="N22" s="34"/>
      <c r="O22" s="34"/>
      <c r="P22" s="36">
        <f>P16+P17</f>
        <v>1052000</v>
      </c>
      <c r="Q22" s="69" t="s">
        <v>4</v>
      </c>
    </row>
    <row r="23" spans="2:17" ht="14.1" customHeight="1">
      <c r="B23" s="18" t="s">
        <v>51</v>
      </c>
      <c r="C23" s="13"/>
      <c r="D23" s="17"/>
      <c r="E23" s="15"/>
      <c r="F23" s="15"/>
      <c r="G23" s="16"/>
      <c r="H23" s="15"/>
      <c r="I23" s="15"/>
      <c r="J23" s="15"/>
      <c r="K23" s="15"/>
      <c r="L23" s="15"/>
      <c r="M23" s="15"/>
      <c r="N23" s="15"/>
      <c r="O23" s="15"/>
      <c r="P23" s="17"/>
      <c r="Q23" s="25"/>
    </row>
    <row r="24" spans="2:17" ht="14.1" customHeight="1">
      <c r="B24" s="1"/>
      <c r="C24" s="19" t="s">
        <v>6</v>
      </c>
      <c r="D24" s="20"/>
      <c r="E24" s="21"/>
      <c r="F24" s="21"/>
      <c r="G24" s="22"/>
      <c r="H24" s="21"/>
      <c r="I24" s="21"/>
      <c r="J24" s="21"/>
      <c r="K24" s="21"/>
      <c r="L24" s="21"/>
      <c r="M24" s="21"/>
      <c r="N24" s="21"/>
      <c r="O24" s="21"/>
      <c r="P24" s="68">
        <f>P25+P26</f>
        <v>504000</v>
      </c>
      <c r="Q24" s="24" t="s">
        <v>35</v>
      </c>
    </row>
    <row r="25" spans="2:17" ht="14.1" customHeight="1">
      <c r="B25" s="1"/>
      <c r="C25" s="13" t="s">
        <v>7</v>
      </c>
      <c r="D25" s="14">
        <v>12000</v>
      </c>
      <c r="E25" s="15" t="s">
        <v>4</v>
      </c>
      <c r="F25" s="15" t="s">
        <v>0</v>
      </c>
      <c r="G25" s="16">
        <v>1</v>
      </c>
      <c r="H25" s="15" t="s">
        <v>9</v>
      </c>
      <c r="I25" s="15" t="s">
        <v>0</v>
      </c>
      <c r="J25" s="15">
        <v>32</v>
      </c>
      <c r="K25" s="15" t="s">
        <v>10</v>
      </c>
      <c r="L25" s="15"/>
      <c r="M25" s="15"/>
      <c r="N25" s="15"/>
      <c r="O25" s="15" t="s">
        <v>1</v>
      </c>
      <c r="P25" s="17">
        <f>D25*G25*J25</f>
        <v>384000</v>
      </c>
      <c r="Q25" s="25" t="s">
        <v>4</v>
      </c>
    </row>
    <row r="26" spans="2:17" ht="14.1" customHeight="1">
      <c r="B26" s="1"/>
      <c r="C26" s="13" t="s">
        <v>8</v>
      </c>
      <c r="D26" s="14"/>
      <c r="E26" s="15"/>
      <c r="F26" s="15"/>
      <c r="G26" s="16"/>
      <c r="H26" s="15"/>
      <c r="I26" s="15"/>
      <c r="J26" s="15"/>
      <c r="K26" s="15"/>
      <c r="L26" s="15"/>
      <c r="M26" s="15"/>
      <c r="N26" s="15"/>
      <c r="O26" s="15"/>
      <c r="P26" s="17">
        <f>P28+P29+P30</f>
        <v>120000</v>
      </c>
      <c r="Q26" s="25" t="s">
        <v>4</v>
      </c>
    </row>
    <row r="27" spans="2:17" ht="14.1" customHeight="1">
      <c r="B27" s="1"/>
      <c r="C27" s="13" t="s">
        <v>16</v>
      </c>
      <c r="D27" s="14"/>
      <c r="E27" s="15"/>
      <c r="F27" s="15"/>
      <c r="G27" s="16"/>
      <c r="H27" s="15"/>
      <c r="I27" s="15"/>
      <c r="J27" s="15"/>
      <c r="K27" s="15"/>
      <c r="L27" s="15"/>
      <c r="M27" s="15"/>
      <c r="N27" s="15"/>
      <c r="O27" s="15"/>
      <c r="P27" s="17"/>
      <c r="Q27" s="25"/>
    </row>
    <row r="28" spans="2:17" ht="14.1" customHeight="1">
      <c r="B28" s="1"/>
      <c r="C28" s="13" t="s">
        <v>17</v>
      </c>
      <c r="D28" s="14">
        <v>15000</v>
      </c>
      <c r="E28" s="15" t="s">
        <v>4</v>
      </c>
      <c r="F28" s="15" t="s">
        <v>0</v>
      </c>
      <c r="G28" s="16">
        <v>1</v>
      </c>
      <c r="H28" s="15" t="s">
        <v>9</v>
      </c>
      <c r="I28" s="15" t="s">
        <v>0</v>
      </c>
      <c r="J28" s="15">
        <v>2</v>
      </c>
      <c r="K28" s="15" t="s">
        <v>2</v>
      </c>
      <c r="L28" s="15"/>
      <c r="M28" s="15"/>
      <c r="N28" s="15"/>
      <c r="O28" s="15" t="s">
        <v>1</v>
      </c>
      <c r="P28" s="17">
        <f>D28*G28*J28</f>
        <v>30000</v>
      </c>
      <c r="Q28" s="25" t="s">
        <v>4</v>
      </c>
    </row>
    <row r="29" spans="2:17" ht="14.1" customHeight="1">
      <c r="B29" s="1"/>
      <c r="C29" s="13" t="s">
        <v>18</v>
      </c>
      <c r="D29" s="14">
        <v>30000</v>
      </c>
      <c r="E29" s="15" t="s">
        <v>4</v>
      </c>
      <c r="F29" s="15" t="s">
        <v>0</v>
      </c>
      <c r="G29" s="16">
        <v>1</v>
      </c>
      <c r="H29" s="15" t="s">
        <v>9</v>
      </c>
      <c r="I29" s="15" t="s">
        <v>0</v>
      </c>
      <c r="J29" s="15">
        <v>2</v>
      </c>
      <c r="K29" s="15" t="s">
        <v>2</v>
      </c>
      <c r="L29" s="15"/>
      <c r="M29" s="15"/>
      <c r="N29" s="15"/>
      <c r="O29" s="15" t="s">
        <v>1</v>
      </c>
      <c r="P29" s="17">
        <f>D29*G29*J29</f>
        <v>60000</v>
      </c>
      <c r="Q29" s="25" t="s">
        <v>4</v>
      </c>
    </row>
    <row r="30" spans="2:17" ht="14.1" customHeight="1">
      <c r="B30" s="1"/>
      <c r="C30" s="13" t="s">
        <v>17</v>
      </c>
      <c r="D30" s="14">
        <v>750</v>
      </c>
      <c r="E30" s="15" t="s">
        <v>4</v>
      </c>
      <c r="F30" s="15" t="s">
        <v>0</v>
      </c>
      <c r="G30" s="16">
        <v>1</v>
      </c>
      <c r="H30" s="15" t="s">
        <v>9</v>
      </c>
      <c r="I30" s="15" t="s">
        <v>0</v>
      </c>
      <c r="J30" s="15">
        <v>40</v>
      </c>
      <c r="K30" s="15" t="s">
        <v>2</v>
      </c>
      <c r="L30" s="15"/>
      <c r="M30" s="15"/>
      <c r="N30" s="15"/>
      <c r="O30" s="15" t="s">
        <v>1</v>
      </c>
      <c r="P30" s="17">
        <f>D30*G30*J30</f>
        <v>30000</v>
      </c>
      <c r="Q30" s="25" t="s">
        <v>4</v>
      </c>
    </row>
    <row r="31" spans="2:17" ht="14.1" customHeight="1">
      <c r="B31" s="8"/>
      <c r="C31" s="32" t="s">
        <v>11</v>
      </c>
      <c r="D31" s="33"/>
      <c r="E31" s="34"/>
      <c r="F31" s="34"/>
      <c r="G31" s="35"/>
      <c r="H31" s="34"/>
      <c r="I31" s="34"/>
      <c r="J31" s="34"/>
      <c r="K31" s="34"/>
      <c r="L31" s="34"/>
      <c r="M31" s="34"/>
      <c r="N31" s="34"/>
      <c r="O31" s="34"/>
      <c r="P31" s="36">
        <f>P25+P26</f>
        <v>504000</v>
      </c>
      <c r="Q31" s="69" t="s">
        <v>4</v>
      </c>
    </row>
    <row r="32" spans="2:17" ht="14.1" customHeight="1">
      <c r="B32" s="1" t="s">
        <v>52</v>
      </c>
      <c r="C32" s="13"/>
      <c r="D32" s="17"/>
      <c r="E32" s="15"/>
      <c r="F32" s="15"/>
      <c r="G32" s="16"/>
      <c r="H32" s="15"/>
      <c r="I32" s="15"/>
      <c r="J32" s="15"/>
      <c r="K32" s="15"/>
      <c r="L32" s="15"/>
      <c r="M32" s="15"/>
      <c r="N32" s="15"/>
      <c r="O32" s="15"/>
      <c r="P32" s="17"/>
      <c r="Q32" s="25"/>
    </row>
    <row r="33" spans="2:17" ht="14.1" customHeight="1">
      <c r="B33" s="1"/>
      <c r="C33" s="19" t="s">
        <v>6</v>
      </c>
      <c r="D33" s="20"/>
      <c r="E33" s="21"/>
      <c r="F33" s="21"/>
      <c r="G33" s="22"/>
      <c r="H33" s="21"/>
      <c r="I33" s="21"/>
      <c r="J33" s="21"/>
      <c r="K33" s="21"/>
      <c r="L33" s="21"/>
      <c r="M33" s="21"/>
      <c r="N33" s="21"/>
      <c r="O33" s="21"/>
      <c r="P33" s="68">
        <f>P34+P35</f>
        <v>186000</v>
      </c>
      <c r="Q33" s="24" t="s">
        <v>35</v>
      </c>
    </row>
    <row r="34" spans="2:17" ht="14.1" customHeight="1">
      <c r="B34" s="1"/>
      <c r="C34" s="13" t="s">
        <v>7</v>
      </c>
      <c r="D34" s="14">
        <v>30000</v>
      </c>
      <c r="E34" s="15" t="s">
        <v>4</v>
      </c>
      <c r="F34" s="15" t="s">
        <v>0</v>
      </c>
      <c r="G34" s="16">
        <v>1</v>
      </c>
      <c r="H34" s="15" t="s">
        <v>9</v>
      </c>
      <c r="I34" s="15" t="s">
        <v>0</v>
      </c>
      <c r="J34" s="15">
        <v>3</v>
      </c>
      <c r="K34" s="15" t="s">
        <v>10</v>
      </c>
      <c r="L34" s="15"/>
      <c r="M34" s="15"/>
      <c r="N34" s="15"/>
      <c r="O34" s="15" t="s">
        <v>1</v>
      </c>
      <c r="P34" s="17">
        <f>D34*G34*J34</f>
        <v>90000</v>
      </c>
      <c r="Q34" s="25" t="s">
        <v>4</v>
      </c>
    </row>
    <row r="35" spans="2:17" ht="14.1" customHeight="1">
      <c r="B35" s="1"/>
      <c r="C35" s="13" t="s">
        <v>8</v>
      </c>
      <c r="D35" s="14"/>
      <c r="E35" s="15"/>
      <c r="F35" s="15"/>
      <c r="G35" s="16"/>
      <c r="H35" s="15"/>
      <c r="I35" s="15"/>
      <c r="J35" s="15"/>
      <c r="K35" s="15"/>
      <c r="L35" s="15"/>
      <c r="M35" s="15"/>
      <c r="N35" s="15"/>
      <c r="O35" s="15"/>
      <c r="P35" s="17">
        <v>96000</v>
      </c>
      <c r="Q35" s="25" t="s">
        <v>35</v>
      </c>
    </row>
    <row r="36" spans="2:17" ht="14.1" customHeight="1">
      <c r="B36" s="1"/>
      <c r="C36" s="13" t="s">
        <v>19</v>
      </c>
      <c r="D36" s="14">
        <v>32000</v>
      </c>
      <c r="E36" s="15" t="s">
        <v>4</v>
      </c>
      <c r="F36" s="15" t="s">
        <v>0</v>
      </c>
      <c r="G36" s="16">
        <v>1</v>
      </c>
      <c r="H36" s="15" t="s">
        <v>9</v>
      </c>
      <c r="I36" s="15" t="s">
        <v>0</v>
      </c>
      <c r="J36" s="15">
        <v>3</v>
      </c>
      <c r="K36" s="15" t="s">
        <v>2</v>
      </c>
      <c r="L36" s="15"/>
      <c r="M36" s="15"/>
      <c r="N36" s="15"/>
      <c r="O36" s="15" t="s">
        <v>1</v>
      </c>
      <c r="P36" s="17">
        <f>D36*G36*J36</f>
        <v>96000</v>
      </c>
      <c r="Q36" s="25" t="s">
        <v>4</v>
      </c>
    </row>
    <row r="37" spans="2:17" ht="14.1" customHeight="1" thickBot="1">
      <c r="B37" s="8"/>
      <c r="C37" s="38" t="s">
        <v>11</v>
      </c>
      <c r="D37" s="9"/>
      <c r="E37" s="10"/>
      <c r="F37" s="10"/>
      <c r="G37" s="11"/>
      <c r="H37" s="10"/>
      <c r="I37" s="10"/>
      <c r="J37" s="10"/>
      <c r="K37" s="10"/>
      <c r="L37" s="10"/>
      <c r="M37" s="10"/>
      <c r="N37" s="10"/>
      <c r="O37" s="10"/>
      <c r="P37" s="12">
        <f>SUM(P34:P36)</f>
        <v>282000</v>
      </c>
      <c r="Q37" s="91" t="s">
        <v>4</v>
      </c>
    </row>
    <row r="38" spans="2:17" ht="14.1" customHeight="1" thickTop="1" thickBot="1">
      <c r="B38" s="115" t="s">
        <v>46</v>
      </c>
      <c r="C38" s="116"/>
      <c r="D38" s="53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4">
        <f>P12+P22+P31+P37</f>
        <v>1978000</v>
      </c>
      <c r="Q38" s="97" t="s">
        <v>4</v>
      </c>
    </row>
    <row r="39" spans="2:17" ht="14.1" customHeight="1">
      <c r="B39" s="119" t="s">
        <v>42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1"/>
    </row>
    <row r="40" spans="2:17" ht="14.1" customHeight="1">
      <c r="B40" s="67" t="s">
        <v>53</v>
      </c>
      <c r="C40" s="19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4"/>
    </row>
    <row r="41" spans="2:17" ht="14.1" customHeight="1">
      <c r="B41" s="18"/>
      <c r="C41" s="19" t="s">
        <v>6</v>
      </c>
      <c r="D41" s="20"/>
      <c r="E41" s="21"/>
      <c r="F41" s="21"/>
      <c r="G41" s="22"/>
      <c r="H41" s="21"/>
      <c r="I41" s="21"/>
      <c r="J41" s="21"/>
      <c r="K41" s="21"/>
      <c r="L41" s="21"/>
      <c r="M41" s="21"/>
      <c r="N41" s="21"/>
      <c r="O41" s="21"/>
      <c r="P41" s="68">
        <f>P43+P44+P46+P47</f>
        <v>457800</v>
      </c>
      <c r="Q41" s="24" t="s">
        <v>35</v>
      </c>
    </row>
    <row r="42" spans="2:17" ht="14.1" customHeight="1">
      <c r="B42" s="1"/>
      <c r="C42" s="13" t="s">
        <v>7</v>
      </c>
      <c r="D42" s="14"/>
      <c r="E42" s="15"/>
      <c r="F42" s="15"/>
      <c r="G42" s="16"/>
      <c r="H42" s="15"/>
      <c r="I42" s="15"/>
      <c r="J42" s="15"/>
      <c r="K42" s="15"/>
      <c r="L42" s="15"/>
      <c r="M42" s="15"/>
      <c r="N42" s="15"/>
      <c r="O42" s="15"/>
      <c r="P42" s="17"/>
      <c r="Q42" s="25"/>
    </row>
    <row r="43" spans="2:17" ht="14.1" customHeight="1">
      <c r="B43" s="1"/>
      <c r="C43" s="13" t="s">
        <v>23</v>
      </c>
      <c r="D43" s="14">
        <v>25000</v>
      </c>
      <c r="E43" s="15" t="s">
        <v>4</v>
      </c>
      <c r="F43" s="15" t="s">
        <v>0</v>
      </c>
      <c r="G43" s="16">
        <v>1</v>
      </c>
      <c r="H43" s="15" t="s">
        <v>9</v>
      </c>
      <c r="I43" s="15" t="s">
        <v>0</v>
      </c>
      <c r="J43" s="15">
        <v>10</v>
      </c>
      <c r="K43" s="15" t="s">
        <v>2</v>
      </c>
      <c r="L43" s="15"/>
      <c r="M43" s="15"/>
      <c r="N43" s="15"/>
      <c r="O43" s="15" t="s">
        <v>1</v>
      </c>
      <c r="P43" s="17">
        <f>D43*G43*J43</f>
        <v>250000</v>
      </c>
      <c r="Q43" s="25" t="s">
        <v>4</v>
      </c>
    </row>
    <row r="44" spans="2:17" ht="14.1" customHeight="1">
      <c r="B44" s="1"/>
      <c r="C44" s="13" t="s">
        <v>23</v>
      </c>
      <c r="D44" s="14">
        <v>16000</v>
      </c>
      <c r="E44" s="15" t="s">
        <v>4</v>
      </c>
      <c r="F44" s="15" t="s">
        <v>0</v>
      </c>
      <c r="G44" s="16">
        <v>1</v>
      </c>
      <c r="H44" s="15" t="s">
        <v>9</v>
      </c>
      <c r="I44" s="15" t="s">
        <v>0</v>
      </c>
      <c r="J44" s="15">
        <v>10</v>
      </c>
      <c r="K44" s="15" t="s">
        <v>2</v>
      </c>
      <c r="L44" s="15"/>
      <c r="M44" s="15"/>
      <c r="N44" s="15"/>
      <c r="O44" s="15" t="s">
        <v>1</v>
      </c>
      <c r="P44" s="17">
        <f>D44*G44*J44</f>
        <v>160000</v>
      </c>
      <c r="Q44" s="25" t="s">
        <v>4</v>
      </c>
    </row>
    <row r="45" spans="2:17" ht="14.1" customHeight="1">
      <c r="B45" s="1"/>
      <c r="C45" s="13" t="s">
        <v>8</v>
      </c>
      <c r="D45" s="14"/>
      <c r="E45" s="15"/>
      <c r="F45" s="15"/>
      <c r="G45" s="16"/>
      <c r="H45" s="15"/>
      <c r="I45" s="15"/>
      <c r="J45" s="15"/>
      <c r="K45" s="15"/>
      <c r="L45" s="15"/>
      <c r="M45" s="15"/>
      <c r="N45" s="15"/>
      <c r="O45" s="15"/>
      <c r="P45" s="17"/>
      <c r="Q45" s="25"/>
    </row>
    <row r="46" spans="2:17" ht="14.1" customHeight="1">
      <c r="B46" s="1"/>
      <c r="C46" s="13" t="s">
        <v>24</v>
      </c>
      <c r="D46" s="14">
        <v>2980</v>
      </c>
      <c r="E46" s="15" t="s">
        <v>4</v>
      </c>
      <c r="F46" s="15" t="s">
        <v>0</v>
      </c>
      <c r="G46" s="16">
        <v>1</v>
      </c>
      <c r="H46" s="15" t="s">
        <v>9</v>
      </c>
      <c r="I46" s="15" t="s">
        <v>0</v>
      </c>
      <c r="J46" s="15">
        <v>10</v>
      </c>
      <c r="K46" s="15" t="s">
        <v>2</v>
      </c>
      <c r="L46" s="15"/>
      <c r="M46" s="15"/>
      <c r="N46" s="15"/>
      <c r="O46" s="15" t="s">
        <v>1</v>
      </c>
      <c r="P46" s="17">
        <f>D46*G46*J46</f>
        <v>29800</v>
      </c>
      <c r="Q46" s="25" t="s">
        <v>4</v>
      </c>
    </row>
    <row r="47" spans="2:17" ht="14.1" customHeight="1">
      <c r="B47" s="1"/>
      <c r="C47" s="13" t="s">
        <v>24</v>
      </c>
      <c r="D47" s="14">
        <v>1800</v>
      </c>
      <c r="E47" s="15" t="s">
        <v>4</v>
      </c>
      <c r="F47" s="15" t="s">
        <v>0</v>
      </c>
      <c r="G47" s="16">
        <v>1</v>
      </c>
      <c r="H47" s="15" t="s">
        <v>9</v>
      </c>
      <c r="I47" s="15" t="s">
        <v>0</v>
      </c>
      <c r="J47" s="15">
        <v>10</v>
      </c>
      <c r="K47" s="15" t="s">
        <v>2</v>
      </c>
      <c r="L47" s="15"/>
      <c r="M47" s="15"/>
      <c r="N47" s="15"/>
      <c r="O47" s="15" t="s">
        <v>1</v>
      </c>
      <c r="P47" s="17">
        <f>D47*G47*J47</f>
        <v>18000</v>
      </c>
      <c r="Q47" s="25" t="s">
        <v>4</v>
      </c>
    </row>
    <row r="48" spans="2:17" ht="14.1" customHeight="1">
      <c r="B48" s="1"/>
      <c r="C48" s="13" t="s">
        <v>36</v>
      </c>
      <c r="D48" s="13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61">
        <f>SUM(P50)</f>
        <v>50000</v>
      </c>
      <c r="Q48" s="25" t="s">
        <v>35</v>
      </c>
    </row>
    <row r="49" spans="2:17" ht="14.1" customHeight="1">
      <c r="B49" s="1"/>
      <c r="C49" s="13" t="s">
        <v>26</v>
      </c>
      <c r="D49" s="13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25"/>
    </row>
    <row r="50" spans="2:17" ht="14.1" customHeight="1">
      <c r="B50" s="1"/>
      <c r="C50" s="13" t="s">
        <v>13</v>
      </c>
      <c r="D50" s="14"/>
      <c r="E50" s="15"/>
      <c r="F50" s="15"/>
      <c r="G50" s="16"/>
      <c r="H50" s="15"/>
      <c r="I50" s="15"/>
      <c r="J50" s="15"/>
      <c r="K50" s="15"/>
      <c r="L50" s="15"/>
      <c r="M50" s="15"/>
      <c r="N50" s="15"/>
      <c r="O50" s="15" t="s">
        <v>1</v>
      </c>
      <c r="P50" s="17">
        <f>P52+P53</f>
        <v>50000</v>
      </c>
      <c r="Q50" s="25" t="s">
        <v>4</v>
      </c>
    </row>
    <row r="51" spans="2:17" ht="14.1" customHeight="1">
      <c r="B51" s="1"/>
      <c r="C51" s="13" t="s">
        <v>16</v>
      </c>
      <c r="D51" s="13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25"/>
    </row>
    <row r="52" spans="2:17" ht="14.1" customHeight="1">
      <c r="B52" s="1"/>
      <c r="C52" s="13" t="s">
        <v>25</v>
      </c>
      <c r="D52" s="14">
        <v>5000</v>
      </c>
      <c r="E52" s="15" t="s">
        <v>4</v>
      </c>
      <c r="F52" s="15" t="s">
        <v>0</v>
      </c>
      <c r="G52" s="16">
        <v>2</v>
      </c>
      <c r="H52" s="15" t="s">
        <v>15</v>
      </c>
      <c r="I52" s="15"/>
      <c r="J52" s="15"/>
      <c r="K52" s="15"/>
      <c r="L52" s="15"/>
      <c r="M52" s="15"/>
      <c r="N52" s="15"/>
      <c r="O52" s="15" t="s">
        <v>1</v>
      </c>
      <c r="P52" s="17">
        <f>D52*G52</f>
        <v>10000</v>
      </c>
      <c r="Q52" s="25" t="s">
        <v>4</v>
      </c>
    </row>
    <row r="53" spans="2:17" ht="14.1" customHeight="1">
      <c r="B53" s="1"/>
      <c r="C53" s="13" t="s">
        <v>25</v>
      </c>
      <c r="D53" s="14">
        <v>10000</v>
      </c>
      <c r="E53" s="15" t="s">
        <v>4</v>
      </c>
      <c r="F53" s="15" t="s">
        <v>0</v>
      </c>
      <c r="G53" s="16">
        <v>4</v>
      </c>
      <c r="H53" s="15" t="s">
        <v>15</v>
      </c>
      <c r="I53" s="15"/>
      <c r="J53" s="15"/>
      <c r="K53" s="15"/>
      <c r="L53" s="15"/>
      <c r="M53" s="15"/>
      <c r="N53" s="15"/>
      <c r="O53" s="15" t="s">
        <v>1</v>
      </c>
      <c r="P53" s="17">
        <f t="shared" ref="P53" si="0">D53*G53</f>
        <v>40000</v>
      </c>
      <c r="Q53" s="25" t="s">
        <v>4</v>
      </c>
    </row>
    <row r="54" spans="2:17" ht="14.1" customHeight="1">
      <c r="B54" s="31"/>
      <c r="C54" s="32" t="s">
        <v>11</v>
      </c>
      <c r="D54" s="33"/>
      <c r="E54" s="34"/>
      <c r="F54" s="34"/>
      <c r="G54" s="35"/>
      <c r="H54" s="34"/>
      <c r="I54" s="34"/>
      <c r="J54" s="34"/>
      <c r="K54" s="34"/>
      <c r="L54" s="34"/>
      <c r="M54" s="34"/>
      <c r="N54" s="34"/>
      <c r="O54" s="34"/>
      <c r="P54" s="36">
        <f>SUM(P41,P48)</f>
        <v>507800</v>
      </c>
      <c r="Q54" s="69" t="s">
        <v>4</v>
      </c>
    </row>
    <row r="55" spans="2:17" ht="14.1" customHeight="1">
      <c r="B55" s="67" t="s">
        <v>59</v>
      </c>
      <c r="C55" s="19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4"/>
    </row>
    <row r="56" spans="2:17" ht="14.1" customHeight="1">
      <c r="B56" s="18"/>
      <c r="C56" s="19" t="s">
        <v>60</v>
      </c>
      <c r="D56" s="20"/>
      <c r="E56" s="21"/>
      <c r="F56" s="21"/>
      <c r="G56" s="22"/>
      <c r="H56" s="21"/>
      <c r="I56" s="21"/>
      <c r="J56" s="21"/>
      <c r="K56" s="21"/>
      <c r="L56" s="21"/>
      <c r="M56" s="21"/>
      <c r="N56" s="21"/>
      <c r="O56" s="21"/>
      <c r="P56" s="68">
        <f>SUM(P57:P59)</f>
        <v>1195948.8</v>
      </c>
      <c r="Q56" s="24" t="s">
        <v>35</v>
      </c>
    </row>
    <row r="57" spans="2:17" ht="14.1" customHeight="1">
      <c r="B57" s="1"/>
      <c r="C57" s="13" t="s">
        <v>27</v>
      </c>
      <c r="D57" s="14">
        <v>50000</v>
      </c>
      <c r="E57" s="15" t="s">
        <v>4</v>
      </c>
      <c r="F57" s="15" t="s">
        <v>0</v>
      </c>
      <c r="G57" s="16">
        <v>3</v>
      </c>
      <c r="H57" s="15" t="s">
        <v>9</v>
      </c>
      <c r="I57" s="15" t="s">
        <v>0</v>
      </c>
      <c r="J57" s="15">
        <v>4</v>
      </c>
      <c r="K57" s="15" t="s">
        <v>2</v>
      </c>
      <c r="L57" s="15"/>
      <c r="M57" s="15"/>
      <c r="N57" s="15"/>
      <c r="O57" s="15" t="s">
        <v>1</v>
      </c>
      <c r="P57" s="17">
        <f>D57*G57*J57</f>
        <v>600000</v>
      </c>
      <c r="Q57" s="25" t="s">
        <v>4</v>
      </c>
    </row>
    <row r="58" spans="2:17" ht="14.1" customHeight="1">
      <c r="B58" s="1"/>
      <c r="C58" s="13" t="s">
        <v>28</v>
      </c>
      <c r="D58" s="14">
        <v>42280</v>
      </c>
      <c r="E58" s="15" t="s">
        <v>4</v>
      </c>
      <c r="F58" s="15" t="s">
        <v>0</v>
      </c>
      <c r="G58" s="16">
        <v>3</v>
      </c>
      <c r="H58" s="15" t="s">
        <v>9</v>
      </c>
      <c r="I58" s="15" t="s">
        <v>0</v>
      </c>
      <c r="J58" s="15">
        <v>4</v>
      </c>
      <c r="K58" s="15" t="s">
        <v>2</v>
      </c>
      <c r="L58" s="15"/>
      <c r="M58" s="15"/>
      <c r="N58" s="15"/>
      <c r="O58" s="15" t="s">
        <v>1</v>
      </c>
      <c r="P58" s="17">
        <f>D58*G58*J58</f>
        <v>507360</v>
      </c>
      <c r="Q58" s="25" t="s">
        <v>4</v>
      </c>
    </row>
    <row r="59" spans="2:17" ht="14.1" customHeight="1">
      <c r="B59" s="1"/>
      <c r="C59" s="13" t="s">
        <v>37</v>
      </c>
      <c r="D59" s="14">
        <f>SUM(P57:P58)</f>
        <v>1107360</v>
      </c>
      <c r="E59" s="15" t="s">
        <v>38</v>
      </c>
      <c r="F59" s="15" t="s">
        <v>39</v>
      </c>
      <c r="G59" s="62">
        <v>0.08</v>
      </c>
      <c r="H59" s="15"/>
      <c r="I59" s="15"/>
      <c r="J59" s="15"/>
      <c r="K59" s="15"/>
      <c r="L59" s="15"/>
      <c r="M59" s="15"/>
      <c r="N59" s="15"/>
      <c r="O59" s="15" t="s">
        <v>40</v>
      </c>
      <c r="P59" s="17">
        <f>D59*G59</f>
        <v>88588.800000000003</v>
      </c>
      <c r="Q59" s="25" t="s">
        <v>38</v>
      </c>
    </row>
    <row r="60" spans="2:17" ht="14.1" customHeight="1">
      <c r="B60" s="1"/>
      <c r="C60" s="13" t="s">
        <v>61</v>
      </c>
      <c r="D60" s="14"/>
      <c r="E60" s="15"/>
      <c r="F60" s="15"/>
      <c r="G60" s="16"/>
      <c r="H60" s="15"/>
      <c r="I60" s="15"/>
      <c r="J60" s="15"/>
      <c r="K60" s="15"/>
      <c r="L60" s="15"/>
      <c r="M60" s="15"/>
      <c r="N60" s="15"/>
      <c r="O60" s="15"/>
      <c r="P60" s="37">
        <f>SUM(P61:P62,P66)</f>
        <v>345600</v>
      </c>
      <c r="Q60" s="25" t="s">
        <v>35</v>
      </c>
    </row>
    <row r="61" spans="2:17" ht="14.1" customHeight="1">
      <c r="B61" s="1"/>
      <c r="C61" s="13" t="s">
        <v>29</v>
      </c>
      <c r="D61" s="14">
        <v>70000</v>
      </c>
      <c r="E61" s="15" t="s">
        <v>4</v>
      </c>
      <c r="F61" s="15" t="s">
        <v>30</v>
      </c>
      <c r="G61" s="16">
        <v>4</v>
      </c>
      <c r="H61" s="15" t="s">
        <v>32</v>
      </c>
      <c r="I61" s="15"/>
      <c r="J61" s="15"/>
      <c r="K61" s="15"/>
      <c r="L61" s="15"/>
      <c r="M61" s="15"/>
      <c r="N61" s="15"/>
      <c r="O61" s="15" t="s">
        <v>31</v>
      </c>
      <c r="P61" s="17">
        <f>D61*G61</f>
        <v>280000</v>
      </c>
      <c r="Q61" s="25" t="s">
        <v>4</v>
      </c>
    </row>
    <row r="62" spans="2:17" ht="14.1" customHeight="1">
      <c r="B62" s="1"/>
      <c r="C62" s="63" t="s">
        <v>14</v>
      </c>
      <c r="D62" s="14"/>
      <c r="E62" s="15"/>
      <c r="F62" s="15"/>
      <c r="G62" s="16"/>
      <c r="H62" s="15"/>
      <c r="I62" s="15"/>
      <c r="J62" s="15"/>
      <c r="K62" s="15"/>
      <c r="L62" s="15"/>
      <c r="M62" s="15"/>
      <c r="N62" s="15"/>
      <c r="O62" s="15"/>
      <c r="P62" s="17">
        <f>SUM(P64:P65)</f>
        <v>40000</v>
      </c>
      <c r="Q62" s="6" t="s">
        <v>4</v>
      </c>
    </row>
    <row r="63" spans="2:17" ht="14.1" customHeight="1">
      <c r="B63" s="1"/>
      <c r="C63" s="13" t="s">
        <v>58</v>
      </c>
      <c r="D63" s="14"/>
      <c r="E63" s="15"/>
      <c r="F63" s="15"/>
      <c r="G63" s="16"/>
      <c r="H63" s="15"/>
      <c r="I63" s="15"/>
      <c r="J63" s="15"/>
      <c r="K63" s="15"/>
      <c r="L63" s="15"/>
      <c r="M63" s="15"/>
      <c r="N63" s="15"/>
      <c r="O63" s="15"/>
      <c r="P63" s="17"/>
      <c r="Q63" s="25"/>
    </row>
    <row r="64" spans="2:17" ht="14.1" customHeight="1">
      <c r="B64" s="1"/>
      <c r="C64" s="13" t="s">
        <v>25</v>
      </c>
      <c r="D64" s="14">
        <v>5000</v>
      </c>
      <c r="E64" s="15" t="s">
        <v>4</v>
      </c>
      <c r="F64" s="15" t="s">
        <v>0</v>
      </c>
      <c r="G64" s="16">
        <v>4</v>
      </c>
      <c r="H64" s="15" t="s">
        <v>15</v>
      </c>
      <c r="I64" s="15"/>
      <c r="J64" s="15"/>
      <c r="K64" s="15"/>
      <c r="L64" s="15"/>
      <c r="M64" s="15"/>
      <c r="N64" s="15"/>
      <c r="O64" s="15" t="s">
        <v>1</v>
      </c>
      <c r="P64" s="17">
        <f>D64*G64</f>
        <v>20000</v>
      </c>
      <c r="Q64" s="25"/>
    </row>
    <row r="65" spans="2:17" ht="14.1" customHeight="1">
      <c r="B65" s="1"/>
      <c r="C65" s="13" t="s">
        <v>25</v>
      </c>
      <c r="D65" s="14">
        <v>5000</v>
      </c>
      <c r="E65" s="15" t="s">
        <v>4</v>
      </c>
      <c r="F65" s="15" t="s">
        <v>0</v>
      </c>
      <c r="G65" s="16">
        <v>4</v>
      </c>
      <c r="H65" s="15" t="s">
        <v>15</v>
      </c>
      <c r="I65" s="15"/>
      <c r="J65" s="15"/>
      <c r="K65" s="15"/>
      <c r="L65" s="15"/>
      <c r="M65" s="15"/>
      <c r="N65" s="15"/>
      <c r="O65" s="15" t="s">
        <v>1</v>
      </c>
      <c r="P65" s="17">
        <f>D65*G65</f>
        <v>20000</v>
      </c>
      <c r="Q65" s="25"/>
    </row>
    <row r="66" spans="2:17" ht="14.1" customHeight="1">
      <c r="B66" s="1"/>
      <c r="C66" s="13" t="s">
        <v>37</v>
      </c>
      <c r="D66" s="14">
        <f>SUM(P61,P62)</f>
        <v>320000</v>
      </c>
      <c r="E66" s="15" t="s">
        <v>38</v>
      </c>
      <c r="F66" s="15" t="s">
        <v>39</v>
      </c>
      <c r="G66" s="64">
        <v>0.08</v>
      </c>
      <c r="H66" s="15"/>
      <c r="I66" s="15"/>
      <c r="J66" s="15"/>
      <c r="K66" s="15"/>
      <c r="L66" s="15"/>
      <c r="M66" s="15"/>
      <c r="N66" s="15"/>
      <c r="O66" s="15" t="s">
        <v>40</v>
      </c>
      <c r="P66" s="17">
        <f>D66*G66</f>
        <v>25600</v>
      </c>
      <c r="Q66" s="25" t="s">
        <v>38</v>
      </c>
    </row>
    <row r="67" spans="2:17" ht="14.1" customHeight="1" thickBot="1">
      <c r="B67" s="1"/>
      <c r="C67" s="42" t="s">
        <v>11</v>
      </c>
      <c r="D67" s="33"/>
      <c r="E67" s="34"/>
      <c r="F67" s="34"/>
      <c r="G67" s="35"/>
      <c r="H67" s="34"/>
      <c r="I67" s="34"/>
      <c r="J67" s="34"/>
      <c r="K67" s="34"/>
      <c r="L67" s="34"/>
      <c r="M67" s="34"/>
      <c r="N67" s="34"/>
      <c r="O67" s="34"/>
      <c r="P67" s="36">
        <f>SUM(P56,P60)</f>
        <v>1541548.8</v>
      </c>
      <c r="Q67" s="69" t="s">
        <v>4</v>
      </c>
    </row>
    <row r="68" spans="2:17" ht="14.1" customHeight="1" thickTop="1" thickBot="1">
      <c r="B68" s="117" t="s">
        <v>46</v>
      </c>
      <c r="C68" s="118"/>
      <c r="D68" s="40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41">
        <f>P54+P67</f>
        <v>2049348.8</v>
      </c>
      <c r="Q68" s="98" t="s">
        <v>4</v>
      </c>
    </row>
    <row r="69" spans="2:17" ht="14.1" customHeight="1">
      <c r="B69" s="119" t="s">
        <v>44</v>
      </c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1"/>
    </row>
    <row r="70" spans="2:17" ht="14.1" customHeight="1">
      <c r="B70" s="67" t="s">
        <v>34</v>
      </c>
      <c r="C70" s="19"/>
      <c r="D70" s="23"/>
      <c r="E70" s="21"/>
      <c r="F70" s="21"/>
      <c r="G70" s="22"/>
      <c r="H70" s="21"/>
      <c r="I70" s="21"/>
      <c r="J70" s="21"/>
      <c r="K70" s="21"/>
      <c r="L70" s="21"/>
      <c r="M70" s="21"/>
      <c r="N70" s="21"/>
      <c r="O70" s="21"/>
      <c r="P70" s="23"/>
      <c r="Q70" s="24"/>
    </row>
    <row r="71" spans="2:17" ht="14.1" customHeight="1">
      <c r="B71" s="1" t="s">
        <v>54</v>
      </c>
      <c r="C71" s="13"/>
      <c r="D71" s="17"/>
      <c r="E71" s="15"/>
      <c r="F71" s="15"/>
      <c r="G71" s="16"/>
      <c r="H71" s="15"/>
      <c r="I71" s="15"/>
      <c r="J71" s="15"/>
      <c r="K71" s="15"/>
      <c r="L71" s="15"/>
      <c r="M71" s="15"/>
      <c r="N71" s="15"/>
      <c r="O71" s="15"/>
      <c r="P71" s="17"/>
      <c r="Q71" s="25"/>
    </row>
    <row r="72" spans="2:17" ht="14.1" customHeight="1">
      <c r="B72" s="1"/>
      <c r="C72" s="19" t="s">
        <v>60</v>
      </c>
      <c r="D72" s="20"/>
      <c r="E72" s="21"/>
      <c r="F72" s="21"/>
      <c r="G72" s="22"/>
      <c r="H72" s="21"/>
      <c r="I72" s="21"/>
      <c r="J72" s="21"/>
      <c r="K72" s="21"/>
      <c r="L72" s="21"/>
      <c r="M72" s="21"/>
      <c r="N72" s="21"/>
      <c r="O72" s="21"/>
      <c r="P72" s="68">
        <f>SUM(P73:P75)</f>
        <v>103680</v>
      </c>
      <c r="Q72" s="24" t="s">
        <v>35</v>
      </c>
    </row>
    <row r="73" spans="2:17" ht="14.1" customHeight="1">
      <c r="B73" s="1"/>
      <c r="C73" s="13" t="s">
        <v>7</v>
      </c>
      <c r="D73" s="14">
        <v>20000</v>
      </c>
      <c r="E73" s="15" t="s">
        <v>4</v>
      </c>
      <c r="F73" s="15" t="s">
        <v>0</v>
      </c>
      <c r="G73" s="16">
        <v>1</v>
      </c>
      <c r="H73" s="15" t="s">
        <v>9</v>
      </c>
      <c r="I73" s="15" t="s">
        <v>0</v>
      </c>
      <c r="J73" s="15">
        <v>2</v>
      </c>
      <c r="K73" s="15" t="s">
        <v>2</v>
      </c>
      <c r="L73" s="15"/>
      <c r="M73" s="15"/>
      <c r="N73" s="15"/>
      <c r="O73" s="15" t="s">
        <v>1</v>
      </c>
      <c r="P73" s="17">
        <f>D73*G73*J73</f>
        <v>40000</v>
      </c>
      <c r="Q73" s="25" t="s">
        <v>4</v>
      </c>
    </row>
    <row r="74" spans="2:17" ht="14.1" customHeight="1">
      <c r="B74" s="1"/>
      <c r="C74" s="13" t="s">
        <v>8</v>
      </c>
      <c r="D74" s="14">
        <v>28000</v>
      </c>
      <c r="E74" s="15" t="s">
        <v>4</v>
      </c>
      <c r="F74" s="15" t="s">
        <v>0</v>
      </c>
      <c r="G74" s="16">
        <v>1</v>
      </c>
      <c r="H74" s="15" t="s">
        <v>9</v>
      </c>
      <c r="I74" s="15" t="s">
        <v>0</v>
      </c>
      <c r="J74" s="15">
        <v>2</v>
      </c>
      <c r="K74" s="15" t="s">
        <v>2</v>
      </c>
      <c r="L74" s="15"/>
      <c r="M74" s="15"/>
      <c r="N74" s="15"/>
      <c r="O74" s="15" t="s">
        <v>1</v>
      </c>
      <c r="P74" s="17">
        <f>D74*G74*J74</f>
        <v>56000</v>
      </c>
      <c r="Q74" s="25" t="s">
        <v>4</v>
      </c>
    </row>
    <row r="75" spans="2:17" ht="14.1" customHeight="1">
      <c r="B75" s="1"/>
      <c r="C75" s="13" t="s">
        <v>37</v>
      </c>
      <c r="D75" s="14">
        <f>SUM(P73:P74)</f>
        <v>96000</v>
      </c>
      <c r="E75" s="15" t="s">
        <v>38</v>
      </c>
      <c r="F75" s="15" t="s">
        <v>39</v>
      </c>
      <c r="G75" s="62">
        <v>0.08</v>
      </c>
      <c r="H75" s="15"/>
      <c r="I75" s="15"/>
      <c r="J75" s="15"/>
      <c r="K75" s="15"/>
      <c r="L75" s="15"/>
      <c r="M75" s="15"/>
      <c r="N75" s="15"/>
      <c r="O75" s="15" t="s">
        <v>40</v>
      </c>
      <c r="P75" s="17">
        <f>D75*G75</f>
        <v>7680</v>
      </c>
      <c r="Q75" s="25" t="s">
        <v>38</v>
      </c>
    </row>
    <row r="76" spans="2:17" ht="14.1" customHeight="1">
      <c r="B76" s="1"/>
      <c r="C76" s="13" t="s">
        <v>36</v>
      </c>
      <c r="D76" s="13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37">
        <f>SUM(P77:P78)</f>
        <v>539784</v>
      </c>
      <c r="Q76" s="25" t="s">
        <v>35</v>
      </c>
    </row>
    <row r="77" spans="2:17" ht="14.1" customHeight="1">
      <c r="B77" s="1"/>
      <c r="C77" s="13" t="s">
        <v>12</v>
      </c>
      <c r="D77" s="14">
        <v>17850</v>
      </c>
      <c r="E77" s="15" t="s">
        <v>4</v>
      </c>
      <c r="F77" s="15" t="s">
        <v>0</v>
      </c>
      <c r="G77" s="16">
        <v>28</v>
      </c>
      <c r="H77" s="15" t="s">
        <v>57</v>
      </c>
      <c r="I77" s="15"/>
      <c r="J77" s="15"/>
      <c r="K77" s="15"/>
      <c r="L77" s="15"/>
      <c r="M77" s="15"/>
      <c r="N77" s="15"/>
      <c r="O77" s="15" t="s">
        <v>1</v>
      </c>
      <c r="P77" s="17">
        <f>D77*G77</f>
        <v>499800</v>
      </c>
      <c r="Q77" s="25" t="s">
        <v>4</v>
      </c>
    </row>
    <row r="78" spans="2:17" ht="14.1" customHeight="1">
      <c r="B78" s="1"/>
      <c r="C78" s="13" t="s">
        <v>37</v>
      </c>
      <c r="D78" s="14">
        <f>SUM(P77)</f>
        <v>499800</v>
      </c>
      <c r="E78" s="15" t="s">
        <v>38</v>
      </c>
      <c r="F78" s="15" t="s">
        <v>39</v>
      </c>
      <c r="G78" s="62">
        <v>0.08</v>
      </c>
      <c r="H78" s="15"/>
      <c r="I78" s="15"/>
      <c r="J78" s="15"/>
      <c r="K78" s="15"/>
      <c r="L78" s="15"/>
      <c r="M78" s="15"/>
      <c r="N78" s="15"/>
      <c r="O78" s="15" t="s">
        <v>40</v>
      </c>
      <c r="P78" s="17">
        <f>D78*G78</f>
        <v>39984</v>
      </c>
      <c r="Q78" s="25" t="s">
        <v>38</v>
      </c>
    </row>
    <row r="79" spans="2:17" ht="14.1" customHeight="1" thickBot="1">
      <c r="B79" s="65"/>
      <c r="C79" s="43" t="s">
        <v>33</v>
      </c>
      <c r="D79" s="33"/>
      <c r="E79" s="34"/>
      <c r="F79" s="34"/>
      <c r="G79" s="35"/>
      <c r="H79" s="34"/>
      <c r="I79" s="34"/>
      <c r="J79" s="34"/>
      <c r="K79" s="34"/>
      <c r="L79" s="34"/>
      <c r="M79" s="34"/>
      <c r="N79" s="34"/>
      <c r="O79" s="34"/>
      <c r="P79" s="36">
        <f>SUM(P72,P76)</f>
        <v>643464</v>
      </c>
      <c r="Q79" s="69" t="s">
        <v>4</v>
      </c>
    </row>
    <row r="80" spans="2:17" ht="14.1" customHeight="1" thickTop="1" thickBot="1">
      <c r="B80" s="117" t="s">
        <v>46</v>
      </c>
      <c r="C80" s="118"/>
      <c r="D80" s="57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41">
        <f>SUM(P79)</f>
        <v>643464</v>
      </c>
      <c r="Q80" s="98" t="s">
        <v>4</v>
      </c>
    </row>
    <row r="81" spans="2:23" ht="14.1" customHeight="1">
      <c r="B81" s="113" t="s">
        <v>47</v>
      </c>
      <c r="C81" s="114"/>
      <c r="D81" s="54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6">
        <f>P38+P68+P80</f>
        <v>4670812.8</v>
      </c>
      <c r="Q81" s="99" t="s">
        <v>4</v>
      </c>
    </row>
    <row r="82" spans="2:23" ht="14.1" customHeight="1">
      <c r="B82" s="49"/>
      <c r="C82" s="47" t="s">
        <v>20</v>
      </c>
      <c r="D82" s="46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8">
        <f>P15+P24+P33+P41+P56+P72</f>
        <v>3499428.8</v>
      </c>
      <c r="Q82" s="94" t="s">
        <v>4</v>
      </c>
      <c r="W82" s="15"/>
    </row>
    <row r="83" spans="2:23" ht="14.1" customHeight="1" thickBot="1">
      <c r="B83" s="50"/>
      <c r="C83" s="51" t="s">
        <v>21</v>
      </c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66">
        <f>P10+P48+P60+P76</f>
        <v>1075384</v>
      </c>
      <c r="Q83" s="95" t="s">
        <v>4</v>
      </c>
    </row>
  </sheetData>
  <mergeCells count="11">
    <mergeCell ref="B2:Q3"/>
    <mergeCell ref="B4:Q5"/>
    <mergeCell ref="B6:Q6"/>
    <mergeCell ref="B7:Q7"/>
    <mergeCell ref="B81:C81"/>
    <mergeCell ref="B38:C38"/>
    <mergeCell ref="B68:C68"/>
    <mergeCell ref="B80:C80"/>
    <mergeCell ref="B8:Q8"/>
    <mergeCell ref="B39:Q39"/>
    <mergeCell ref="B69:Q69"/>
  </mergeCells>
  <phoneticPr fontId="2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経費内訳書</vt:lpstr>
      <vt:lpstr>記載例</vt:lpstr>
      <vt:lpstr>記載例!Print_Area</vt:lpstr>
      <vt:lpstr>経費内訳書!Print_Area</vt:lpstr>
    </vt:vector>
  </TitlesOfParts>
  <Company>岩手県庁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SS09010184</dc:creator>
  <cp:lastModifiedBy>mieken</cp:lastModifiedBy>
  <cp:lastPrinted>2020-01-20T07:12:01Z</cp:lastPrinted>
  <dcterms:created xsi:type="dcterms:W3CDTF">2013-08-05T00:45:49Z</dcterms:created>
  <dcterms:modified xsi:type="dcterms:W3CDTF">2021-01-26T11:08:00Z</dcterms:modified>
</cp:coreProperties>
</file>