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255\Desktop\経営比較分析表（R1決算）\分析表\"/>
    </mc:Choice>
  </mc:AlternateContent>
  <xr:revisionPtr revIDLastSave="0" documentId="13_ncr:1_{571E6C10-844A-404D-8719-B98B3A72F52B}" xr6:coauthVersionLast="36" xr6:coauthVersionMax="36" xr10:uidLastSave="{00000000-0000-0000-0000-000000000000}"/>
  <workbookProtection workbookAlgorithmName="SHA-512" workbookHashValue="epJ4RUyGqBLVo3mQpOCDHKT7otVka5cChe1PPeFTxY+mdhBMf2vH997CkAr3KVKzC27DY/xid+CN8Agmw1rwww==" workbookSaltValue="X9Oagtc+/LGVk8maEQ+0K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EH90" i="4"/>
  <c r="CF90" i="4"/>
  <c r="RA81" i="4"/>
  <c r="OY81" i="4"/>
  <c r="NX81" i="4"/>
  <c r="MW81" i="4"/>
  <c r="KO81" i="4"/>
  <c r="JN81" i="4"/>
  <c r="IM81" i="4"/>
  <c r="HL81" i="4"/>
  <c r="EC81" i="4"/>
  <c r="CA81" i="4"/>
  <c r="AZ81" i="4"/>
  <c r="Y81" i="4"/>
  <c r="RA80" i="4"/>
  <c r="PZ80" i="4"/>
  <c r="NX80" i="4"/>
  <c r="KO80" i="4"/>
  <c r="JN80" i="4"/>
  <c r="IM80" i="4"/>
  <c r="HL80" i="4"/>
  <c r="GK80" i="4"/>
  <c r="EC80" i="4"/>
  <c r="DB80" i="4"/>
  <c r="CA80" i="4"/>
  <c r="AZ80" i="4"/>
  <c r="Y80" i="4"/>
  <c r="PZ79" i="4"/>
  <c r="NX79" i="4"/>
  <c r="MW79" i="4"/>
  <c r="KO79" i="4"/>
  <c r="JN79" i="4"/>
  <c r="HL79" i="4"/>
  <c r="GK79" i="4"/>
  <c r="EC79" i="4"/>
  <c r="DB79" i="4"/>
  <c r="AZ79" i="4"/>
  <c r="Y79" i="4"/>
  <c r="RH56" i="4"/>
  <c r="QN56" i="4"/>
  <c r="PT56" i="4"/>
  <c r="OZ56" i="4"/>
  <c r="OF56" i="4"/>
  <c r="MN56" i="4"/>
  <c r="LT56" i="4"/>
  <c r="KZ56" i="4"/>
  <c r="KF56" i="4"/>
  <c r="JL56" i="4"/>
  <c r="GZ56" i="4"/>
  <c r="FL56" i="4"/>
  <c r="ER56" i="4"/>
  <c r="CZ56" i="4"/>
  <c r="CF56" i="4"/>
  <c r="BL56" i="4"/>
  <c r="AR56" i="4"/>
  <c r="X56" i="4"/>
  <c r="RH55" i="4"/>
  <c r="QN55" i="4"/>
  <c r="PT55" i="4"/>
  <c r="OZ55" i="4"/>
  <c r="OF55" i="4"/>
  <c r="LT55" i="4"/>
  <c r="KZ55" i="4"/>
  <c r="KF55" i="4"/>
  <c r="JL55" i="4"/>
  <c r="HT55" i="4"/>
  <c r="GZ55" i="4"/>
  <c r="GF55" i="4"/>
  <c r="ER55" i="4"/>
  <c r="CF55" i="4"/>
  <c r="AR55" i="4"/>
  <c r="X55" i="4"/>
  <c r="RH54" i="4"/>
  <c r="QN54" i="4"/>
  <c r="OZ54" i="4"/>
  <c r="OF54" i="4"/>
  <c r="MN54" i="4"/>
  <c r="LT54" i="4"/>
  <c r="KF54" i="4"/>
  <c r="JL54" i="4"/>
  <c r="HT54" i="4"/>
  <c r="GZ54" i="4"/>
  <c r="FL54" i="4"/>
  <c r="ER54" i="4"/>
  <c r="CZ54" i="4"/>
  <c r="CF54" i="4"/>
  <c r="AR54" i="4"/>
  <c r="X54" i="4"/>
  <c r="RH33" i="4"/>
  <c r="QN33" i="4"/>
  <c r="PT33" i="4"/>
  <c r="OZ33" i="4"/>
  <c r="OF33" i="4"/>
  <c r="MN33" i="4"/>
  <c r="KZ33" i="4"/>
  <c r="KF33" i="4"/>
  <c r="JL33" i="4"/>
  <c r="GZ33" i="4"/>
  <c r="GF33" i="4"/>
  <c r="FL33" i="4"/>
  <c r="CZ33" i="4"/>
  <c r="BL33" i="4"/>
  <c r="RH32" i="4"/>
  <c r="PT32" i="4"/>
  <c r="OZ32" i="4"/>
  <c r="OF32" i="4"/>
  <c r="MN32" i="4"/>
  <c r="LT32" i="4"/>
  <c r="KF32" i="4"/>
  <c r="HT32" i="4"/>
  <c r="GZ32" i="4"/>
  <c r="GF32" i="4"/>
  <c r="ER32" i="4"/>
  <c r="CZ32" i="4"/>
  <c r="CF32" i="4"/>
  <c r="BL32" i="4"/>
  <c r="AR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GF31" i="4" l="1"/>
  <c r="AR33" i="4"/>
  <c r="GF54" i="4"/>
  <c r="OY79" i="4"/>
  <c r="CZ55" i="4"/>
  <c r="HT56" i="4"/>
  <c r="AR10" i="5"/>
  <c r="JL32" i="4"/>
  <c r="CA79" i="4"/>
  <c r="KZ32" i="4"/>
  <c r="PT31" i="4"/>
  <c r="CF33" i="4"/>
  <c r="LT33" i="4"/>
  <c r="PT54" i="4"/>
  <c r="MN55" i="4"/>
  <c r="RA79" i="4"/>
  <c r="BP10" i="5"/>
  <c r="BL31" i="4"/>
  <c r="BL54" i="4"/>
  <c r="IM79" i="4"/>
  <c r="BZ10" i="5"/>
  <c r="CJ10" i="5"/>
  <c r="KZ31" i="4"/>
  <c r="X32" i="4"/>
  <c r="KZ54" i="4"/>
  <c r="MW80" i="4"/>
  <c r="DB81" i="4"/>
  <c r="DH10" i="5"/>
  <c r="DR10" i="5"/>
  <c r="X33" i="4"/>
  <c r="BL55" i="4"/>
  <c r="GF56" i="4"/>
  <c r="OY80" i="4"/>
  <c r="GK81" i="4"/>
  <c r="PZ81" i="4"/>
  <c r="X10" i="5"/>
  <c r="EB10" i="5"/>
  <c r="AH10" i="5"/>
  <c r="HT33" i="4"/>
  <c r="V10" i="5"/>
  <c r="AF10" i="5"/>
  <c r="AJ10" i="5"/>
  <c r="AT10" i="5"/>
  <c r="BD10" i="5"/>
  <c r="BN10" i="5"/>
  <c r="BX10" i="5"/>
  <c r="CB10" i="5"/>
  <c r="CL10" i="5"/>
  <c r="CV10" i="5"/>
  <c r="DF10" i="5"/>
  <c r="DP10" i="5"/>
  <c r="DT10" i="5"/>
  <c r="ED10" i="5"/>
  <c r="AG11" i="5"/>
  <c r="BE11" i="5"/>
  <c r="BY11" i="5"/>
  <c r="ER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<sst xmlns="http://schemas.openxmlformats.org/spreadsheetml/2006/main" count="262" uniqueCount="107">
  <si>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</si>
  <si>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</si>
  <si>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</si>
  <si>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</si>
  <si>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</si>
  <si>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</si>
  <si>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</si>
  <si>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</si>
  <si>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</si>
  <si>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</si>
  <si>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</si>
  <si>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</si>
  <si>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</si>
  <si>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</si>
  <si>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</si>
  <si>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</si>
  <si>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</si>
  <si>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</si>
  <si>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</si>
  <si>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</si>
  <si>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</si>
  <si>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</si>
  <si>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</si>
  <si>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</si>
  <si>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</si>
  <si>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</si>
  <si>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</si>
  <si>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</si>
  <si>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</si>
  <si>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</si>
  <si>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</si>
  <si>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</si>
  <si>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</si>
  <si>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</si>
  <si>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</si>
  <si>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</si>
  <si>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</si>
  <si>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</si>
  <si>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</si>
  <si>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</si>
  <si>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</si>
  <si>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</si>
  <si>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</si>
  <si>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</si>
  <si>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</si>
  <si>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</si>
  <si>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</si>
  <si>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</si>
  <si>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</si>
  <si>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</si>
  <si>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</si>
  <si>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</si>
  <si>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</si>
  <si>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</si>
  <si>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</si>
  <si>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</si>
  <si>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</si>
  <si>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</si>
  <si>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</si>
  <si>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</si>
  <si>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</si>
  <si>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</si>
  <si>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</si>
  <si>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</si>
  <si>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</si>
  <si>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</si>
  <si>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</si>
  <si>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</si>
  <si>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</si>
  <si>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</si>
  <si>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</si>
  <si>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</si>
  <si>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</si>
  <si>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</si>
  <si>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</si>
  <si>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</si>
  <si>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</si>
  <si>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</si>
  <si>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</si>
  <si>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</si>
  <si>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</si>
  <si>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</si>
  <si>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</si>
  <si>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</si>
  <si>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</si>
  <si>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</si>
  <si>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</si>
  <si>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</si>
  <si>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244414</t>
  </si>
  <si>
    <t>46</t>
  </si>
  <si>
    <t>02</t>
  </si>
  <si>
    <t>0</t>
  </si>
  <si>
    <t>000</t>
  </si>
  <si>
    <t>三重県　多気町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</si>
  <si>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</si>
  <si>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</si>
  <si>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</si>
  <si>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</si>
  <si>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</si>
  <si>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</si>
  <si>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</si>
  <si>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</si>
  <si>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</si>
  <si>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</si>
  <si>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経常収支比率が100％を超え、累積欠損金も無いことから健全な経営状況といえます。
企業債残高はありませんが、他会計借入金があるため返済の財源を確保する必要があります。
料金回収率は類似団体、全国平均を上回っていますが、給水原価は全国平均より高くなっています。今後も維持管理費等の費用の抑制を図っていきます。</t>
    <rPh sb="0" eb="4">
      <t>ケイジョウシュウシ</t>
    </rPh>
    <rPh sb="4" eb="6">
      <t>ヒリツ</t>
    </rPh>
    <rPh sb="12" eb="13">
      <t>コ</t>
    </rPh>
    <rPh sb="15" eb="17">
      <t>ルイセキ</t>
    </rPh>
    <rPh sb="17" eb="20">
      <t>ケッソンキン</t>
    </rPh>
    <rPh sb="21" eb="22">
      <t>ナ</t>
    </rPh>
    <rPh sb="27" eb="29">
      <t>ケンゼン</t>
    </rPh>
    <rPh sb="30" eb="34">
      <t>ケイエイジョウキョウ</t>
    </rPh>
    <rPh sb="41" eb="44">
      <t>キギョウサイ</t>
    </rPh>
    <rPh sb="44" eb="46">
      <t>ザンダカ</t>
    </rPh>
    <rPh sb="54" eb="55">
      <t>ホカ</t>
    </rPh>
    <rPh sb="55" eb="57">
      <t>カイケイ</t>
    </rPh>
    <rPh sb="57" eb="60">
      <t>カリイレキン</t>
    </rPh>
    <rPh sb="65" eb="67">
      <t>ヘンサイ</t>
    </rPh>
    <rPh sb="68" eb="70">
      <t>ザイゲン</t>
    </rPh>
    <rPh sb="71" eb="73">
      <t>カクホ</t>
    </rPh>
    <rPh sb="75" eb="77">
      <t>ヒツヨウ</t>
    </rPh>
    <rPh sb="84" eb="89">
      <t>リョウキンカイシュウリツ</t>
    </rPh>
    <rPh sb="90" eb="94">
      <t>ルイジダンタイ</t>
    </rPh>
    <rPh sb="95" eb="97">
      <t>ゼンコク</t>
    </rPh>
    <rPh sb="97" eb="99">
      <t>ヘイキン</t>
    </rPh>
    <rPh sb="100" eb="102">
      <t>ウワマワ</t>
    </rPh>
    <rPh sb="109" eb="113">
      <t>キュウスイゲンカ</t>
    </rPh>
    <rPh sb="114" eb="118">
      <t>ゼンコクヘイキン</t>
    </rPh>
    <rPh sb="120" eb="121">
      <t>タカ</t>
    </rPh>
    <rPh sb="129" eb="131">
      <t>コンゴ</t>
    </rPh>
    <rPh sb="132" eb="137">
      <t>イジカンリヒ</t>
    </rPh>
    <rPh sb="137" eb="138">
      <t>トウ</t>
    </rPh>
    <rPh sb="139" eb="141">
      <t>ヒヨウ</t>
    </rPh>
    <rPh sb="142" eb="144">
      <t>ヨクセイ</t>
    </rPh>
    <rPh sb="145" eb="146">
      <t>ハカ</t>
    </rPh>
    <phoneticPr fontId="5"/>
  </si>
  <si>
    <t>有形固定資産減価償却率は類似団体、全国平均より低くなっていますが、供用開始から24年が経過しており、今後も施設の長寿命化のために適切な維持管理を行っていきます。</t>
    <rPh sb="0" eb="6">
      <t>ユウケイコテイシサン</t>
    </rPh>
    <rPh sb="6" eb="11">
      <t>ゲンカショウキャクリツ</t>
    </rPh>
    <rPh sb="12" eb="14">
      <t>ルイジ</t>
    </rPh>
    <rPh sb="14" eb="16">
      <t>ダンタイ</t>
    </rPh>
    <rPh sb="17" eb="19">
      <t>ゼンコク</t>
    </rPh>
    <rPh sb="19" eb="21">
      <t>ヘイキン</t>
    </rPh>
    <rPh sb="23" eb="24">
      <t>ヒク</t>
    </rPh>
    <rPh sb="33" eb="37">
      <t>キョウヨウカイシ</t>
    </rPh>
    <rPh sb="41" eb="42">
      <t>ネン</t>
    </rPh>
    <rPh sb="43" eb="45">
      <t>ケイカ</t>
    </rPh>
    <rPh sb="50" eb="52">
      <t>コンゴ</t>
    </rPh>
    <rPh sb="53" eb="55">
      <t>シセツ</t>
    </rPh>
    <rPh sb="56" eb="60">
      <t>チョウジュミョウカ</t>
    </rPh>
    <rPh sb="64" eb="66">
      <t>テキセツ</t>
    </rPh>
    <rPh sb="67" eb="71">
      <t>イジカンリ</t>
    </rPh>
    <rPh sb="72" eb="73">
      <t>オコナ</t>
    </rPh>
    <phoneticPr fontId="5"/>
  </si>
  <si>
    <t>現在は工業用水道の安定供給のための維持管理が中心となっていますが、今後も契約先の需要に合わせた供給と、施設及び設備の適正な維持管理を行い経営の健全化に努めていきます。</t>
    <rPh sb="0" eb="2">
      <t>ゲンザイ</t>
    </rPh>
    <rPh sb="3" eb="8">
      <t>コウギョウヨウスイドウ</t>
    </rPh>
    <rPh sb="9" eb="13">
      <t>アンテイキョウキュウ</t>
    </rPh>
    <rPh sb="17" eb="21">
      <t>イジカンリ</t>
    </rPh>
    <rPh sb="22" eb="24">
      <t>チュウシン</t>
    </rPh>
    <rPh sb="33" eb="35">
      <t>コンゴ</t>
    </rPh>
    <rPh sb="36" eb="39">
      <t>ケイヤクサキ</t>
    </rPh>
    <rPh sb="40" eb="42">
      <t>ジュヨウ</t>
    </rPh>
    <rPh sb="43" eb="44">
      <t>ア</t>
    </rPh>
    <rPh sb="47" eb="49">
      <t>キョウキュウ</t>
    </rPh>
    <rPh sb="51" eb="53">
      <t>シセツ</t>
    </rPh>
    <rPh sb="53" eb="54">
      <t>オヨ</t>
    </rPh>
    <rPh sb="55" eb="57">
      <t>セツビ</t>
    </rPh>
    <rPh sb="58" eb="60">
      <t>テキセイ</t>
    </rPh>
    <rPh sb="61" eb="65">
      <t>イジカンリ</t>
    </rPh>
    <rPh sb="66" eb="67">
      <t>オコナ</t>
    </rPh>
    <rPh sb="68" eb="70">
      <t>ケイエイ</t>
    </rPh>
    <rPh sb="71" eb="74">
      <t>ケンゼンカ</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</si>
</sst>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41.38</c:v>
                </c:pt>
                <c:pt idx="1">
                  <c:v>30.91</c:v>
                </c:pt>
                <c:pt idx="2">
                  <c:v>33.729999999999997</c:v>
                </c:pt>
                <c:pt idx="3">
                  <c:v>36.56</c:v>
                </c:pt>
                <c:pt idx="4">
                  <c:v>39.369999999999997</c:v>
                </c:pt>
              </c:numCache>
            </c:numRef>
          </c:val>
          <c:extLst>
            <c:ext xmlns:c16="http://schemas.microsoft.com/office/drawing/2014/chart" uri="{C3380CC4-5D6E-409C-BE32-E72D297353CC}">
              <c16:uniqueId val="{00000000-E21F-44BD-B817-D1E2528F95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E21F-44BD-B817-D1E2528F95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7-4C5C-AF8F-5589ED48B6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8867-4C5C-AF8F-5589ED48B6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129.21</c:v>
                </c:pt>
                <c:pt idx="1">
                  <c:v>148.81</c:v>
                </c:pt>
                <c:pt idx="2">
                  <c:v>125.92</c:v>
                </c:pt>
                <c:pt idx="3">
                  <c:v>125.75</c:v>
                </c:pt>
                <c:pt idx="4">
                  <c:v>124.76</c:v>
                </c:pt>
              </c:numCache>
            </c:numRef>
          </c:val>
          <c:extLst>
            <c:ext xmlns:c16="http://schemas.microsoft.com/office/drawing/2014/chart" uri="{C3380CC4-5D6E-409C-BE32-E72D297353CC}">
              <c16:uniqueId val="{00000000-5574-444A-8DEB-0893CDCD59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5574-444A-8DEB-0893CDCD59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C-4FF9-B5CE-2706BA0C75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9B1C-4FF9-B5CE-2706BA0C75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2-4851-9A5E-CA4E39FC0D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26D2-4851-9A5E-CA4E39FC0D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16776.75</c:v>
                </c:pt>
                <c:pt idx="1">
                  <c:v>1270.3699999999999</c:v>
                </c:pt>
                <c:pt idx="2">
                  <c:v>1337.36</c:v>
                </c:pt>
                <c:pt idx="3">
                  <c:v>1555.99</c:v>
                </c:pt>
                <c:pt idx="4">
                  <c:v>1599.16</c:v>
                </c:pt>
              </c:numCache>
            </c:numRef>
          </c:val>
          <c:extLst>
            <c:ext xmlns:c16="http://schemas.microsoft.com/office/drawing/2014/chart" uri="{C3380CC4-5D6E-409C-BE32-E72D297353CC}">
              <c16:uniqueId val="{00000000-A8D4-451F-82A6-6668E234D2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A8D4-451F-82A6-6668E234D2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87-4924-A52F-45F06F522A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9487-4924-A52F-45F06F522A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181.28</c:v>
                </c:pt>
                <c:pt idx="1">
                  <c:v>226.11</c:v>
                </c:pt>
                <c:pt idx="2">
                  <c:v>148.6</c:v>
                </c:pt>
                <c:pt idx="3">
                  <c:v>149.30000000000001</c:v>
                </c:pt>
                <c:pt idx="4">
                  <c:v>147.28</c:v>
                </c:pt>
              </c:numCache>
            </c:numRef>
          </c:val>
          <c:extLst>
            <c:ext xmlns:c16="http://schemas.microsoft.com/office/drawing/2014/chart" uri="{C3380CC4-5D6E-409C-BE32-E72D297353CC}">
              <c16:uniqueId val="{00000000-493B-43ED-9FAA-76C0AC80E1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493B-43ED-9FAA-76C0AC80E1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20.99</c:v>
                </c:pt>
                <c:pt idx="1">
                  <c:v>24.47</c:v>
                </c:pt>
                <c:pt idx="2">
                  <c:v>37.97</c:v>
                </c:pt>
                <c:pt idx="3">
                  <c:v>36.71</c:v>
                </c:pt>
                <c:pt idx="4">
                  <c:v>37.49</c:v>
                </c:pt>
              </c:numCache>
            </c:numRef>
          </c:val>
          <c:extLst>
            <c:ext xmlns:c16="http://schemas.microsoft.com/office/drawing/2014/chart" uri="{C3380CC4-5D6E-409C-BE32-E72D297353CC}">
              <c16:uniqueId val="{00000000-BB58-4895-803F-355128C4AD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BB58-4895-803F-355128C4AD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28.19</c:v>
                </c:pt>
                <c:pt idx="1">
                  <c:v>35.1</c:v>
                </c:pt>
                <c:pt idx="2">
                  <c:v>35.81</c:v>
                </c:pt>
                <c:pt idx="3">
                  <c:v>35.659999999999997</c:v>
                </c:pt>
                <c:pt idx="4">
                  <c:v>35</c:v>
                </c:pt>
              </c:numCache>
            </c:numRef>
          </c:val>
          <c:extLst>
            <c:ext xmlns:c16="http://schemas.microsoft.com/office/drawing/2014/chart" uri="{C3380CC4-5D6E-409C-BE32-E72D297353CC}">
              <c16:uniqueId val="{00000000-802E-4E69-8B0F-B7E5BB0CAC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802E-4E69-8B0F-B7E5BB0CAC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42.86</c:v>
                </c:pt>
                <c:pt idx="1">
                  <c:v>42.86</c:v>
                </c:pt>
                <c:pt idx="2">
                  <c:v>61.43</c:v>
                </c:pt>
                <c:pt idx="3">
                  <c:v>58.57</c:v>
                </c:pt>
                <c:pt idx="4">
                  <c:v>58.57</c:v>
                </c:pt>
              </c:numCache>
            </c:numRef>
          </c:val>
          <c:extLst>
            <c:ext xmlns:c16="http://schemas.microsoft.com/office/drawing/2014/chart" uri="{C3380CC4-5D6E-409C-BE32-E72D297353CC}">
              <c16:uniqueId val="{00000000-D5C8-45FD-B52B-F51835C957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D5C8-45FD-B52B-F51835C957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三重県　多気町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7000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2450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71.5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4100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129.21</v>
      </c>
      <c r="Y32" s="107"/>
      <c r="Z32" s="107"/>
      <c r="AA32" s="107"/>
      <c r="AB32" s="107"/>
      <c r="AC32" s="107"/>
      <c r="AD32" s="107"/>
      <c r="AE32" s="107"/>
      <c r="AF32" s="107"/>
      <c r="AG32" s="107"/>
      <c r="AH32" s="107"/>
      <c r="AI32" s="107"/>
      <c r="AJ32" s="107"/>
      <c r="AK32" s="107"/>
      <c r="AL32" s="107"/>
      <c r="AM32" s="107"/>
      <c r="AN32" s="107"/>
      <c r="AO32" s="107"/>
      <c r="AP32" s="107"/>
      <c r="AQ32" s="108"/>
      <c r="AR32" s="106">
        <f>データ!U6</f>
        <v>148.81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125.92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125.75</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124.76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16776.75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1270.3699999999999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1337.36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1555.99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1599.16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181.28</v>
      </c>
      <c r="Y55" s="107"/>
      <c r="Z55" s="107"/>
      <c r="AA55" s="107"/>
      <c r="AB55" s="107"/>
      <c r="AC55" s="107"/>
      <c r="AD55" s="107"/>
      <c r="AE55" s="107"/>
      <c r="AF55" s="107"/>
      <c r="AG55" s="107"/>
      <c r="AH55" s="107"/>
      <c r="AI55" s="107"/>
      <c r="AJ55" s="107"/>
      <c r="AK55" s="107"/>
      <c r="AL55" s="107"/>
      <c r="AM55" s="107"/>
      <c r="AN55" s="107"/>
      <c r="AO55" s="107"/>
      <c r="AP55" s="107"/>
      <c r="AQ55" s="108"/>
      <c r="AR55" s="106">
        <f>データ!BM6</f>
        <v>226.11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148.6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149.30000000000001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147.28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20.99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24.47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37.97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36.71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37.49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28.19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35.1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35.81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35.659999999999997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42.86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42.86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61.43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58.57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58.57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41.38</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30.91</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33.729999999999997</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36.56</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39.369999999999997</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53.92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53.32</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53.49</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54.3</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3.4</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3.56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3.46</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3.28</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4.66</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0.19</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0.06</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0.02</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0.06</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QmCaRc6OIPLSASsfcTIUXRMl4c7i0lGE7ziDR5LuD5I1kcs2To6u0rC7pfoRTUc69ubdpUG1ZQnB/3ZmxycOA==" saltValue="tqIpKaHkeqpozeMvwbqgh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129.21</v>
      </c>
      <c r="U6" s="52">
        <f>U7</f>
        <v>148.81</v>
      </c>
      <c r="V6" s="52">
        <f>V7</f>
        <v>125.92</v>
      </c>
      <c r="W6" s="52">
        <f>W7</f>
        <v>125.75</v>
      </c>
      <c r="X6" s="52">
        <f t="shared" si="3"/>
        <v>124.76</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16776.75</v>
      </c>
      <c r="AQ6" s="52">
        <f>AQ7</f>
        <v>1270.3699999999999</v>
      </c>
      <c r="AR6" s="52">
        <f>AR7</f>
        <v>1337.36</v>
      </c>
      <c r="AS6" s="52">
        <f>AS7</f>
        <v>1555.99</v>
      </c>
      <c r="AT6" s="52">
        <f t="shared" si="3"/>
        <v>1599.16</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181.28</v>
      </c>
      <c r="BM6" s="52">
        <f>BM7</f>
        <v>226.11</v>
      </c>
      <c r="BN6" s="52">
        <f>BN7</f>
        <v>148.6</v>
      </c>
      <c r="BO6" s="52">
        <f>BO7</f>
        <v>149.30000000000001</v>
      </c>
      <c r="BP6" s="52">
        <f t="shared" si="3"/>
        <v>147.28</v>
      </c>
      <c r="BQ6" s="52">
        <f t="shared" si="3"/>
        <v>100.16</v>
      </c>
      <c r="BR6" s="52">
        <f t="shared" si="3"/>
        <v>100.54</v>
      </c>
      <c r="BS6" s="52">
        <f t="shared" si="3"/>
        <v>95.99</v>
      </c>
      <c r="BT6" s="52">
        <f t="shared" si="3"/>
        <v>94.91</v>
      </c>
      <c r="BU6" s="52">
        <f t="shared" si="3"/>
        <v>90.22</v>
      </c>
      <c r="BV6" s="50" t="str">
        <f>IF(BV7="-","【-】","【"&amp;SUBSTITUTE(TEXT(BV7,"#,##0.00"),"-","△")&amp;"】")</f>
        <v>【115.00】</v>
      </c>
      <c r="BW6" s="52">
        <f t="shared" si="3"/>
        <v>20.99</v>
      </c>
      <c r="BX6" s="52">
        <f>BX7</f>
        <v>24.47</v>
      </c>
      <c r="BY6" s="52">
        <f>BY7</f>
        <v>37.97</v>
      </c>
      <c r="BZ6" s="52">
        <f>BZ7</f>
        <v>36.71</v>
      </c>
      <c r="CA6" s="52">
        <f t="shared" si="3"/>
        <v>37.49</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28.19</v>
      </c>
      <c r="CI6" s="52">
        <f>CI7</f>
        <v>35.1</v>
      </c>
      <c r="CJ6" s="52">
        <f>CJ7</f>
        <v>35.81</v>
      </c>
      <c r="CK6" s="52">
        <f>CK7</f>
        <v>35.659999999999997</v>
      </c>
      <c r="CL6" s="52">
        <f t="shared" si="5"/>
        <v>35</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42.86</v>
      </c>
      <c r="CT6" s="52">
        <f>CT7</f>
        <v>42.86</v>
      </c>
      <c r="CU6" s="52">
        <f>CU7</f>
        <v>61.43</v>
      </c>
      <c r="CV6" s="52">
        <f>CV7</f>
        <v>58.57</v>
      </c>
      <c r="CW6" s="52">
        <f t="shared" si="6"/>
        <v>58.57</v>
      </c>
      <c r="CX6" s="52">
        <f t="shared" si="6"/>
        <v>52.54</v>
      </c>
      <c r="CY6" s="52">
        <f t="shared" si="6"/>
        <v>50.81</v>
      </c>
      <c r="CZ6" s="52">
        <f t="shared" si="6"/>
        <v>50.28</v>
      </c>
      <c r="DA6" s="52">
        <f t="shared" si="6"/>
        <v>51.42</v>
      </c>
      <c r="DB6" s="52">
        <f t="shared" si="6"/>
        <v>50.9</v>
      </c>
      <c r="DC6" s="50" t="str">
        <f>IF(DC7="-","【-】","【"&amp;SUBSTITUTE(TEXT(DC7,"#,##0.00"),"-","△")&amp;"】")</f>
        <v>【77.39】</v>
      </c>
      <c r="DD6" s="52">
        <f t="shared" ref="DD6:DM6" si="7">DD7</f>
        <v>41.38</v>
      </c>
      <c r="DE6" s="52">
        <f>DE7</f>
        <v>30.91</v>
      </c>
      <c r="DF6" s="52">
        <f>DF7</f>
        <v>33.729999999999997</v>
      </c>
      <c r="DG6" s="52">
        <f>DG7</f>
        <v>36.56</v>
      </c>
      <c r="DH6" s="52">
        <f t="shared" si="7"/>
        <v>39.369999999999997</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7000</v>
      </c>
      <c r="L7" s="54" t="s">
        <v>96</v>
      </c>
      <c r="M7" s="55">
        <v>1</v>
      </c>
      <c r="N7" s="55">
        <v>2450</v>
      </c>
      <c r="O7" s="56" t="s">
        <v>97</v>
      </c>
      <c r="P7" s="56">
        <v>71.5</v>
      </c>
      <c r="Q7" s="55">
        <v>4</v>
      </c>
      <c r="R7" s="55">
        <v>4100</v>
      </c>
      <c r="S7" s="54" t="s">
        <v>98</v>
      </c>
      <c r="T7" s="57">
        <v>129.21</v>
      </c>
      <c r="U7" s="57">
        <v>148.81</v>
      </c>
      <c r="V7" s="57">
        <v>125.92</v>
      </c>
      <c r="W7" s="57">
        <v>125.75</v>
      </c>
      <c r="X7" s="57">
        <v>124.76</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16776.75</v>
      </c>
      <c r="AQ7" s="57">
        <v>1270.3699999999999</v>
      </c>
      <c r="AR7" s="57">
        <v>1337.36</v>
      </c>
      <c r="AS7" s="57">
        <v>1555.99</v>
      </c>
      <c r="AT7" s="57">
        <v>1599.16</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181.28</v>
      </c>
      <c r="BM7" s="57">
        <v>226.11</v>
      </c>
      <c r="BN7" s="57">
        <v>148.6</v>
      </c>
      <c r="BO7" s="57">
        <v>149.30000000000001</v>
      </c>
      <c r="BP7" s="57">
        <v>147.28</v>
      </c>
      <c r="BQ7" s="57">
        <v>100.16</v>
      </c>
      <c r="BR7" s="57">
        <v>100.54</v>
      </c>
      <c r="BS7" s="57">
        <v>95.99</v>
      </c>
      <c r="BT7" s="57">
        <v>94.91</v>
      </c>
      <c r="BU7" s="57">
        <v>90.22</v>
      </c>
      <c r="BV7" s="57">
        <v>115</v>
      </c>
      <c r="BW7" s="57">
        <v>20.99</v>
      </c>
      <c r="BX7" s="57">
        <v>24.47</v>
      </c>
      <c r="BY7" s="57">
        <v>37.97</v>
      </c>
      <c r="BZ7" s="57">
        <v>36.71</v>
      </c>
      <c r="CA7" s="57">
        <v>37.49</v>
      </c>
      <c r="CB7" s="57">
        <v>42.5</v>
      </c>
      <c r="CC7" s="57">
        <v>42.19</v>
      </c>
      <c r="CD7" s="57">
        <v>44.55</v>
      </c>
      <c r="CE7" s="57">
        <v>47.36</v>
      </c>
      <c r="CF7" s="57">
        <v>49.94</v>
      </c>
      <c r="CG7" s="57">
        <v>18.600000000000001</v>
      </c>
      <c r="CH7" s="57">
        <v>28.19</v>
      </c>
      <c r="CI7" s="57">
        <v>35.1</v>
      </c>
      <c r="CJ7" s="57">
        <v>35.81</v>
      </c>
      <c r="CK7" s="57">
        <v>35.659999999999997</v>
      </c>
      <c r="CL7" s="57">
        <v>35</v>
      </c>
      <c r="CM7" s="57">
        <v>35.909999999999997</v>
      </c>
      <c r="CN7" s="57">
        <v>35.54</v>
      </c>
      <c r="CO7" s="57">
        <v>35.24</v>
      </c>
      <c r="CP7" s="57">
        <v>35.22</v>
      </c>
      <c r="CQ7" s="57">
        <v>34.92</v>
      </c>
      <c r="CR7" s="57">
        <v>55.21</v>
      </c>
      <c r="CS7" s="57">
        <v>42.86</v>
      </c>
      <c r="CT7" s="57">
        <v>42.86</v>
      </c>
      <c r="CU7" s="57">
        <v>61.43</v>
      </c>
      <c r="CV7" s="57">
        <v>58.57</v>
      </c>
      <c r="CW7" s="57">
        <v>58.57</v>
      </c>
      <c r="CX7" s="57">
        <v>52.54</v>
      </c>
      <c r="CY7" s="57">
        <v>50.81</v>
      </c>
      <c r="CZ7" s="57">
        <v>50.28</v>
      </c>
      <c r="DA7" s="57">
        <v>51.42</v>
      </c>
      <c r="DB7" s="57">
        <v>50.9</v>
      </c>
      <c r="DC7" s="57">
        <v>77.39</v>
      </c>
      <c r="DD7" s="57">
        <v>41.38</v>
      </c>
      <c r="DE7" s="57">
        <v>30.91</v>
      </c>
      <c r="DF7" s="57">
        <v>33.729999999999997</v>
      </c>
      <c r="DG7" s="57">
        <v>36.56</v>
      </c>
      <c r="DH7" s="57">
        <v>39.369999999999997</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129.21</v>
      </c>
      <c r="V11" s="65">
        <f>IF(U6="-",NA(),U6)</f>
        <v>148.81</v>
      </c>
      <c r="W11" s="65">
        <f>IF(V6="-",NA(),V6)</f>
        <v>125.92</v>
      </c>
      <c r="X11" s="65">
        <f>IF(W6="-",NA(),W6)</f>
        <v>125.75</v>
      </c>
      <c r="Y11" s="65">
        <f>IF(X6="-",NA(),X6)</f>
        <v>124.76</v>
      </c>
      <c r="AE11" s="64" t="s">
        <v>23</v>
      </c>
      <c r="AF11" s="65">
        <f>IF(AE6="-",NA(),AE6)</f>
        <v>0</v>
      </c>
      <c r="AG11" s="65">
        <f>IF(AF6="-",NA(),AF6)</f>
        <v>0</v>
      </c>
      <c r="AH11" s="65">
        <f>IF(AG6="-",NA(),AG6)</f>
        <v>0</v>
      </c>
      <c r="AI11" s="65">
        <f>IF(AH6="-",NA(),AH6)</f>
        <v>0</v>
      </c>
      <c r="AJ11" s="65">
        <f>IF(AI6="-",NA(),AI6)</f>
        <v>0</v>
      </c>
      <c r="AP11" s="64" t="s">
        <v>23</v>
      </c>
      <c r="AQ11" s="65">
        <f>IF(AP6="-",NA(),AP6)</f>
        <v>16776.75</v>
      </c>
      <c r="AR11" s="65">
        <f>IF(AQ6="-",NA(),AQ6)</f>
        <v>1270.3699999999999</v>
      </c>
      <c r="AS11" s="65">
        <f>IF(AR6="-",NA(),AR6)</f>
        <v>1337.36</v>
      </c>
      <c r="AT11" s="65">
        <f>IF(AS6="-",NA(),AS6)</f>
        <v>1555.99</v>
      </c>
      <c r="AU11" s="65">
        <f>IF(AT6="-",NA(),AT6)</f>
        <v>1599.16</v>
      </c>
      <c r="BA11" s="64" t="s">
        <v>23</v>
      </c>
      <c r="BB11" s="65">
        <f>IF(BA6="-",NA(),BA6)</f>
        <v>0</v>
      </c>
      <c r="BC11" s="65">
        <f>IF(BB6="-",NA(),BB6)</f>
        <v>0</v>
      </c>
      <c r="BD11" s="65">
        <f>IF(BC6="-",NA(),BC6)</f>
        <v>0</v>
      </c>
      <c r="BE11" s="65">
        <f>IF(BD6="-",NA(),BD6)</f>
        <v>0</v>
      </c>
      <c r="BF11" s="65">
        <f>IF(BE6="-",NA(),BE6)</f>
        <v>0</v>
      </c>
      <c r="BL11" s="64" t="s">
        <v>23</v>
      </c>
      <c r="BM11" s="65">
        <f>IF(BL6="-",NA(),BL6)</f>
        <v>181.28</v>
      </c>
      <c r="BN11" s="65">
        <f>IF(BM6="-",NA(),BM6)</f>
        <v>226.11</v>
      </c>
      <c r="BO11" s="65">
        <f>IF(BN6="-",NA(),BN6)</f>
        <v>148.6</v>
      </c>
      <c r="BP11" s="65">
        <f>IF(BO6="-",NA(),BO6)</f>
        <v>149.30000000000001</v>
      </c>
      <c r="BQ11" s="65">
        <f>IF(BP6="-",NA(),BP6)</f>
        <v>147.28</v>
      </c>
      <c r="BW11" s="64" t="s">
        <v>23</v>
      </c>
      <c r="BX11" s="65">
        <f>IF(BW6="-",NA(),BW6)</f>
        <v>20.99</v>
      </c>
      <c r="BY11" s="65">
        <f>IF(BX6="-",NA(),BX6)</f>
        <v>24.47</v>
      </c>
      <c r="BZ11" s="65">
        <f>IF(BY6="-",NA(),BY6)</f>
        <v>37.97</v>
      </c>
      <c r="CA11" s="65">
        <f>IF(BZ6="-",NA(),BZ6)</f>
        <v>36.71</v>
      </c>
      <c r="CB11" s="65">
        <f>IF(CA6="-",NA(),CA6)</f>
        <v>37.49</v>
      </c>
      <c r="CH11" s="64" t="s">
        <v>23</v>
      </c>
      <c r="CI11" s="65">
        <f>IF(CH6="-",NA(),CH6)</f>
        <v>28.19</v>
      </c>
      <c r="CJ11" s="65">
        <f>IF(CI6="-",NA(),CI6)</f>
        <v>35.1</v>
      </c>
      <c r="CK11" s="65">
        <f>IF(CJ6="-",NA(),CJ6)</f>
        <v>35.81</v>
      </c>
      <c r="CL11" s="65">
        <f>IF(CK6="-",NA(),CK6)</f>
        <v>35.659999999999997</v>
      </c>
      <c r="CM11" s="65">
        <f>IF(CL6="-",NA(),CL6)</f>
        <v>35</v>
      </c>
      <c r="CS11" s="64" t="s">
        <v>23</v>
      </c>
      <c r="CT11" s="65">
        <f>IF(CS6="-",NA(),CS6)</f>
        <v>42.86</v>
      </c>
      <c r="CU11" s="65">
        <f>IF(CT6="-",NA(),CT6)</f>
        <v>42.86</v>
      </c>
      <c r="CV11" s="65">
        <f>IF(CU6="-",NA(),CU6)</f>
        <v>61.43</v>
      </c>
      <c r="CW11" s="65">
        <f>IF(CV6="-",NA(),CV6)</f>
        <v>58.57</v>
      </c>
      <c r="CX11" s="65">
        <f>IF(CW6="-",NA(),CW6)</f>
        <v>58.57</v>
      </c>
      <c r="DD11" s="64" t="s">
        <v>23</v>
      </c>
      <c r="DE11" s="65">
        <f>IF(DD6="-",NA(),DD6)</f>
        <v>41.38</v>
      </c>
      <c r="DF11" s="65">
        <f>IF(DE6="-",NA(),DE6)</f>
        <v>30.91</v>
      </c>
      <c r="DG11" s="65">
        <f>IF(DF6="-",NA(),DF6)</f>
        <v>33.729999999999997</v>
      </c>
      <c r="DH11" s="65">
        <f>IF(DG6="-",NA(),DG6)</f>
        <v>36.56</v>
      </c>
      <c r="DI11" s="65">
        <f>IF(DH6="-",NA(),DH6)</f>
        <v>39.369999999999997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2020-12-04T03:42:36Z</dcterms:created>
  <dcterms:modified xsi:type="dcterms:W3CDTF">2021-01-14T08:34:35Z</dcterms:modified>
  <cp:category/>
</cp:coreProperties>
</file>