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1公営企業決算統計\12_経営比較\06_経営比較分析表\03_市町から回答\下水道\28_御浜町◎\"/>
    </mc:Choice>
  </mc:AlternateContent>
  <workbookProtection workbookAlgorithmName="SHA-512" workbookHashValue="p/ex4EldMPcomRkC4yMsQs9nuOQv33KBhd9tRE5fwMrv7N+vUd5j/YoMIldoqmv/a1uostm5PrqWQfUSEa8QTQ==" workbookSaltValue="mTUI5C9OFmOfP3Ut+Y6J+g==" workbookSpinCount="100000" lockStructure="1"/>
  <bookViews>
    <workbookView xWindow="930" yWindow="0" windowWidth="20490" windowHeight="74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P10" i="4"/>
  <c r="I10" i="4"/>
  <c r="BB8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<sst xmlns="http://schemas.openxmlformats.org/spreadsheetml/2006/main" count="236" uniqueCount="118">
  <si>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</si>
  <si>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</si>
  <si>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</si>
  <si>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</si>
  <si>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</si>
  <si>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</si>
  <si>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</si>
  <si>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</si>
  <si>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</si>
  <si>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</si>
  <si>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</si>
  <si>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</si>
  <si>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</si>
  <si>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</si>
  <si>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</si>
  <si>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</si>
  <si>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</si>
  <si>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</si>
  <si>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</si>
  <si>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</si>
  <si>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</si>
  <si>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</si>
  <si>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</si>
  <si>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</si>
  <si>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</si>
  <si>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</si>
  <si>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</si>
  <si>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</si>
  <si>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</si>
  <si>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</si>
  <si>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</si>
  <si>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</si>
  <si>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</si>
  <si>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</si>
  <si>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</si>
  <si>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</si>
  <si>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</si>
  <si>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</si>
  <si>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</si>
  <si>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</si>
  <si>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</si>
  <si>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</si>
  <si>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</si>
  <si>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</si>
  <si>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</si>
  <si>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</si>
  <si>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</si>
  <si>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</si>
  <si>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</si>
  <si>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</si>
  <si>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</si>
  <si>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</si>
  <si>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</si>
  <si>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</si>
  <si>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</si>
  <si>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</si>
  <si>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</si>
  <si>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</si>
  <si>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</si>
  <si>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</si>
  <si>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</si>
  <si>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</si>
  <si>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</si>
  <si>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</si>
  <si>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</si>
  <si>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</si>
  <si>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</si>
  <si>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</si>
  <si>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</si>
  <si>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</si>
  <si>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</si>
  <si>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</si>
  <si>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</si>
  <si>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</si>
  <si>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</si>
  <si>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</si>
  <si>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</si>
  <si>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</si>
  <si>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</si>
  <si>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</si>
  <si>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</si>
  <si>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</si>
  <si>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</si>
  <si>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</si>
  <si>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</si>
  <si>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</si>
  <si>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</si>
  <si>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</si>
  <si>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</si>
  <si>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</si>
  <si>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</si>
  <si>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</si>
  <si>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</si>
  <si>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</si>
  <si>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</si>
  <si>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</si>
  <si>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</si>
  <si>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</si>
  <si>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</si>
  <si>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</si>
  <si>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</si>
  <si>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</si>
  <si>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</si>
  <si>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</si>
  <si>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</si>
  <si>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</si>
  <si>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</si>
  <si>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</si>
  <si>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</si>
  <si>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</si>
  <si>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</si>
  <si>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</si>
  <si>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</si>
  <si>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</si>
  <si>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</si>
  <si>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１２年の供用開始から２０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改築更新を実施している。</t>
    <phoneticPr fontId="4"/>
  </si>
  <si>
    <t>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phoneticPr fontId="4"/>
  </si>
  <si>
    <t>収益的収支比率、経費回収率ともに、１００％以下が続いている。原因として、収益は上がらないが、施設の更新費用が増加しているためである。また施設利用率も平均値以下が続いている。原因として、人口減少、節水型設備の普及等により、流入汚水量が計画値より減少しているためで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3">
      <t>カイシュウリツ</t>
    </rPh>
    <rPh sb="21" eb="23">
      <t>イカ</t>
    </rPh>
    <rPh sb="24" eb="25">
      <t>ツヅ</t>
    </rPh>
    <rPh sb="30" eb="32">
      <t>ゲンイン</t>
    </rPh>
    <rPh sb="36" eb="38">
      <t>シュウエキ</t>
    </rPh>
    <rPh sb="39" eb="40">
      <t>ア</t>
    </rPh>
    <rPh sb="46" eb="48">
      <t>シセツ</t>
    </rPh>
    <rPh sb="49" eb="51">
      <t>コウシン</t>
    </rPh>
    <rPh sb="51" eb="53">
      <t>ヒヨウ</t>
    </rPh>
    <rPh sb="54" eb="56">
      <t>ゾウカ</t>
    </rPh>
    <rPh sb="68" eb="70">
      <t>シセツ</t>
    </rPh>
    <rPh sb="70" eb="73">
      <t>リヨウリツ</t>
    </rPh>
    <rPh sb="74" eb="77">
      <t>ヘイキンチ</t>
    </rPh>
    <rPh sb="77" eb="79">
      <t>イカ</t>
    </rPh>
    <rPh sb="80" eb="81">
      <t>ツヅ</t>
    </rPh>
    <rPh sb="86" eb="88">
      <t>ゲンイン</t>
    </rPh>
    <rPh sb="92" eb="96">
      <t>ジンコウゲンショウ</t>
    </rPh>
    <rPh sb="97" eb="100">
      <t>セッスイガタ</t>
    </rPh>
    <rPh sb="100" eb="102">
      <t>セツビ</t>
    </rPh>
    <rPh sb="103" eb="105">
      <t>フキュウ</t>
    </rPh>
    <rPh sb="105" eb="106">
      <t>トウ</t>
    </rPh>
    <rPh sb="110" eb="112">
      <t>リュウニュウ</t>
    </rPh>
    <rPh sb="112" eb="115">
      <t>オスイリョウ</t>
    </rPh>
    <rPh sb="116" eb="119">
      <t>ケイカクチ</t>
    </rPh>
    <rPh sb="121" eb="12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</si>
</sst>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D-4A18-BAA9-A920FFEF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D-4A18-BAA9-A920FFEF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37.33</c:v>
                </c:pt>
                <c:pt idx="1">
                  <c:v>36.78</c:v>
                </c:pt>
                <c:pt idx="2">
                  <c:v>36.89</c:v>
                </c:pt>
                <c:pt idx="3">
                  <c:v>36.61</c:v>
                </c:pt>
                <c:pt idx="4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A-43B8-A839-31C51F582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A-43B8-A839-31C51F582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79.95</c:v>
                </c:pt>
                <c:pt idx="1">
                  <c:v>83.86</c:v>
                </c:pt>
                <c:pt idx="2">
                  <c:v>85.6</c:v>
                </c:pt>
                <c:pt idx="3">
                  <c:v>87.9</c:v>
                </c:pt>
                <c:pt idx="4">
                  <c:v>90.22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3B8-A2FF-DB55EAA9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A-43B8-A2FF-DB55EAA9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93.44</c:v>
                </c:pt>
                <c:pt idx="1">
                  <c:v>97.02</c:v>
                </c:pt>
                <c:pt idx="2">
                  <c:v>113.06</c:v>
                </c:pt>
                <c:pt idx="3">
                  <c:v>94.77</c:v>
                </c:pt>
                <c:pt idx="4">
                  <c:v>94.26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B-43F7-BBD3-4A9AEED8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B-43F7-BBD3-4A9AEED8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2-4D0E-896A-31A12C2C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2-4D0E-896A-31A12C2C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8-49F6-97D0-DDD7A331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9F6-97D0-DDD7A331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7-4818-87A3-66E67E766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7-4818-87A3-66E67E766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3-4237-B638-E42F4862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3-4237-B638-E42F4862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105.79</c:v>
                </c:pt>
                <c:pt idx="1">
                  <c:v>52.82</c:v>
                </c:pt>
                <c:pt idx="2">
                  <c:v>15.9</c:v>
                </c:pt>
                <c:pt idx="3">
                  <c:v>102.24</c:v>
                </c:pt>
                <c:pt idx="4">
                  <c:v>30.07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7-46DC-A765-487EC3A3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7-46DC-A765-487EC3A3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74.19</c:v>
                </c:pt>
                <c:pt idx="1">
                  <c:v>89.24</c:v>
                </c:pt>
                <c:pt idx="2">
                  <c:v>92.98</c:v>
                </c:pt>
                <c:pt idx="3">
                  <c:v>61.67</c:v>
                </c:pt>
                <c:pt idx="4">
                  <c:v>79.17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5-49DB-A2FA-2BC7F8382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5-49DB-A2FA-2BC7F8382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221.25</c:v>
                </c:pt>
                <c:pt idx="1">
                  <c:v>184.38</c:v>
                </c:pt>
                <c:pt idx="2">
                  <c:v>176.5</c:v>
                </c:pt>
                <c:pt idx="3">
                  <c:v>268.24</c:v>
                </c:pt>
                <c:pt idx="4">
                  <c:v>210.09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B-4EFB-A322-43C28D1A8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B-4EFB-A322-43C28D1A8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9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三重県　御浜町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8487</v>
      </c>
      <c r="AM8" s="51"/>
      <c r="AN8" s="51"/>
      <c r="AO8" s="51"/>
      <c r="AP8" s="51"/>
      <c r="AQ8" s="51"/>
      <c r="AR8" s="51"/>
      <c r="AS8" s="51"/>
      <c r="AT8" s="46">
        <f>データ!T6</f>
        <v>88.13</v>
      </c>
      <c r="AU8" s="46"/>
      <c r="AV8" s="46"/>
      <c r="AW8" s="46"/>
      <c r="AX8" s="46"/>
      <c r="AY8" s="46"/>
      <c r="AZ8" s="46"/>
      <c r="BA8" s="46"/>
      <c r="BB8" s="46">
        <f>データ!U6</f>
        <v>96.3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26.5</v>
      </c>
      <c r="Q10" s="46"/>
      <c r="R10" s="46"/>
      <c r="S10" s="46"/>
      <c r="T10" s="46"/>
      <c r="U10" s="46"/>
      <c r="V10" s="46"/>
      <c r="W10" s="46">
        <f>データ!Q6</f>
        <v>109.23</v>
      </c>
      <c r="X10" s="46"/>
      <c r="Y10" s="46"/>
      <c r="Z10" s="46"/>
      <c r="AA10" s="46"/>
      <c r="AB10" s="46"/>
      <c r="AC10" s="46"/>
      <c r="AD10" s="51">
        <f>データ!R6</f>
        <v>2970</v>
      </c>
      <c r="AE10" s="51"/>
      <c r="AF10" s="51"/>
      <c r="AG10" s="51"/>
      <c r="AH10" s="51"/>
      <c r="AI10" s="51"/>
      <c r="AJ10" s="51"/>
      <c r="AK10" s="2"/>
      <c r="AL10" s="51">
        <f>データ!V6</f>
        <v>2229</v>
      </c>
      <c r="AM10" s="51"/>
      <c r="AN10" s="51"/>
      <c r="AO10" s="51"/>
      <c r="AP10" s="51"/>
      <c r="AQ10" s="51"/>
      <c r="AR10" s="51"/>
      <c r="AS10" s="51"/>
      <c r="AT10" s="46">
        <f>データ!W6</f>
        <v>0.79</v>
      </c>
      <c r="AU10" s="46"/>
      <c r="AV10" s="46"/>
      <c r="AW10" s="46"/>
      <c r="AX10" s="46"/>
      <c r="AY10" s="46"/>
      <c r="AZ10" s="46"/>
      <c r="BA10" s="46"/>
      <c r="BB10" s="46">
        <f>データ!X6</f>
        <v>2821.52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43</v>
      </c>
      <c r="O86" s="26" t="str">
        <f>データ!EO6</f>
        <v>【0.28】</v>
      </c>
    </row>
  </sheetData>
  <sheetProtection algorithmName="SHA-512" hashValue="V6uHSQXOTq2nHL8ANStrM6gUNdm7MmC8XEy59szMtcwSMsDH2q8P6N20WI5ASqhYnoaQ6FQoV0wBKXeZ1uOKIA==" saltValue="vbdvx03yxfCI4j7UKA++B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245615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御浜町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26.5</v>
      </c>
      <c r="Q6" s="34">
        <f t="shared" si="3"/>
        <v>109.23</v>
      </c>
      <c r="R6" s="34">
        <f t="shared" si="3"/>
        <v>2970</v>
      </c>
      <c r="S6" s="34">
        <f t="shared" si="3"/>
        <v>8487</v>
      </c>
      <c r="T6" s="34">
        <f t="shared" si="3"/>
        <v>88.13</v>
      </c>
      <c r="U6" s="34">
        <f t="shared" si="3"/>
        <v>96.3</v>
      </c>
      <c r="V6" s="34">
        <f t="shared" si="3"/>
        <v>2229</v>
      </c>
      <c r="W6" s="34">
        <f t="shared" si="3"/>
        <v>0.79</v>
      </c>
      <c r="X6" s="34">
        <f t="shared" si="3"/>
        <v>2821.52</v>
      </c>
      <c r="Y6" s="35">
        <f>IF(Y7="",NA(),Y7)</f>
        <v>93.44</v>
      </c>
      <c r="Z6" s="35">
        <f t="shared" ref="Z6:AH6" si="4">IF(Z7="",NA(),Z7)</f>
        <v>97.02</v>
      </c>
      <c r="AA6" s="35">
        <f t="shared" si="4"/>
        <v>113.06</v>
      </c>
      <c r="AB6" s="35">
        <f t="shared" si="4"/>
        <v>94.77</v>
      </c>
      <c r="AC6" s="35">
        <f t="shared" si="4"/>
        <v>94.26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105.79</v>
      </c>
      <c r="BG6" s="35">
        <f t="shared" ref="BG6:BO6" si="7">IF(BG7="",NA(),BG7)</f>
        <v>52.82</v>
      </c>
      <c r="BH6" s="35">
        <f t="shared" si="7"/>
        <v>15.9</v>
      </c>
      <c r="BI6" s="35">
        <f t="shared" si="7"/>
        <v>102.24</v>
      </c>
      <c r="BJ6" s="35">
        <f t="shared" si="7"/>
        <v>30.07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74.19</v>
      </c>
      <c r="BR6" s="35">
        <f t="shared" ref="BR6:BZ6" si="8">IF(BR7="",NA(),BR7)</f>
        <v>89.24</v>
      </c>
      <c r="BS6" s="35">
        <f t="shared" si="8"/>
        <v>92.98</v>
      </c>
      <c r="BT6" s="35">
        <f t="shared" si="8"/>
        <v>61.67</v>
      </c>
      <c r="BU6" s="35">
        <f t="shared" si="8"/>
        <v>79.17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221.25</v>
      </c>
      <c r="CC6" s="35">
        <f t="shared" ref="CC6:CK6" si="9">IF(CC7="",NA(),CC7)</f>
        <v>184.38</v>
      </c>
      <c r="CD6" s="35">
        <f t="shared" si="9"/>
        <v>176.5</v>
      </c>
      <c r="CE6" s="35">
        <f t="shared" si="9"/>
        <v>268.24</v>
      </c>
      <c r="CF6" s="35">
        <f t="shared" si="9"/>
        <v>210.09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37.33</v>
      </c>
      <c r="CN6" s="35">
        <f t="shared" ref="CN6:CV6" si="10">IF(CN7="",NA(),CN7)</f>
        <v>36.78</v>
      </c>
      <c r="CO6" s="35">
        <f t="shared" si="10"/>
        <v>36.89</v>
      </c>
      <c r="CP6" s="35">
        <f t="shared" si="10"/>
        <v>36.61</v>
      </c>
      <c r="CQ6" s="35">
        <f t="shared" si="10"/>
        <v>35.5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79.95</v>
      </c>
      <c r="CY6" s="35">
        <f t="shared" ref="CY6:DG6" si="11">IF(CY7="",NA(),CY7)</f>
        <v>83.86</v>
      </c>
      <c r="CZ6" s="35">
        <f t="shared" si="11"/>
        <v>85.6</v>
      </c>
      <c r="DA6" s="35">
        <f t="shared" si="11"/>
        <v>87.9</v>
      </c>
      <c r="DB6" s="35">
        <f t="shared" si="11"/>
        <v>90.22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245615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26.5</v>
      </c>
      <c r="Q7" s="38">
        <v>109.23</v>
      </c>
      <c r="R7" s="38">
        <v>2970</v>
      </c>
      <c r="S7" s="38">
        <v>8487</v>
      </c>
      <c r="T7" s="38">
        <v>88.13</v>
      </c>
      <c r="U7" s="38">
        <v>96.3</v>
      </c>
      <c r="V7" s="38">
        <v>2229</v>
      </c>
      <c r="W7" s="38">
        <v>0.79</v>
      </c>
      <c r="X7" s="38">
        <v>2821.52</v>
      </c>
      <c r="Y7" s="38">
        <v>93.44</v>
      </c>
      <c r="Z7" s="38">
        <v>97.02</v>
      </c>
      <c r="AA7" s="38">
        <v>113.06</v>
      </c>
      <c r="AB7" s="38">
        <v>94.77</v>
      </c>
      <c r="AC7" s="38">
        <v>94.26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105.79</v>
      </c>
      <c r="BG7" s="38">
        <v>52.82</v>
      </c>
      <c r="BH7" s="38">
        <v>15.9</v>
      </c>
      <c r="BI7" s="38">
        <v>102.24</v>
      </c>
      <c r="BJ7" s="38">
        <v>30.07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74.19</v>
      </c>
      <c r="BR7" s="38">
        <v>89.24</v>
      </c>
      <c r="BS7" s="38">
        <v>92.98</v>
      </c>
      <c r="BT7" s="38">
        <v>61.67</v>
      </c>
      <c r="BU7" s="38">
        <v>79.17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221.25</v>
      </c>
      <c r="CC7" s="38">
        <v>184.38</v>
      </c>
      <c r="CD7" s="38">
        <v>176.5</v>
      </c>
      <c r="CE7" s="38">
        <v>268.24</v>
      </c>
      <c r="CF7" s="38">
        <v>210.09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37.33</v>
      </c>
      <c r="CN7" s="38">
        <v>36.78</v>
      </c>
      <c r="CO7" s="38">
        <v>36.89</v>
      </c>
      <c r="CP7" s="38">
        <v>36.61</v>
      </c>
      <c r="CQ7" s="38">
        <v>35.5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79.95</v>
      </c>
      <c r="CY7" s="38">
        <v>83.86</v>
      </c>
      <c r="CZ7" s="38">
        <v>85.6</v>
      </c>
      <c r="DA7" s="38">
        <v>87.9</v>
      </c>
      <c r="DB7" s="38">
        <v>90.22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2021-02-05T10:10:53Z</cp:lastPrinted>
  <dcterms:created xsi:type="dcterms:W3CDTF">2020-12-04T02:55:55Z</dcterms:created>
  <dcterms:modified xsi:type="dcterms:W3CDTF">2021-02-25T01:17:38Z</dcterms:modified>
  <cp:category/>
</cp:coreProperties>
</file>