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下水財政係\係フォルダ\財政経営課照会分\令和2年度\34 R3.1.15　経営比較分析表（令和元年度決算）の分析等について\"/>
    </mc:Choice>
  </mc:AlternateContent>
  <workbookProtection workbookAlgorithmName="SHA-512" workbookHashValue="kaR7+942FXDJyyGf5X6M6k2CwmYfU6tEfEDM0ZLDS7A2l+VabdipUGtaTLCRN2qU0Ox7sytqtFv3fY2hNOzO6g==" workbookSaltValue="PjEKCATywRze8Djhwkty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AD8" i="4"/>
  <c r="W8" i="4"/>
  <c r="P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<sst xmlns="http://schemas.openxmlformats.org/spreadsheetml/2006/main" count="231" uniqueCount="118">
  <si>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</si>
  <si>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</si>
  <si>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</si>
  <si>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</si>
  <si>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</si>
  <si>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</si>
  <si>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</si>
  <si>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</si>
  <si>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</si>
  <si>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</si>
  <si>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</si>
  <si>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</si>
  <si>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</si>
  <si>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</si>
  <si>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</si>
  <si>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</si>
  <si>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</si>
  <si>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</si>
  <si>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</si>
  <si>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</si>
  <si>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</si>
  <si>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</si>
  <si>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</si>
  <si>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</si>
  <si>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</si>
  <si>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</si>
  <si>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</si>
  <si>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</si>
  <si>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</si>
  <si>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</si>
  <si>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</si>
  <si>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</si>
  <si>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</si>
  <si>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</si>
  <si>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</si>
  <si>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</si>
  <si>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</si>
  <si>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</si>
  <si>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</si>
  <si>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</si>
  <si>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</si>
  <si>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</si>
  <si>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</si>
  <si>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</si>
  <si>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</si>
  <si>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</si>
  <si>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</si>
  <si>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</si>
  <si>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</si>
  <si>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</si>
  <si>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</si>
  <si>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</si>
  <si>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</si>
  <si>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</si>
  <si>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</si>
  <si>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</si>
  <si>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</si>
  <si>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</si>
  <si>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</si>
  <si>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</si>
  <si>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</si>
  <si>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</si>
  <si>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</si>
  <si>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</si>
  <si>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</si>
  <si>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</si>
  <si>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</si>
  <si>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</si>
  <si>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</si>
  <si>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</si>
  <si>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</si>
  <si>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</si>
  <si>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</si>
  <si>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</si>
  <si>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</si>
  <si>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</si>
  <si>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</si>
  <si>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</si>
  <si>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</si>
  <si>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</si>
  <si>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</si>
  <si>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</si>
  <si>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</si>
  <si>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</si>
  <si>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</si>
  <si>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</si>
  <si>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</si>
  <si>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</si>
  <si>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</si>
  <si>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</si>
  <si>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</si>
  <si>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</si>
  <si>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</si>
  <si>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</si>
  <si>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</si>
  <si>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</si>
  <si>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</si>
  <si>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</si>
  <si>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</si>
  <si>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</si>
  <si>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</si>
  <si>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</si>
  <si>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</si>
  <si>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</si>
  <si>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</si>
  <si>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</si>
  <si>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</si>
  <si>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</si>
  <si>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</si>
  <si>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</si>
  <si>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</si>
  <si>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</si>
  <si>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</si>
  <si>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</si>
  <si>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</si>
  <si>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①経常収支比率…平均値より2.73P低い状況であるが、公共下水道事業と合わせて経営を行っているため収支100%である。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⑤経費回収率…対前年度比同となり、平均値より28.16P高い状況にある。
　⑥汚水処理原価…公共下水道と同一の処理場で処理しており処理場への設備投資がない分、平均値に比べ低くなっており、対前年度比0.67円低い状況にある。
　⑦施設利用率…一般的には高い数値が望まれているが、公共下水道と同一の処理場で処理しているため、処理能力が大きい分、平均値より低くなっている。
　⑧水洗化率…対前年度比2.58P増加したものの、平均値より9.85P低い数値となっているため、水洗化率の向上に向けて積極的に取り組んでいく。</t>
    <rPh sb="289" eb="290">
      <t>ヒク</t>
    </rPh>
    <rPh sb="387" eb="389">
      <t>ゾウカ</t>
    </rPh>
    <phoneticPr fontId="4"/>
  </si>
  <si>
    <t>　①有形固定資産減価償却率…耐用年数の短い資産の償却が始まったことにより、対前年度比0.83P増加し、平均値より0.46P高くなっている。
　②管渠老朽化率…事業開始が平成5年であるため、ゼロとなっている。
　③管渠改善率…法定耐用年数を超えた管渠がないことから、更新を行っていない。
（※管路の法定耐用年数：50年）</t>
    <rPh sb="14" eb="16">
      <t>タイヨウ</t>
    </rPh>
    <rPh sb="16" eb="18">
      <t>ネンスウ</t>
    </rPh>
    <rPh sb="19" eb="20">
      <t>ミジカ</t>
    </rPh>
    <rPh sb="21" eb="23">
      <t>シサン</t>
    </rPh>
    <rPh sb="24" eb="26">
      <t>ショウキャク</t>
    </rPh>
    <rPh sb="27" eb="28">
      <t>ハジ</t>
    </rPh>
    <rPh sb="37" eb="38">
      <t>タイ</t>
    </rPh>
    <rPh sb="38" eb="42">
      <t>ゼンネンドヒ</t>
    </rPh>
    <rPh sb="47" eb="49">
      <t>ゾウカ</t>
    </rPh>
    <rPh sb="61" eb="62">
      <t>タカ</t>
    </rPh>
    <phoneticPr fontId="4"/>
  </si>
  <si>
    <t>　「1.経営の健全性・効率性」における④企業債残高対事業規模比率及び⑧水洗化率が前年度よりも改善した。
　汚水処理経費の一部について、国の基準に基づき一般会計からの繰入（税金）を受けており、引き続き下水道使用料のあり方を検討し健全経営に努めていく。</t>
    <rPh sb="32" eb="33">
      <t>オヨ</t>
    </rPh>
    <rPh sb="35" eb="38">
      <t>スイセンカ</t>
    </rPh>
    <rPh sb="38" eb="3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</si>
</sst>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7E-434F-AD7C-500827A607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77E-434F-AD7C-500827A607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4.6900000000000004</c:v>
                </c:pt>
                <c:pt idx="1">
                  <c:v>4.33</c:v>
                </c:pt>
                <c:pt idx="2">
                  <c:v>4.33</c:v>
                </c:pt>
                <c:pt idx="3">
                  <c:v>4.33</c:v>
                </c:pt>
                <c:pt idx="4">
                  <c:v>4.33</c:v>
                </c:pt>
              </c:numCache>
            </c:numRef>
          </c:val>
          <c:extLst>
            <c:ext xmlns:c16="http://schemas.microsoft.com/office/drawing/2014/chart" uri="{C3380CC4-5D6E-409C-BE32-E72D297353CC}">
              <c16:uniqueId val="{00000000-CD6F-47BB-9046-74DCD928FA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D6F-47BB-9046-74DCD928FA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66.23</c:v>
                </c:pt>
                <c:pt idx="1">
                  <c:v>69.11</c:v>
                </c:pt>
                <c:pt idx="2">
                  <c:v>71.900000000000006</c:v>
                </c:pt>
                <c:pt idx="3">
                  <c:v>71.319999999999993</c:v>
                </c:pt>
                <c:pt idx="4">
                  <c:v>73.900000000000006</c:v>
                </c:pt>
              </c:numCache>
            </c:numRef>
          </c:val>
          <c:extLst>
            <c:ext xmlns:c16="http://schemas.microsoft.com/office/drawing/2014/chart" uri="{C3380CC4-5D6E-409C-BE32-E72D297353CC}">
              <c16:uniqueId val="{00000000-B087-4419-9A43-71C3AA14E9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087-4419-9A43-71C3AA14E9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82-4610-8105-EC8C6B6256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0682-4610-8105-EC8C6B6256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21.02</c:v>
                </c:pt>
                <c:pt idx="1">
                  <c:v>22.19</c:v>
                </c:pt>
                <c:pt idx="2">
                  <c:v>23.5</c:v>
                </c:pt>
                <c:pt idx="3">
                  <c:v>24.31</c:v>
                </c:pt>
                <c:pt idx="4">
                  <c:v>25.14</c:v>
                </c:pt>
              </c:numCache>
            </c:numRef>
          </c:val>
          <c:extLst>
            <c:ext xmlns:c16="http://schemas.microsoft.com/office/drawing/2014/chart" uri="{C3380CC4-5D6E-409C-BE32-E72D297353CC}">
              <c16:uniqueId val="{00000000-C646-4C64-86DD-46F128930C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C646-4C64-86DD-46F128930C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9-4EC0-AC32-453FD09390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3BE9-4EC0-AC32-453FD09390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58-4145-AE18-6C98ED253A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1958-4145-AE18-6C98ED253A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F-4EF1-AFC0-4A85EFACB0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800F-4EF1-AFC0-4A85EFACB0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4145.13</c:v>
                </c:pt>
                <c:pt idx="1">
                  <c:v>4124.1499999999996</c:v>
                </c:pt>
                <c:pt idx="2">
                  <c:v>4306.63</c:v>
                </c:pt>
                <c:pt idx="3">
                  <c:v>3558.16</c:v>
                </c:pt>
                <c:pt idx="4">
                  <c:v>3846.58</c:v>
                </c:pt>
              </c:numCache>
            </c:numRef>
          </c:val>
          <c:extLst>
            <c:ext xmlns:c16="http://schemas.microsoft.com/office/drawing/2014/chart" uri="{C3380CC4-5D6E-409C-BE32-E72D297353CC}">
              <c16:uniqueId val="{00000000-03A8-4DA8-B6E2-6A25D072B3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3A8-4DA8-B6E2-6A25D072B3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99.75</c:v>
                </c:pt>
                <c:pt idx="1">
                  <c:v>100</c:v>
                </c:pt>
                <c:pt idx="2">
                  <c:v>100</c:v>
                </c:pt>
                <c:pt idx="3">
                  <c:v>100</c:v>
                </c:pt>
                <c:pt idx="4">
                  <c:v>100</c:v>
                </c:pt>
              </c:numCache>
            </c:numRef>
          </c:val>
          <c:extLst>
            <c:ext xmlns:c16="http://schemas.microsoft.com/office/drawing/2014/chart" uri="{C3380CC4-5D6E-409C-BE32-E72D297353CC}">
              <c16:uniqueId val="{00000000-E669-4692-A52A-CB2638A5D1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669-4692-A52A-CB2638A5D1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152.02000000000001</c:v>
                </c:pt>
                <c:pt idx="1">
                  <c:v>159.46</c:v>
                </c:pt>
                <c:pt idx="2">
                  <c:v>155.51</c:v>
                </c:pt>
                <c:pt idx="3">
                  <c:v>194.42</c:v>
                </c:pt>
                <c:pt idx="4">
                  <c:v>193.75</c:v>
                </c:pt>
              </c:numCache>
            </c:numRef>
          </c:val>
          <c:extLst>
            <c:ext xmlns:c16="http://schemas.microsoft.com/office/drawing/2014/chart" uri="{C3380CC4-5D6E-409C-BE32-E72D297353CC}">
              <c16:uniqueId val="{00000000-2F80-4A85-8449-CA386FAA41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F80-4A85-8449-CA386FAA41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三重県　四日市市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63">
        <f>データ!S6</f>
        <v>311551</v>
      </c>
      <c r="AM8" s="63"/>
      <c r="AN8" s="63"/>
      <c r="AO8" s="63"/>
      <c r="AP8" s="63"/>
      <c r="AQ8" s="63"/>
      <c r="AR8" s="63"/>
      <c r="AS8" s="63"/>
      <c r="AT8" s="62">
        <f>データ!T6</f>
        <v>206.48</v>
      </c>
      <c r="AU8" s="62"/>
      <c r="AV8" s="62"/>
      <c r="AW8" s="62"/>
      <c r="AX8" s="62"/>
      <c r="AY8" s="62"/>
      <c r="AZ8" s="62"/>
      <c r="BA8" s="62"/>
      <c r="BB8" s="62">
        <f>データ!U6</f>
        <v>1508.87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46.59</v>
      </c>
      <c r="J10" s="62"/>
      <c r="K10" s="62"/>
      <c r="L10" s="62"/>
      <c r="M10" s="62"/>
      <c r="N10" s="62"/>
      <c r="O10" s="62"/>
      <c r="P10" s="62">
        <f>データ!P6</f>
        <v>0.45</v>
      </c>
      <c r="Q10" s="62"/>
      <c r="R10" s="62"/>
      <c r="S10" s="62"/>
      <c r="T10" s="62"/>
      <c r="U10" s="62"/>
      <c r="V10" s="62"/>
      <c r="W10" s="62">
        <f>データ!Q6</f>
        <v>100</v>
      </c>
      <c r="X10" s="62"/>
      <c r="Y10" s="62"/>
      <c r="Z10" s="62"/>
      <c r="AA10" s="62"/>
      <c r="AB10" s="62"/>
      <c r="AC10" s="62"/>
      <c r="AD10" s="63">
        <f>データ!R6</f>
        <v>3520</v>
      </c>
      <c r="AE10" s="63"/>
      <c r="AF10" s="63"/>
      <c r="AG10" s="63"/>
      <c r="AH10" s="63"/>
      <c r="AI10" s="63"/>
      <c r="AJ10" s="63"/>
      <c r="AK10" s="2"/>
      <c r="AL10" s="63">
        <f>データ!V6</f>
        <v>1414</v>
      </c>
      <c r="AM10" s="63"/>
      <c r="AN10" s="63"/>
      <c r="AO10" s="63"/>
      <c r="AP10" s="63"/>
      <c r="AQ10" s="63"/>
      <c r="AR10" s="63"/>
      <c r="AS10" s="63"/>
      <c r="AT10" s="62">
        <f>データ!W6</f>
        <v>0.93</v>
      </c>
      <c r="AU10" s="62"/>
      <c r="AV10" s="62"/>
      <c r="AW10" s="62"/>
      <c r="AX10" s="62"/>
      <c r="AY10" s="62"/>
      <c r="AZ10" s="62"/>
      <c r="BA10" s="62"/>
      <c r="BB10" s="62">
        <f>データ!X6</f>
        <v>1520.43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982Q2OIjHLmqo4jQQ/MeBG/igbNh/mH+raqRmOkRosHyvl4ibECIB++LNdmsJdBx2LvXSXr35RwiLa5Jp7L6AQ==" saltValue="ILWQVu6R9ifZveU7YB++2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242021</v>
      </c>
      <c r="D6" s="33">
        <f t="shared" si="3"/>
        <v>46</v>
      </c>
      <c r="E6" s="33">
        <f t="shared" si="3"/>
        <v>17</v>
      </c>
      <c r="F6" s="33">
        <f t="shared" si="3"/>
        <v>4</v>
      </c>
      <c r="G6" s="33">
        <f t="shared" si="3"/>
        <v>0</v>
      </c>
      <c r="H6" s="33" t="str">
        <f t="shared" si="3"/>
        <v>三重県　四日市市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46.59</v>
      </c>
      <c r="P6" s="34">
        <f t="shared" si="3"/>
        <v>0.45</v>
      </c>
      <c r="Q6" s="34">
        <f t="shared" si="3"/>
        <v>100</v>
      </c>
      <c r="R6" s="34">
        <f t="shared" si="3"/>
        <v>3520</v>
      </c>
      <c r="S6" s="34">
        <f t="shared" si="3"/>
        <v>311551</v>
      </c>
      <c r="T6" s="34">
        <f t="shared" si="3"/>
        <v>206.48</v>
      </c>
      <c r="U6" s="34">
        <f t="shared" si="3"/>
        <v>1508.87</v>
      </c>
      <c r="V6" s="34">
        <f t="shared" si="3"/>
        <v>1414</v>
      </c>
      <c r="W6" s="34">
        <f t="shared" si="3"/>
        <v>0.93</v>
      </c>
      <c r="X6" s="34">
        <f t="shared" si="3"/>
        <v>1520.43</v>
      </c>
      <c r="Y6" s="35">
        <f>IF(Y7="",NA(),Y7)</f>
        <v>100</v>
      </c>
      <c r="Z6" s="35">
        <f t="shared" ref="Z6:AH6" si="4">IF(Z7="",NA(),Z7)</f>
        <v>100</v>
      </c>
      <c r="AA6" s="35">
        <f t="shared" si="4"/>
        <v>100</v>
      </c>
      <c r="AB6" s="35">
        <f t="shared" si="4"/>
        <v>100</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4">
        <f>IF(AU7="",NA(),AU7)</f>
        <v>0</v>
      </c>
      <c r="AV6" s="34">
        <f t="shared" ref="AV6:BD6" si="6">IF(AV7="",NA(),AV7)</f>
        <v>0</v>
      </c>
      <c r="AW6" s="34">
        <f t="shared" si="6"/>
        <v>0</v>
      </c>
      <c r="AX6" s="34">
        <f t="shared" si="6"/>
        <v>0</v>
      </c>
      <c r="AY6" s="34">
        <f t="shared" si="6"/>
        <v>0</v>
      </c>
      <c r="AZ6" s="35">
        <f t="shared" si="6"/>
        <v>49.07</v>
      </c>
      <c r="BA6" s="35">
        <f t="shared" si="6"/>
        <v>46.78</v>
      </c>
      <c r="BB6" s="35">
        <f t="shared" si="6"/>
        <v>47.44</v>
      </c>
      <c r="BC6" s="35">
        <f t="shared" si="6"/>
        <v>49.18</v>
      </c>
      <c r="BD6" s="35">
        <f t="shared" si="6"/>
        <v>47.72</v>
      </c>
      <c r="BE6" s="34" t="str">
        <f>IF(BE7="","",IF(BE7="-","【-】","【"&amp;SUBSTITUTE(TEXT(BE7,"#,##0.00"),"-","△")&amp;"】"))</f>
        <v>【49.61】</v>
      </c>
      <c r="BF6" s="35">
        <f>IF(BF7="",NA(),BF7)</f>
        <v>4145.13</v>
      </c>
      <c r="BG6" s="35">
        <f t="shared" ref="BG6:BO6" si="7">IF(BG7="",NA(),BG7)</f>
        <v>4124.1499999999996</v>
      </c>
      <c r="BH6" s="35">
        <f t="shared" si="7"/>
        <v>4306.63</v>
      </c>
      <c r="BI6" s="35">
        <f t="shared" si="7"/>
        <v>3558.16</v>
      </c>
      <c r="BJ6" s="35">
        <f t="shared" si="7"/>
        <v>3846.58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99.75</v>
      </c>
      <c r="BR6" s="35">
        <f t="shared" ref="BR6:BZ6" si="8">IF(BR7="",NA(),BR7)</f>
        <v>100</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152.02000000000001</v>
      </c>
      <c r="CC6" s="35">
        <f t="shared" ref="CC6:CK6" si="9">IF(CC7="",NA(),CC7)</f>
        <v>159.46</v>
      </c>
      <c r="CD6" s="35">
        <f t="shared" si="9"/>
        <v>155.51</v>
      </c>
      <c r="CE6" s="35">
        <f t="shared" si="9"/>
        <v>194.42</v>
      </c>
      <c r="CF6" s="35">
        <f t="shared" si="9"/>
        <v>193.75</v>
      </c>
      <c r="CG6" s="35">
        <f t="shared" si="9"/>
        <v>246.72</v>
      </c>
      <c r="CH6" s="35">
        <f t="shared" si="9"/>
        <v>234.96</v>
      </c>
      <c r="CI6" s="35">
        <f t="shared" si="9"/>
        <v>221.81</v>
      </c>
      <c r="CJ6" s="35">
        <f t="shared" si="9"/>
        <v>230.02</v>
      </c>
      <c r="CK6" s="35">
        <f t="shared" si="9"/>
        <v>228.47</v>
      </c>
      <c r="CL6" s="34" t="str">
        <f>IF(CL7="","",IF(CL7="-","【-】","【"&amp;SUBSTITUTE(TEXT(CL7,"#,##0.00"),"-","△")&amp;"】"))</f>
        <v>【218.56】</v>
      </c>
      <c r="CM6" s="35">
        <f>IF(CM7="",NA(),CM7)</f>
        <v>4.6900000000000004</v>
      </c>
      <c r="CN6" s="35">
        <f t="shared" ref="CN6:CV6" si="10">IF(CN7="",NA(),CN7)</f>
        <v>4.33</v>
      </c>
      <c r="CO6" s="35">
        <f t="shared" si="10"/>
        <v>4.33</v>
      </c>
      <c r="CP6" s="35">
        <f t="shared" si="10"/>
        <v>4.33</v>
      </c>
      <c r="CQ6" s="35">
        <f t="shared" si="10"/>
        <v>4.33</v>
      </c>
      <c r="CR6" s="35">
        <f t="shared" si="10"/>
        <v>41.35</v>
      </c>
      <c r="CS6" s="35">
        <f t="shared" si="10"/>
        <v>42.9</v>
      </c>
      <c r="CT6" s="35">
        <f t="shared" si="10"/>
        <v>43.36</v>
      </c>
      <c r="CU6" s="35">
        <f t="shared" si="10"/>
        <v>42.56</v>
      </c>
      <c r="CV6" s="35">
        <f t="shared" si="10"/>
        <v>42.47</v>
      </c>
      <c r="CW6" s="34" t="str">
        <f>IF(CW7="","",IF(CW7="-","【-】","【"&amp;SUBSTITUTE(TEXT(CW7,"#,##0.00"),"-","△")&amp;"】"))</f>
        <v>【42.86】</v>
      </c>
      <c r="CX6" s="35">
        <f>IF(CX7="",NA(),CX7)</f>
        <v>66.23</v>
      </c>
      <c r="CY6" s="35">
        <f t="shared" ref="CY6:DG6" si="11">IF(CY7="",NA(),CY7)</f>
        <v>69.11</v>
      </c>
      <c r="CZ6" s="35">
        <f t="shared" si="11"/>
        <v>71.900000000000006</v>
      </c>
      <c r="DA6" s="35">
        <f t="shared" si="11"/>
        <v>71.319999999999993</v>
      </c>
      <c r="DB6" s="35">
        <f t="shared" si="11"/>
        <v>73.900000000000006</v>
      </c>
      <c r="DC6" s="35">
        <f t="shared" si="11"/>
        <v>82.9</v>
      </c>
      <c r="DD6" s="35">
        <f t="shared" si="11"/>
        <v>83.5</v>
      </c>
      <c r="DE6" s="35">
        <f t="shared" si="11"/>
        <v>83.06</v>
      </c>
      <c r="DF6" s="35">
        <f t="shared" si="11"/>
        <v>83.32</v>
      </c>
      <c r="DG6" s="35">
        <f t="shared" si="11"/>
        <v>83.75</v>
      </c>
      <c r="DH6" s="34" t="str">
        <f>IF(DH7="","",IF(DH7="-","【-】","【"&amp;SUBSTITUTE(TEXT(DH7,"#,##0.00"),"-","△")&amp;"】"))</f>
        <v>【84.20】</v>
      </c>
      <c r="DI6" s="35">
        <f>IF(DI7="",NA(),DI7)</f>
        <v>21.02</v>
      </c>
      <c r="DJ6" s="35">
        <f t="shared" ref="DJ6:DR6" si="12">IF(DJ7="",NA(),DJ7)</f>
        <v>22.19</v>
      </c>
      <c r="DK6" s="35">
        <f t="shared" si="12"/>
        <v>23.5</v>
      </c>
      <c r="DL6" s="35">
        <f t="shared" si="12"/>
        <v>24.31</v>
      </c>
      <c r="DM6" s="35">
        <f t="shared" si="12"/>
        <v>25.14</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242021</v>
      </c>
      <c r="D7" s="37">
        <v>46</v>
      </c>
      <c r="E7" s="37">
        <v>17</v>
      </c>
      <c r="F7" s="37">
        <v>4</v>
      </c>
      <c r="G7" s="37">
        <v>0</v>
      </c>
      <c r="H7" s="37" t="s">
        <v>96</v>
      </c>
      <c r="I7" s="37" t="s">
        <v>97</v>
      </c>
      <c r="J7" s="37" t="s">
        <v>98</v>
      </c>
      <c r="K7" s="37" t="s">
        <v>99</v>
      </c>
      <c r="L7" s="37" t="s">
        <v>100</v>
      </c>
      <c r="M7" s="37" t="s">
        <v>101</v>
      </c>
      <c r="N7" s="38" t="s">
        <v>102</v>
      </c>
      <c r="O7" s="38">
        <v>46.59</v>
      </c>
      <c r="P7" s="38">
        <v>0.45</v>
      </c>
      <c r="Q7" s="38">
        <v>100</v>
      </c>
      <c r="R7" s="38">
        <v>3520</v>
      </c>
      <c r="S7" s="38">
        <v>311551</v>
      </c>
      <c r="T7" s="38">
        <v>206.48</v>
      </c>
      <c r="U7" s="38">
        <v>1508.87</v>
      </c>
      <c r="V7" s="38">
        <v>1414</v>
      </c>
      <c r="W7" s="38">
        <v>0.93</v>
      </c>
      <c r="X7" s="38">
        <v>1520.43</v>
      </c>
      <c r="Y7" s="38">
        <v>100</v>
      </c>
      <c r="Z7" s="38">
        <v>100</v>
      </c>
      <c r="AA7" s="38">
        <v>100</v>
      </c>
      <c r="AB7" s="38">
        <v>100</v>
      </c>
      <c r="AC7" s="38">
        <v>100</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0</v>
      </c>
      <c r="AV7" s="38">
        <v>0</v>
      </c>
      <c r="AW7" s="38">
        <v>0</v>
      </c>
      <c r="AX7" s="38">
        <v>0</v>
      </c>
      <c r="AY7" s="38">
        <v>0</v>
      </c>
      <c r="AZ7" s="38">
        <v>49.07</v>
      </c>
      <c r="BA7" s="38">
        <v>46.78</v>
      </c>
      <c r="BB7" s="38">
        <v>47.44</v>
      </c>
      <c r="BC7" s="38">
        <v>49.18</v>
      </c>
      <c r="BD7" s="38">
        <v>47.72</v>
      </c>
      <c r="BE7" s="38">
        <v>49.61</v>
      </c>
      <c r="BF7" s="38">
        <v>4145.13</v>
      </c>
      <c r="BG7" s="38">
        <v>4124.1499999999996</v>
      </c>
      <c r="BH7" s="38">
        <v>4306.63</v>
      </c>
      <c r="BI7" s="38">
        <v>3558.16</v>
      </c>
      <c r="BJ7" s="38">
        <v>3846.58</v>
      </c>
      <c r="BK7" s="38">
        <v>1434.89</v>
      </c>
      <c r="BL7" s="38">
        <v>1298.9100000000001</v>
      </c>
      <c r="BM7" s="38">
        <v>1243.71</v>
      </c>
      <c r="BN7" s="38">
        <v>1194.1500000000001</v>
      </c>
      <c r="BO7" s="38">
        <v>1206.79</v>
      </c>
      <c r="BP7" s="38">
        <v>1218.7</v>
      </c>
      <c r="BQ7" s="38">
        <v>99.75</v>
      </c>
      <c r="BR7" s="38">
        <v>100</v>
      </c>
      <c r="BS7" s="38">
        <v>100</v>
      </c>
      <c r="BT7" s="38">
        <v>100</v>
      </c>
      <c r="BU7" s="38">
        <v>100</v>
      </c>
      <c r="BV7" s="38">
        <v>66.22</v>
      </c>
      <c r="BW7" s="38">
        <v>69.87</v>
      </c>
      <c r="BX7" s="38">
        <v>74.3</v>
      </c>
      <c r="BY7" s="38">
        <v>72.260000000000005</v>
      </c>
      <c r="BZ7" s="38">
        <v>71.84</v>
      </c>
      <c r="CA7" s="38">
        <v>74.17</v>
      </c>
      <c r="CB7" s="38">
        <v>152.02000000000001</v>
      </c>
      <c r="CC7" s="38">
        <v>159.46</v>
      </c>
      <c r="CD7" s="38">
        <v>155.51</v>
      </c>
      <c r="CE7" s="38">
        <v>194.42</v>
      </c>
      <c r="CF7" s="38">
        <v>193.75</v>
      </c>
      <c r="CG7" s="38">
        <v>246.72</v>
      </c>
      <c r="CH7" s="38">
        <v>234.96</v>
      </c>
      <c r="CI7" s="38">
        <v>221.81</v>
      </c>
      <c r="CJ7" s="38">
        <v>230.02</v>
      </c>
      <c r="CK7" s="38">
        <v>228.47</v>
      </c>
      <c r="CL7" s="38">
        <v>218.56</v>
      </c>
      <c r="CM7" s="38">
        <v>4.6900000000000004</v>
      </c>
      <c r="CN7" s="38">
        <v>4.33</v>
      </c>
      <c r="CO7" s="38">
        <v>4.33</v>
      </c>
      <c r="CP7" s="38">
        <v>4.33</v>
      </c>
      <c r="CQ7" s="38">
        <v>4.33</v>
      </c>
      <c r="CR7" s="38">
        <v>41.35</v>
      </c>
      <c r="CS7" s="38">
        <v>42.9</v>
      </c>
      <c r="CT7" s="38">
        <v>43.36</v>
      </c>
      <c r="CU7" s="38">
        <v>42.56</v>
      </c>
      <c r="CV7" s="38">
        <v>42.47</v>
      </c>
      <c r="CW7" s="38">
        <v>42.86</v>
      </c>
      <c r="CX7" s="38">
        <v>66.23</v>
      </c>
      <c r="CY7" s="38">
        <v>69.11</v>
      </c>
      <c r="CZ7" s="38">
        <v>71.900000000000006</v>
      </c>
      <c r="DA7" s="38">
        <v>71.319999999999993</v>
      </c>
      <c r="DB7" s="38">
        <v>73.900000000000006</v>
      </c>
      <c r="DC7" s="38">
        <v>82.9</v>
      </c>
      <c r="DD7" s="38">
        <v>83.5</v>
      </c>
      <c r="DE7" s="38">
        <v>83.06</v>
      </c>
      <c r="DF7" s="38">
        <v>83.32</v>
      </c>
      <c r="DG7" s="38">
        <v>83.75</v>
      </c>
      <c r="DH7" s="38">
        <v>84.2</v>
      </c>
      <c r="DI7" s="38">
        <v>21.02</v>
      </c>
      <c r="DJ7" s="38">
        <v>22.19</v>
      </c>
      <c r="DK7" s="38">
        <v>23.5</v>
      </c>
      <c r="DL7" s="38">
        <v>24.31</v>
      </c>
      <c r="DM7" s="38">
        <v>25.14</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絢美</cp:lastModifiedBy>
  <dcterms:created xsi:type="dcterms:W3CDTF">2020-12-04T02:33:25Z</dcterms:created>
  <dcterms:modified xsi:type="dcterms:W3CDTF">2021-01-25T07:12:04Z</dcterms:modified>
  <cp:category/>
</cp:coreProperties>
</file>