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４\03_居宅サービス班\（居宅班）HP作業一覧（大西）\HP掲載\000270993_規模区分の確認0308（別紙4-1）\"/>
    </mc:Choice>
  </mc:AlternateContent>
  <bookViews>
    <workbookView xWindow="120" yWindow="75" windowWidth="20340" windowHeight="8100"/>
  </bookViews>
  <sheets>
    <sheet name="別紙4-2" sheetId="1" r:id="rId1"/>
  </sheets>
  <definedNames>
    <definedName name="_xlnm.Print_Area" localSheetId="0">'別紙4-2'!$A$1:$R$108</definedName>
  </definedNames>
  <calcPr calcId="162913"/>
</workbook>
</file>

<file path=xl/calcChain.xml><?xml version="1.0" encoding="utf-8"?>
<calcChain xmlns="http://schemas.openxmlformats.org/spreadsheetml/2006/main">
  <c r="L54" i="1" l="1"/>
  <c r="C54" i="1"/>
  <c r="F47" i="1"/>
  <c r="I46" i="1"/>
  <c r="P24" i="1"/>
  <c r="O23" i="1"/>
  <c r="N23" i="1"/>
  <c r="M23" i="1"/>
  <c r="L23" i="1"/>
  <c r="K23" i="1"/>
  <c r="J23" i="1"/>
  <c r="I23" i="1"/>
  <c r="H23" i="1"/>
  <c r="G23" i="1"/>
  <c r="F23" i="1"/>
  <c r="E23" i="1"/>
  <c r="P22" i="1"/>
  <c r="O21" i="1"/>
  <c r="N21" i="1"/>
  <c r="M21" i="1"/>
  <c r="L21" i="1"/>
  <c r="K21" i="1"/>
  <c r="J21" i="1"/>
  <c r="I21" i="1"/>
  <c r="H21" i="1"/>
  <c r="G21" i="1"/>
  <c r="F21" i="1"/>
  <c r="E21" i="1"/>
  <c r="P21" i="1" s="1"/>
  <c r="P20" i="1"/>
  <c r="O19" i="1"/>
  <c r="N19" i="1"/>
  <c r="M19" i="1"/>
  <c r="L19" i="1"/>
  <c r="K19" i="1"/>
  <c r="J19" i="1"/>
  <c r="I19" i="1"/>
  <c r="H19" i="1"/>
  <c r="G19" i="1"/>
  <c r="F19" i="1"/>
  <c r="E19" i="1"/>
  <c r="P19" i="1" s="1"/>
  <c r="P18" i="1"/>
  <c r="P17" i="1"/>
  <c r="O16" i="1"/>
  <c r="N16" i="1"/>
  <c r="M16" i="1"/>
  <c r="L16" i="1"/>
  <c r="K16" i="1"/>
  <c r="J16" i="1"/>
  <c r="I16" i="1"/>
  <c r="H16" i="1"/>
  <c r="G16" i="1"/>
  <c r="F16" i="1"/>
  <c r="E16" i="1"/>
  <c r="P15" i="1"/>
  <c r="O14" i="1"/>
  <c r="N14" i="1"/>
  <c r="M14" i="1"/>
  <c r="L14" i="1"/>
  <c r="K14" i="1"/>
  <c r="J14" i="1"/>
  <c r="I14" i="1"/>
  <c r="H14" i="1"/>
  <c r="G14" i="1"/>
  <c r="F14" i="1"/>
  <c r="E14" i="1"/>
  <c r="P13" i="1"/>
  <c r="O12" i="1"/>
  <c r="N12" i="1"/>
  <c r="N25" i="1" s="1"/>
  <c r="N27" i="1" s="1"/>
  <c r="M12" i="1"/>
  <c r="L12" i="1"/>
  <c r="K12" i="1"/>
  <c r="J12" i="1"/>
  <c r="J25" i="1" s="1"/>
  <c r="J27" i="1" s="1"/>
  <c r="I12" i="1"/>
  <c r="H12" i="1"/>
  <c r="G12" i="1"/>
  <c r="F12" i="1"/>
  <c r="F25" i="1" s="1"/>
  <c r="F27" i="1" s="1"/>
  <c r="E12" i="1"/>
  <c r="P11" i="1"/>
  <c r="G25" i="1" l="1"/>
  <c r="G27" i="1" s="1"/>
  <c r="K25" i="1"/>
  <c r="K27" i="1" s="1"/>
  <c r="O25" i="1"/>
  <c r="O27" i="1" s="1"/>
  <c r="H25" i="1"/>
  <c r="H27" i="1" s="1"/>
  <c r="L25" i="1"/>
  <c r="L27" i="1" s="1"/>
  <c r="P16" i="1"/>
  <c r="E25" i="1"/>
  <c r="P25" i="1" s="1"/>
  <c r="I25" i="1"/>
  <c r="I27" i="1" s="1"/>
  <c r="M25" i="1"/>
  <c r="M27" i="1" s="1"/>
  <c r="P14" i="1"/>
  <c r="P23" i="1"/>
  <c r="E27" i="1"/>
  <c r="P12" i="1"/>
  <c r="L31" i="1" l="1"/>
  <c r="L36" i="1" s="1"/>
  <c r="P27" i="1"/>
</calcChain>
</file>

<file path=xl/sharedStrings.xml><?xml version="1.0" encoding="utf-8"?>
<sst xmlns="http://schemas.openxmlformats.org/spreadsheetml/2006/main" count="74" uniqueCount="69">
  <si>
    <t>通所リハビリテーション　施設区分に係る調書</t>
    <rPh sb="0" eb="2">
      <t>ツウショ</t>
    </rPh>
    <rPh sb="12" eb="14">
      <t>シセツ</t>
    </rPh>
    <rPh sb="14" eb="16">
      <t>クブン</t>
    </rPh>
    <rPh sb="17" eb="18">
      <t>カカ</t>
    </rPh>
    <rPh sb="19" eb="21">
      <t>チョウショ</t>
    </rPh>
    <phoneticPr fontId="2"/>
  </si>
  <si>
    <t>6/7</t>
    <phoneticPr fontId="2"/>
  </si>
  <si>
    <t>（年度末定例　　・　　利用定員変更時）</t>
    <rPh sb="1" eb="3">
      <t>ネンド</t>
    </rPh>
    <rPh sb="3" eb="4">
      <t>マツ</t>
    </rPh>
    <rPh sb="4" eb="6">
      <t>テイレイ</t>
    </rPh>
    <rPh sb="11" eb="13">
      <t>リヨウ</t>
    </rPh>
    <rPh sb="13" eb="15">
      <t>テイイン</t>
    </rPh>
    <rPh sb="15" eb="18">
      <t>ヘンコウジ</t>
    </rPh>
    <phoneticPr fontId="2"/>
  </si>
  <si>
    <t>※　別紙の「ご記入にあたっての留意事項」を参照願います。</t>
    <rPh sb="2" eb="4">
      <t>ベッシ</t>
    </rPh>
    <rPh sb="7" eb="9">
      <t>キニュウ</t>
    </rPh>
    <rPh sb="15" eb="17">
      <t>リュウイ</t>
    </rPh>
    <rPh sb="17" eb="19">
      <t>ジコウ</t>
    </rPh>
    <rPh sb="21" eb="23">
      <t>サンショウ</t>
    </rPh>
    <rPh sb="23" eb="24">
      <t>ネガ</t>
    </rPh>
    <phoneticPr fontId="2"/>
  </si>
  <si>
    <t>青色の枠内に入力してください。</t>
    <rPh sb="0" eb="2">
      <t>アオイロ</t>
    </rPh>
    <rPh sb="3" eb="5">
      <t>ワクナイ</t>
    </rPh>
    <rPh sb="6" eb="8">
      <t>ニュウリョク</t>
    </rPh>
    <phoneticPr fontId="2"/>
  </si>
  <si>
    <t>「Ⅰ　前年度の営業実績が６ヶ月以上ある場合」</t>
    <rPh sb="3" eb="6">
      <t>ゼンネンド</t>
    </rPh>
    <rPh sb="7" eb="9">
      <t>エイギョウ</t>
    </rPh>
    <rPh sb="9" eb="11">
      <t>ジッセキ</t>
    </rPh>
    <rPh sb="12" eb="15">
      <t>ロッカゲツ</t>
    </rPh>
    <rPh sb="15" eb="17">
      <t>イジョウ</t>
    </rPh>
    <rPh sb="19" eb="21">
      <t>バアイ</t>
    </rPh>
    <phoneticPr fontId="2"/>
  </si>
  <si>
    <t>①から③の順に進んでください。</t>
    <rPh sb="5" eb="6">
      <t>ジュン</t>
    </rPh>
    <rPh sb="7" eb="8">
      <t>スス</t>
    </rPh>
    <phoneticPr fontId="2"/>
  </si>
  <si>
    <r>
      <t>　①：表</t>
    </r>
    <r>
      <rPr>
        <b/>
        <sz val="11"/>
        <color indexed="18"/>
        <rFont val="ＭＳ Ｐゴシック"/>
        <family val="3"/>
        <charset val="128"/>
      </rPr>
      <t>（青色の枠）</t>
    </r>
    <r>
      <rPr>
        <sz val="11"/>
        <rFont val="ＭＳ Ｐゴシック"/>
        <family val="3"/>
        <charset val="128"/>
      </rPr>
      <t>に各月の利用実績を入力してください。</t>
    </r>
    <rPh sb="3" eb="4">
      <t>ヒョウ</t>
    </rPh>
    <rPh sb="5" eb="7">
      <t>アオイロ</t>
    </rPh>
    <rPh sb="8" eb="9">
      <t>ワク</t>
    </rPh>
    <rPh sb="11" eb="13">
      <t>カクツキ</t>
    </rPh>
    <rPh sb="14" eb="16">
      <t>リヨウ</t>
    </rPh>
    <rPh sb="16" eb="18">
      <t>ジッセキ</t>
    </rPh>
    <rPh sb="19" eb="21">
      <t>ニュウリョク</t>
    </rPh>
    <phoneticPr fontId="2"/>
  </si>
  <si>
    <t>年月</t>
    <rPh sb="0" eb="2">
      <t>ネンゲツ</t>
    </rPh>
    <phoneticPr fontId="2"/>
  </si>
  <si>
    <t>計</t>
    <rPh sb="0" eb="1">
      <t>ケイ</t>
    </rPh>
    <phoneticPr fontId="2"/>
  </si>
  <si>
    <t>報酬区分</t>
    <rPh sb="0" eb="2">
      <t>ホウシュウ</t>
    </rPh>
    <rPh sb="2" eb="4">
      <t>クブン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</si>
  <si>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</si>
  <si>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</si>
  <si>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</si>
  <si>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</si>
  <si>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</si>
  <si>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</si>
  <si>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</si>
  <si>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</si>
  <si>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</si>
  <si>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</si>
  <si>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</si>
  <si>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要介護者の利用人員</t>
    <rPh sb="0" eb="3">
      <t>ヨウカイゴ</t>
    </rPh>
    <rPh sb="3" eb="4">
      <t>モノ</t>
    </rPh>
    <rPh sb="5" eb="6">
      <t>リ</t>
    </rPh>
    <rPh sb="6" eb="7">
      <t>ヨウ</t>
    </rPh>
    <rPh sb="7" eb="9">
      <t>ジンイン</t>
    </rPh>
    <phoneticPr fontId="2"/>
  </si>
  <si>
    <t>１時間以上２時間未満</t>
    <rPh sb="1" eb="3">
      <t>ジカン</t>
    </rPh>
    <rPh sb="3" eb="5">
      <t>イジョウ</t>
    </rPh>
    <rPh sb="6" eb="8">
      <t>ジカン</t>
    </rPh>
    <rPh sb="8" eb="10">
      <t>ミマン</t>
    </rPh>
    <phoneticPr fontId="2"/>
  </si>
  <si>
    <t>報酬区分補正　１／４</t>
    <rPh sb="0" eb="2">
      <t>ホウシュウ</t>
    </rPh>
    <rPh sb="2" eb="4">
      <t>クブン</t>
    </rPh>
    <rPh sb="4" eb="6">
      <t>ホセイ</t>
    </rPh>
    <phoneticPr fontId="2"/>
  </si>
  <si>
    <t>２時間以上３時間未満及び
３時間以上４時間未満</t>
    <rPh sb="1" eb="3">
      <t>ジカン</t>
    </rPh>
    <rPh sb="3" eb="5">
      <t>イジョウ</t>
    </rPh>
    <rPh sb="6" eb="8">
      <t>ジカン</t>
    </rPh>
    <rPh sb="8" eb="10">
      <t>ミマン</t>
    </rPh>
    <rPh sb="10" eb="11">
      <t>オヨ</t>
    </rPh>
    <rPh sb="14" eb="16">
      <t>ジカン</t>
    </rPh>
    <rPh sb="16" eb="18">
      <t>イジョウ</t>
    </rPh>
    <rPh sb="19" eb="21">
      <t>ジカン</t>
    </rPh>
    <rPh sb="21" eb="23">
      <t>ミマン</t>
    </rPh>
    <phoneticPr fontId="2"/>
  </si>
  <si>
    <t>報酬区分補正　１／２</t>
    <rPh sb="0" eb="2">
      <t>ホウシュウ</t>
    </rPh>
    <rPh sb="2" eb="4">
      <t>クブン</t>
    </rPh>
    <rPh sb="4" eb="6">
      <t>ホセイ</t>
    </rPh>
    <phoneticPr fontId="2"/>
  </si>
  <si>
    <t>４時間以上６時間未満</t>
    <rPh sb="1" eb="3">
      <t>ジカン</t>
    </rPh>
    <rPh sb="3" eb="5">
      <t>イジョウ</t>
    </rPh>
    <rPh sb="6" eb="8">
      <t>ジカン</t>
    </rPh>
    <rPh sb="8" eb="10">
      <t>ミマン</t>
    </rPh>
    <phoneticPr fontId="2"/>
  </si>
  <si>
    <t>報酬区分補正　３／４</t>
    <rPh sb="0" eb="2">
      <t>ホウシュウ</t>
    </rPh>
    <rPh sb="2" eb="4">
      <t>クブン</t>
    </rPh>
    <rPh sb="4" eb="6">
      <t>ホセイ</t>
    </rPh>
    <phoneticPr fontId="2"/>
  </si>
  <si>
    <t>６時間以上８時間未満</t>
    <rPh sb="1" eb="3">
      <t>ジカン</t>
    </rPh>
    <rPh sb="3" eb="5">
      <t>イジョウ</t>
    </rPh>
    <rPh sb="6" eb="8">
      <t>ジカン</t>
    </rPh>
    <rPh sb="8" eb="10">
      <t>ミマン</t>
    </rPh>
    <phoneticPr fontId="2"/>
  </si>
  <si>
    <t>要支援者の利用人員
（※１）</t>
    <rPh sb="0" eb="3">
      <t>ヨウシエン</t>
    </rPh>
    <rPh sb="3" eb="4">
      <t>モノ</t>
    </rPh>
    <rPh sb="5" eb="6">
      <t>リ</t>
    </rPh>
    <rPh sb="6" eb="7">
      <t>ヨウ</t>
    </rPh>
    <rPh sb="7" eb="9">
      <t>ジンイン</t>
    </rPh>
    <phoneticPr fontId="2"/>
  </si>
  <si>
    <t>２時間未満</t>
    <rPh sb="1" eb="3">
      <t>ジカン</t>
    </rPh>
    <rPh sb="3" eb="5">
      <t>ミマン</t>
    </rPh>
    <phoneticPr fontId="2"/>
  </si>
  <si>
    <t>２時間以上４時間未満</t>
    <rPh sb="1" eb="3">
      <t>ジカン</t>
    </rPh>
    <rPh sb="3" eb="5">
      <t>イジョウ</t>
    </rPh>
    <rPh sb="6" eb="8">
      <t>ジカン</t>
    </rPh>
    <rPh sb="8" eb="10">
      <t>ミマン</t>
    </rPh>
    <phoneticPr fontId="2"/>
  </si>
  <si>
    <t>利用延人員数</t>
    <rPh sb="0" eb="2">
      <t>リヨウ</t>
    </rPh>
    <rPh sb="2" eb="3">
      <t>ノ</t>
    </rPh>
    <rPh sb="3" eb="5">
      <t>ジンイン</t>
    </rPh>
    <rPh sb="5" eb="6">
      <t>スウ</t>
    </rPh>
    <phoneticPr fontId="2"/>
  </si>
  <si>
    <t>毎日営業入力欄（※２）</t>
    <rPh sb="0" eb="2">
      <t>マイニチ</t>
    </rPh>
    <rPh sb="2" eb="4">
      <t>エイギョウ</t>
    </rPh>
    <rPh sb="4" eb="6">
      <t>ニュウリョク</t>
    </rPh>
    <rPh sb="6" eb="7">
      <t>ラン</t>
    </rPh>
    <phoneticPr fontId="2"/>
  </si>
  <si>
    <t>毎日営業補正後利用延人員数
（※３）</t>
    <rPh sb="0" eb="2">
      <t>マイニチ</t>
    </rPh>
    <rPh sb="2" eb="4">
      <t>エイギョウ</t>
    </rPh>
    <rPh sb="4" eb="6">
      <t>ホセイ</t>
    </rPh>
    <rPh sb="6" eb="7">
      <t>ゴ</t>
    </rPh>
    <rPh sb="7" eb="9">
      <t>リヨウ</t>
    </rPh>
    <rPh sb="9" eb="10">
      <t>ノ</t>
    </rPh>
    <rPh sb="10" eb="12">
      <t>ジンイン</t>
    </rPh>
    <rPh sb="12" eb="13">
      <t>スウ</t>
    </rPh>
    <phoneticPr fontId="2"/>
  </si>
  <si>
    <t>　※１　同時に提供を受けた最大数を営業日ごとに合算した数でも可。　（６時間以上８時間未満の欄に入力してください。）</t>
    <rPh sb="35" eb="39">
      <t>ジカンイジョウ</t>
    </rPh>
    <rPh sb="40" eb="42">
      <t>ジカン</t>
    </rPh>
    <rPh sb="42" eb="44">
      <t>ミマン</t>
    </rPh>
    <rPh sb="45" eb="46">
      <t>ラン</t>
    </rPh>
    <rPh sb="47" eb="49">
      <t>ニュウリョク</t>
    </rPh>
    <phoneticPr fontId="2"/>
  </si>
  <si>
    <t>　※２　毎日営業（正月等を除く）の場合のみ、▼ボタンで「6/7」を入力してください。</t>
    <rPh sb="9" eb="12">
      <t>ショウガツトウ</t>
    </rPh>
    <rPh sb="13" eb="14">
      <t>ノゾ</t>
    </rPh>
    <phoneticPr fontId="2"/>
  </si>
  <si>
    <t>　※３　小数点第３位を四捨五入　（自動計算）</t>
    <rPh sb="4" eb="7">
      <t>ショウスウテン</t>
    </rPh>
    <rPh sb="7" eb="8">
      <t>ダイ</t>
    </rPh>
    <rPh sb="9" eb="10">
      <t>イ</t>
    </rPh>
    <rPh sb="11" eb="15">
      <t>シシャゴニュウ</t>
    </rPh>
    <rPh sb="17" eb="19">
      <t>ジドウ</t>
    </rPh>
    <rPh sb="19" eb="21">
      <t>ケイサン</t>
    </rPh>
    <phoneticPr fontId="2"/>
  </si>
  <si>
    <t>利用延人員合計</t>
    <rPh sb="0" eb="2">
      <t>リヨウ</t>
    </rPh>
    <rPh sb="2" eb="3">
      <t>ノ</t>
    </rPh>
    <rPh sb="3" eb="5">
      <t>ジンイン</t>
    </rPh>
    <rPh sb="5" eb="7">
      <t>ゴウケイ</t>
    </rPh>
    <phoneticPr fontId="2"/>
  </si>
  <si>
    <t>・・・（Ａ）</t>
    <phoneticPr fontId="2"/>
  </si>
  <si>
    <t>・・・（Ｂ）</t>
    <phoneticPr fontId="2"/>
  </si>
  <si>
    <t>　　※４　営業月数が６ヶ月未満の場合は、下記の「Ⅱ」の式により、計算してください。</t>
    <rPh sb="5" eb="7">
      <t>エイギョウ</t>
    </rPh>
    <rPh sb="7" eb="9">
      <t>ツキスウ</t>
    </rPh>
    <rPh sb="12" eb="13">
      <t>ゲツ</t>
    </rPh>
    <rPh sb="13" eb="15">
      <t>ミマン</t>
    </rPh>
    <rPh sb="16" eb="18">
      <t>バアイ</t>
    </rPh>
    <rPh sb="20" eb="22">
      <t>カキ</t>
    </rPh>
    <rPh sb="27" eb="28">
      <t>シキ</t>
    </rPh>
    <rPh sb="32" eb="34">
      <t>ケイサン</t>
    </rPh>
    <phoneticPr fontId="2"/>
  </si>
  <si>
    <t>③：１ヶ月当たりの平均利用延人員数　　　　　　　　　　　（Ａ）　÷　（Ｂ）　＝</t>
    <rPh sb="4" eb="5">
      <t>ゲツ</t>
    </rPh>
    <rPh sb="5" eb="6">
      <t>ア</t>
    </rPh>
    <rPh sb="9" eb="11">
      <t>ヘイキン</t>
    </rPh>
    <rPh sb="11" eb="13">
      <t>リヨウ</t>
    </rPh>
    <rPh sb="13" eb="14">
      <t>ノ</t>
    </rPh>
    <rPh sb="14" eb="16">
      <t>ジンイン</t>
    </rPh>
    <rPh sb="16" eb="17">
      <t>スウ</t>
    </rPh>
    <phoneticPr fontId="2"/>
  </si>
  <si>
    <t>「Ⅱ　新規（営業実績６ヶ月未満・再開を含む）又は前年度末の利用定員から概ね２５％以上の利用定員を変更する場合」</t>
    <rPh sb="3" eb="5">
      <t>シンキ</t>
    </rPh>
    <rPh sb="6" eb="8">
      <t>エイギョウ</t>
    </rPh>
    <rPh sb="8" eb="10">
      <t>ジッセキ</t>
    </rPh>
    <rPh sb="12" eb="13">
      <t>ゲツ</t>
    </rPh>
    <rPh sb="13" eb="15">
      <t>ミマン</t>
    </rPh>
    <rPh sb="16" eb="18">
      <t>サイカイ</t>
    </rPh>
    <rPh sb="19" eb="20">
      <t>フク</t>
    </rPh>
    <rPh sb="22" eb="23">
      <t>マタ</t>
    </rPh>
    <rPh sb="24" eb="27">
      <t>ゼンネンド</t>
    </rPh>
    <rPh sb="27" eb="28">
      <t>マツ</t>
    </rPh>
    <rPh sb="29" eb="31">
      <t>リヨウ</t>
    </rPh>
    <rPh sb="31" eb="33">
      <t>テイイン</t>
    </rPh>
    <rPh sb="35" eb="36">
      <t>オオム</t>
    </rPh>
    <rPh sb="40" eb="42">
      <t>イジョウ</t>
    </rPh>
    <rPh sb="43" eb="45">
      <t>リヨウ</t>
    </rPh>
    <rPh sb="45" eb="47">
      <t>テイイン</t>
    </rPh>
    <rPh sb="48" eb="50">
      <t>ヘンコウ</t>
    </rPh>
    <rPh sb="52" eb="54">
      <t>バアイ</t>
    </rPh>
    <phoneticPr fontId="2"/>
  </si>
  <si>
    <t>前年度の利用定員</t>
    <rPh sb="0" eb="3">
      <t>ゼンネンド</t>
    </rPh>
    <rPh sb="4" eb="6">
      <t>リヨウ</t>
    </rPh>
    <rPh sb="6" eb="8">
      <t>テイイン</t>
    </rPh>
    <phoneticPr fontId="2"/>
  </si>
  <si>
    <t>（←　前年度から利用定員が２５％以上変更になる場合のみ入力）</t>
    <rPh sb="3" eb="6">
      <t>ゼンネンド</t>
    </rPh>
    <rPh sb="8" eb="10">
      <t>リヨウ</t>
    </rPh>
    <rPh sb="10" eb="12">
      <t>テイイン</t>
    </rPh>
    <rPh sb="16" eb="18">
      <t>イジョウ</t>
    </rPh>
    <rPh sb="18" eb="20">
      <t>ヘンコウ</t>
    </rPh>
    <rPh sb="23" eb="25">
      <t>バアイ</t>
    </rPh>
    <rPh sb="27" eb="29">
      <t>ニュウリョク</t>
    </rPh>
    <phoneticPr fontId="2"/>
  </si>
  <si>
    <t>利用定員</t>
    <rPh sb="0" eb="2">
      <t>リヨウ</t>
    </rPh>
    <rPh sb="2" eb="4">
      <t>テイイン</t>
    </rPh>
    <phoneticPr fontId="2"/>
  </si>
  <si>
    <t>×</t>
    <phoneticPr fontId="2"/>
  </si>
  <si>
    <t>９０％</t>
    <phoneticPr fontId="2"/>
  </si>
  <si>
    <t>＝</t>
    <phoneticPr fontId="2"/>
  </si>
  <si>
    <t>ア</t>
    <phoneticPr fontId="2"/>
  </si>
  <si>
    <t>前年度の利用定員との比較→</t>
    <rPh sb="0" eb="3">
      <t>ゼンネンド</t>
    </rPh>
    <rPh sb="4" eb="6">
      <t>リヨウ</t>
    </rPh>
    <rPh sb="6" eb="8">
      <t>テイイン</t>
    </rPh>
    <rPh sb="10" eb="12">
      <t>ヒカク</t>
    </rPh>
    <phoneticPr fontId="2"/>
  </si>
  <si>
    <t>（利用定員－前年度の利用定員）÷前年度の利用定員</t>
    <phoneticPr fontId="2"/>
  </si>
  <si>
    <t>今後６ヶ月間の営業日</t>
    <rPh sb="0" eb="2">
      <t>コンゴ</t>
    </rPh>
    <rPh sb="4" eb="6">
      <t>ゲツカン</t>
    </rPh>
    <rPh sb="7" eb="10">
      <t>エイギョウビ</t>
    </rPh>
    <phoneticPr fontId="2"/>
  </si>
  <si>
    <t>イ</t>
    <phoneticPr fontId="2"/>
  </si>
  <si>
    <t>（←カレンダー等で実際の予定日数を入力）</t>
    <rPh sb="7" eb="8">
      <t>トウ</t>
    </rPh>
    <rPh sb="9" eb="11">
      <t>ジッサイ</t>
    </rPh>
    <rPh sb="12" eb="14">
      <t>ヨテイ</t>
    </rPh>
    <rPh sb="14" eb="16">
      <t>ニッスウ</t>
    </rPh>
    <rPh sb="17" eb="19">
      <t>ニュウリョク</t>
    </rPh>
    <phoneticPr fontId="2"/>
  </si>
  <si>
    <t>正月等を除き、
毎日営業をしていますか？</t>
    <rPh sb="0" eb="2">
      <t>ショウガツ</t>
    </rPh>
    <rPh sb="2" eb="3">
      <t>トウ</t>
    </rPh>
    <rPh sb="4" eb="5">
      <t>ノゾ</t>
    </rPh>
    <rPh sb="8" eb="10">
      <t>マイニチ</t>
    </rPh>
    <rPh sb="10" eb="12">
      <t>エイギョウ</t>
    </rPh>
    <phoneticPr fontId="2"/>
  </si>
  <si>
    <t>回答欄</t>
    <rPh sb="0" eb="2">
      <t>カイトウ</t>
    </rPh>
    <rPh sb="2" eb="3">
      <t>ラン</t>
    </rPh>
    <phoneticPr fontId="2"/>
  </si>
  <si>
    <t>ア×イ÷６ヶ月＝</t>
    <rPh sb="6" eb="7">
      <t>ゲツ</t>
    </rPh>
    <phoneticPr fontId="2"/>
  </si>
  <si>
    <t>未入力</t>
  </si>
  <si>
    <t>ウ</t>
    <phoneticPr fontId="2"/>
  </si>
  <si>
    <t>ウ×６／７＝</t>
    <phoneticPr fontId="2"/>
  </si>
  <si>
    <t>エ</t>
    <phoneticPr fontId="2"/>
  </si>
  <si>
    <t>（別紙　４－２　）</t>
    <rPh sb="1" eb="3">
      <t>ベッシ</t>
    </rPh>
    <phoneticPr fontId="2"/>
  </si>
  <si>
    <t>R5.3</t>
    <phoneticPr fontId="2"/>
  </si>
  <si>
    <t>令和　４　年</t>
    <rPh sb="0" eb="2">
      <t>レイワ</t>
    </rPh>
    <rPh sb="5" eb="6">
      <t>ネン</t>
    </rPh>
    <phoneticPr fontId="2"/>
  </si>
  <si>
    <t>令和　５　年</t>
    <rPh sb="0" eb="2">
      <t>レイワ</t>
    </rPh>
    <rPh sb="5" eb="6">
      <t>ネン</t>
    </rPh>
    <phoneticPr fontId="2"/>
  </si>
  <si>
    <t>②：営業月数（令和４年４月から令和５年２月まで）　※４</t>
    <rPh sb="2" eb="4">
      <t>エイギョウ</t>
    </rPh>
    <rPh sb="4" eb="5">
      <t>ツキ</t>
    </rPh>
    <rPh sb="5" eb="6">
      <t>スウ</t>
    </rPh>
    <rPh sb="7" eb="9">
      <t>レイワ</t>
    </rPh>
    <rPh sb="10" eb="11">
      <t>ネン</t>
    </rPh>
    <rPh sb="11" eb="12">
      <t>ヘイネン</t>
    </rPh>
    <rPh sb="12" eb="13">
      <t>ガツ</t>
    </rPh>
    <rPh sb="15" eb="17">
      <t>レイワ</t>
    </rPh>
    <rPh sb="18" eb="19">
      <t>ネン</t>
    </rPh>
    <rPh sb="19" eb="20">
      <t>ヘイネン</t>
    </rPh>
    <rPh sb="20" eb="21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</si>
</sst>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);[Red]\(0.00\)"/>
    <numFmt numFmtId="177" formatCode="General&quot;人&quot;"/>
    <numFmt numFmtId="178" formatCode="0.00_ "/>
    <numFmt numFmtId="179" formatCode="0.0%"/>
    <numFmt numFmtId="180" formatCode="General&quot;日&quot;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 applyFill="1"/>
    <xf numFmtId="0" fontId="1" fillId="0" borderId="0" xfId="0" applyFont="1"/>
    <xf numFmtId="0" fontId="0" fillId="0" borderId="0" xfId="0" applyFont="1"/>
    <xf numFmtId="49" fontId="0" fillId="0" borderId="0" xfId="0" applyNumberFormat="1"/>
    <xf numFmtId="0" fontId="3" fillId="0" borderId="0" xfId="0" applyFont="1"/>
    <xf numFmtId="0" fontId="0" fillId="0" borderId="0" xfId="0" applyFill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5" fillId="0" borderId="0" xfId="0" applyFont="1" applyBorder="1"/>
    <xf numFmtId="0" fontId="0" fillId="0" borderId="5" xfId="0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7" fillId="0" borderId="5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176" fontId="1" fillId="0" borderId="16" xfId="0" applyNumberFormat="1" applyFont="1" applyFill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49" fontId="1" fillId="0" borderId="17" xfId="0" applyNumberFormat="1" applyFont="1" applyFill="1" applyBorder="1" applyAlignment="1">
      <alignment horizontal="center" vertical="center" wrapText="1"/>
    </xf>
    <xf numFmtId="176" fontId="1" fillId="0" borderId="17" xfId="0" applyNumberFormat="1" applyFont="1" applyFill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9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49" fontId="1" fillId="0" borderId="12" xfId="0" applyNumberFormat="1" applyFont="1" applyFill="1" applyBorder="1" applyAlignment="1">
      <alignment horizontal="center" vertical="center" wrapText="1"/>
    </xf>
    <xf numFmtId="176" fontId="1" fillId="0" borderId="12" xfId="0" applyNumberFormat="1" applyFont="1" applyFill="1" applyBorder="1" applyAlignment="1">
      <alignment horizontal="center" vertical="center" shrinkToFit="1"/>
    </xf>
    <xf numFmtId="176" fontId="1" fillId="0" borderId="18" xfId="0" applyNumberFormat="1" applyFont="1" applyBorder="1" applyAlignment="1">
      <alignment horizontal="center" vertical="center" shrinkToFit="1"/>
    </xf>
    <xf numFmtId="49" fontId="1" fillId="0" borderId="18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shrinkToFit="1"/>
    </xf>
    <xf numFmtId="176" fontId="1" fillId="0" borderId="11" xfId="0" applyNumberFormat="1" applyFont="1" applyFill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horizontal="center" vertical="center" shrinkToFit="1"/>
    </xf>
    <xf numFmtId="0" fontId="1" fillId="2" borderId="6" xfId="0" applyNumberFormat="1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40" fontId="1" fillId="0" borderId="23" xfId="1" applyNumberFormat="1" applyFont="1" applyFill="1" applyBorder="1" applyAlignment="1">
      <alignment horizontal="center" vertical="center" shrinkToFit="1"/>
    </xf>
    <xf numFmtId="40" fontId="1" fillId="0" borderId="24" xfId="1" applyNumberFormat="1" applyFont="1" applyFill="1" applyBorder="1" applyAlignment="1">
      <alignment horizontal="center" vertical="center" shrinkToFit="1"/>
    </xf>
    <xf numFmtId="176" fontId="1" fillId="0" borderId="25" xfId="0" applyNumberFormat="1" applyFont="1" applyBorder="1" applyAlignment="1">
      <alignment vertical="center" shrinkToFit="1"/>
    </xf>
    <xf numFmtId="0" fontId="7" fillId="0" borderId="5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177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27" xfId="0" applyFont="1" applyBorder="1"/>
    <xf numFmtId="0" fontId="1" fillId="0" borderId="28" xfId="0" applyFont="1" applyBorder="1"/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177" fontId="0" fillId="0" borderId="0" xfId="0" applyNumberFormat="1" applyBorder="1" applyAlignment="1" applyProtection="1">
      <alignment vertical="center"/>
    </xf>
    <xf numFmtId="177" fontId="0" fillId="0" borderId="0" xfId="0" applyNumberFormat="1" applyBorder="1" applyAlignment="1" applyProtection="1">
      <protection locked="0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177" fontId="0" fillId="0" borderId="0" xfId="0" applyNumberFormat="1" applyFill="1" applyBorder="1" applyAlignment="1"/>
    <xf numFmtId="180" fontId="0" fillId="0" borderId="0" xfId="0" applyNumberFormat="1" applyBorder="1"/>
    <xf numFmtId="0" fontId="0" fillId="0" borderId="14" xfId="0" applyBorder="1" applyAlignment="1">
      <alignment shrinkToFit="1"/>
    </xf>
    <xf numFmtId="0" fontId="0" fillId="2" borderId="18" xfId="0" applyFill="1" applyBorder="1" applyAlignment="1" applyProtection="1">
      <alignment shrinkToFit="1"/>
      <protection locked="0"/>
    </xf>
    <xf numFmtId="0" fontId="0" fillId="0" borderId="10" xfId="0" applyBorder="1" applyAlignment="1">
      <alignment horizontal="center" vertical="center" shrinkToFit="1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Fill="1" applyBorder="1"/>
    <xf numFmtId="0" fontId="10" fillId="3" borderId="0" xfId="0" applyFont="1" applyFill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textRotation="255" wrapText="1"/>
    </xf>
    <xf numFmtId="0" fontId="1" fillId="0" borderId="15" xfId="0" applyFont="1" applyFill="1" applyBorder="1" applyAlignment="1">
      <alignment horizontal="center" vertical="center" textRotation="255" wrapText="1"/>
    </xf>
    <xf numFmtId="0" fontId="1" fillId="0" borderId="18" xfId="0" applyFont="1" applyFill="1" applyBorder="1" applyAlignment="1">
      <alignment horizontal="center" vertical="center" textRotation="255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176" fontId="1" fillId="0" borderId="8" xfId="0" applyNumberFormat="1" applyFont="1" applyBorder="1" applyAlignment="1">
      <alignment horizontal="center" vertical="center" wrapText="1"/>
    </xf>
    <xf numFmtId="176" fontId="1" fillId="0" borderId="1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78" fontId="1" fillId="0" borderId="8" xfId="0" applyNumberFormat="1" applyFont="1" applyFill="1" applyBorder="1" applyAlignment="1">
      <alignment horizontal="center" vertical="center"/>
    </xf>
    <xf numFmtId="178" fontId="1" fillId="0" borderId="1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77" fontId="0" fillId="2" borderId="8" xfId="0" applyNumberFormat="1" applyFill="1" applyBorder="1" applyAlignment="1" applyProtection="1">
      <alignment vertical="center"/>
      <protection locked="0"/>
    </xf>
    <xf numFmtId="177" fontId="0" fillId="2" borderId="10" xfId="0" applyNumberFormat="1" applyFill="1" applyBorder="1" applyAlignment="1" applyProtection="1">
      <alignment vertical="center"/>
      <protection locked="0"/>
    </xf>
    <xf numFmtId="0" fontId="0" fillId="0" borderId="3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77" fontId="0" fillId="0" borderId="8" xfId="0" applyNumberFormat="1" applyFill="1" applyBorder="1" applyAlignment="1">
      <alignment vertical="center"/>
    </xf>
    <xf numFmtId="177" fontId="0" fillId="0" borderId="10" xfId="0" applyNumberForma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9" xfId="0" applyNumberFormat="1" applyFill="1" applyBorder="1" applyAlignment="1">
      <alignment vertical="center"/>
    </xf>
    <xf numFmtId="49" fontId="0" fillId="0" borderId="31" xfId="0" applyNumberFormat="1" applyBorder="1" applyAlignment="1">
      <alignment horizontal="center" vertical="center"/>
    </xf>
    <xf numFmtId="177" fontId="0" fillId="0" borderId="9" xfId="0" applyNumberFormat="1" applyFill="1" applyBorder="1" applyAlignment="1">
      <alignment vertical="center"/>
    </xf>
    <xf numFmtId="179" fontId="0" fillId="0" borderId="11" xfId="0" applyNumberFormat="1" applyFill="1" applyBorder="1" applyAlignment="1">
      <alignment horizontal="right" vertical="center"/>
    </xf>
    <xf numFmtId="180" fontId="0" fillId="2" borderId="8" xfId="0" applyNumberFormat="1" applyFill="1" applyBorder="1" applyAlignment="1" applyProtection="1">
      <alignment vertical="center"/>
      <protection locked="0"/>
    </xf>
    <xf numFmtId="180" fontId="0" fillId="2" borderId="10" xfId="0" applyNumberForma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9525</xdr:rowOff>
    </xdr:from>
    <xdr:to>
      <xdr:col>4</xdr:col>
      <xdr:colOff>0</xdr:colOff>
      <xdr:row>10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38150" y="1552575"/>
          <a:ext cx="2343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58</xdr:row>
      <xdr:rowOff>133350</xdr:rowOff>
    </xdr:from>
    <xdr:to>
      <xdr:col>16</xdr:col>
      <xdr:colOff>133350</xdr:colOff>
      <xdr:row>78</xdr:row>
      <xdr:rowOff>104775</xdr:rowOff>
    </xdr:to>
    <xdr:grpSp>
      <xdr:nvGrpSpPr>
        <xdr:cNvPr id="3" name="Group 1"/>
        <xdr:cNvGrpSpPr>
          <a:grpSpLocks/>
        </xdr:cNvGrpSpPr>
      </xdr:nvGrpSpPr>
      <xdr:grpSpPr bwMode="auto">
        <a:xfrm>
          <a:off x="323850" y="14239875"/>
          <a:ext cx="8305800" cy="3400425"/>
          <a:chOff x="26" y="1237"/>
          <a:chExt cx="665" cy="951"/>
        </a:xfrm>
      </xdr:grpSpPr>
      <xdr:sp macro="" textlink="">
        <xdr:nvSpPr>
          <xdr:cNvPr id="4" name="Text Box 2"/>
          <xdr:cNvSpPr txBox="1">
            <a:spLocks noChangeArrowheads="1"/>
          </xdr:cNvSpPr>
        </xdr:nvSpPr>
        <xdr:spPr bwMode="auto">
          <a:xfrm>
            <a:off x="26" y="1237"/>
            <a:ext cx="665" cy="951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0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　　</a:t>
            </a: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ご記入にあたっての留意事項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0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endParaRPr lang="ja-JP" altLang="en-US" sz="12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１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</a:t>
            </a:r>
            <a:r>
              <a:rPr lang="ja-JP" altLang="en-US" sz="1200" b="1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計算式は、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「Ⅰ　前年度と同規模で実施する場合」又は「Ⅱ　新規又は前年度から定員が概ね２５％以上変更となる場合」の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いずれかを使用します。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「Ⅱ　新規又は前年度から定員が概ね２５％以上変更となる場合」とは、以下の事業所です。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①　令和４年１０月１日以降に指定を受けられた、又は、再開した事業所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②　前年度末の利用定員を概ね２５％以上変更する事業所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「Ⅰ　前年度と同規模で実施する場合」とは、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上記の「Ⅱ　新規又は前年度から定員が概ね２５％以上変更となる場合」以外の事業所です。</a:t>
            </a:r>
          </a:p>
          <a:p>
            <a:pPr algn="l" rtl="0">
              <a:lnSpc>
                <a:spcPts val="11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２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1200" b="1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計算の結果、次の規模の報酬を算定することになります。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【通所リハビリテーション事業所】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①　７５０人以内の場合は、通常規模の事業所に該当します。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②　７５０人を超え、９００人以内の場合は、大規模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Ⅰ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の事業所に該当します。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③　９００人を超える場合は、大規模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Ⅱ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の事業所に該当します。</a:t>
            </a:r>
          </a:p>
          <a:p>
            <a:pPr algn="l" rtl="0">
              <a:lnSpc>
                <a:spcPts val="11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</a:p>
          <a:p>
            <a:pPr algn="l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</a:p>
        </xdr:txBody>
      </xdr:sp>
      <xdr:sp macro="" textlink="">
        <xdr:nvSpPr>
          <xdr:cNvPr id="5" name="Rectangle 3"/>
          <xdr:cNvSpPr>
            <a:spLocks noChangeArrowheads="1"/>
          </xdr:cNvSpPr>
        </xdr:nvSpPr>
        <xdr:spPr bwMode="auto">
          <a:xfrm>
            <a:off x="145" y="1296"/>
            <a:ext cx="78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CCFFFF" mc:Ignorable="a14" a14:legacySpreadsheetColorIndex="4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15</xdr:col>
      <xdr:colOff>0</xdr:colOff>
      <xdr:row>24</xdr:row>
      <xdr:rowOff>333375</xdr:rowOff>
    </xdr:from>
    <xdr:to>
      <xdr:col>16</xdr:col>
      <xdr:colOff>0</xdr:colOff>
      <xdr:row>25</xdr:row>
      <xdr:rowOff>352425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8020050" y="7077075"/>
          <a:ext cx="47625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A57"/>
  <sheetViews>
    <sheetView tabSelected="1" view="pageBreakPreview" zoomScaleNormal="100" zoomScaleSheetLayoutView="100" workbookViewId="0">
      <selection activeCell="U67" sqref="U67"/>
    </sheetView>
  </sheetViews>
  <sheetFormatPr defaultRowHeight="13.5"/>
  <cols>
    <col min="1" max="1" width="4.25" style="6" customWidth="1"/>
    <col min="2" max="2" width="1.5" customWidth="1"/>
    <col min="3" max="3" width="5" customWidth="1"/>
    <col min="4" max="4" width="25.75" customWidth="1"/>
    <col min="5" max="16" width="6.25" customWidth="1"/>
    <col min="17" max="18" width="2.5" customWidth="1"/>
    <col min="20" max="20" width="9.125" customWidth="1"/>
  </cols>
  <sheetData>
    <row r="1" spans="1:27">
      <c r="A1" s="1"/>
      <c r="B1" s="2"/>
      <c r="C1" s="3" t="s">
        <v>64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85" t="s">
        <v>65</v>
      </c>
      <c r="R1" s="2"/>
      <c r="S1" s="2"/>
    </row>
    <row r="2" spans="1:27" ht="16.5" customHeight="1">
      <c r="A2" s="1"/>
      <c r="B2" s="2"/>
      <c r="C2" s="87" t="s">
        <v>0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2"/>
      <c r="P2" s="2"/>
      <c r="Q2" s="2"/>
      <c r="R2" s="2"/>
      <c r="S2" s="2"/>
      <c r="AA2" s="4" t="s">
        <v>1</v>
      </c>
    </row>
    <row r="3" spans="1:27" ht="16.5" customHeight="1">
      <c r="A3" s="1"/>
      <c r="B3" s="2"/>
      <c r="C3" s="5"/>
      <c r="D3" s="5"/>
      <c r="E3" s="5"/>
      <c r="F3" s="5"/>
      <c r="G3" s="5" t="s">
        <v>2</v>
      </c>
      <c r="H3" s="5"/>
      <c r="I3" s="5"/>
      <c r="J3" s="5"/>
      <c r="K3" s="5"/>
      <c r="L3" s="5"/>
      <c r="M3" s="5"/>
      <c r="N3" s="5"/>
      <c r="O3" s="2"/>
      <c r="P3" s="2"/>
      <c r="Q3" s="2"/>
      <c r="R3" s="2"/>
      <c r="S3" s="2"/>
    </row>
    <row r="4" spans="1:27" ht="15" customHeight="1">
      <c r="A4" s="1"/>
      <c r="B4" s="2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2"/>
      <c r="P4" s="2"/>
      <c r="Q4" s="2"/>
      <c r="R4" s="2"/>
      <c r="S4" s="2"/>
    </row>
    <row r="5" spans="1:27" ht="15" thickBot="1">
      <c r="C5" s="7" t="s">
        <v>3</v>
      </c>
      <c r="I5" s="7" t="s">
        <v>4</v>
      </c>
    </row>
    <row r="6" spans="1:27" ht="10.5" customHeight="1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/>
      <c r="R6" s="11"/>
    </row>
    <row r="7" spans="1:27">
      <c r="B7" s="12"/>
      <c r="C7" s="13" t="s">
        <v>5</v>
      </c>
      <c r="D7" s="11"/>
      <c r="E7" s="11"/>
      <c r="F7" s="11"/>
      <c r="H7" s="11" t="s">
        <v>6</v>
      </c>
      <c r="J7" s="11"/>
      <c r="K7" s="11"/>
      <c r="L7" s="11"/>
      <c r="M7" s="11"/>
      <c r="N7" s="11"/>
      <c r="O7" s="11"/>
      <c r="P7" s="11"/>
      <c r="Q7" s="14"/>
      <c r="R7" s="11"/>
    </row>
    <row r="8" spans="1:27" ht="21" customHeight="1">
      <c r="B8" s="15"/>
      <c r="C8" s="16" t="s">
        <v>7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7"/>
      <c r="R8" s="11"/>
    </row>
    <row r="9" spans="1:27" ht="26.25" customHeight="1">
      <c r="B9" s="15"/>
      <c r="C9" s="18"/>
      <c r="D9" s="19" t="s">
        <v>8</v>
      </c>
      <c r="E9" s="99" t="s">
        <v>66</v>
      </c>
      <c r="F9" s="100"/>
      <c r="G9" s="100"/>
      <c r="H9" s="100"/>
      <c r="I9" s="100"/>
      <c r="J9" s="100"/>
      <c r="K9" s="100"/>
      <c r="L9" s="100"/>
      <c r="M9" s="101"/>
      <c r="N9" s="88" t="s">
        <v>67</v>
      </c>
      <c r="O9" s="89"/>
      <c r="P9" s="90" t="s">
        <v>9</v>
      </c>
      <c r="Q9" s="20"/>
      <c r="R9" s="21"/>
    </row>
    <row r="10" spans="1:27" ht="21" customHeight="1">
      <c r="B10" s="15"/>
      <c r="C10" s="22" t="s">
        <v>10</v>
      </c>
      <c r="D10" s="23"/>
      <c r="E10" s="24" t="s">
        <v>11</v>
      </c>
      <c r="F10" s="24" t="s">
        <v>12</v>
      </c>
      <c r="G10" s="24" t="s">
        <v>13</v>
      </c>
      <c r="H10" s="24" t="s">
        <v>14</v>
      </c>
      <c r="I10" s="24" t="s">
        <v>15</v>
      </c>
      <c r="J10" s="24" t="s">
        <v>16</v>
      </c>
      <c r="K10" s="24" t="s">
        <v>17</v>
      </c>
      <c r="L10" s="24" t="s">
        <v>18</v>
      </c>
      <c r="M10" s="24" t="s">
        <v>19</v>
      </c>
      <c r="N10" s="24" t="s">
        <v>20</v>
      </c>
      <c r="O10" s="24" t="s">
        <v>21</v>
      </c>
      <c r="P10" s="90"/>
      <c r="Q10" s="25"/>
      <c r="R10" s="26"/>
    </row>
    <row r="11" spans="1:27" ht="26.25" customHeight="1">
      <c r="B11" s="15"/>
      <c r="C11" s="91" t="s">
        <v>22</v>
      </c>
      <c r="D11" s="27" t="s">
        <v>23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>
        <f t="shared" ref="P11:P24" si="0">SUM(E11:O11)</f>
        <v>0</v>
      </c>
      <c r="Q11" s="30"/>
      <c r="R11" s="31"/>
    </row>
    <row r="12" spans="1:27" ht="26.25" customHeight="1">
      <c r="B12" s="15"/>
      <c r="C12" s="92"/>
      <c r="D12" s="32" t="s">
        <v>24</v>
      </c>
      <c r="E12" s="33">
        <f t="shared" ref="E12:O12" si="1">E11*(1/4)</f>
        <v>0</v>
      </c>
      <c r="F12" s="33">
        <f t="shared" si="1"/>
        <v>0</v>
      </c>
      <c r="G12" s="33">
        <f t="shared" si="1"/>
        <v>0</v>
      </c>
      <c r="H12" s="33">
        <f t="shared" si="1"/>
        <v>0</v>
      </c>
      <c r="I12" s="33">
        <f t="shared" si="1"/>
        <v>0</v>
      </c>
      <c r="J12" s="33">
        <f t="shared" si="1"/>
        <v>0</v>
      </c>
      <c r="K12" s="33">
        <f t="shared" si="1"/>
        <v>0</v>
      </c>
      <c r="L12" s="33">
        <f t="shared" si="1"/>
        <v>0</v>
      </c>
      <c r="M12" s="33">
        <f t="shared" si="1"/>
        <v>0</v>
      </c>
      <c r="N12" s="33">
        <f t="shared" si="1"/>
        <v>0</v>
      </c>
      <c r="O12" s="33">
        <f t="shared" si="1"/>
        <v>0</v>
      </c>
      <c r="P12" s="34">
        <f t="shared" si="0"/>
        <v>0</v>
      </c>
      <c r="Q12" s="30"/>
      <c r="R12" s="31"/>
    </row>
    <row r="13" spans="1:27" ht="26.25" customHeight="1">
      <c r="B13" s="15"/>
      <c r="C13" s="92"/>
      <c r="D13" s="27" t="s">
        <v>25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>
        <f t="shared" si="0"/>
        <v>0</v>
      </c>
      <c r="Q13" s="30"/>
      <c r="R13" s="31"/>
    </row>
    <row r="14" spans="1:27" ht="26.25" customHeight="1">
      <c r="B14" s="15"/>
      <c r="C14" s="92"/>
      <c r="D14" s="32" t="s">
        <v>26</v>
      </c>
      <c r="E14" s="33">
        <f t="shared" ref="E14:O14" si="2">E13*(1/2)</f>
        <v>0</v>
      </c>
      <c r="F14" s="33">
        <f t="shared" si="2"/>
        <v>0</v>
      </c>
      <c r="G14" s="33">
        <f t="shared" si="2"/>
        <v>0</v>
      </c>
      <c r="H14" s="33">
        <f t="shared" si="2"/>
        <v>0</v>
      </c>
      <c r="I14" s="33">
        <f t="shared" si="2"/>
        <v>0</v>
      </c>
      <c r="J14" s="33">
        <f t="shared" si="2"/>
        <v>0</v>
      </c>
      <c r="K14" s="33">
        <f t="shared" si="2"/>
        <v>0</v>
      </c>
      <c r="L14" s="33">
        <f t="shared" si="2"/>
        <v>0</v>
      </c>
      <c r="M14" s="33">
        <f t="shared" si="2"/>
        <v>0</v>
      </c>
      <c r="N14" s="33">
        <f t="shared" si="2"/>
        <v>0</v>
      </c>
      <c r="O14" s="33">
        <f t="shared" si="2"/>
        <v>0</v>
      </c>
      <c r="P14" s="34">
        <f t="shared" si="0"/>
        <v>0</v>
      </c>
      <c r="Q14" s="30"/>
      <c r="R14" s="31"/>
    </row>
    <row r="15" spans="1:27" ht="26.25" customHeight="1">
      <c r="B15" s="15"/>
      <c r="C15" s="92"/>
      <c r="D15" s="27" t="s">
        <v>27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>
        <f t="shared" si="0"/>
        <v>0</v>
      </c>
      <c r="Q15" s="30"/>
      <c r="R15" s="31"/>
    </row>
    <row r="16" spans="1:27" ht="26.25" customHeight="1">
      <c r="B16" s="15"/>
      <c r="C16" s="92"/>
      <c r="D16" s="35" t="s">
        <v>28</v>
      </c>
      <c r="E16" s="33">
        <f t="shared" ref="E16:O16" si="3">E15*(3/4)</f>
        <v>0</v>
      </c>
      <c r="F16" s="33">
        <f t="shared" si="3"/>
        <v>0</v>
      </c>
      <c r="G16" s="33">
        <f t="shared" si="3"/>
        <v>0</v>
      </c>
      <c r="H16" s="33">
        <f t="shared" si="3"/>
        <v>0</v>
      </c>
      <c r="I16" s="33">
        <f t="shared" si="3"/>
        <v>0</v>
      </c>
      <c r="J16" s="33">
        <f t="shared" si="3"/>
        <v>0</v>
      </c>
      <c r="K16" s="33">
        <f t="shared" si="3"/>
        <v>0</v>
      </c>
      <c r="L16" s="33">
        <f t="shared" si="3"/>
        <v>0</v>
      </c>
      <c r="M16" s="33">
        <f t="shared" si="3"/>
        <v>0</v>
      </c>
      <c r="N16" s="33">
        <f t="shared" si="3"/>
        <v>0</v>
      </c>
      <c r="O16" s="36">
        <f t="shared" si="3"/>
        <v>0</v>
      </c>
      <c r="P16" s="34">
        <f t="shared" si="0"/>
        <v>0</v>
      </c>
      <c r="Q16" s="30"/>
      <c r="R16" s="31"/>
      <c r="U16" s="6"/>
    </row>
    <row r="17" spans="2:20" ht="26.25" customHeight="1">
      <c r="B17" s="15"/>
      <c r="C17" s="93"/>
      <c r="D17" s="27" t="s">
        <v>29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37">
        <f t="shared" si="0"/>
        <v>0</v>
      </c>
      <c r="Q17" s="30"/>
      <c r="R17" s="31"/>
    </row>
    <row r="18" spans="2:20" ht="26.25" customHeight="1">
      <c r="B18" s="15"/>
      <c r="C18" s="91" t="s">
        <v>30</v>
      </c>
      <c r="D18" s="38" t="s">
        <v>31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40"/>
      <c r="P18" s="41">
        <f t="shared" si="0"/>
        <v>0</v>
      </c>
      <c r="Q18" s="30"/>
      <c r="R18" s="31"/>
    </row>
    <row r="19" spans="2:20" ht="26.25" customHeight="1">
      <c r="B19" s="15"/>
      <c r="C19" s="92"/>
      <c r="D19" s="42" t="s">
        <v>24</v>
      </c>
      <c r="E19" s="43">
        <f t="shared" ref="E19:O19" si="4">E18*(1/4)</f>
        <v>0</v>
      </c>
      <c r="F19" s="43">
        <f t="shared" si="4"/>
        <v>0</v>
      </c>
      <c r="G19" s="43">
        <f t="shared" si="4"/>
        <v>0</v>
      </c>
      <c r="H19" s="43">
        <f t="shared" si="4"/>
        <v>0</v>
      </c>
      <c r="I19" s="43">
        <f t="shared" si="4"/>
        <v>0</v>
      </c>
      <c r="J19" s="43">
        <f t="shared" si="4"/>
        <v>0</v>
      </c>
      <c r="K19" s="43">
        <f t="shared" si="4"/>
        <v>0</v>
      </c>
      <c r="L19" s="43">
        <f t="shared" si="4"/>
        <v>0</v>
      </c>
      <c r="M19" s="43">
        <f t="shared" si="4"/>
        <v>0</v>
      </c>
      <c r="N19" s="43">
        <f t="shared" si="4"/>
        <v>0</v>
      </c>
      <c r="O19" s="43">
        <f t="shared" si="4"/>
        <v>0</v>
      </c>
      <c r="P19" s="44">
        <f t="shared" si="0"/>
        <v>0</v>
      </c>
      <c r="Q19" s="30"/>
      <c r="R19" s="31"/>
    </row>
    <row r="20" spans="2:20" ht="26.25" customHeight="1">
      <c r="B20" s="15"/>
      <c r="C20" s="92"/>
      <c r="D20" s="27" t="s">
        <v>32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>
        <f t="shared" si="0"/>
        <v>0</v>
      </c>
      <c r="Q20" s="30"/>
      <c r="R20" s="31"/>
    </row>
    <row r="21" spans="2:20" ht="26.25" customHeight="1">
      <c r="B21" s="15"/>
      <c r="C21" s="92"/>
      <c r="D21" s="32" t="s">
        <v>26</v>
      </c>
      <c r="E21" s="33">
        <f t="shared" ref="E21:O21" si="5">E20*(1/2)</f>
        <v>0</v>
      </c>
      <c r="F21" s="33">
        <f t="shared" si="5"/>
        <v>0</v>
      </c>
      <c r="G21" s="33">
        <f t="shared" si="5"/>
        <v>0</v>
      </c>
      <c r="H21" s="33">
        <f t="shared" si="5"/>
        <v>0</v>
      </c>
      <c r="I21" s="33">
        <f t="shared" si="5"/>
        <v>0</v>
      </c>
      <c r="J21" s="33">
        <f t="shared" si="5"/>
        <v>0</v>
      </c>
      <c r="K21" s="33">
        <f t="shared" si="5"/>
        <v>0</v>
      </c>
      <c r="L21" s="33">
        <f t="shared" si="5"/>
        <v>0</v>
      </c>
      <c r="M21" s="33">
        <f t="shared" si="5"/>
        <v>0</v>
      </c>
      <c r="N21" s="33">
        <f t="shared" si="5"/>
        <v>0</v>
      </c>
      <c r="O21" s="33">
        <f t="shared" si="5"/>
        <v>0</v>
      </c>
      <c r="P21" s="34">
        <f t="shared" si="0"/>
        <v>0</v>
      </c>
      <c r="Q21" s="30"/>
      <c r="R21" s="31"/>
    </row>
    <row r="22" spans="2:20" ht="26.25" customHeight="1">
      <c r="B22" s="15"/>
      <c r="C22" s="92"/>
      <c r="D22" s="38" t="s">
        <v>27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40"/>
      <c r="P22" s="41">
        <f t="shared" si="0"/>
        <v>0</v>
      </c>
      <c r="Q22" s="30"/>
      <c r="R22" s="31"/>
    </row>
    <row r="23" spans="2:20" ht="26.25" customHeight="1">
      <c r="B23" s="15"/>
      <c r="C23" s="92"/>
      <c r="D23" s="45" t="s">
        <v>28</v>
      </c>
      <c r="E23" s="43">
        <f t="shared" ref="E23:O23" si="6">E22*(3/4)</f>
        <v>0</v>
      </c>
      <c r="F23" s="43">
        <f t="shared" si="6"/>
        <v>0</v>
      </c>
      <c r="G23" s="43">
        <f t="shared" si="6"/>
        <v>0</v>
      </c>
      <c r="H23" s="43">
        <f t="shared" si="6"/>
        <v>0</v>
      </c>
      <c r="I23" s="43">
        <f t="shared" si="6"/>
        <v>0</v>
      </c>
      <c r="J23" s="43">
        <f t="shared" si="6"/>
        <v>0</v>
      </c>
      <c r="K23" s="43">
        <f t="shared" si="6"/>
        <v>0</v>
      </c>
      <c r="L23" s="43">
        <f t="shared" si="6"/>
        <v>0</v>
      </c>
      <c r="M23" s="43">
        <f t="shared" si="6"/>
        <v>0</v>
      </c>
      <c r="N23" s="43">
        <f t="shared" si="6"/>
        <v>0</v>
      </c>
      <c r="O23" s="43">
        <f t="shared" si="6"/>
        <v>0</v>
      </c>
      <c r="P23" s="46">
        <f t="shared" si="0"/>
        <v>0</v>
      </c>
      <c r="Q23" s="30"/>
      <c r="R23" s="31"/>
    </row>
    <row r="24" spans="2:20" ht="26.25" customHeight="1">
      <c r="B24" s="15"/>
      <c r="C24" s="93"/>
      <c r="D24" s="27" t="s">
        <v>29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37">
        <f t="shared" si="0"/>
        <v>0</v>
      </c>
      <c r="Q24" s="30"/>
      <c r="R24" s="31"/>
    </row>
    <row r="25" spans="2:20" ht="26.25" customHeight="1">
      <c r="B25" s="15"/>
      <c r="C25" s="94" t="s">
        <v>33</v>
      </c>
      <c r="D25" s="95"/>
      <c r="E25" s="47">
        <f>SUM(E12,E14,E16,E17,E19,E21,E23,E24)</f>
        <v>0</v>
      </c>
      <c r="F25" s="47">
        <f t="shared" ref="F25:O25" si="7">SUM(F12,F14,F16,F17,F19,F21,F23,F24)</f>
        <v>0</v>
      </c>
      <c r="G25" s="47">
        <f t="shared" si="7"/>
        <v>0</v>
      </c>
      <c r="H25" s="47">
        <f t="shared" si="7"/>
        <v>0</v>
      </c>
      <c r="I25" s="47">
        <f t="shared" si="7"/>
        <v>0</v>
      </c>
      <c r="J25" s="47">
        <f t="shared" si="7"/>
        <v>0</v>
      </c>
      <c r="K25" s="47">
        <f t="shared" si="7"/>
        <v>0</v>
      </c>
      <c r="L25" s="47">
        <f t="shared" si="7"/>
        <v>0</v>
      </c>
      <c r="M25" s="47">
        <f t="shared" si="7"/>
        <v>0</v>
      </c>
      <c r="N25" s="47">
        <f t="shared" si="7"/>
        <v>0</v>
      </c>
      <c r="O25" s="47">
        <f t="shared" si="7"/>
        <v>0</v>
      </c>
      <c r="P25" s="48">
        <f>SUM(E25:O25)</f>
        <v>0</v>
      </c>
      <c r="Q25" s="30"/>
      <c r="R25" s="31"/>
    </row>
    <row r="26" spans="2:20" ht="26.25" customHeight="1" thickBot="1">
      <c r="B26" s="15"/>
      <c r="C26" s="94" t="s">
        <v>34</v>
      </c>
      <c r="D26" s="95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50"/>
      <c r="Q26" s="30"/>
      <c r="R26" s="31"/>
    </row>
    <row r="27" spans="2:20" ht="30" customHeight="1" thickBot="1">
      <c r="B27" s="15"/>
      <c r="C27" s="96" t="s">
        <v>35</v>
      </c>
      <c r="D27" s="97"/>
      <c r="E27" s="51">
        <f t="shared" ref="E27:O27" si="8">IF(E26="",E25,ROUND(E25*6/7,2))</f>
        <v>0</v>
      </c>
      <c r="F27" s="51">
        <f t="shared" si="8"/>
        <v>0</v>
      </c>
      <c r="G27" s="51">
        <f t="shared" si="8"/>
        <v>0</v>
      </c>
      <c r="H27" s="51">
        <f t="shared" si="8"/>
        <v>0</v>
      </c>
      <c r="I27" s="51">
        <f t="shared" si="8"/>
        <v>0</v>
      </c>
      <c r="J27" s="51">
        <f t="shared" si="8"/>
        <v>0</v>
      </c>
      <c r="K27" s="51">
        <f t="shared" si="8"/>
        <v>0</v>
      </c>
      <c r="L27" s="51">
        <f t="shared" si="8"/>
        <v>0</v>
      </c>
      <c r="M27" s="51">
        <f t="shared" si="8"/>
        <v>0</v>
      </c>
      <c r="N27" s="51">
        <f t="shared" si="8"/>
        <v>0</v>
      </c>
      <c r="O27" s="52">
        <f t="shared" si="8"/>
        <v>0</v>
      </c>
      <c r="P27" s="53">
        <f>SUM(E27:O27)</f>
        <v>0</v>
      </c>
      <c r="Q27" s="30"/>
      <c r="R27" s="31"/>
    </row>
    <row r="28" spans="2:20" ht="16.5" customHeight="1">
      <c r="B28" s="15"/>
      <c r="C28" s="98" t="s">
        <v>36</v>
      </c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54"/>
      <c r="R28" s="55"/>
    </row>
    <row r="29" spans="2:20" ht="16.5" customHeight="1">
      <c r="B29" s="15"/>
      <c r="C29" s="98" t="s">
        <v>37</v>
      </c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2"/>
      <c r="Q29" s="54"/>
      <c r="R29" s="55"/>
    </row>
    <row r="30" spans="2:20" ht="16.5" customHeight="1">
      <c r="B30" s="15"/>
      <c r="C30" s="86" t="s">
        <v>38</v>
      </c>
      <c r="D30" s="86"/>
      <c r="E30" s="86"/>
      <c r="F30" s="86"/>
      <c r="G30" s="86"/>
      <c r="H30" s="56"/>
      <c r="I30" s="56"/>
      <c r="J30" s="56"/>
      <c r="K30" s="56"/>
      <c r="L30" s="56"/>
      <c r="M30" s="56"/>
      <c r="N30" s="2"/>
      <c r="O30" s="2"/>
      <c r="P30" s="2"/>
      <c r="Q30" s="54"/>
      <c r="R30" s="55"/>
    </row>
    <row r="31" spans="2:20" ht="16.5" customHeight="1">
      <c r="B31" s="15"/>
      <c r="C31" s="56"/>
      <c r="D31" s="56"/>
      <c r="E31" s="56"/>
      <c r="F31" s="56"/>
      <c r="G31" s="56"/>
      <c r="H31" s="56"/>
      <c r="I31" s="102" t="s">
        <v>39</v>
      </c>
      <c r="J31" s="102"/>
      <c r="K31" s="103"/>
      <c r="L31" s="104">
        <f>SUM(E27:O27)</f>
        <v>0</v>
      </c>
      <c r="M31" s="105"/>
      <c r="N31" s="106" t="s">
        <v>40</v>
      </c>
      <c r="O31" s="106"/>
      <c r="P31" s="57"/>
      <c r="Q31" s="54"/>
      <c r="R31" s="55"/>
    </row>
    <row r="32" spans="2:20" ht="15" customHeight="1">
      <c r="B32" s="15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58"/>
      <c r="O32" s="58"/>
      <c r="P32" s="58"/>
      <c r="Q32" s="59"/>
      <c r="R32" s="60"/>
      <c r="S32" s="11"/>
      <c r="T32" s="11"/>
    </row>
    <row r="33" spans="2:22" ht="16.5" customHeight="1">
      <c r="B33" s="15"/>
      <c r="C33" s="107" t="s">
        <v>68</v>
      </c>
      <c r="D33" s="98"/>
      <c r="E33" s="98"/>
      <c r="F33" s="98"/>
      <c r="G33" s="98"/>
      <c r="H33" s="98"/>
      <c r="I33" s="98"/>
      <c r="J33" s="98"/>
      <c r="K33" s="98"/>
      <c r="L33" s="108"/>
      <c r="M33" s="109"/>
      <c r="N33" s="106" t="s">
        <v>41</v>
      </c>
      <c r="O33" s="106"/>
      <c r="P33" s="2"/>
      <c r="Q33" s="59"/>
      <c r="R33" s="60"/>
      <c r="S33" s="61"/>
      <c r="T33" s="62"/>
      <c r="U33" s="11"/>
      <c r="V33" s="11"/>
    </row>
    <row r="34" spans="2:22" ht="16.5" customHeight="1">
      <c r="B34" s="15"/>
      <c r="C34" s="98" t="s">
        <v>42</v>
      </c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58"/>
      <c r="Q34" s="59"/>
      <c r="R34" s="60"/>
      <c r="S34" s="61"/>
      <c r="T34" s="62"/>
      <c r="U34" s="11"/>
      <c r="V34" s="11"/>
    </row>
    <row r="35" spans="2:22" ht="15" customHeight="1">
      <c r="B35" s="1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16"/>
      <c r="Q35" s="17"/>
      <c r="R35" s="11"/>
      <c r="S35" s="61"/>
      <c r="T35" s="62"/>
      <c r="U35" s="11"/>
      <c r="V35" s="11"/>
    </row>
    <row r="36" spans="2:22" ht="16.5" customHeight="1">
      <c r="B36" s="15"/>
      <c r="C36" s="86" t="s">
        <v>43</v>
      </c>
      <c r="D36" s="86"/>
      <c r="E36" s="86"/>
      <c r="F36" s="86"/>
      <c r="G36" s="86"/>
      <c r="H36" s="86"/>
      <c r="I36" s="86"/>
      <c r="J36" s="86"/>
      <c r="K36" s="86"/>
      <c r="L36" s="110" t="e">
        <f>ROUNDDOWN(L31/L33,1)</f>
        <v>#DIV/0!</v>
      </c>
      <c r="M36" s="111"/>
      <c r="N36" s="2"/>
      <c r="O36" s="2"/>
      <c r="P36" s="16"/>
      <c r="Q36" s="17"/>
      <c r="R36" s="11"/>
      <c r="S36" s="11"/>
      <c r="T36" s="11"/>
      <c r="U36" s="11"/>
      <c r="V36" s="11"/>
    </row>
    <row r="37" spans="2:22" ht="13.5" customHeight="1" thickBot="1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5"/>
      <c r="Q37" s="66"/>
      <c r="R37" s="67"/>
      <c r="S37" s="11"/>
      <c r="T37" s="11"/>
      <c r="U37" s="11"/>
      <c r="V37" s="11"/>
    </row>
    <row r="38" spans="2:22" ht="17.25" customHeight="1" thickBot="1">
      <c r="C38" s="11"/>
      <c r="D38" s="11"/>
      <c r="E38" s="11"/>
      <c r="F38" s="11"/>
      <c r="G38" s="11"/>
      <c r="I38" s="11"/>
      <c r="J38" s="11"/>
      <c r="K38" s="11"/>
      <c r="L38" s="11"/>
      <c r="M38" s="11"/>
      <c r="N38" s="11"/>
    </row>
    <row r="39" spans="2:22"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0"/>
    </row>
    <row r="40" spans="2:22" ht="27" customHeight="1">
      <c r="B40" s="12"/>
      <c r="C40" s="112" t="s">
        <v>44</v>
      </c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4"/>
    </row>
    <row r="41" spans="2:22">
      <c r="B41" s="12"/>
      <c r="C41" s="16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4"/>
    </row>
    <row r="42" spans="2:22">
      <c r="B42" s="12"/>
      <c r="C42" s="11" t="s">
        <v>45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4"/>
    </row>
    <row r="43" spans="2:22" ht="18.75" customHeight="1">
      <c r="B43" s="12"/>
      <c r="C43" s="113"/>
      <c r="D43" s="114"/>
      <c r="E43" s="115" t="s">
        <v>46</v>
      </c>
      <c r="F43" s="116"/>
      <c r="G43" s="116"/>
      <c r="H43" s="116"/>
      <c r="I43" s="116"/>
      <c r="J43" s="116"/>
      <c r="K43" s="116"/>
      <c r="L43" s="116"/>
      <c r="M43" s="116"/>
      <c r="N43" s="116"/>
      <c r="O43" s="11"/>
      <c r="P43" s="11"/>
      <c r="Q43" s="14"/>
    </row>
    <row r="44" spans="2:22">
      <c r="B44" s="12"/>
      <c r="C44" s="11"/>
      <c r="D44" s="11"/>
      <c r="E44" s="6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4"/>
    </row>
    <row r="45" spans="2:22">
      <c r="B45" s="12"/>
      <c r="C45" s="11" t="s">
        <v>47</v>
      </c>
      <c r="D45" s="11"/>
      <c r="E45" s="11"/>
      <c r="F45" s="11"/>
      <c r="L45" s="11"/>
      <c r="M45" s="11"/>
      <c r="N45" s="11"/>
      <c r="O45" s="11"/>
      <c r="P45" s="11"/>
      <c r="Q45" s="14"/>
    </row>
    <row r="46" spans="2:22" ht="18.75" customHeight="1">
      <c r="B46" s="12"/>
      <c r="C46" s="113"/>
      <c r="D46" s="114"/>
      <c r="E46" s="67" t="s">
        <v>48</v>
      </c>
      <c r="F46" s="122" t="s">
        <v>49</v>
      </c>
      <c r="G46" s="122"/>
      <c r="H46" s="67" t="s">
        <v>50</v>
      </c>
      <c r="I46" s="117" t="str">
        <f>IF(C46="","",(C46*0.9))</f>
        <v/>
      </c>
      <c r="J46" s="123"/>
      <c r="K46" s="118"/>
      <c r="L46" s="69" t="s">
        <v>51</v>
      </c>
      <c r="M46" s="70"/>
      <c r="N46" s="70"/>
      <c r="O46" s="70"/>
      <c r="P46" s="70"/>
      <c r="Q46" s="71"/>
    </row>
    <row r="47" spans="2:22" ht="18.75" customHeight="1">
      <c r="B47" s="12"/>
      <c r="C47" s="72" t="s">
        <v>52</v>
      </c>
      <c r="D47" s="73"/>
      <c r="E47" s="67"/>
      <c r="F47" s="124" t="str">
        <f>IF(C43&gt;0,ABS(C43-C46)/C43,"％")</f>
        <v>％</v>
      </c>
      <c r="G47" s="124"/>
      <c r="H47" s="74" t="s">
        <v>53</v>
      </c>
      <c r="I47" s="11"/>
      <c r="J47" s="11"/>
      <c r="K47" s="11"/>
      <c r="L47" s="11"/>
      <c r="M47" s="11"/>
      <c r="N47" s="75"/>
      <c r="O47" s="11"/>
      <c r="P47" s="11"/>
      <c r="Q47" s="14"/>
    </row>
    <row r="48" spans="2:22">
      <c r="B48" s="12"/>
      <c r="C48" s="11"/>
      <c r="D48" s="11"/>
      <c r="E48" s="11"/>
      <c r="F48" s="11"/>
      <c r="G48" s="11"/>
      <c r="H48" s="11"/>
      <c r="I48" s="76"/>
      <c r="J48" s="76"/>
      <c r="K48" s="76"/>
      <c r="L48" s="69"/>
      <c r="M48" s="75"/>
      <c r="N48" s="75"/>
      <c r="O48" s="11"/>
      <c r="P48" s="11"/>
      <c r="Q48" s="14"/>
    </row>
    <row r="49" spans="1:17">
      <c r="B49" s="12"/>
      <c r="C49" s="11" t="s">
        <v>54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4"/>
    </row>
    <row r="50" spans="1:17" ht="18.75" customHeight="1">
      <c r="B50" s="12"/>
      <c r="C50" s="125"/>
      <c r="D50" s="126"/>
      <c r="E50" s="67" t="s">
        <v>55</v>
      </c>
      <c r="F50" s="11" t="s">
        <v>56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4"/>
    </row>
    <row r="51" spans="1:17">
      <c r="B51" s="12"/>
      <c r="C51" s="77"/>
      <c r="D51" s="77"/>
      <c r="E51" s="67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4"/>
    </row>
    <row r="52" spans="1:17">
      <c r="B52" s="12"/>
      <c r="C52" s="77"/>
      <c r="D52" s="77"/>
      <c r="E52" s="11"/>
      <c r="F52" s="11"/>
      <c r="G52" s="11"/>
      <c r="H52" s="11"/>
      <c r="I52" s="116" t="s">
        <v>57</v>
      </c>
      <c r="J52" s="116"/>
      <c r="K52" s="116"/>
      <c r="L52" s="116"/>
      <c r="M52" s="116"/>
      <c r="N52" s="78" t="s">
        <v>58</v>
      </c>
      <c r="O52" s="11"/>
      <c r="P52" s="11"/>
      <c r="Q52" s="14"/>
    </row>
    <row r="53" spans="1:17" ht="18.75" customHeight="1">
      <c r="B53" s="12"/>
      <c r="C53" s="11" t="s">
        <v>59</v>
      </c>
      <c r="D53" s="11"/>
      <c r="E53" s="11"/>
      <c r="F53" s="11"/>
      <c r="G53" s="11"/>
      <c r="H53" s="11"/>
      <c r="I53" s="116"/>
      <c r="J53" s="116"/>
      <c r="K53" s="116"/>
      <c r="L53" s="116"/>
      <c r="M53" s="116"/>
      <c r="N53" s="79" t="s">
        <v>60</v>
      </c>
      <c r="O53" s="11"/>
      <c r="P53" s="11"/>
      <c r="Q53" s="14"/>
    </row>
    <row r="54" spans="1:17" ht="18.75" customHeight="1">
      <c r="B54" s="12"/>
      <c r="C54" s="117" t="str">
        <f>IF(C50=0,"",(I46*C50/6))</f>
        <v/>
      </c>
      <c r="D54" s="118"/>
      <c r="E54" s="67" t="s">
        <v>61</v>
      </c>
      <c r="F54" s="11"/>
      <c r="G54" s="11"/>
      <c r="H54" s="11"/>
      <c r="I54" s="119" t="s">
        <v>62</v>
      </c>
      <c r="J54" s="120"/>
      <c r="K54" s="120"/>
      <c r="L54" s="121" t="str">
        <f>IF(N53="はい",ROUND(C54*6/7,2),IF(N53="いいえ","非該当",""))</f>
        <v/>
      </c>
      <c r="M54" s="121"/>
      <c r="N54" s="80" t="s">
        <v>63</v>
      </c>
      <c r="O54" s="11"/>
      <c r="P54" s="11"/>
      <c r="Q54" s="14"/>
    </row>
    <row r="55" spans="1:17" ht="14.25" thickBot="1">
      <c r="B55" s="81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3"/>
    </row>
    <row r="56" spans="1:17">
      <c r="C56" s="11"/>
      <c r="D56" s="11"/>
      <c r="E56" s="11"/>
      <c r="F56" s="11"/>
      <c r="G56" s="11"/>
      <c r="I56" s="11"/>
      <c r="J56" s="11"/>
      <c r="K56" s="11"/>
      <c r="L56" s="11"/>
      <c r="M56" s="11"/>
      <c r="N56" s="11"/>
    </row>
    <row r="57" spans="1:17">
      <c r="A57" s="84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</sheetData>
  <mergeCells count="33">
    <mergeCell ref="C54:D54"/>
    <mergeCell ref="I54:K54"/>
    <mergeCell ref="L54:M54"/>
    <mergeCell ref="C46:D46"/>
    <mergeCell ref="F46:G46"/>
    <mergeCell ref="I46:K46"/>
    <mergeCell ref="F47:G47"/>
    <mergeCell ref="C50:D50"/>
    <mergeCell ref="I52:M53"/>
    <mergeCell ref="C34:O34"/>
    <mergeCell ref="C36:K36"/>
    <mergeCell ref="L36:M36"/>
    <mergeCell ref="C40:P40"/>
    <mergeCell ref="C43:D43"/>
    <mergeCell ref="E43:N43"/>
    <mergeCell ref="I31:K31"/>
    <mergeCell ref="L31:M31"/>
    <mergeCell ref="N31:O31"/>
    <mergeCell ref="C33:K33"/>
    <mergeCell ref="L33:M33"/>
    <mergeCell ref="N33:O33"/>
    <mergeCell ref="C30:G30"/>
    <mergeCell ref="C2:N2"/>
    <mergeCell ref="N9:O9"/>
    <mergeCell ref="P9:P10"/>
    <mergeCell ref="C11:C17"/>
    <mergeCell ref="C18:C24"/>
    <mergeCell ref="C25:D25"/>
    <mergeCell ref="C26:D26"/>
    <mergeCell ref="C27:D27"/>
    <mergeCell ref="C28:P28"/>
    <mergeCell ref="C29:O29"/>
    <mergeCell ref="E9:M9"/>
  </mergeCells>
  <phoneticPr fontId="2"/>
  <dataValidations count="4">
    <dataValidation type="list" allowBlank="1" showInputMessage="1" showErrorMessage="1" sqref="E26:O26">
      <formula1>$AA$2:$AA$3</formula1>
    </dataValidation>
    <dataValidation operator="greaterThanOrEqual" allowBlank="1" showInputMessage="1" showErrorMessage="1" sqref="C47"/>
    <dataValidation type="list" allowBlank="1" showInputMessage="1" showErrorMessage="1" sqref="N53">
      <formula1>"はい,いいえ,未入力"</formula1>
    </dataValidation>
    <dataValidation type="whole" operator="greaterThanOrEqual" allowBlank="1" showInputMessage="1" showErrorMessage="1" sqref="C43:D43 D46:D47 C46 C50:D50">
      <formula1>0</formula1>
    </dataValidation>
  </dataValidations>
  <pageMargins left="0.78740157480314965" right="0.27" top="0.59055118110236227" bottom="0.39370078740157483" header="0.51181102362204722" footer="0.51181102362204722"/>
  <pageSetup paperSize="9" scale="79" orientation="portrait" r:id="rId1"/>
  <headerFooter alignWithMargins="0"/>
  <rowBreaks count="1" manualBreakCount="1">
    <brk id="55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別紙4-2</vt:lpstr>
      <vt:lpstr>'別紙4-2'!Print_Area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mieken</cp:lastModifiedBy>
  <cp:lastPrinted>2022-03-08T01:03:23Z</cp:lastPrinted>
  <dcterms:created xsi:type="dcterms:W3CDTF">2014-02-28T09:09:03Z</dcterms:created>
  <dcterms:modified xsi:type="dcterms:W3CDTF">2023-03-08T01:08:38Z</dcterms:modified>
</cp:coreProperties>
</file>