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amaki\DFS\部署別\上下水道課\決算統計\R2決算統計\【財政】経営比較分析表（R2決算）\農集【経営比較分析表】2020_244619_47_1718\"/>
    </mc:Choice>
  </mc:AlternateContent>
  <xr:revisionPtr revIDLastSave="0" documentId="13_ncr:1_{30B1CE23-A5FB-4C16-BF8A-18E970FECC61}" xr6:coauthVersionLast="36" xr6:coauthVersionMax="36" xr10:uidLastSave="{00000000-0000-0000-0000-000000000000}"/>
  <workbookProtection workbookAlgorithmName="SHA-512" workbookHashValue="m+mgiKXiFh4L+EKnUAfDNKuEPh29ANBh3DeyJ/m1X4mLMMB3w/Bzm6BTi2c0ASnQC3Up5Aq2Xo7zj06Qc0XrKw==" workbookSaltValue="TGYdzmmyWVDBWgK5a5v7z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I10" i="4"/>
  <c r="AT8" i="4"/>
  <c r="AL8" i="4"/>
  <c r="AD8" i="4"/>
  <c r="P8" i="4"/>
  <c r="I8" i="4"/>
  <c r="B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<sst xmlns="http://schemas.openxmlformats.org/spreadsheetml/2006/main" count="236" uniqueCount="122">
  <si>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</si>
  <si>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</si>
  <si>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</si>
  <si>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</si>
  <si>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</si>
  <si>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</si>
  <si>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</si>
  <si>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</si>
  <si>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</si>
  <si>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</si>
  <si>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</si>
  <si>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</si>
  <si>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</si>
  <si>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</si>
  <si>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</si>
  <si>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</si>
  <si>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</si>
  <si>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</si>
  <si>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</si>
  <si>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</si>
  <si>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</si>
  <si>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</si>
  <si>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</si>
  <si>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</si>
  <si>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</si>
  <si>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</si>
  <si>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</si>
  <si>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</si>
  <si>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</si>
  <si>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</si>
  <si>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</si>
  <si>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</si>
  <si>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</si>
  <si>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</si>
  <si>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</si>
  <si>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</si>
  <si>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</si>
  <si>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</si>
  <si>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</si>
  <si>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</si>
  <si>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</si>
  <si>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</si>
  <si>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</si>
  <si>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</si>
  <si>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</si>
  <si>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</si>
  <si>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</si>
  <si>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</si>
  <si>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</si>
  <si>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</si>
  <si>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</si>
  <si>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</si>
  <si>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</si>
  <si>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</si>
  <si>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</si>
  <si>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</si>
  <si>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</si>
  <si>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</si>
  <si>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</si>
  <si>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</si>
  <si>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</si>
  <si>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</si>
  <si>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</si>
  <si>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</si>
  <si>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</si>
  <si>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</si>
  <si>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</si>
  <si>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</si>
  <si>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</si>
  <si>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</si>
  <si>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</si>
  <si>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</si>
  <si>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</si>
  <si>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</si>
  <si>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</si>
  <si>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</si>
  <si>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</si>
  <si>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</si>
  <si>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</si>
  <si>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</si>
  <si>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</si>
  <si>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</si>
  <si>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</si>
  <si>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</si>
  <si>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</si>
  <si>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</si>
  <si>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</si>
  <si>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</si>
  <si>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</si>
  <si>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</si>
  <si>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</si>
  <si>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</si>
  <si>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</si>
  <si>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</si>
  <si>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</si>
  <si>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</si>
  <si>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</si>
  <si>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</si>
  <si>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</si>
  <si>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</si>
  <si>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</si>
  <si>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</si>
  <si>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</si>
  <si>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</si>
  <si>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</si>
  <si>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</si>
  <si>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</si>
  <si>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</si>
  <si>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</si>
  <si>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</si>
  <si>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</si>
  <si>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</si>
  <si>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</si>
  <si>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</si>
  <si>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</si>
  <si>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</si>
  <si>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</si>
  <si>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</si>
  <si>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</si>
  <si>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①収益的収支比率；総費用が増えたことで比率が下がりました。要因は企業会計移行業務を令和2年度から3箇年で実施する初年度経費が含まれています。
④企業債残高対事業規模比率；企業債元金返済に係る一般会計負担分が100％のため数値化されていません。
⑤経費回収率；公費負担分を除く汚水処理費に対する使用料割合は類似団体平均を下回っています。
⑥汚水処理原価；公費負担分を除く汚水処理費は前年度に比べ上がっています。なお類似団体平均を下回っています。
⑦施設利用率；三地区に処理場を有し汚水処理を行なっています。高い数値を保ち適正であると言えます。
⑧水洗化率；高い数値となります。</t>
    <rPh sb="1" eb="4">
      <t>シュウエキテキ</t>
    </rPh>
    <rPh sb="4" eb="6">
      <t>シュウシ</t>
    </rPh>
    <rPh sb="6" eb="8">
      <t>ヒリツ</t>
    </rPh>
    <rPh sb="9" eb="10">
      <t>ソウ</t>
    </rPh>
    <rPh sb="10" eb="12">
      <t>ヒヨウ</t>
    </rPh>
    <rPh sb="13" eb="14">
      <t>フ</t>
    </rPh>
    <rPh sb="19" eb="21">
      <t>ヒリツ</t>
    </rPh>
    <rPh sb="22" eb="23">
      <t>サ</t>
    </rPh>
    <rPh sb="29" eb="31">
      <t>ヨウイン</t>
    </rPh>
    <rPh sb="32" eb="34">
      <t>キギョウ</t>
    </rPh>
    <rPh sb="34" eb="36">
      <t>カイケイ</t>
    </rPh>
    <rPh sb="36" eb="38">
      <t>イコウ</t>
    </rPh>
    <rPh sb="38" eb="40">
      <t>ギョウム</t>
    </rPh>
    <rPh sb="41" eb="43">
      <t>レイワ</t>
    </rPh>
    <rPh sb="44" eb="46">
      <t>ネンド</t>
    </rPh>
    <rPh sb="49" eb="51">
      <t>カネン</t>
    </rPh>
    <rPh sb="52" eb="54">
      <t>ジッシ</t>
    </rPh>
    <rPh sb="56" eb="59">
      <t>ショネンド</t>
    </rPh>
    <rPh sb="59" eb="61">
      <t>ケイヒ</t>
    </rPh>
    <rPh sb="62" eb="63">
      <t>フク</t>
    </rPh>
    <rPh sb="73" eb="75">
      <t>キギョウ</t>
    </rPh>
    <rPh sb="75" eb="76">
      <t>サイ</t>
    </rPh>
    <rPh sb="76" eb="78">
      <t>ザンダカ</t>
    </rPh>
    <rPh sb="78" eb="79">
      <t>タイ</t>
    </rPh>
    <rPh sb="79" eb="81">
      <t>ジギョウ</t>
    </rPh>
    <rPh sb="81" eb="83">
      <t>キボ</t>
    </rPh>
    <rPh sb="83" eb="85">
      <t>ヒリツ</t>
    </rPh>
    <rPh sb="86" eb="88">
      <t>キギョウ</t>
    </rPh>
    <rPh sb="88" eb="89">
      <t>サイ</t>
    </rPh>
    <rPh sb="89" eb="91">
      <t>ガンキン</t>
    </rPh>
    <rPh sb="91" eb="93">
      <t>ヘンサイ</t>
    </rPh>
    <rPh sb="94" eb="95">
      <t>カカ</t>
    </rPh>
    <rPh sb="96" eb="98">
      <t>イッパン</t>
    </rPh>
    <rPh sb="98" eb="100">
      <t>カイケイ</t>
    </rPh>
    <rPh sb="100" eb="102">
      <t>フタン</t>
    </rPh>
    <rPh sb="102" eb="103">
      <t>ブン</t>
    </rPh>
    <rPh sb="111" eb="113">
      <t>スウチ</t>
    </rPh>
    <rPh sb="113" eb="114">
      <t>カ</t>
    </rPh>
    <rPh sb="125" eb="127">
      <t>ケイヒ</t>
    </rPh>
    <rPh sb="127" eb="129">
      <t>カイシュウ</t>
    </rPh>
    <rPh sb="129" eb="130">
      <t>リツ</t>
    </rPh>
    <rPh sb="131" eb="133">
      <t>コウヒ</t>
    </rPh>
    <rPh sb="133" eb="135">
      <t>フタン</t>
    </rPh>
    <rPh sb="135" eb="136">
      <t>ブン</t>
    </rPh>
    <rPh sb="137" eb="138">
      <t>ノゾ</t>
    </rPh>
    <rPh sb="139" eb="141">
      <t>オスイ</t>
    </rPh>
    <rPh sb="141" eb="143">
      <t>ショリ</t>
    </rPh>
    <rPh sb="143" eb="144">
      <t>ヒ</t>
    </rPh>
    <rPh sb="145" eb="146">
      <t>タイ</t>
    </rPh>
    <rPh sb="148" eb="151">
      <t>シヨウリョウ</t>
    </rPh>
    <rPh sb="151" eb="152">
      <t>ワ</t>
    </rPh>
    <rPh sb="152" eb="153">
      <t>ア</t>
    </rPh>
    <rPh sb="154" eb="156">
      <t>ルイジ</t>
    </rPh>
    <rPh sb="156" eb="158">
      <t>ダンタイ</t>
    </rPh>
    <rPh sb="158" eb="160">
      <t>ヘイキン</t>
    </rPh>
    <rPh sb="161" eb="163">
      <t>シタマワ</t>
    </rPh>
    <rPh sb="172" eb="174">
      <t>オスイ</t>
    </rPh>
    <rPh sb="174" eb="176">
      <t>ショリ</t>
    </rPh>
    <rPh sb="176" eb="178">
      <t>ゲンカ</t>
    </rPh>
    <rPh sb="179" eb="181">
      <t>コウヒ</t>
    </rPh>
    <rPh sb="181" eb="183">
      <t>フタン</t>
    </rPh>
    <rPh sb="183" eb="184">
      <t>ブン</t>
    </rPh>
    <rPh sb="185" eb="186">
      <t>ノゾ</t>
    </rPh>
    <rPh sb="187" eb="189">
      <t>オスイ</t>
    </rPh>
    <rPh sb="189" eb="191">
      <t>ショリ</t>
    </rPh>
    <rPh sb="191" eb="192">
      <t>ヒ</t>
    </rPh>
    <rPh sb="193" eb="196">
      <t>ゼンネンド</t>
    </rPh>
    <rPh sb="197" eb="198">
      <t>クラ</t>
    </rPh>
    <rPh sb="199" eb="200">
      <t>ア</t>
    </rPh>
    <rPh sb="209" eb="211">
      <t>ルイジ</t>
    </rPh>
    <rPh sb="211" eb="213">
      <t>ダンタイ</t>
    </rPh>
    <rPh sb="213" eb="215">
      <t>ヘイキン</t>
    </rPh>
    <rPh sb="216" eb="218">
      <t>シタマワ</t>
    </rPh>
    <rPh sb="227" eb="229">
      <t>シセツ</t>
    </rPh>
    <rPh sb="229" eb="231">
      <t>リヨウ</t>
    </rPh>
    <rPh sb="231" eb="232">
      <t>リツ</t>
    </rPh>
    <rPh sb="233" eb="234">
      <t>サン</t>
    </rPh>
    <rPh sb="234" eb="236">
      <t>チク</t>
    </rPh>
    <rPh sb="237" eb="240">
      <t>ショリジョウ</t>
    </rPh>
    <rPh sb="241" eb="242">
      <t>ユウ</t>
    </rPh>
    <rPh sb="243" eb="245">
      <t>オスイ</t>
    </rPh>
    <rPh sb="245" eb="247">
      <t>ショリ</t>
    </rPh>
    <rPh sb="248" eb="249">
      <t>オコ</t>
    </rPh>
    <rPh sb="256" eb="257">
      <t>タカ</t>
    </rPh>
    <rPh sb="258" eb="260">
      <t>スウチ</t>
    </rPh>
    <rPh sb="261" eb="262">
      <t>タモ</t>
    </rPh>
    <rPh sb="263" eb="265">
      <t>テキセイ</t>
    </rPh>
    <rPh sb="269" eb="270">
      <t>イ</t>
    </rPh>
    <rPh sb="277" eb="279">
      <t>スイセン</t>
    </rPh>
    <rPh sb="279" eb="280">
      <t>カ</t>
    </rPh>
    <rPh sb="280" eb="281">
      <t>リツ</t>
    </rPh>
    <rPh sb="282" eb="283">
      <t>タカ</t>
    </rPh>
    <rPh sb="284" eb="286">
      <t>スウチ</t>
    </rPh>
    <phoneticPr fontId="4"/>
  </si>
  <si>
    <t>③管渠改善率；
現在は管渠より常時稼働している処理場機器の修繕を実施しています。</t>
    <rPh sb="1" eb="3">
      <t>カンキョ</t>
    </rPh>
    <rPh sb="3" eb="5">
      <t>カイゼン</t>
    </rPh>
    <rPh sb="5" eb="6">
      <t>リツ</t>
    </rPh>
    <rPh sb="8" eb="10">
      <t>ゲンザイ</t>
    </rPh>
    <rPh sb="11" eb="13">
      <t>カンキョ</t>
    </rPh>
    <rPh sb="15" eb="17">
      <t>ジョウジ</t>
    </rPh>
    <rPh sb="17" eb="19">
      <t>カドウ</t>
    </rPh>
    <rPh sb="23" eb="26">
      <t>ショリジョウ</t>
    </rPh>
    <rPh sb="26" eb="28">
      <t>キキ</t>
    </rPh>
    <rPh sb="29" eb="31">
      <t>シュウゼン</t>
    </rPh>
    <rPh sb="32" eb="34">
      <t>ジッシ</t>
    </rPh>
    <phoneticPr fontId="4"/>
  </si>
  <si>
    <t xml:space="preserve">普及率8.94％は行政人口に対する処理区域内人口の割合です。公共下水道含め人口の約98％が下水道区域内であり、平成9年度から平成21年度で三地区を整備し、以降は維持管理が中心となっています。
しかし使用料は平成12年下水道開始から据え置きで経営してきましたが、一般会計補助金に依存した経営であるため、令和4年度から使用料を改定させていただく旨を住民等へお願いしております。
</t>
    <rPh sb="0" eb="2">
      <t>フキュウ</t>
    </rPh>
    <rPh sb="2" eb="3">
      <t>リツ</t>
    </rPh>
    <rPh sb="9" eb="11">
      <t>ギョウセイ</t>
    </rPh>
    <rPh sb="11" eb="13">
      <t>ジンコウ</t>
    </rPh>
    <rPh sb="14" eb="15">
      <t>タイ</t>
    </rPh>
    <rPh sb="17" eb="19">
      <t>ショリ</t>
    </rPh>
    <rPh sb="19" eb="20">
      <t>ク</t>
    </rPh>
    <rPh sb="20" eb="21">
      <t>イキ</t>
    </rPh>
    <rPh sb="21" eb="22">
      <t>ナイ</t>
    </rPh>
    <rPh sb="22" eb="24">
      <t>ジンコウ</t>
    </rPh>
    <rPh sb="25" eb="27">
      <t>ワリアイ</t>
    </rPh>
    <rPh sb="30" eb="32">
      <t>コウキョウ</t>
    </rPh>
    <rPh sb="32" eb="35">
      <t>ゲスイドウ</t>
    </rPh>
    <rPh sb="35" eb="36">
      <t>フク</t>
    </rPh>
    <rPh sb="37" eb="39">
      <t>ジンコウ</t>
    </rPh>
    <rPh sb="40" eb="41">
      <t>ヤク</t>
    </rPh>
    <rPh sb="45" eb="48">
      <t>ゲスイドウ</t>
    </rPh>
    <rPh sb="48" eb="50">
      <t>クイキ</t>
    </rPh>
    <rPh sb="50" eb="51">
      <t>ナイ</t>
    </rPh>
    <rPh sb="55" eb="57">
      <t>ヘイセイ</t>
    </rPh>
    <rPh sb="58" eb="59">
      <t>ネン</t>
    </rPh>
    <rPh sb="59" eb="60">
      <t>ド</t>
    </rPh>
    <rPh sb="62" eb="64">
      <t>ヘイセイ</t>
    </rPh>
    <rPh sb="66" eb="68">
      <t>ネンド</t>
    </rPh>
    <rPh sb="69" eb="72">
      <t>サンチク</t>
    </rPh>
    <rPh sb="73" eb="75">
      <t>セイビ</t>
    </rPh>
    <rPh sb="77" eb="79">
      <t>イコウ</t>
    </rPh>
    <rPh sb="80" eb="82">
      <t>イジ</t>
    </rPh>
    <rPh sb="82" eb="84">
      <t>カンリ</t>
    </rPh>
    <rPh sb="85" eb="87">
      <t>チュウシン</t>
    </rPh>
    <rPh sb="99" eb="101">
      <t>シヨウ</t>
    </rPh>
    <rPh sb="101" eb="102">
      <t>リョウ</t>
    </rPh>
    <rPh sb="103" eb="105">
      <t>ヘイセイ</t>
    </rPh>
    <rPh sb="108" eb="111">
      <t>ゲスイドウ</t>
    </rPh>
    <rPh sb="111" eb="113">
      <t>カイシ</t>
    </rPh>
    <rPh sb="115" eb="116">
      <t>ス</t>
    </rPh>
    <rPh sb="117" eb="118">
      <t>オ</t>
    </rPh>
    <rPh sb="120" eb="122">
      <t>ケイエイ</t>
    </rPh>
    <rPh sb="130" eb="132">
      <t>イッパン</t>
    </rPh>
    <rPh sb="132" eb="134">
      <t>カイケイ</t>
    </rPh>
    <rPh sb="134" eb="137">
      <t>ホジョキン</t>
    </rPh>
    <rPh sb="138" eb="140">
      <t>イゾン</t>
    </rPh>
    <rPh sb="142" eb="144">
      <t>ケイエイ</t>
    </rPh>
    <rPh sb="150" eb="152">
      <t>レイワ</t>
    </rPh>
    <rPh sb="153" eb="154">
      <t>ネン</t>
    </rPh>
    <rPh sb="154" eb="155">
      <t>ド</t>
    </rPh>
    <rPh sb="157" eb="159">
      <t>シヨウ</t>
    </rPh>
    <rPh sb="159" eb="160">
      <t>リョウ</t>
    </rPh>
    <rPh sb="161" eb="163">
      <t>カイテイ</t>
    </rPh>
    <rPh sb="170" eb="171">
      <t>ムネ</t>
    </rPh>
    <rPh sb="172" eb="174">
      <t>ジュウミン</t>
    </rPh>
    <rPh sb="174" eb="175">
      <t>トウ</t>
    </rPh>
    <rPh sb="177" eb="178">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</si>
</sst>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47-4F44-8672-D02D49D2739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4B47-4F44-8672-D02D49D2739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69.209999999999994</c:v>
                </c:pt>
                <c:pt idx="1">
                  <c:v>85.95</c:v>
                </c:pt>
                <c:pt idx="2">
                  <c:v>85.95</c:v>
                </c:pt>
                <c:pt idx="3">
                  <c:v>85.95</c:v>
                </c:pt>
                <c:pt idx="4">
                  <c:v>85.95</c:v>
                </c:pt>
              </c:numCache>
            </c:numRef>
          </c:val>
          <c:extLst>
            <c:ext xmlns:c16="http://schemas.microsoft.com/office/drawing/2014/chart" uri="{C3380CC4-5D6E-409C-BE32-E72D297353CC}">
              <c16:uniqueId val="{00000000-339C-49E1-A05A-5309D8E84F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339C-49E1-A05A-5309D8E84F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94.33</c:v>
                </c:pt>
                <c:pt idx="1">
                  <c:v>95.11</c:v>
                </c:pt>
                <c:pt idx="2">
                  <c:v>94.32</c:v>
                </c:pt>
                <c:pt idx="3">
                  <c:v>93.37</c:v>
                </c:pt>
                <c:pt idx="4">
                  <c:v>94.03</c:v>
                </c:pt>
              </c:numCache>
            </c:numRef>
          </c:val>
          <c:extLst>
            <c:ext xmlns:c16="http://schemas.microsoft.com/office/drawing/2014/chart" uri="{C3380CC4-5D6E-409C-BE32-E72D297353CC}">
              <c16:uniqueId val="{00000000-770F-4C7C-9728-A10979AA95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70F-4C7C-9728-A10979AA95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56.72</c:v>
                </c:pt>
                <c:pt idx="1">
                  <c:v>59.5</c:v>
                </c:pt>
                <c:pt idx="2">
                  <c:v>61.19</c:v>
                </c:pt>
                <c:pt idx="3">
                  <c:v>97.05</c:v>
                </c:pt>
                <c:pt idx="4">
                  <c:v>89.93</c:v>
                </c:pt>
              </c:numCache>
            </c:numRef>
          </c:val>
          <c:extLst>
            <c:ext xmlns:c16="http://schemas.microsoft.com/office/drawing/2014/chart" uri="{C3380CC4-5D6E-409C-BE32-E72D297353CC}">
              <c16:uniqueId val="{00000000-6BBB-431D-97F2-0A482EE1777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BB-431D-97F2-0A482EE1777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C-43BC-8A26-665CB9C5EF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C-43BC-8A26-665CB9C5EF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43-4BCC-BA44-BB816D07D9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43-4BCC-BA44-BB816D07D9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59-401E-9B4B-940FBA192A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59-401E-9B4B-940FBA192A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D-4A62-904D-A5558F8691A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D-4A62-904D-A5558F8691A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10-459B-846F-25C3538DFE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A10-459B-846F-25C3538DFE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41.47</c:v>
                </c:pt>
                <c:pt idx="1">
                  <c:v>20.28</c:v>
                </c:pt>
                <c:pt idx="2">
                  <c:v>19.93</c:v>
                </c:pt>
                <c:pt idx="3">
                  <c:v>42.84</c:v>
                </c:pt>
                <c:pt idx="4">
                  <c:v>37.21</c:v>
                </c:pt>
              </c:numCache>
            </c:numRef>
          </c:val>
          <c:extLst>
            <c:ext xmlns:c16="http://schemas.microsoft.com/office/drawing/2014/chart" uri="{C3380CC4-5D6E-409C-BE32-E72D297353CC}">
              <c16:uniqueId val="{00000000-AAB8-4247-B2D4-528EE730BB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AB8-4247-B2D4-528EE730BB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220.45</c:v>
                </c:pt>
                <c:pt idx="1">
                  <c:v>451.72</c:v>
                </c:pt>
                <c:pt idx="2">
                  <c:v>453.06</c:v>
                </c:pt>
                <c:pt idx="3">
                  <c:v>215.41</c:v>
                </c:pt>
                <c:pt idx="4">
                  <c:v>250.32</c:v>
                </c:pt>
              </c:numCache>
            </c:numRef>
          </c:val>
          <c:extLst>
            <c:ext xmlns:c16="http://schemas.microsoft.com/office/drawing/2014/chart" uri="{C3380CC4-5D6E-409C-BE32-E72D297353CC}">
              <c16:uniqueId val="{00000000-DBE6-449E-8AB9-246D26338A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BE6-449E-8AB9-246D26338A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玉城町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15378</v>
      </c>
      <c r="AM8" s="51"/>
      <c r="AN8" s="51"/>
      <c r="AO8" s="51"/>
      <c r="AP8" s="51"/>
      <c r="AQ8" s="51"/>
      <c r="AR8" s="51"/>
      <c r="AS8" s="51"/>
      <c r="AT8" s="46">
        <f>データ!T6</f>
        <v>40.909999999999997</v>
      </c>
      <c r="AU8" s="46"/>
      <c r="AV8" s="46"/>
      <c r="AW8" s="46"/>
      <c r="AX8" s="46"/>
      <c r="AY8" s="46"/>
      <c r="AZ8" s="46"/>
      <c r="BA8" s="46"/>
      <c r="BB8" s="46">
        <f>データ!U6</f>
        <v>375.9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8.94</v>
      </c>
      <c r="Q10" s="46"/>
      <c r="R10" s="46"/>
      <c r="S10" s="46"/>
      <c r="T10" s="46"/>
      <c r="U10" s="46"/>
      <c r="V10" s="46"/>
      <c r="W10" s="46">
        <f>データ!Q6</f>
        <v>100.01</v>
      </c>
      <c r="X10" s="46"/>
      <c r="Y10" s="46"/>
      <c r="Z10" s="46"/>
      <c r="AA10" s="46"/>
      <c r="AB10" s="46"/>
      <c r="AC10" s="46"/>
      <c r="AD10" s="51">
        <f>データ!R6</f>
        <v>1640</v>
      </c>
      <c r="AE10" s="51"/>
      <c r="AF10" s="51"/>
      <c r="AG10" s="51"/>
      <c r="AH10" s="51"/>
      <c r="AI10" s="51"/>
      <c r="AJ10" s="51"/>
      <c r="AK10" s="2"/>
      <c r="AL10" s="51">
        <f>データ!V6</f>
        <v>1374</v>
      </c>
      <c r="AM10" s="51"/>
      <c r="AN10" s="51"/>
      <c r="AO10" s="51"/>
      <c r="AP10" s="51"/>
      <c r="AQ10" s="51"/>
      <c r="AR10" s="51"/>
      <c r="AS10" s="51"/>
      <c r="AT10" s="46">
        <f>データ!W6</f>
        <v>0.52</v>
      </c>
      <c r="AU10" s="46"/>
      <c r="AV10" s="46"/>
      <c r="AW10" s="46"/>
      <c r="AX10" s="46"/>
      <c r="AY10" s="46"/>
      <c r="AZ10" s="46"/>
      <c r="BA10" s="46"/>
      <c r="BB10" s="46">
        <f>データ!X6</f>
        <v>2642.31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8+6WS/15Og5djfPHbitHOA9D790DXFsfyU5fC6XsMiYIaplGTYI6oRPC44l1GqY9bz7KNmU7vpCldfekXvTVAg==" saltValue="8EDcer3BzbjsP3goQzmR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244619</v>
      </c>
      <c r="D6" s="33">
        <f t="shared" si="3"/>
        <v>47</v>
      </c>
      <c r="E6" s="33">
        <f t="shared" si="3"/>
        <v>17</v>
      </c>
      <c r="F6" s="33">
        <f t="shared" si="3"/>
        <v>5</v>
      </c>
      <c r="G6" s="33">
        <f t="shared" si="3"/>
        <v>0</v>
      </c>
      <c r="H6" s="33" t="str">
        <f t="shared" si="3"/>
        <v>三重県　玉城町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8.94</v>
      </c>
      <c r="Q6" s="34">
        <f t="shared" si="3"/>
        <v>100.01</v>
      </c>
      <c r="R6" s="34">
        <f t="shared" si="3"/>
        <v>1640</v>
      </c>
      <c r="S6" s="34">
        <f t="shared" si="3"/>
        <v>15378</v>
      </c>
      <c r="T6" s="34">
        <f t="shared" si="3"/>
        <v>40.909999999999997</v>
      </c>
      <c r="U6" s="34">
        <f t="shared" si="3"/>
        <v>375.9</v>
      </c>
      <c r="V6" s="34">
        <f t="shared" si="3"/>
        <v>1374</v>
      </c>
      <c r="W6" s="34">
        <f t="shared" si="3"/>
        <v>0.52</v>
      </c>
      <c r="X6" s="34">
        <f t="shared" si="3"/>
        <v>2642.31</v>
      </c>
      <c r="Y6" s="35">
        <f>IF(Y7="",NA(),Y7)</f>
        <v>56.72</v>
      </c>
      <c r="Z6" s="35">
        <f t="shared" ref="Z6:AH6" si="4">IF(Z7="",NA(),Z7)</f>
        <v>59.5</v>
      </c>
      <c r="AA6" s="35">
        <f t="shared" si="4"/>
        <v>61.19</v>
      </c>
      <c r="AB6" s="35">
        <f t="shared" si="4"/>
        <v>97.05</v>
      </c>
      <c r="AC6" s="35">
        <f t="shared" si="4"/>
        <v>89.93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41.47</v>
      </c>
      <c r="BR6" s="35">
        <f t="shared" ref="BR6:BZ6" si="8">IF(BR7="",NA(),BR7)</f>
        <v>20.28</v>
      </c>
      <c r="BS6" s="35">
        <f t="shared" si="8"/>
        <v>19.93</v>
      </c>
      <c r="BT6" s="35">
        <f t="shared" si="8"/>
        <v>42.84</v>
      </c>
      <c r="BU6" s="35">
        <f t="shared" si="8"/>
        <v>37.21</v>
      </c>
      <c r="BV6" s="35">
        <f t="shared" si="8"/>
        <v>55.32</v>
      </c>
      <c r="BW6" s="35">
        <f t="shared" si="8"/>
        <v>59.8</v>
      </c>
      <c r="BX6" s="35">
        <f t="shared" si="8"/>
        <v>57.77</v>
      </c>
      <c r="BY6" s="35">
        <f t="shared" si="8"/>
        <v>57.31</v>
      </c>
      <c r="BZ6" s="35">
        <f t="shared" si="8"/>
        <v>57.08</v>
      </c>
      <c r="CA6" s="34" t="str">
        <f>IF(CA7="","",IF(CA7="-","【-】","【"&amp;SUBSTITUTE(TEXT(CA7,"#,##0.00"),"-","△")&amp;"】"))</f>
        <v>【60.94】</v>
      </c>
      <c r="CB6" s="35">
        <f>IF(CB7="",NA(),CB7)</f>
        <v>220.45</v>
      </c>
      <c r="CC6" s="35">
        <f t="shared" ref="CC6:CK6" si="9">IF(CC7="",NA(),CC7)</f>
        <v>451.72</v>
      </c>
      <c r="CD6" s="35">
        <f t="shared" si="9"/>
        <v>453.06</v>
      </c>
      <c r="CE6" s="35">
        <f t="shared" si="9"/>
        <v>215.41</v>
      </c>
      <c r="CF6" s="35">
        <f t="shared" si="9"/>
        <v>250.32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69.209999999999994</v>
      </c>
      <c r="CN6" s="35">
        <f t="shared" ref="CN6:CV6" si="10">IF(CN7="",NA(),CN7)</f>
        <v>85.95</v>
      </c>
      <c r="CO6" s="35">
        <f t="shared" si="10"/>
        <v>85.95</v>
      </c>
      <c r="CP6" s="35">
        <f t="shared" si="10"/>
        <v>85.95</v>
      </c>
      <c r="CQ6" s="35">
        <f t="shared" si="10"/>
        <v>85.95</v>
      </c>
      <c r="CR6" s="35">
        <f t="shared" si="10"/>
        <v>60.65</v>
      </c>
      <c r="CS6" s="35">
        <f t="shared" si="10"/>
        <v>51.75</v>
      </c>
      <c r="CT6" s="35">
        <f t="shared" si="10"/>
        <v>50.68</v>
      </c>
      <c r="CU6" s="35">
        <f t="shared" si="10"/>
        <v>50.14</v>
      </c>
      <c r="CV6" s="35">
        <f t="shared" si="10"/>
        <v>54.83</v>
      </c>
      <c r="CW6" s="34" t="str">
        <f>IF(CW7="","",IF(CW7="-","【-】","【"&amp;SUBSTITUTE(TEXT(CW7,"#,##0.00"),"-","△")&amp;"】"))</f>
        <v>【54.84】</v>
      </c>
      <c r="CX6" s="35">
        <f>IF(CX7="",NA(),CX7)</f>
        <v>94.33</v>
      </c>
      <c r="CY6" s="35">
        <f t="shared" ref="CY6:DG6" si="11">IF(CY7="",NA(),CY7)</f>
        <v>95.11</v>
      </c>
      <c r="CZ6" s="35">
        <f t="shared" si="11"/>
        <v>94.32</v>
      </c>
      <c r="DA6" s="35">
        <f t="shared" si="11"/>
        <v>93.37</v>
      </c>
      <c r="DB6" s="35">
        <f t="shared" si="11"/>
        <v>94.03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244619</v>
      </c>
      <c r="D7" s="37">
        <v>47</v>
      </c>
      <c r="E7" s="37">
        <v>17</v>
      </c>
      <c r="F7" s="37">
        <v>5</v>
      </c>
      <c r="G7" s="37">
        <v>0</v>
      </c>
      <c r="H7" s="37" t="s">
        <v>99</v>
      </c>
      <c r="I7" s="37" t="s">
        <v>100</v>
      </c>
      <c r="J7" s="37" t="s">
        <v>101</v>
      </c>
      <c r="K7" s="37" t="s">
        <v>102</v>
      </c>
      <c r="L7" s="37" t="s">
        <v>103</v>
      </c>
      <c r="M7" s="37" t="s">
        <v>104</v>
      </c>
      <c r="N7" s="38" t="s">
        <v>105</v>
      </c>
      <c r="O7" s="38" t="s">
        <v>106</v>
      </c>
      <c r="P7" s="38">
        <v>8.94</v>
      </c>
      <c r="Q7" s="38">
        <v>100.01</v>
      </c>
      <c r="R7" s="38">
        <v>1640</v>
      </c>
      <c r="S7" s="38">
        <v>15378</v>
      </c>
      <c r="T7" s="38">
        <v>40.909999999999997</v>
      </c>
      <c r="U7" s="38">
        <v>375.9</v>
      </c>
      <c r="V7" s="38">
        <v>1374</v>
      </c>
      <c r="W7" s="38">
        <v>0.52</v>
      </c>
      <c r="X7" s="38">
        <v>2642.31</v>
      </c>
      <c r="Y7" s="38">
        <v>56.72</v>
      </c>
      <c r="Z7" s="38">
        <v>59.5</v>
      </c>
      <c r="AA7" s="38">
        <v>61.19</v>
      </c>
      <c r="AB7" s="38">
        <v>97.05</v>
      </c>
      <c r="AC7" s="38">
        <v>89.93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41.47</v>
      </c>
      <c r="BR7" s="38">
        <v>20.28</v>
      </c>
      <c r="BS7" s="38">
        <v>19.93</v>
      </c>
      <c r="BT7" s="38">
        <v>42.84</v>
      </c>
      <c r="BU7" s="38">
        <v>37.21</v>
      </c>
      <c r="BV7" s="38">
        <v>55.32</v>
      </c>
      <c r="BW7" s="38">
        <v>59.8</v>
      </c>
      <c r="BX7" s="38">
        <v>57.77</v>
      </c>
      <c r="BY7" s="38">
        <v>57.31</v>
      </c>
      <c r="BZ7" s="38">
        <v>57.08</v>
      </c>
      <c r="CA7" s="38">
        <v>60.94</v>
      </c>
      <c r="CB7" s="38">
        <v>220.45</v>
      </c>
      <c r="CC7" s="38">
        <v>451.72</v>
      </c>
      <c r="CD7" s="38">
        <v>453.06</v>
      </c>
      <c r="CE7" s="38">
        <v>215.41</v>
      </c>
      <c r="CF7" s="38">
        <v>250.32</v>
      </c>
      <c r="CG7" s="38">
        <v>283.17</v>
      </c>
      <c r="CH7" s="38">
        <v>263.76</v>
      </c>
      <c r="CI7" s="38">
        <v>274.35000000000002</v>
      </c>
      <c r="CJ7" s="38">
        <v>273.52</v>
      </c>
      <c r="CK7" s="38">
        <v>274.99</v>
      </c>
      <c r="CL7" s="38">
        <v>253.04</v>
      </c>
      <c r="CM7" s="38">
        <v>69.209999999999994</v>
      </c>
      <c r="CN7" s="38">
        <v>85.95</v>
      </c>
      <c r="CO7" s="38">
        <v>85.95</v>
      </c>
      <c r="CP7" s="38">
        <v>85.95</v>
      </c>
      <c r="CQ7" s="38">
        <v>85.95</v>
      </c>
      <c r="CR7" s="38">
        <v>60.65</v>
      </c>
      <c r="CS7" s="38">
        <v>51.75</v>
      </c>
      <c r="CT7" s="38">
        <v>50.68</v>
      </c>
      <c r="CU7" s="38">
        <v>50.14</v>
      </c>
      <c r="CV7" s="38">
        <v>54.83</v>
      </c>
      <c r="CW7" s="38">
        <v>54.84</v>
      </c>
      <c r="CX7" s="38">
        <v>94.33</v>
      </c>
      <c r="CY7" s="38">
        <v>95.11</v>
      </c>
      <c r="CZ7" s="38">
        <v>94.32</v>
      </c>
      <c r="DA7" s="38">
        <v>93.37</v>
      </c>
      <c r="DB7" s="38">
        <v>94.03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陽二</cp:lastModifiedBy>
  <cp:lastPrinted>2022-01-17T04:41:44Z</cp:lastPrinted>
  <dcterms:created xsi:type="dcterms:W3CDTF">2021-12-03T07:59:41Z</dcterms:created>
  <dcterms:modified xsi:type="dcterms:W3CDTF">2022-01-17T04:41:55Z</dcterms:modified>
  <cp:category/>
</cp:coreProperties>
</file>