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s140026\e財政第２班\22_公営企業決算\R02公営企業決算統計\12_経営比較\05_経営比較分析表\03_市町から\下水道\17菰野町○\"/>
    </mc:Choice>
  </mc:AlternateContent>
  <workbookProtection workbookAlgorithmName="SHA-512" workbookHashValue="SnppBZhdyuumXEvKU37AvM45XblAgC5PVC8eg+tAEthBWgTl8NtzPVwGrYpQaSHZsjJMOr057rVLt7npY/y6Qg==" workbookSaltValue="/TA1orPgoF9lEUb+NLrd0A==" workbookSpinCount="100000" lockStructure="1"/>
  <bookViews>
    <workbookView xWindow="0" yWindow="0" windowWidth="15360" windowHeight="7640"/>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AD10" i="4" s="1"/>
  <c r="Q6" i="5"/>
  <c r="P6" i="5"/>
  <c r="O6" i="5"/>
  <c r="N6" i="5"/>
  <c r="B10" i="4" s="1"/>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L85" i="4"/>
  <c r="K85" i="4"/>
  <c r="I85" i="4"/>
  <c r="H85" i="4"/>
  <c r="G85" i="4"/>
  <c r="E85" i="4"/>
  <c r="BB10" i="4"/>
  <c r="AT10" i="4"/>
  <c r="W10" i="4"/>
  <c r="P10" i="4"/>
  <c r="I10" i="4"/>
  <c r="BB8" i="4"/>
  <c r="AT8" i="4"/>
  <c r="AL8" i="4"/>
  <c r="AD8" i="4"/>
  <c r="W8" i="4"/>
  <c r="P8" i="4"/>
  <c r="B8" i="4"/>
  <c r="B6" i="4"/>
</calcChain>
</file>

<file path=xl/sharedStrings.xml><?xml version="1.0" encoding="utf-8"?>
<sst xmlns="http://schemas.openxmlformats.org/spreadsheetml/2006/main" count="236" uniqueCount="119">
  <si>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</si>
  <si>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</si>
  <si>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</si>
  <si>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</si>
  <si>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</si>
  <si>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</si>
  <si>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</si>
  <si>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</si>
  <si>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</si>
  <si>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</si>
  <si>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</si>
  <si>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</si>
  <si>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</si>
  <si>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</si>
  <si>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</si>
  <si>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</si>
  <si>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</si>
  <si>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</si>
  <si>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</si>
  <si>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</si>
  <si>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</si>
  <si>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</si>
  <si>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</si>
  <si>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</si>
  <si>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</si>
  <si>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</si>
  <si>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</si>
  <si>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</si>
  <si>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</si>
  <si>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</si>
  <si>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</si>
  <si>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</si>
  <si>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</si>
  <si>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</si>
  <si>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</si>
  <si>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</si>
  <si>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</si>
  <si>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</si>
  <si>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</si>
  <si>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</si>
  <si>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</si>
  <si>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</si>
  <si>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</si>
  <si>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</si>
  <si>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</si>
  <si>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</si>
  <si>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</si>
  <si>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</si>
  <si>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</si>
  <si>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</si>
  <si>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</si>
  <si>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</si>
  <si>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</si>
  <si>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</si>
  <si>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</si>
  <si>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</si>
  <si>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</si>
  <si>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</si>
  <si>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</si>
  <si>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</si>
  <si>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</si>
  <si>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</si>
  <si>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</si>
  <si>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</si>
  <si>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</si>
  <si>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</si>
  <si>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</si>
  <si>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</si>
  <si>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</si>
  <si>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</si>
  <si>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</si>
  <si>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</si>
  <si>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</si>
  <si>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</si>
  <si>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</si>
  <si>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</si>
  <si>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</si>
  <si>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</si>
  <si>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</si>
  <si>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</si>
  <si>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</si>
  <si>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</si>
  <si>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</si>
  <si>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</si>
  <si>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</si>
  <si>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</si>
  <si>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</si>
  <si>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</si>
  <si>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</si>
  <si>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</si>
  <si>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</si>
  <si>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</si>
  <si>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</si>
  <si>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</si>
  <si>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</si>
  <si>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</si>
  <si>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三重県　菰野町</t>
  </si>
  <si>
    <t>法適用</t>
  </si>
  <si>
    <t>下水道事業</t>
  </si>
  <si>
    <t>特定環境保全公共下水道</t>
  </si>
  <si>
    <t>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</si>
  <si>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</si>
  <si>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</si>
  <si>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</si>
  <si>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</si>
  <si>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</si>
  <si>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</si>
  <si>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</si>
  <si>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</si>
  <si>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</si>
  <si>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</si>
  <si>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</si>
  <si>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</si>
  <si>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</si>
  <si>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"R"dd</t>
    <phoneticPr fontId="4"/>
  </si>
  <si>
    <t>←書式設定</t>
    <rPh sb="1" eb="3">
      <t>ショシキ</t>
    </rPh>
    <rPh sb="3" eb="5">
      <t>セッテイ</t>
    </rPh>
    <phoneticPr fontId="4"/>
  </si>
  <si>
    <t xml:space="preserve">平成6年度に事業認可を受け事業に着手し、平成11年度末に一部供用を開始しているが、現在も未普及区域の解消にむけて面整備をすすめている建設途上の事業でもある。平成28年度に地方公営企業法の財務規定等を適用し、公営企業会計により経営成績及び財政状態を示し経営の透明化を図る。
前年度と比較して企業債残高対事業規模比率の割合が低くなっており、全国平均や類似団体平均と比較しても低くなっているが、未普及地域の解消に向け事業中であるためで、今後は高くなる可能性がある。経常収支比率をはじめ、その他の指数が示すとおり健全度が高いものとなっているが、基準外繰入金により収支が保たれていてその影響がある。
資金ベースにおいては高資本費対策費や資本費平準化債の借入れにより公債費負担の軽減を図る。高資本費対策費を基準内として繰入れていることにより汚水処理原価を抑えられ、区域拡大による使用料の増収、資本費平準化債の借入もあって経費回収率は類似団体を上回っており、今後もこのように事業単位で収支を図るものの、当町としては特定環境保全公共下水道、公共下水道(狭義)及び農業集落排水事業を一体的に事業展開を行い、管理運営をしており、指標もあわせて捉えるべきものと考えている。
</t>
    <rPh sb="0" eb="2">
      <t>ヘイセイ</t>
    </rPh>
    <rPh sb="3" eb="5">
      <t>ネンド</t>
    </rPh>
    <rPh sb="6" eb="8">
      <t>ジギョウ</t>
    </rPh>
    <rPh sb="8" eb="10">
      <t>ニンカ</t>
    </rPh>
    <rPh sb="11" eb="12">
      <t>ウ</t>
    </rPh>
    <rPh sb="13" eb="15">
      <t>ジギョウ</t>
    </rPh>
    <rPh sb="16" eb="18">
      <t>チャクシュ</t>
    </rPh>
    <rPh sb="20" eb="22">
      <t>ヘイセイ</t>
    </rPh>
    <rPh sb="24" eb="27">
      <t>ネンドマツ</t>
    </rPh>
    <rPh sb="28" eb="30">
      <t>イチブ</t>
    </rPh>
    <rPh sb="30" eb="32">
      <t>キョウヨウ</t>
    </rPh>
    <rPh sb="33" eb="35">
      <t>カイシ</t>
    </rPh>
    <rPh sb="41" eb="43">
      <t>ゲンザイ</t>
    </rPh>
    <rPh sb="44" eb="47">
      <t>ミフキュウ</t>
    </rPh>
    <rPh sb="47" eb="49">
      <t>クイキ</t>
    </rPh>
    <rPh sb="50" eb="52">
      <t>カイショウ</t>
    </rPh>
    <rPh sb="56" eb="57">
      <t>メン</t>
    </rPh>
    <rPh sb="57" eb="59">
      <t>セイビ</t>
    </rPh>
    <rPh sb="66" eb="68">
      <t>ケンセツ</t>
    </rPh>
    <rPh sb="68" eb="70">
      <t>トジョウ</t>
    </rPh>
    <rPh sb="71" eb="73">
      <t>ジギョウ</t>
    </rPh>
    <rPh sb="123" eb="124">
      <t>シメ</t>
    </rPh>
    <rPh sb="136" eb="139">
      <t>ゼンネンド</t>
    </rPh>
    <rPh sb="140" eb="142">
      <t>ヒカク</t>
    </rPh>
    <rPh sb="144" eb="146">
      <t>キギョウ</t>
    </rPh>
    <rPh sb="146" eb="147">
      <t>サイ</t>
    </rPh>
    <rPh sb="147" eb="149">
      <t>ザンダカ</t>
    </rPh>
    <rPh sb="149" eb="150">
      <t>タイ</t>
    </rPh>
    <rPh sb="150" eb="152">
      <t>ジギョウ</t>
    </rPh>
    <rPh sb="152" eb="154">
      <t>キボ</t>
    </rPh>
    <rPh sb="154" eb="155">
      <t>ヒ</t>
    </rPh>
    <rPh sb="155" eb="156">
      <t>リツ</t>
    </rPh>
    <rPh sb="157" eb="159">
      <t>ワリアイ</t>
    </rPh>
    <rPh sb="160" eb="161">
      <t>ヒク</t>
    </rPh>
    <rPh sb="168" eb="170">
      <t>ゼンコク</t>
    </rPh>
    <rPh sb="170" eb="172">
      <t>ヘイキン</t>
    </rPh>
    <rPh sb="173" eb="175">
      <t>ルイジ</t>
    </rPh>
    <rPh sb="175" eb="177">
      <t>ダンタイ</t>
    </rPh>
    <rPh sb="177" eb="179">
      <t>ヘイキン</t>
    </rPh>
    <rPh sb="180" eb="182">
      <t>ヒカク</t>
    </rPh>
    <rPh sb="185" eb="186">
      <t>ヒク</t>
    </rPh>
    <rPh sb="194" eb="197">
      <t>ミフキュウ</t>
    </rPh>
    <rPh sb="197" eb="199">
      <t>チイキ</t>
    </rPh>
    <rPh sb="200" eb="202">
      <t>カイショウ</t>
    </rPh>
    <rPh sb="203" eb="204">
      <t>ム</t>
    </rPh>
    <rPh sb="205" eb="208">
      <t>ジギョウチュウ</t>
    </rPh>
    <rPh sb="215" eb="217">
      <t>コンゴ</t>
    </rPh>
    <rPh sb="218" eb="219">
      <t>タカ</t>
    </rPh>
    <rPh sb="229" eb="231">
      <t>ケイジョウ</t>
    </rPh>
    <rPh sb="231" eb="233">
      <t>シュウシ</t>
    </rPh>
    <rPh sb="233" eb="235">
      <t>ヒリツ</t>
    </rPh>
    <rPh sb="242" eb="243">
      <t>タ</t>
    </rPh>
    <rPh sb="244" eb="246">
      <t>シスウ</t>
    </rPh>
    <rPh sb="247" eb="248">
      <t>シメ</t>
    </rPh>
    <rPh sb="252" eb="254">
      <t>ケンゼン</t>
    </rPh>
    <rPh sb="254" eb="255">
      <t>ド</t>
    </rPh>
    <rPh sb="256" eb="257">
      <t>タカ</t>
    </rPh>
    <rPh sb="268" eb="270">
      <t>キジュン</t>
    </rPh>
    <rPh sb="270" eb="271">
      <t>ガイ</t>
    </rPh>
    <rPh sb="271" eb="273">
      <t>クリイレ</t>
    </rPh>
    <rPh sb="273" eb="274">
      <t>キン</t>
    </rPh>
    <rPh sb="277" eb="279">
      <t>シュウシ</t>
    </rPh>
    <rPh sb="280" eb="281">
      <t>タモ</t>
    </rPh>
    <rPh sb="288" eb="290">
      <t>エイキョウ</t>
    </rPh>
    <rPh sb="295" eb="297">
      <t>シキン</t>
    </rPh>
    <rPh sb="305" eb="308">
      <t>コウシホン</t>
    </rPh>
    <rPh sb="308" eb="309">
      <t>ヒ</t>
    </rPh>
    <rPh sb="309" eb="311">
      <t>タイサク</t>
    </rPh>
    <rPh sb="311" eb="312">
      <t>ヒ</t>
    </rPh>
    <rPh sb="313" eb="315">
      <t>シホン</t>
    </rPh>
    <rPh sb="315" eb="316">
      <t>ヒ</t>
    </rPh>
    <rPh sb="316" eb="319">
      <t>ヘイジュンカ</t>
    </rPh>
    <rPh sb="319" eb="320">
      <t>サイ</t>
    </rPh>
    <rPh sb="321" eb="323">
      <t>カリイ</t>
    </rPh>
    <rPh sb="327" eb="329">
      <t>コウサイ</t>
    </rPh>
    <rPh sb="329" eb="330">
      <t>ヒ</t>
    </rPh>
    <rPh sb="330" eb="332">
      <t>フタン</t>
    </rPh>
    <rPh sb="333" eb="335">
      <t>ケイゲン</t>
    </rPh>
    <rPh sb="336" eb="337">
      <t>ハカ</t>
    </rPh>
    <rPh sb="339" eb="342">
      <t>コウシホン</t>
    </rPh>
    <rPh sb="342" eb="343">
      <t>ヒ</t>
    </rPh>
    <rPh sb="343" eb="345">
      <t>タイサク</t>
    </rPh>
    <rPh sb="345" eb="346">
      <t>ヒ</t>
    </rPh>
    <rPh sb="347" eb="349">
      <t>キジュン</t>
    </rPh>
    <rPh sb="349" eb="350">
      <t>ナイ</t>
    </rPh>
    <rPh sb="353" eb="355">
      <t>クリイ</t>
    </rPh>
    <rPh sb="364" eb="366">
      <t>オスイ</t>
    </rPh>
    <rPh sb="366" eb="368">
      <t>ショリ</t>
    </rPh>
    <rPh sb="368" eb="370">
      <t>ゲンカ</t>
    </rPh>
    <rPh sb="371" eb="372">
      <t>オサ</t>
    </rPh>
    <rPh sb="376" eb="378">
      <t>クイキ</t>
    </rPh>
    <rPh sb="378" eb="380">
      <t>カクダイ</t>
    </rPh>
    <rPh sb="383" eb="386">
      <t>シヨウリョウ</t>
    </rPh>
    <rPh sb="387" eb="389">
      <t>ゾウシュウ</t>
    </rPh>
    <rPh sb="390" eb="392">
      <t>シホン</t>
    </rPh>
    <rPh sb="392" eb="393">
      <t>ヒ</t>
    </rPh>
    <rPh sb="393" eb="396">
      <t>ヘイジュンカ</t>
    </rPh>
    <rPh sb="396" eb="397">
      <t>サイ</t>
    </rPh>
    <rPh sb="398" eb="400">
      <t>カリイ</t>
    </rPh>
    <rPh sb="404" eb="406">
      <t>ケイヒ</t>
    </rPh>
    <rPh sb="406" eb="408">
      <t>カイシュウ</t>
    </rPh>
    <rPh sb="408" eb="409">
      <t>リツ</t>
    </rPh>
    <rPh sb="410" eb="412">
      <t>ルイジ</t>
    </rPh>
    <rPh sb="412" eb="414">
      <t>ダンタイ</t>
    </rPh>
    <rPh sb="415" eb="417">
      <t>ウエマワ</t>
    </rPh>
    <rPh sb="422" eb="424">
      <t>コンゴ</t>
    </rPh>
    <rPh sb="430" eb="432">
      <t>ジギョウ</t>
    </rPh>
    <rPh sb="432" eb="434">
      <t>タンイ</t>
    </rPh>
    <rPh sb="435" eb="437">
      <t>シュウシ</t>
    </rPh>
    <rPh sb="438" eb="439">
      <t>ハカ</t>
    </rPh>
    <rPh sb="444" eb="446">
      <t>トウチョウ</t>
    </rPh>
    <rPh sb="450" eb="452">
      <t>トクテイ</t>
    </rPh>
    <rPh sb="452" eb="454">
      <t>カンキョウ</t>
    </rPh>
    <rPh sb="454" eb="456">
      <t>ホゼン</t>
    </rPh>
    <rPh sb="456" eb="458">
      <t>コウキョウ</t>
    </rPh>
    <rPh sb="458" eb="461">
      <t>ゲスイドウ</t>
    </rPh>
    <rPh sb="462" eb="464">
      <t>コウキョウ</t>
    </rPh>
    <rPh sb="464" eb="467">
      <t>ゲスイドウ</t>
    </rPh>
    <rPh sb="468" eb="470">
      <t>キョウギ</t>
    </rPh>
    <rPh sb="471" eb="472">
      <t>オヨ</t>
    </rPh>
    <rPh sb="473" eb="475">
      <t>ノウギョウ</t>
    </rPh>
    <rPh sb="475" eb="477">
      <t>シュウラク</t>
    </rPh>
    <rPh sb="477" eb="479">
      <t>ハイスイ</t>
    </rPh>
    <rPh sb="479" eb="481">
      <t>ジギョウ</t>
    </rPh>
    <rPh sb="482" eb="485">
      <t>イッタイテキ</t>
    </rPh>
    <rPh sb="486" eb="488">
      <t>ジギョウ</t>
    </rPh>
    <rPh sb="488" eb="490">
      <t>テンカイ</t>
    </rPh>
    <rPh sb="491" eb="492">
      <t>オコナ</t>
    </rPh>
    <rPh sb="494" eb="496">
      <t>カンリ</t>
    </rPh>
    <rPh sb="496" eb="498">
      <t>ウンエイ</t>
    </rPh>
    <phoneticPr fontId="15"/>
  </si>
  <si>
    <t>特定環境保全公共下水道は流域関連公共下水道のため、処理場を有せず、有形固定資産はほぼ管渠が占める。管渠の法定耐用年数は50年で、当町の平成11年度の供用から起算すると、管渠老朽化率における耐用年数を経過した管渠、及び管渠改善率における更新等の改善を必要としている管渠は有さない。またアクションプログラムでは耐用年数を72年と見込んでいることもあり、老朽化度合は大きくないものとして、これを喫緊の課題として位置付けていない。有形固定資産減価償却率は平成28年度に企業会計に移行したことから、減価償却累計額が５年分のため、類似団体に比べ指標がよくみえてしまうところがある。
下水道法の改正により、事業計画に維持管理計画を規定し硫化水素の発生しやすいマンホールの点検などが義務付けられた。車両荷重によるマンホール鉄蓋の損耗なども発生しているため、計画的に点検を行い、施設の延命を図る。</t>
    <phoneticPr fontId="4"/>
  </si>
  <si>
    <r>
      <rPr>
        <sz val="10"/>
        <color theme="1"/>
        <rFont val="ＭＳ ゴシック"/>
        <family val="3"/>
        <charset val="128"/>
      </rPr>
      <t>特定環境保全公共下水道は特に資本費において公共下水道(狭義)より負担が大きく指標にも影響を与える。しかしながら当町の平野部における汚水処理施設整備は合併処理浄化槽よりも下水道による整備が経済性で有利と判定されており、未普及区域の10年概成を図るため投資額を増強している。この投資による資本費の増嵩については資本費平準化債を借入れることで資金ベースにおける資本費を抑制し、一般会計からの分流式下水道等に要する経費及び高資本費対策費の繰入抑制にもつなげている。
10年概成を目途に引き続き区域の拡大を図りながら、マンホールの点検や腐食対策を行い施設の延命を図る。</t>
    </r>
    <r>
      <rPr>
        <sz val="9.5"/>
        <color theme="1"/>
        <rFont val="ＭＳ ゴシック"/>
        <family val="3"/>
        <charset val="128"/>
      </rPr>
      <t xml:space="preserve">
</t>
    </r>
    <rPh sb="0" eb="2">
      <t>トクテイ</t>
    </rPh>
    <rPh sb="2" eb="4">
      <t>カンキョウ</t>
    </rPh>
    <rPh sb="4" eb="6">
      <t>ホゼン</t>
    </rPh>
    <rPh sb="6" eb="8">
      <t>コウキョウ</t>
    </rPh>
    <rPh sb="8" eb="10">
      <t>ゲスイ</t>
    </rPh>
    <rPh sb="10" eb="11">
      <t>ミチ</t>
    </rPh>
    <rPh sb="12" eb="13">
      <t>トク</t>
    </rPh>
    <rPh sb="14" eb="16">
      <t>シホン</t>
    </rPh>
    <rPh sb="16" eb="17">
      <t>ヒ</t>
    </rPh>
    <rPh sb="21" eb="23">
      <t>コウキョウ</t>
    </rPh>
    <rPh sb="23" eb="26">
      <t>ゲスイドウ</t>
    </rPh>
    <rPh sb="27" eb="29">
      <t>キョウギ</t>
    </rPh>
    <rPh sb="32" eb="34">
      <t>フタン</t>
    </rPh>
    <rPh sb="35" eb="36">
      <t>オオ</t>
    </rPh>
    <rPh sb="38" eb="40">
      <t>シヒョウ</t>
    </rPh>
    <rPh sb="42" eb="44">
      <t>エイキョウ</t>
    </rPh>
    <rPh sb="45" eb="46">
      <t>アタ</t>
    </rPh>
    <rPh sb="55" eb="57">
      <t>トウチョウ</t>
    </rPh>
    <rPh sb="58" eb="61">
      <t>ヘイヤブ</t>
    </rPh>
    <rPh sb="65" eb="67">
      <t>オスイ</t>
    </rPh>
    <rPh sb="67" eb="69">
      <t>ショリ</t>
    </rPh>
    <rPh sb="69" eb="71">
      <t>シセツ</t>
    </rPh>
    <rPh sb="71" eb="73">
      <t>セイビ</t>
    </rPh>
    <rPh sb="74" eb="76">
      <t>ガッペイ</t>
    </rPh>
    <rPh sb="76" eb="78">
      <t>ショリ</t>
    </rPh>
    <rPh sb="78" eb="81">
      <t>ジョウカソウ</t>
    </rPh>
    <rPh sb="84" eb="87">
      <t>ゲスイドウ</t>
    </rPh>
    <rPh sb="90" eb="92">
      <t>セイビ</t>
    </rPh>
    <rPh sb="97" eb="99">
      <t>ユウリ</t>
    </rPh>
    <rPh sb="100" eb="102">
      <t>ハンテイ</t>
    </rPh>
    <rPh sb="108" eb="111">
      <t>ミフキュウ</t>
    </rPh>
    <rPh sb="111" eb="113">
      <t>クイキ</t>
    </rPh>
    <rPh sb="116" eb="117">
      <t>ネン</t>
    </rPh>
    <rPh sb="117" eb="119">
      <t>ガイセイ</t>
    </rPh>
    <rPh sb="120" eb="121">
      <t>ハカ</t>
    </rPh>
    <rPh sb="124" eb="126">
      <t>トウシ</t>
    </rPh>
    <rPh sb="126" eb="127">
      <t>ガク</t>
    </rPh>
    <rPh sb="128" eb="130">
      <t>ゾウキョウ</t>
    </rPh>
    <rPh sb="137" eb="139">
      <t>トウシ</t>
    </rPh>
    <rPh sb="142" eb="144">
      <t>シホン</t>
    </rPh>
    <rPh sb="144" eb="145">
      <t>ヒ</t>
    </rPh>
    <rPh sb="146" eb="148">
      <t>ゾウコウ</t>
    </rPh>
    <rPh sb="153" eb="155">
      <t>シホン</t>
    </rPh>
    <rPh sb="155" eb="156">
      <t>ヒ</t>
    </rPh>
    <rPh sb="156" eb="159">
      <t>ヘイジュンカ</t>
    </rPh>
    <rPh sb="159" eb="160">
      <t>サイ</t>
    </rPh>
    <rPh sb="161" eb="163">
      <t>カリイ</t>
    </rPh>
    <rPh sb="168" eb="170">
      <t>シキン</t>
    </rPh>
    <rPh sb="177" eb="179">
      <t>シホン</t>
    </rPh>
    <rPh sb="179" eb="180">
      <t>ヒ</t>
    </rPh>
    <rPh sb="181" eb="183">
      <t>ヨクセイ</t>
    </rPh>
    <rPh sb="185" eb="187">
      <t>イッパン</t>
    </rPh>
    <rPh sb="187" eb="189">
      <t>カイケイ</t>
    </rPh>
    <rPh sb="192" eb="194">
      <t>ブンリュウ</t>
    </rPh>
    <rPh sb="194" eb="195">
      <t>シキ</t>
    </rPh>
    <rPh sb="195" eb="197">
      <t>ゲスイ</t>
    </rPh>
    <rPh sb="197" eb="198">
      <t>ミチ</t>
    </rPh>
    <rPh sb="198" eb="199">
      <t>トウ</t>
    </rPh>
    <rPh sb="200" eb="201">
      <t>ヨウ</t>
    </rPh>
    <rPh sb="203" eb="205">
      <t>ケイヒ</t>
    </rPh>
    <rPh sb="205" eb="206">
      <t>オヨ</t>
    </rPh>
    <rPh sb="207" eb="208">
      <t>タカ</t>
    </rPh>
    <rPh sb="208" eb="210">
      <t>シホン</t>
    </rPh>
    <rPh sb="210" eb="211">
      <t>ヒ</t>
    </rPh>
    <rPh sb="211" eb="213">
      <t>タイサク</t>
    </rPh>
    <rPh sb="213" eb="214">
      <t>ヒ</t>
    </rPh>
    <rPh sb="215" eb="217">
      <t>クリイレ</t>
    </rPh>
    <rPh sb="217" eb="219">
      <t>ヨクセイ</t>
    </rPh>
    <rPh sb="231" eb="232">
      <t>ネン</t>
    </rPh>
    <rPh sb="232" eb="234">
      <t>ガイセイ</t>
    </rPh>
    <rPh sb="235" eb="237">
      <t>モクト</t>
    </rPh>
    <rPh sb="238" eb="239">
      <t>ヒ</t>
    </rPh>
    <rPh sb="240" eb="241">
      <t>ツヅ</t>
    </rPh>
    <rPh sb="242" eb="244">
      <t>クイキ</t>
    </rPh>
    <rPh sb="245" eb="247">
      <t>カクダイ</t>
    </rPh>
    <rPh sb="248" eb="249">
      <t>ハカ</t>
    </rPh>
    <rPh sb="260" eb="262">
      <t>テンケン</t>
    </rPh>
    <rPh sb="263" eb="265">
      <t>フショク</t>
    </rPh>
    <rPh sb="265" eb="267">
      <t>タイサク</t>
    </rPh>
    <rPh sb="268" eb="269">
      <t>オコナ</t>
    </rPh>
    <phoneticPr fontId="1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</si>
</sst>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8"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8"/>
      <color theme="3"/>
      <name val="游ゴシック Light"/>
      <family val="2"/>
      <charset val="128"/>
      <scheme val="major"/>
    </font>
    <font>
      <sz val="10"/>
      <color theme="1"/>
      <name val="ＭＳ ゴシック"/>
      <family val="3"/>
      <charset val="128"/>
    </font>
    <font>
      <sz val="9.5"/>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16" fillId="0" borderId="6"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formatCode="#,##0.00;&quot;△&quot;#,##0.00">
                  <c:v>0</c:v>
                </c:pt>
                <c:pt idx="1">
                  <c:v>5.08</c:v>
                </c:pt>
                <c:pt idx="2">
                  <c:v>4.78</c:v>
                </c:pt>
                <c:pt idx="3">
                  <c:v>4.8499999999999996</c:v>
                </c:pt>
                <c:pt idx="4">
                  <c:v>4.24</c:v>
                </c:pt>
              </c:numCache>
            </c:numRef>
          </c:val>
          <c:extLst>
            <c:ext xmlns:c16="http://schemas.microsoft.com/office/drawing/2014/chart" uri="{C3380CC4-5D6E-409C-BE32-E72D297353CC}">
              <c16:uniqueId val="{00000000-8423-4B6A-A8CA-57DDD7D1EF1F}"/>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0.09</c:v>
                </c:pt>
                <c:pt idx="1">
                  <c:v>0.09</c:v>
                </c:pt>
                <c:pt idx="2">
                  <c:v>0.13</c:v>
                </c:pt>
                <c:pt idx="3">
                  <c:v>0.36</c:v>
                </c:pt>
                <c:pt idx="4">
                  <c:v>0.39</c:v>
                </c:pt>
              </c:numCache>
            </c:numRef>
          </c:val>
          <c:smooth val="0"/>
          <c:extLst>
            <c:ext xmlns:c16="http://schemas.microsoft.com/office/drawing/2014/chart" uri="{C3380CC4-5D6E-409C-BE32-E72D297353CC}">
              <c16:uniqueId val="{00000001-8423-4B6A-A8CA-57DDD7D1EF1F}"/>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D85-4AEC-A82E-2FE0FE00D67E}"/>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42.9</c:v>
                </c:pt>
                <c:pt idx="1">
                  <c:v>43.36</c:v>
                </c:pt>
                <c:pt idx="2">
                  <c:v>42.56</c:v>
                </c:pt>
                <c:pt idx="3">
                  <c:v>42.47</c:v>
                </c:pt>
                <c:pt idx="4">
                  <c:v>42.4</c:v>
                </c:pt>
              </c:numCache>
            </c:numRef>
          </c:val>
          <c:smooth val="0"/>
          <c:extLst>
            <c:ext xmlns:c16="http://schemas.microsoft.com/office/drawing/2014/chart" uri="{C3380CC4-5D6E-409C-BE32-E72D297353CC}">
              <c16:uniqueId val="{00000001-9D85-4AEC-A82E-2FE0FE00D67E}"/>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81.91</c:v>
                </c:pt>
                <c:pt idx="1">
                  <c:v>83.91</c:v>
                </c:pt>
                <c:pt idx="2">
                  <c:v>84.9</c:v>
                </c:pt>
                <c:pt idx="3">
                  <c:v>84.16</c:v>
                </c:pt>
                <c:pt idx="4">
                  <c:v>82.29</c:v>
                </c:pt>
              </c:numCache>
            </c:numRef>
          </c:val>
          <c:extLst>
            <c:ext xmlns:c16="http://schemas.microsoft.com/office/drawing/2014/chart" uri="{C3380CC4-5D6E-409C-BE32-E72D297353CC}">
              <c16:uniqueId val="{00000000-5068-497C-B71A-D70127A23251}"/>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83.5</c:v>
                </c:pt>
                <c:pt idx="1">
                  <c:v>83.06</c:v>
                </c:pt>
                <c:pt idx="2">
                  <c:v>83.32</c:v>
                </c:pt>
                <c:pt idx="3">
                  <c:v>83.75</c:v>
                </c:pt>
                <c:pt idx="4">
                  <c:v>84.19</c:v>
                </c:pt>
              </c:numCache>
            </c:numRef>
          </c:val>
          <c:smooth val="0"/>
          <c:extLst>
            <c:ext xmlns:c16="http://schemas.microsoft.com/office/drawing/2014/chart" uri="{C3380CC4-5D6E-409C-BE32-E72D297353CC}">
              <c16:uniqueId val="{00000001-5068-497C-B71A-D70127A23251}"/>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101.22</c:v>
                </c:pt>
                <c:pt idx="1">
                  <c:v>102.16</c:v>
                </c:pt>
                <c:pt idx="2">
                  <c:v>101.18</c:v>
                </c:pt>
                <c:pt idx="3">
                  <c:v>102.28</c:v>
                </c:pt>
                <c:pt idx="4">
                  <c:v>107.16</c:v>
                </c:pt>
              </c:numCache>
            </c:numRef>
          </c:val>
          <c:extLst>
            <c:ext xmlns:c16="http://schemas.microsoft.com/office/drawing/2014/chart" uri="{C3380CC4-5D6E-409C-BE32-E72D297353CC}">
              <c16:uniqueId val="{00000000-43A9-4370-9A2E-50311F99CC51}"/>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100.85</c:v>
                </c:pt>
                <c:pt idx="1">
                  <c:v>102.13</c:v>
                </c:pt>
                <c:pt idx="2">
                  <c:v>101.72</c:v>
                </c:pt>
                <c:pt idx="3">
                  <c:v>102.73</c:v>
                </c:pt>
                <c:pt idx="4">
                  <c:v>105.78</c:v>
                </c:pt>
              </c:numCache>
            </c:numRef>
          </c:val>
          <c:smooth val="0"/>
          <c:extLst>
            <c:ext xmlns:c16="http://schemas.microsoft.com/office/drawing/2014/chart" uri="{C3380CC4-5D6E-409C-BE32-E72D297353CC}">
              <c16:uniqueId val="{00000001-43A9-4370-9A2E-50311F99CC51}"/>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2.2000000000000002</c:v>
                </c:pt>
                <c:pt idx="1">
                  <c:v>4.07</c:v>
                </c:pt>
                <c:pt idx="2">
                  <c:v>5.81</c:v>
                </c:pt>
                <c:pt idx="3">
                  <c:v>7.37</c:v>
                </c:pt>
                <c:pt idx="4">
                  <c:v>8.8699999999999992</c:v>
                </c:pt>
              </c:numCache>
            </c:numRef>
          </c:val>
          <c:extLst>
            <c:ext xmlns:c16="http://schemas.microsoft.com/office/drawing/2014/chart" uri="{C3380CC4-5D6E-409C-BE32-E72D297353CC}">
              <c16:uniqueId val="{00000000-58AD-4FC3-A6A9-FDC426AEB058}"/>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22.77</c:v>
                </c:pt>
                <c:pt idx="1">
                  <c:v>23.93</c:v>
                </c:pt>
                <c:pt idx="2">
                  <c:v>24.68</c:v>
                </c:pt>
                <c:pt idx="3">
                  <c:v>24.68</c:v>
                </c:pt>
                <c:pt idx="4">
                  <c:v>21.36</c:v>
                </c:pt>
              </c:numCache>
            </c:numRef>
          </c:val>
          <c:smooth val="0"/>
          <c:extLst>
            <c:ext xmlns:c16="http://schemas.microsoft.com/office/drawing/2014/chart" uri="{C3380CC4-5D6E-409C-BE32-E72D297353CC}">
              <c16:uniqueId val="{00000001-58AD-4FC3-A6A9-FDC426AEB058}"/>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37F-4E84-9C7B-1B8ACBFA4E57}"/>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formatCode="#,##0.00;&quot;△&quot;#,##0.00;&quot;-&quot;">
                  <c:v>0.01</c:v>
                </c:pt>
                <c:pt idx="3" formatCode="#,##0.00;&quot;△&quot;#,##0.00;&quot;-&quot;">
                  <c:v>8.6199999999999992</c:v>
                </c:pt>
                <c:pt idx="4" formatCode="#,##0.00;&quot;△&quot;#,##0.00;&quot;-&quot;">
                  <c:v>0.01</c:v>
                </c:pt>
              </c:numCache>
            </c:numRef>
          </c:val>
          <c:smooth val="0"/>
          <c:extLst>
            <c:ext xmlns:c16="http://schemas.microsoft.com/office/drawing/2014/chart" uri="{C3380CC4-5D6E-409C-BE32-E72D297353CC}">
              <c16:uniqueId val="{00000001-337F-4E84-9C7B-1B8ACBFA4E57}"/>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3CF-4DD6-B4EB-F1AB77BA02FA}"/>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110.77</c:v>
                </c:pt>
                <c:pt idx="1">
                  <c:v>109.51</c:v>
                </c:pt>
                <c:pt idx="2">
                  <c:v>112.88</c:v>
                </c:pt>
                <c:pt idx="3">
                  <c:v>94.97</c:v>
                </c:pt>
                <c:pt idx="4">
                  <c:v>63.96</c:v>
                </c:pt>
              </c:numCache>
            </c:numRef>
          </c:val>
          <c:smooth val="0"/>
          <c:extLst>
            <c:ext xmlns:c16="http://schemas.microsoft.com/office/drawing/2014/chart" uri="{C3380CC4-5D6E-409C-BE32-E72D297353CC}">
              <c16:uniqueId val="{00000001-B3CF-4DD6-B4EB-F1AB77BA02FA}"/>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52.26</c:v>
                </c:pt>
                <c:pt idx="1">
                  <c:v>73.150000000000006</c:v>
                </c:pt>
                <c:pt idx="2">
                  <c:v>83.24</c:v>
                </c:pt>
                <c:pt idx="3">
                  <c:v>96.98</c:v>
                </c:pt>
                <c:pt idx="4">
                  <c:v>97.95</c:v>
                </c:pt>
              </c:numCache>
            </c:numRef>
          </c:val>
          <c:extLst>
            <c:ext xmlns:c16="http://schemas.microsoft.com/office/drawing/2014/chart" uri="{C3380CC4-5D6E-409C-BE32-E72D297353CC}">
              <c16:uniqueId val="{00000000-8C55-4655-995E-5220336A1CDF}"/>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46.78</c:v>
                </c:pt>
                <c:pt idx="1">
                  <c:v>47.44</c:v>
                </c:pt>
                <c:pt idx="2">
                  <c:v>49.18</c:v>
                </c:pt>
                <c:pt idx="3">
                  <c:v>47.72</c:v>
                </c:pt>
                <c:pt idx="4">
                  <c:v>44.24</c:v>
                </c:pt>
              </c:numCache>
            </c:numRef>
          </c:val>
          <c:smooth val="0"/>
          <c:extLst>
            <c:ext xmlns:c16="http://schemas.microsoft.com/office/drawing/2014/chart" uri="{C3380CC4-5D6E-409C-BE32-E72D297353CC}">
              <c16:uniqueId val="{00000001-8C55-4655-995E-5220336A1CDF}"/>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693.56</c:v>
                </c:pt>
                <c:pt idx="1">
                  <c:v>820.18</c:v>
                </c:pt>
                <c:pt idx="2">
                  <c:v>717.78</c:v>
                </c:pt>
                <c:pt idx="3">
                  <c:v>516.63</c:v>
                </c:pt>
                <c:pt idx="4">
                  <c:v>409.68</c:v>
                </c:pt>
              </c:numCache>
            </c:numRef>
          </c:val>
          <c:extLst>
            <c:ext xmlns:c16="http://schemas.microsoft.com/office/drawing/2014/chart" uri="{C3380CC4-5D6E-409C-BE32-E72D297353CC}">
              <c16:uniqueId val="{00000000-B96A-4EBC-BA07-47D05E78C860}"/>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1298.9100000000001</c:v>
                </c:pt>
                <c:pt idx="1">
                  <c:v>1243.71</c:v>
                </c:pt>
                <c:pt idx="2">
                  <c:v>1194.1500000000001</c:v>
                </c:pt>
                <c:pt idx="3">
                  <c:v>1206.79</c:v>
                </c:pt>
                <c:pt idx="4">
                  <c:v>1258.43</c:v>
                </c:pt>
              </c:numCache>
            </c:numRef>
          </c:val>
          <c:smooth val="0"/>
          <c:extLst>
            <c:ext xmlns:c16="http://schemas.microsoft.com/office/drawing/2014/chart" uri="{C3380CC4-5D6E-409C-BE32-E72D297353CC}">
              <c16:uniqueId val="{00000001-B96A-4EBC-BA07-47D05E78C860}"/>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78.290000000000006</c:v>
                </c:pt>
                <c:pt idx="1">
                  <c:v>100</c:v>
                </c:pt>
                <c:pt idx="2">
                  <c:v>100</c:v>
                </c:pt>
                <c:pt idx="3">
                  <c:v>100</c:v>
                </c:pt>
                <c:pt idx="4">
                  <c:v>100</c:v>
                </c:pt>
              </c:numCache>
            </c:numRef>
          </c:val>
          <c:extLst>
            <c:ext xmlns:c16="http://schemas.microsoft.com/office/drawing/2014/chart" uri="{C3380CC4-5D6E-409C-BE32-E72D297353CC}">
              <c16:uniqueId val="{00000000-A26A-46E0-9214-2CC337B6CFCC}"/>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69.87</c:v>
                </c:pt>
                <c:pt idx="1">
                  <c:v>74.3</c:v>
                </c:pt>
                <c:pt idx="2">
                  <c:v>72.260000000000005</c:v>
                </c:pt>
                <c:pt idx="3">
                  <c:v>71.84</c:v>
                </c:pt>
                <c:pt idx="4">
                  <c:v>73.36</c:v>
                </c:pt>
              </c:numCache>
            </c:numRef>
          </c:val>
          <c:smooth val="0"/>
          <c:extLst>
            <c:ext xmlns:c16="http://schemas.microsoft.com/office/drawing/2014/chart" uri="{C3380CC4-5D6E-409C-BE32-E72D297353CC}">
              <c16:uniqueId val="{00000001-A26A-46E0-9214-2CC337B6CFCC}"/>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192.42</c:v>
                </c:pt>
                <c:pt idx="1">
                  <c:v>150.4</c:v>
                </c:pt>
                <c:pt idx="2">
                  <c:v>150.41</c:v>
                </c:pt>
                <c:pt idx="3">
                  <c:v>150.31</c:v>
                </c:pt>
                <c:pt idx="4">
                  <c:v>150.09</c:v>
                </c:pt>
              </c:numCache>
            </c:numRef>
          </c:val>
          <c:extLst>
            <c:ext xmlns:c16="http://schemas.microsoft.com/office/drawing/2014/chart" uri="{C3380CC4-5D6E-409C-BE32-E72D297353CC}">
              <c16:uniqueId val="{00000000-288A-48AB-A892-74AA993B5FF6}"/>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234.96</c:v>
                </c:pt>
                <c:pt idx="1">
                  <c:v>221.81</c:v>
                </c:pt>
                <c:pt idx="2">
                  <c:v>230.02</c:v>
                </c:pt>
                <c:pt idx="3">
                  <c:v>228.47</c:v>
                </c:pt>
                <c:pt idx="4">
                  <c:v>224.88</c:v>
                </c:pt>
              </c:numCache>
            </c:numRef>
          </c:val>
          <c:smooth val="0"/>
          <c:extLst>
            <c:ext xmlns:c16="http://schemas.microsoft.com/office/drawing/2014/chart" uri="{C3380CC4-5D6E-409C-BE32-E72D297353CC}">
              <c16:uniqueId val="{00000001-288A-48AB-A892-74AA993B5FF6}"/>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【61.55】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【1,260.21】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【215.41】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【75.29】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【23.60】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19" zoomScale="70" zoomScaleNormal="70" workbookViewId="0">
      <pane xSplit="15100" topLeftCell="BK1" activePane="topRight"/>
      <selection activeCell="L1" sqref="L1"/>
      <selection pane="topRight" activeCell="BL66" sqref="BL66:BZ82"/>
    </sheetView>
  </sheetViews>
  <sheetFormatPr defaultColWidth="2.6328125" defaultRowHeight="13" x14ac:dyDescent="0.2"/>
  <cols>
    <col min="1" max="1" width="2.6328125" customWidth="1"/>
    <col min="2" max="62" width="3.7265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2">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2">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4" t="str">
        <f>データ!H6</f>
        <v>三重県　菰野町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2">
      <c r="A8" s="2"/>
      <c r="B8" s="49" t="str">
        <f>データ!I6</f>
        <v>法適用</v>
      </c>
      <c r="C8" s="49"/>
      <c r="D8" s="49"/>
      <c r="E8" s="49"/>
      <c r="F8" s="49"/>
      <c r="G8" s="49"/>
      <c r="H8" s="49"/>
      <c r="I8" s="49" t="str">
        <f>データ!J6</f>
        <v>下水道事業</v>
      </c>
      <c r="J8" s="49"/>
      <c r="K8" s="49"/>
      <c r="L8" s="49"/>
      <c r="M8" s="49"/>
      <c r="N8" s="49"/>
      <c r="O8" s="49"/>
      <c r="P8" s="49" t="str">
        <f>データ!K6</f>
        <v>特定環境保全公共下水道</v>
      </c>
      <c r="Q8" s="49"/>
      <c r="R8" s="49"/>
      <c r="S8" s="49"/>
      <c r="T8" s="49"/>
      <c r="U8" s="49"/>
      <c r="V8" s="49"/>
      <c r="W8" s="49" t="str">
        <f>データ!L6</f>
        <v>D2</v>
      </c>
      <c r="X8" s="49"/>
      <c r="Y8" s="49"/>
      <c r="Z8" s="49"/>
      <c r="AA8" s="49"/>
      <c r="AB8" s="49"/>
      <c r="AC8" s="49"/>
      <c r="AD8" s="50" t="str">
        <f>データ!$M$6</f>
        <v>非設置</v>
      </c>
      <c r="AE8" s="50"/>
      <c r="AF8" s="50"/>
      <c r="AG8" s="50"/>
      <c r="AH8" s="50"/>
      <c r="AI8" s="50"/>
      <c r="AJ8" s="50"/>
      <c r="AK8" s="3"/>
      <c r="AL8" s="51">
        <f>データ!S6</f>
        <v>41643</v>
      </c>
      <c r="AM8" s="51"/>
      <c r="AN8" s="51"/>
      <c r="AO8" s="51"/>
      <c r="AP8" s="51"/>
      <c r="AQ8" s="51"/>
      <c r="AR8" s="51"/>
      <c r="AS8" s="51"/>
      <c r="AT8" s="46">
        <f>データ!T6</f>
        <v>107.01</v>
      </c>
      <c r="AU8" s="46"/>
      <c r="AV8" s="46"/>
      <c r="AW8" s="46"/>
      <c r="AX8" s="46"/>
      <c r="AY8" s="46"/>
      <c r="AZ8" s="46"/>
      <c r="BA8" s="46"/>
      <c r="BB8" s="46">
        <f>データ!U6</f>
        <v>389.15</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2">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2">
      <c r="A10" s="2"/>
      <c r="B10" s="46" t="str">
        <f>データ!N6</f>
        <v>-</v>
      </c>
      <c r="C10" s="46"/>
      <c r="D10" s="46"/>
      <c r="E10" s="46"/>
      <c r="F10" s="46"/>
      <c r="G10" s="46"/>
      <c r="H10" s="46"/>
      <c r="I10" s="46">
        <f>データ!O6</f>
        <v>48.62</v>
      </c>
      <c r="J10" s="46"/>
      <c r="K10" s="46"/>
      <c r="L10" s="46"/>
      <c r="M10" s="46"/>
      <c r="N10" s="46"/>
      <c r="O10" s="46"/>
      <c r="P10" s="46">
        <f>データ!P6</f>
        <v>31.8</v>
      </c>
      <c r="Q10" s="46"/>
      <c r="R10" s="46"/>
      <c r="S10" s="46"/>
      <c r="T10" s="46"/>
      <c r="U10" s="46"/>
      <c r="V10" s="46"/>
      <c r="W10" s="46">
        <f>データ!Q6</f>
        <v>101.17</v>
      </c>
      <c r="X10" s="46"/>
      <c r="Y10" s="46"/>
      <c r="Z10" s="46"/>
      <c r="AA10" s="46"/>
      <c r="AB10" s="46"/>
      <c r="AC10" s="46"/>
      <c r="AD10" s="51">
        <f>データ!R6</f>
        <v>3088</v>
      </c>
      <c r="AE10" s="51"/>
      <c r="AF10" s="51"/>
      <c r="AG10" s="51"/>
      <c r="AH10" s="51"/>
      <c r="AI10" s="51"/>
      <c r="AJ10" s="51"/>
      <c r="AK10" s="2"/>
      <c r="AL10" s="51">
        <f>データ!V6</f>
        <v>13250</v>
      </c>
      <c r="AM10" s="51"/>
      <c r="AN10" s="51"/>
      <c r="AO10" s="51"/>
      <c r="AP10" s="51"/>
      <c r="AQ10" s="51"/>
      <c r="AR10" s="51"/>
      <c r="AS10" s="51"/>
      <c r="AT10" s="46">
        <f>データ!W6</f>
        <v>4.41</v>
      </c>
      <c r="AU10" s="46"/>
      <c r="AV10" s="46"/>
      <c r="AW10" s="46"/>
      <c r="AX10" s="46"/>
      <c r="AY10" s="46"/>
      <c r="AZ10" s="46"/>
      <c r="BA10" s="46"/>
      <c r="BB10" s="46">
        <f>データ!X6</f>
        <v>3004.54</v>
      </c>
      <c r="BC10" s="46"/>
      <c r="BD10" s="46"/>
      <c r="BE10" s="46"/>
      <c r="BF10" s="46"/>
      <c r="BG10" s="46"/>
      <c r="BH10" s="46"/>
      <c r="BI10" s="46"/>
      <c r="BJ10" s="2"/>
      <c r="BK10" s="2"/>
      <c r="BL10" s="75" t="s">
        <v>22</v>
      </c>
      <c r="BM10" s="76"/>
      <c r="BN10" s="13" t="s">
        <v>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7" t="s">
        <v>24</v>
      </c>
      <c r="BM11" s="77"/>
      <c r="BN11" s="77"/>
      <c r="BO11" s="77"/>
      <c r="BP11" s="77"/>
      <c r="BQ11" s="77"/>
      <c r="BR11" s="77"/>
      <c r="BS11" s="77"/>
      <c r="BT11" s="77"/>
      <c r="BU11" s="77"/>
      <c r="BV11" s="77"/>
      <c r="BW11" s="77"/>
      <c r="BX11" s="77"/>
      <c r="BY11" s="77"/>
      <c r="BZ11" s="77"/>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7"/>
      <c r="BM12" s="77"/>
      <c r="BN12" s="77"/>
      <c r="BO12" s="77"/>
      <c r="BP12" s="77"/>
      <c r="BQ12" s="77"/>
      <c r="BR12" s="77"/>
      <c r="BS12" s="77"/>
      <c r="BT12" s="77"/>
      <c r="BU12" s="77"/>
      <c r="BV12" s="77"/>
      <c r="BW12" s="77"/>
      <c r="BX12" s="77"/>
      <c r="BY12" s="77"/>
      <c r="BZ12" s="77"/>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8"/>
      <c r="BM13" s="78"/>
      <c r="BN13" s="78"/>
      <c r="BO13" s="78"/>
      <c r="BP13" s="78"/>
      <c r="BQ13" s="78"/>
      <c r="BR13" s="78"/>
      <c r="BS13" s="78"/>
      <c r="BT13" s="78"/>
      <c r="BU13" s="78"/>
      <c r="BV13" s="78"/>
      <c r="BW13" s="78"/>
      <c r="BX13" s="78"/>
      <c r="BY13" s="78"/>
      <c r="BZ13" s="78"/>
    </row>
    <row r="14" spans="1:78" ht="13.5" customHeight="1" x14ac:dyDescent="0.2">
      <c r="A14" s="2"/>
      <c r="B14" s="79" t="s">
        <v>25</v>
      </c>
      <c r="C14" s="80"/>
      <c r="D14" s="80"/>
      <c r="E14" s="80"/>
      <c r="F14" s="80"/>
      <c r="G14" s="80"/>
      <c r="H14" s="80"/>
      <c r="I14" s="80"/>
      <c r="J14" s="80"/>
      <c r="K14" s="80"/>
      <c r="L14" s="80"/>
      <c r="M14" s="80"/>
      <c r="N14" s="80"/>
      <c r="O14" s="80"/>
      <c r="P14" s="80"/>
      <c r="Q14" s="80"/>
      <c r="R14" s="80"/>
      <c r="S14" s="80"/>
      <c r="T14" s="80"/>
      <c r="U14" s="80"/>
      <c r="V14" s="80"/>
      <c r="W14" s="80"/>
      <c r="X14" s="80"/>
      <c r="Y14" s="80"/>
      <c r="Z14" s="80"/>
      <c r="AA14" s="80"/>
      <c r="AB14" s="80"/>
      <c r="AC14" s="80"/>
      <c r="AD14" s="80"/>
      <c r="AE14" s="80"/>
      <c r="AF14" s="80"/>
      <c r="AG14" s="80"/>
      <c r="AH14" s="80"/>
      <c r="AI14" s="80"/>
      <c r="AJ14" s="80"/>
      <c r="AK14" s="80"/>
      <c r="AL14" s="80"/>
      <c r="AM14" s="80"/>
      <c r="AN14" s="80"/>
      <c r="AO14" s="80"/>
      <c r="AP14" s="80"/>
      <c r="AQ14" s="80"/>
      <c r="AR14" s="80"/>
      <c r="AS14" s="80"/>
      <c r="AT14" s="80"/>
      <c r="AU14" s="80"/>
      <c r="AV14" s="80"/>
      <c r="AW14" s="80"/>
      <c r="AX14" s="80"/>
      <c r="AY14" s="80"/>
      <c r="AZ14" s="80"/>
      <c r="BA14" s="80"/>
      <c r="BB14" s="80"/>
      <c r="BC14" s="80"/>
      <c r="BD14" s="80"/>
      <c r="BE14" s="80"/>
      <c r="BF14" s="80"/>
      <c r="BG14" s="80"/>
      <c r="BH14" s="80"/>
      <c r="BI14" s="80"/>
      <c r="BJ14" s="81"/>
      <c r="BK14" s="2"/>
      <c r="BL14" s="63" t="s">
        <v>26</v>
      </c>
      <c r="BM14" s="64"/>
      <c r="BN14" s="64"/>
      <c r="BO14" s="64"/>
      <c r="BP14" s="64"/>
      <c r="BQ14" s="64"/>
      <c r="BR14" s="64"/>
      <c r="BS14" s="64"/>
      <c r="BT14" s="64"/>
      <c r="BU14" s="64"/>
      <c r="BV14" s="64"/>
      <c r="BW14" s="64"/>
      <c r="BX14" s="64"/>
      <c r="BY14" s="64"/>
      <c r="BZ14" s="65"/>
    </row>
    <row r="15" spans="1:78" ht="13.5" customHeight="1" x14ac:dyDescent="0.2">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9" t="s">
        <v>116</v>
      </c>
      <c r="BM16" s="70"/>
      <c r="BN16" s="70"/>
      <c r="BO16" s="70"/>
      <c r="BP16" s="70"/>
      <c r="BQ16" s="70"/>
      <c r="BR16" s="70"/>
      <c r="BS16" s="70"/>
      <c r="BT16" s="70"/>
      <c r="BU16" s="70"/>
      <c r="BV16" s="70"/>
      <c r="BW16" s="70"/>
      <c r="BX16" s="70"/>
      <c r="BY16" s="70"/>
      <c r="BZ16" s="71"/>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9"/>
      <c r="BM17" s="70"/>
      <c r="BN17" s="70"/>
      <c r="BO17" s="70"/>
      <c r="BP17" s="70"/>
      <c r="BQ17" s="70"/>
      <c r="BR17" s="70"/>
      <c r="BS17" s="70"/>
      <c r="BT17" s="70"/>
      <c r="BU17" s="70"/>
      <c r="BV17" s="70"/>
      <c r="BW17" s="70"/>
      <c r="BX17" s="70"/>
      <c r="BY17" s="70"/>
      <c r="BZ17" s="71"/>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9"/>
      <c r="BM18" s="70"/>
      <c r="BN18" s="70"/>
      <c r="BO18" s="70"/>
      <c r="BP18" s="70"/>
      <c r="BQ18" s="70"/>
      <c r="BR18" s="70"/>
      <c r="BS18" s="70"/>
      <c r="BT18" s="70"/>
      <c r="BU18" s="70"/>
      <c r="BV18" s="70"/>
      <c r="BW18" s="70"/>
      <c r="BX18" s="70"/>
      <c r="BY18" s="70"/>
      <c r="BZ18" s="71"/>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9"/>
      <c r="BM19" s="70"/>
      <c r="BN19" s="70"/>
      <c r="BO19" s="70"/>
      <c r="BP19" s="70"/>
      <c r="BQ19" s="70"/>
      <c r="BR19" s="70"/>
      <c r="BS19" s="70"/>
      <c r="BT19" s="70"/>
      <c r="BU19" s="70"/>
      <c r="BV19" s="70"/>
      <c r="BW19" s="70"/>
      <c r="BX19" s="70"/>
      <c r="BY19" s="70"/>
      <c r="BZ19" s="71"/>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9"/>
      <c r="BM20" s="70"/>
      <c r="BN20" s="70"/>
      <c r="BO20" s="70"/>
      <c r="BP20" s="70"/>
      <c r="BQ20" s="70"/>
      <c r="BR20" s="70"/>
      <c r="BS20" s="70"/>
      <c r="BT20" s="70"/>
      <c r="BU20" s="70"/>
      <c r="BV20" s="70"/>
      <c r="BW20" s="70"/>
      <c r="BX20" s="70"/>
      <c r="BY20" s="70"/>
      <c r="BZ20" s="71"/>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9"/>
      <c r="BM21" s="70"/>
      <c r="BN21" s="70"/>
      <c r="BO21" s="70"/>
      <c r="BP21" s="70"/>
      <c r="BQ21" s="70"/>
      <c r="BR21" s="70"/>
      <c r="BS21" s="70"/>
      <c r="BT21" s="70"/>
      <c r="BU21" s="70"/>
      <c r="BV21" s="70"/>
      <c r="BW21" s="70"/>
      <c r="BX21" s="70"/>
      <c r="BY21" s="70"/>
      <c r="BZ21" s="71"/>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9"/>
      <c r="BM22" s="70"/>
      <c r="BN22" s="70"/>
      <c r="BO22" s="70"/>
      <c r="BP22" s="70"/>
      <c r="BQ22" s="70"/>
      <c r="BR22" s="70"/>
      <c r="BS22" s="70"/>
      <c r="BT22" s="70"/>
      <c r="BU22" s="70"/>
      <c r="BV22" s="70"/>
      <c r="BW22" s="70"/>
      <c r="BX22" s="70"/>
      <c r="BY22" s="70"/>
      <c r="BZ22" s="71"/>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9"/>
      <c r="BM23" s="70"/>
      <c r="BN23" s="70"/>
      <c r="BO23" s="70"/>
      <c r="BP23" s="70"/>
      <c r="BQ23" s="70"/>
      <c r="BR23" s="70"/>
      <c r="BS23" s="70"/>
      <c r="BT23" s="70"/>
      <c r="BU23" s="70"/>
      <c r="BV23" s="70"/>
      <c r="BW23" s="70"/>
      <c r="BX23" s="70"/>
      <c r="BY23" s="70"/>
      <c r="BZ23" s="71"/>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9"/>
      <c r="BM24" s="70"/>
      <c r="BN24" s="70"/>
      <c r="BO24" s="70"/>
      <c r="BP24" s="70"/>
      <c r="BQ24" s="70"/>
      <c r="BR24" s="70"/>
      <c r="BS24" s="70"/>
      <c r="BT24" s="70"/>
      <c r="BU24" s="70"/>
      <c r="BV24" s="70"/>
      <c r="BW24" s="70"/>
      <c r="BX24" s="70"/>
      <c r="BY24" s="70"/>
      <c r="BZ24" s="71"/>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9"/>
      <c r="BM25" s="70"/>
      <c r="BN25" s="70"/>
      <c r="BO25" s="70"/>
      <c r="BP25" s="70"/>
      <c r="BQ25" s="70"/>
      <c r="BR25" s="70"/>
      <c r="BS25" s="70"/>
      <c r="BT25" s="70"/>
      <c r="BU25" s="70"/>
      <c r="BV25" s="70"/>
      <c r="BW25" s="70"/>
      <c r="BX25" s="70"/>
      <c r="BY25" s="70"/>
      <c r="BZ25" s="71"/>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9"/>
      <c r="BM26" s="70"/>
      <c r="BN26" s="70"/>
      <c r="BO26" s="70"/>
      <c r="BP26" s="70"/>
      <c r="BQ26" s="70"/>
      <c r="BR26" s="70"/>
      <c r="BS26" s="70"/>
      <c r="BT26" s="70"/>
      <c r="BU26" s="70"/>
      <c r="BV26" s="70"/>
      <c r="BW26" s="70"/>
      <c r="BX26" s="70"/>
      <c r="BY26" s="70"/>
      <c r="BZ26" s="71"/>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9"/>
      <c r="BM27" s="70"/>
      <c r="BN27" s="70"/>
      <c r="BO27" s="70"/>
      <c r="BP27" s="70"/>
      <c r="BQ27" s="70"/>
      <c r="BR27" s="70"/>
      <c r="BS27" s="70"/>
      <c r="BT27" s="70"/>
      <c r="BU27" s="70"/>
      <c r="BV27" s="70"/>
      <c r="BW27" s="70"/>
      <c r="BX27" s="70"/>
      <c r="BY27" s="70"/>
      <c r="BZ27" s="71"/>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9"/>
      <c r="BM28" s="70"/>
      <c r="BN28" s="70"/>
      <c r="BO28" s="70"/>
      <c r="BP28" s="70"/>
      <c r="BQ28" s="70"/>
      <c r="BR28" s="70"/>
      <c r="BS28" s="70"/>
      <c r="BT28" s="70"/>
      <c r="BU28" s="70"/>
      <c r="BV28" s="70"/>
      <c r="BW28" s="70"/>
      <c r="BX28" s="70"/>
      <c r="BY28" s="70"/>
      <c r="BZ28" s="71"/>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9"/>
      <c r="BM29" s="70"/>
      <c r="BN29" s="70"/>
      <c r="BO29" s="70"/>
      <c r="BP29" s="70"/>
      <c r="BQ29" s="70"/>
      <c r="BR29" s="70"/>
      <c r="BS29" s="70"/>
      <c r="BT29" s="70"/>
      <c r="BU29" s="70"/>
      <c r="BV29" s="70"/>
      <c r="BW29" s="70"/>
      <c r="BX29" s="70"/>
      <c r="BY29" s="70"/>
      <c r="BZ29" s="71"/>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9"/>
      <c r="BM30" s="70"/>
      <c r="BN30" s="70"/>
      <c r="BO30" s="70"/>
      <c r="BP30" s="70"/>
      <c r="BQ30" s="70"/>
      <c r="BR30" s="70"/>
      <c r="BS30" s="70"/>
      <c r="BT30" s="70"/>
      <c r="BU30" s="70"/>
      <c r="BV30" s="70"/>
      <c r="BW30" s="70"/>
      <c r="BX30" s="70"/>
      <c r="BY30" s="70"/>
      <c r="BZ30" s="71"/>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9"/>
      <c r="BM31" s="70"/>
      <c r="BN31" s="70"/>
      <c r="BO31" s="70"/>
      <c r="BP31" s="70"/>
      <c r="BQ31" s="70"/>
      <c r="BR31" s="70"/>
      <c r="BS31" s="70"/>
      <c r="BT31" s="70"/>
      <c r="BU31" s="70"/>
      <c r="BV31" s="70"/>
      <c r="BW31" s="70"/>
      <c r="BX31" s="70"/>
      <c r="BY31" s="70"/>
      <c r="BZ31" s="71"/>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9"/>
      <c r="BM32" s="70"/>
      <c r="BN32" s="70"/>
      <c r="BO32" s="70"/>
      <c r="BP32" s="70"/>
      <c r="BQ32" s="70"/>
      <c r="BR32" s="70"/>
      <c r="BS32" s="70"/>
      <c r="BT32" s="70"/>
      <c r="BU32" s="70"/>
      <c r="BV32" s="70"/>
      <c r="BW32" s="70"/>
      <c r="BX32" s="70"/>
      <c r="BY32" s="70"/>
      <c r="BZ32" s="71"/>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9"/>
      <c r="BM33" s="70"/>
      <c r="BN33" s="70"/>
      <c r="BO33" s="70"/>
      <c r="BP33" s="70"/>
      <c r="BQ33" s="70"/>
      <c r="BR33" s="70"/>
      <c r="BS33" s="70"/>
      <c r="BT33" s="70"/>
      <c r="BU33" s="70"/>
      <c r="BV33" s="70"/>
      <c r="BW33" s="70"/>
      <c r="BX33" s="70"/>
      <c r="BY33" s="70"/>
      <c r="BZ33" s="71"/>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9"/>
      <c r="BM34" s="70"/>
      <c r="BN34" s="70"/>
      <c r="BO34" s="70"/>
      <c r="BP34" s="70"/>
      <c r="BQ34" s="70"/>
      <c r="BR34" s="70"/>
      <c r="BS34" s="70"/>
      <c r="BT34" s="70"/>
      <c r="BU34" s="70"/>
      <c r="BV34" s="70"/>
      <c r="BW34" s="70"/>
      <c r="BX34" s="70"/>
      <c r="BY34" s="70"/>
      <c r="BZ34" s="71"/>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9"/>
      <c r="BM35" s="70"/>
      <c r="BN35" s="70"/>
      <c r="BO35" s="70"/>
      <c r="BP35" s="70"/>
      <c r="BQ35" s="70"/>
      <c r="BR35" s="70"/>
      <c r="BS35" s="70"/>
      <c r="BT35" s="70"/>
      <c r="BU35" s="70"/>
      <c r="BV35" s="70"/>
      <c r="BW35" s="70"/>
      <c r="BX35" s="70"/>
      <c r="BY35" s="70"/>
      <c r="BZ35" s="71"/>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9"/>
      <c r="BM36" s="70"/>
      <c r="BN36" s="70"/>
      <c r="BO36" s="70"/>
      <c r="BP36" s="70"/>
      <c r="BQ36" s="70"/>
      <c r="BR36" s="70"/>
      <c r="BS36" s="70"/>
      <c r="BT36" s="70"/>
      <c r="BU36" s="70"/>
      <c r="BV36" s="70"/>
      <c r="BW36" s="70"/>
      <c r="BX36" s="70"/>
      <c r="BY36" s="70"/>
      <c r="BZ36" s="71"/>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9"/>
      <c r="BM37" s="70"/>
      <c r="BN37" s="70"/>
      <c r="BO37" s="70"/>
      <c r="BP37" s="70"/>
      <c r="BQ37" s="70"/>
      <c r="BR37" s="70"/>
      <c r="BS37" s="70"/>
      <c r="BT37" s="70"/>
      <c r="BU37" s="70"/>
      <c r="BV37" s="70"/>
      <c r="BW37" s="70"/>
      <c r="BX37" s="70"/>
      <c r="BY37" s="70"/>
      <c r="BZ37" s="71"/>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9"/>
      <c r="BM38" s="70"/>
      <c r="BN38" s="70"/>
      <c r="BO38" s="70"/>
      <c r="BP38" s="70"/>
      <c r="BQ38" s="70"/>
      <c r="BR38" s="70"/>
      <c r="BS38" s="70"/>
      <c r="BT38" s="70"/>
      <c r="BU38" s="70"/>
      <c r="BV38" s="70"/>
      <c r="BW38" s="70"/>
      <c r="BX38" s="70"/>
      <c r="BY38" s="70"/>
      <c r="BZ38" s="71"/>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9"/>
      <c r="BM39" s="70"/>
      <c r="BN39" s="70"/>
      <c r="BO39" s="70"/>
      <c r="BP39" s="70"/>
      <c r="BQ39" s="70"/>
      <c r="BR39" s="70"/>
      <c r="BS39" s="70"/>
      <c r="BT39" s="70"/>
      <c r="BU39" s="70"/>
      <c r="BV39" s="70"/>
      <c r="BW39" s="70"/>
      <c r="BX39" s="70"/>
      <c r="BY39" s="70"/>
      <c r="BZ39" s="71"/>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9"/>
      <c r="BM40" s="70"/>
      <c r="BN40" s="70"/>
      <c r="BO40" s="70"/>
      <c r="BP40" s="70"/>
      <c r="BQ40" s="70"/>
      <c r="BR40" s="70"/>
      <c r="BS40" s="70"/>
      <c r="BT40" s="70"/>
      <c r="BU40" s="70"/>
      <c r="BV40" s="70"/>
      <c r="BW40" s="70"/>
      <c r="BX40" s="70"/>
      <c r="BY40" s="70"/>
      <c r="BZ40" s="71"/>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9"/>
      <c r="BM41" s="70"/>
      <c r="BN41" s="70"/>
      <c r="BO41" s="70"/>
      <c r="BP41" s="70"/>
      <c r="BQ41" s="70"/>
      <c r="BR41" s="70"/>
      <c r="BS41" s="70"/>
      <c r="BT41" s="70"/>
      <c r="BU41" s="70"/>
      <c r="BV41" s="70"/>
      <c r="BW41" s="70"/>
      <c r="BX41" s="70"/>
      <c r="BY41" s="70"/>
      <c r="BZ41" s="71"/>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9"/>
      <c r="BM42" s="70"/>
      <c r="BN42" s="70"/>
      <c r="BO42" s="70"/>
      <c r="BP42" s="70"/>
      <c r="BQ42" s="70"/>
      <c r="BR42" s="70"/>
      <c r="BS42" s="70"/>
      <c r="BT42" s="70"/>
      <c r="BU42" s="70"/>
      <c r="BV42" s="70"/>
      <c r="BW42" s="70"/>
      <c r="BX42" s="70"/>
      <c r="BY42" s="70"/>
      <c r="BZ42" s="71"/>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9"/>
      <c r="BM43" s="70"/>
      <c r="BN43" s="70"/>
      <c r="BO43" s="70"/>
      <c r="BP43" s="70"/>
      <c r="BQ43" s="70"/>
      <c r="BR43" s="70"/>
      <c r="BS43" s="70"/>
      <c r="BT43" s="70"/>
      <c r="BU43" s="70"/>
      <c r="BV43" s="70"/>
      <c r="BW43" s="70"/>
      <c r="BX43" s="70"/>
      <c r="BY43" s="70"/>
      <c r="BZ43" s="71"/>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2"/>
      <c r="BM44" s="73"/>
      <c r="BN44" s="73"/>
      <c r="BO44" s="73"/>
      <c r="BP44" s="73"/>
      <c r="BQ44" s="73"/>
      <c r="BR44" s="73"/>
      <c r="BS44" s="73"/>
      <c r="BT44" s="73"/>
      <c r="BU44" s="73"/>
      <c r="BV44" s="73"/>
      <c r="BW44" s="73"/>
      <c r="BX44" s="73"/>
      <c r="BY44" s="73"/>
      <c r="BZ44" s="74"/>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117</v>
      </c>
      <c r="BM47" s="55"/>
      <c r="BN47" s="55"/>
      <c r="BO47" s="55"/>
      <c r="BP47" s="55"/>
      <c r="BQ47" s="55"/>
      <c r="BR47" s="55"/>
      <c r="BS47" s="55"/>
      <c r="BT47" s="55"/>
      <c r="BU47" s="55"/>
      <c r="BV47" s="55"/>
      <c r="BW47" s="55"/>
      <c r="BX47" s="55"/>
      <c r="BY47" s="55"/>
      <c r="BZ47" s="56"/>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2">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2">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9" t="s">
        <v>118</v>
      </c>
      <c r="BM66" s="70"/>
      <c r="BN66" s="70"/>
      <c r="BO66" s="70"/>
      <c r="BP66" s="70"/>
      <c r="BQ66" s="70"/>
      <c r="BR66" s="70"/>
      <c r="BS66" s="70"/>
      <c r="BT66" s="70"/>
      <c r="BU66" s="70"/>
      <c r="BV66" s="70"/>
      <c r="BW66" s="70"/>
      <c r="BX66" s="70"/>
      <c r="BY66" s="70"/>
      <c r="BZ66" s="71"/>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9"/>
      <c r="BM67" s="70"/>
      <c r="BN67" s="70"/>
      <c r="BO67" s="70"/>
      <c r="BP67" s="70"/>
      <c r="BQ67" s="70"/>
      <c r="BR67" s="70"/>
      <c r="BS67" s="70"/>
      <c r="BT67" s="70"/>
      <c r="BU67" s="70"/>
      <c r="BV67" s="70"/>
      <c r="BW67" s="70"/>
      <c r="BX67" s="70"/>
      <c r="BY67" s="70"/>
      <c r="BZ67" s="71"/>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9"/>
      <c r="BM68" s="70"/>
      <c r="BN68" s="70"/>
      <c r="BO68" s="70"/>
      <c r="BP68" s="70"/>
      <c r="BQ68" s="70"/>
      <c r="BR68" s="70"/>
      <c r="BS68" s="70"/>
      <c r="BT68" s="70"/>
      <c r="BU68" s="70"/>
      <c r="BV68" s="70"/>
      <c r="BW68" s="70"/>
      <c r="BX68" s="70"/>
      <c r="BY68" s="70"/>
      <c r="BZ68" s="71"/>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9"/>
      <c r="BM69" s="70"/>
      <c r="BN69" s="70"/>
      <c r="BO69" s="70"/>
      <c r="BP69" s="70"/>
      <c r="BQ69" s="70"/>
      <c r="BR69" s="70"/>
      <c r="BS69" s="70"/>
      <c r="BT69" s="70"/>
      <c r="BU69" s="70"/>
      <c r="BV69" s="70"/>
      <c r="BW69" s="70"/>
      <c r="BX69" s="70"/>
      <c r="BY69" s="70"/>
      <c r="BZ69" s="71"/>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9"/>
      <c r="BM70" s="70"/>
      <c r="BN70" s="70"/>
      <c r="BO70" s="70"/>
      <c r="BP70" s="70"/>
      <c r="BQ70" s="70"/>
      <c r="BR70" s="70"/>
      <c r="BS70" s="70"/>
      <c r="BT70" s="70"/>
      <c r="BU70" s="70"/>
      <c r="BV70" s="70"/>
      <c r="BW70" s="70"/>
      <c r="BX70" s="70"/>
      <c r="BY70" s="70"/>
      <c r="BZ70" s="71"/>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9"/>
      <c r="BM71" s="70"/>
      <c r="BN71" s="70"/>
      <c r="BO71" s="70"/>
      <c r="BP71" s="70"/>
      <c r="BQ71" s="70"/>
      <c r="BR71" s="70"/>
      <c r="BS71" s="70"/>
      <c r="BT71" s="70"/>
      <c r="BU71" s="70"/>
      <c r="BV71" s="70"/>
      <c r="BW71" s="70"/>
      <c r="BX71" s="70"/>
      <c r="BY71" s="70"/>
      <c r="BZ71" s="71"/>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9"/>
      <c r="BM72" s="70"/>
      <c r="BN72" s="70"/>
      <c r="BO72" s="70"/>
      <c r="BP72" s="70"/>
      <c r="BQ72" s="70"/>
      <c r="BR72" s="70"/>
      <c r="BS72" s="70"/>
      <c r="BT72" s="70"/>
      <c r="BU72" s="70"/>
      <c r="BV72" s="70"/>
      <c r="BW72" s="70"/>
      <c r="BX72" s="70"/>
      <c r="BY72" s="70"/>
      <c r="BZ72" s="71"/>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9"/>
      <c r="BM73" s="70"/>
      <c r="BN73" s="70"/>
      <c r="BO73" s="70"/>
      <c r="BP73" s="70"/>
      <c r="BQ73" s="70"/>
      <c r="BR73" s="70"/>
      <c r="BS73" s="70"/>
      <c r="BT73" s="70"/>
      <c r="BU73" s="70"/>
      <c r="BV73" s="70"/>
      <c r="BW73" s="70"/>
      <c r="BX73" s="70"/>
      <c r="BY73" s="70"/>
      <c r="BZ73" s="71"/>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9"/>
      <c r="BM74" s="70"/>
      <c r="BN74" s="70"/>
      <c r="BO74" s="70"/>
      <c r="BP74" s="70"/>
      <c r="BQ74" s="70"/>
      <c r="BR74" s="70"/>
      <c r="BS74" s="70"/>
      <c r="BT74" s="70"/>
      <c r="BU74" s="70"/>
      <c r="BV74" s="70"/>
      <c r="BW74" s="70"/>
      <c r="BX74" s="70"/>
      <c r="BY74" s="70"/>
      <c r="BZ74" s="71"/>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9"/>
      <c r="BM75" s="70"/>
      <c r="BN75" s="70"/>
      <c r="BO75" s="70"/>
      <c r="BP75" s="70"/>
      <c r="BQ75" s="70"/>
      <c r="BR75" s="70"/>
      <c r="BS75" s="70"/>
      <c r="BT75" s="70"/>
      <c r="BU75" s="70"/>
      <c r="BV75" s="70"/>
      <c r="BW75" s="70"/>
      <c r="BX75" s="70"/>
      <c r="BY75" s="70"/>
      <c r="BZ75" s="71"/>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9"/>
      <c r="BM76" s="70"/>
      <c r="BN76" s="70"/>
      <c r="BO76" s="70"/>
      <c r="BP76" s="70"/>
      <c r="BQ76" s="70"/>
      <c r="BR76" s="70"/>
      <c r="BS76" s="70"/>
      <c r="BT76" s="70"/>
      <c r="BU76" s="70"/>
      <c r="BV76" s="70"/>
      <c r="BW76" s="70"/>
      <c r="BX76" s="70"/>
      <c r="BY76" s="70"/>
      <c r="BZ76" s="71"/>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9"/>
      <c r="BM77" s="70"/>
      <c r="BN77" s="70"/>
      <c r="BO77" s="70"/>
      <c r="BP77" s="70"/>
      <c r="BQ77" s="70"/>
      <c r="BR77" s="70"/>
      <c r="BS77" s="70"/>
      <c r="BT77" s="70"/>
      <c r="BU77" s="70"/>
      <c r="BV77" s="70"/>
      <c r="BW77" s="70"/>
      <c r="BX77" s="70"/>
      <c r="BY77" s="70"/>
      <c r="BZ77" s="71"/>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9"/>
      <c r="BM78" s="70"/>
      <c r="BN78" s="70"/>
      <c r="BO78" s="70"/>
      <c r="BP78" s="70"/>
      <c r="BQ78" s="70"/>
      <c r="BR78" s="70"/>
      <c r="BS78" s="70"/>
      <c r="BT78" s="70"/>
      <c r="BU78" s="70"/>
      <c r="BV78" s="70"/>
      <c r="BW78" s="70"/>
      <c r="BX78" s="70"/>
      <c r="BY78" s="70"/>
      <c r="BZ78" s="71"/>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69"/>
      <c r="BM79" s="70"/>
      <c r="BN79" s="70"/>
      <c r="BO79" s="70"/>
      <c r="BP79" s="70"/>
      <c r="BQ79" s="70"/>
      <c r="BR79" s="70"/>
      <c r="BS79" s="70"/>
      <c r="BT79" s="70"/>
      <c r="BU79" s="70"/>
      <c r="BV79" s="70"/>
      <c r="BW79" s="70"/>
      <c r="BX79" s="70"/>
      <c r="BY79" s="70"/>
      <c r="BZ79" s="71"/>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69"/>
      <c r="BM80" s="70"/>
      <c r="BN80" s="70"/>
      <c r="BO80" s="70"/>
      <c r="BP80" s="70"/>
      <c r="BQ80" s="70"/>
      <c r="BR80" s="70"/>
      <c r="BS80" s="70"/>
      <c r="BT80" s="70"/>
      <c r="BU80" s="70"/>
      <c r="BV80" s="70"/>
      <c r="BW80" s="70"/>
      <c r="BX80" s="70"/>
      <c r="BY80" s="70"/>
      <c r="BZ80" s="71"/>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69"/>
      <c r="BM81" s="70"/>
      <c r="BN81" s="70"/>
      <c r="BO81" s="70"/>
      <c r="BP81" s="70"/>
      <c r="BQ81" s="70"/>
      <c r="BR81" s="70"/>
      <c r="BS81" s="70"/>
      <c r="BT81" s="70"/>
      <c r="BU81" s="70"/>
      <c r="BV81" s="70"/>
      <c r="BW81" s="70"/>
      <c r="BX81" s="70"/>
      <c r="BY81" s="70"/>
      <c r="BZ81" s="71"/>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x14ac:dyDescent="0.2">
      <c r="C83" s="2" t="s">
        <v>30</v>
      </c>
    </row>
    <row r="84" spans="1:78" hidden="1" x14ac:dyDescent="0.2">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2">
      <c r="B85" s="26"/>
      <c r="C85" s="26"/>
      <c r="D85" s="26"/>
      <c r="E85" s="26" t="str">
        <f>データ!AI6</f>
        <v>【104.83】</v>
      </c>
      <c r="F85" s="26" t="str">
        <f>データ!AT6</f>
        <v>【61.55】</v>
      </c>
      <c r="G85" s="26" t="str">
        <f>データ!BE6</f>
        <v>【45.34】</v>
      </c>
      <c r="H85" s="26" t="str">
        <f>データ!BP6</f>
        <v>【1,260.21】</v>
      </c>
      <c r="I85" s="26" t="str">
        <f>データ!CA6</f>
        <v>【75.29】</v>
      </c>
      <c r="J85" s="26" t="str">
        <f>データ!CL6</f>
        <v>【215.41】</v>
      </c>
      <c r="K85" s="26" t="str">
        <f>データ!CW6</f>
        <v>【42.90】</v>
      </c>
      <c r="L85" s="26" t="str">
        <f>データ!DH6</f>
        <v>【84.75】</v>
      </c>
      <c r="M85" s="26" t="str">
        <f>データ!DS6</f>
        <v>【23.60】</v>
      </c>
      <c r="N85" s="26" t="str">
        <f>データ!ED6</f>
        <v>【0.01】</v>
      </c>
      <c r="O85" s="26" t="str">
        <f>データ!EO6</f>
        <v>【0.30】</v>
      </c>
    </row>
  </sheetData>
  <sheetProtection algorithmName="SHA-512" hashValue="c1mYiAVR3gfriAEn7xXL6yZCr7ukbKqluEADjQwA+6s0ADzujoinZLzzAWeF3CRX6xvDZfmQsHjMxWewknb45Q==" saltValue="VVpr5xDs1DMArVcGYpY95A=="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 x14ac:dyDescent="0.2"/>
  <cols>
    <col min="2" max="144" width="11.90625" customWidth="1"/>
  </cols>
  <sheetData>
    <row r="1" spans="1:148" x14ac:dyDescent="0.2">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2">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2">
      <c r="A3" s="28" t="s">
        <v>45</v>
      </c>
      <c r="B3" s="29" t="s">
        <v>46</v>
      </c>
      <c r="C3" s="29" t="s">
        <v>47</v>
      </c>
      <c r="D3" s="29" t="s">
        <v>48</v>
      </c>
      <c r="E3" s="29" t="s">
        <v>49</v>
      </c>
      <c r="F3" s="29" t="s">
        <v>50</v>
      </c>
      <c r="G3" s="29" t="s">
        <v>51</v>
      </c>
      <c r="H3" s="83" t="s">
        <v>52</v>
      </c>
      <c r="I3" s="84"/>
      <c r="J3" s="84"/>
      <c r="K3" s="84"/>
      <c r="L3" s="84"/>
      <c r="M3" s="84"/>
      <c r="N3" s="84"/>
      <c r="O3" s="84"/>
      <c r="P3" s="84"/>
      <c r="Q3" s="84"/>
      <c r="R3" s="84"/>
      <c r="S3" s="84"/>
      <c r="T3" s="84"/>
      <c r="U3" s="84"/>
      <c r="V3" s="84"/>
      <c r="W3" s="84"/>
      <c r="X3" s="85"/>
      <c r="Y3" s="89" t="s">
        <v>53</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54</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8" x14ac:dyDescent="0.2">
      <c r="A4" s="28" t="s">
        <v>55</v>
      </c>
      <c r="B4" s="30"/>
      <c r="C4" s="30"/>
      <c r="D4" s="30"/>
      <c r="E4" s="30"/>
      <c r="F4" s="30"/>
      <c r="G4" s="30"/>
      <c r="H4" s="86"/>
      <c r="I4" s="87"/>
      <c r="J4" s="87"/>
      <c r="K4" s="87"/>
      <c r="L4" s="87"/>
      <c r="M4" s="87"/>
      <c r="N4" s="87"/>
      <c r="O4" s="87"/>
      <c r="P4" s="87"/>
      <c r="Q4" s="87"/>
      <c r="R4" s="87"/>
      <c r="S4" s="87"/>
      <c r="T4" s="87"/>
      <c r="U4" s="87"/>
      <c r="V4" s="87"/>
      <c r="W4" s="87"/>
      <c r="X4" s="88"/>
      <c r="Y4" s="82" t="s">
        <v>56</v>
      </c>
      <c r="Z4" s="82"/>
      <c r="AA4" s="82"/>
      <c r="AB4" s="82"/>
      <c r="AC4" s="82"/>
      <c r="AD4" s="82"/>
      <c r="AE4" s="82"/>
      <c r="AF4" s="82"/>
      <c r="AG4" s="82"/>
      <c r="AH4" s="82"/>
      <c r="AI4" s="82"/>
      <c r="AJ4" s="82" t="s">
        <v>57</v>
      </c>
      <c r="AK4" s="82"/>
      <c r="AL4" s="82"/>
      <c r="AM4" s="82"/>
      <c r="AN4" s="82"/>
      <c r="AO4" s="82"/>
      <c r="AP4" s="82"/>
      <c r="AQ4" s="82"/>
      <c r="AR4" s="82"/>
      <c r="AS4" s="82"/>
      <c r="AT4" s="82"/>
      <c r="AU4" s="82" t="s">
        <v>58</v>
      </c>
      <c r="AV4" s="82"/>
      <c r="AW4" s="82"/>
      <c r="AX4" s="82"/>
      <c r="AY4" s="82"/>
      <c r="AZ4" s="82"/>
      <c r="BA4" s="82"/>
      <c r="BB4" s="82"/>
      <c r="BC4" s="82"/>
      <c r="BD4" s="82"/>
      <c r="BE4" s="82"/>
      <c r="BF4" s="82" t="s">
        <v>59</v>
      </c>
      <c r="BG4" s="82"/>
      <c r="BH4" s="82"/>
      <c r="BI4" s="82"/>
      <c r="BJ4" s="82"/>
      <c r="BK4" s="82"/>
      <c r="BL4" s="82"/>
      <c r="BM4" s="82"/>
      <c r="BN4" s="82"/>
      <c r="BO4" s="82"/>
      <c r="BP4" s="82"/>
      <c r="BQ4" s="82" t="s">
        <v>60</v>
      </c>
      <c r="BR4" s="82"/>
      <c r="BS4" s="82"/>
      <c r="BT4" s="82"/>
      <c r="BU4" s="82"/>
      <c r="BV4" s="82"/>
      <c r="BW4" s="82"/>
      <c r="BX4" s="82"/>
      <c r="BY4" s="82"/>
      <c r="BZ4" s="82"/>
      <c r="CA4" s="82"/>
      <c r="CB4" s="82" t="s">
        <v>61</v>
      </c>
      <c r="CC4" s="82"/>
      <c r="CD4" s="82"/>
      <c r="CE4" s="82"/>
      <c r="CF4" s="82"/>
      <c r="CG4" s="82"/>
      <c r="CH4" s="82"/>
      <c r="CI4" s="82"/>
      <c r="CJ4" s="82"/>
      <c r="CK4" s="82"/>
      <c r="CL4" s="82"/>
      <c r="CM4" s="82" t="s">
        <v>62</v>
      </c>
      <c r="CN4" s="82"/>
      <c r="CO4" s="82"/>
      <c r="CP4" s="82"/>
      <c r="CQ4" s="82"/>
      <c r="CR4" s="82"/>
      <c r="CS4" s="82"/>
      <c r="CT4" s="82"/>
      <c r="CU4" s="82"/>
      <c r="CV4" s="82"/>
      <c r="CW4" s="82"/>
      <c r="CX4" s="82" t="s">
        <v>63</v>
      </c>
      <c r="CY4" s="82"/>
      <c r="CZ4" s="82"/>
      <c r="DA4" s="82"/>
      <c r="DB4" s="82"/>
      <c r="DC4" s="82"/>
      <c r="DD4" s="82"/>
      <c r="DE4" s="82"/>
      <c r="DF4" s="82"/>
      <c r="DG4" s="82"/>
      <c r="DH4" s="82"/>
      <c r="DI4" s="82" t="s">
        <v>64</v>
      </c>
      <c r="DJ4" s="82"/>
      <c r="DK4" s="82"/>
      <c r="DL4" s="82"/>
      <c r="DM4" s="82"/>
      <c r="DN4" s="82"/>
      <c r="DO4" s="82"/>
      <c r="DP4" s="82"/>
      <c r="DQ4" s="82"/>
      <c r="DR4" s="82"/>
      <c r="DS4" s="82"/>
      <c r="DT4" s="82" t="s">
        <v>65</v>
      </c>
      <c r="DU4" s="82"/>
      <c r="DV4" s="82"/>
      <c r="DW4" s="82"/>
      <c r="DX4" s="82"/>
      <c r="DY4" s="82"/>
      <c r="DZ4" s="82"/>
      <c r="EA4" s="82"/>
      <c r="EB4" s="82"/>
      <c r="EC4" s="82"/>
      <c r="ED4" s="82"/>
      <c r="EE4" s="82" t="s">
        <v>66</v>
      </c>
      <c r="EF4" s="82"/>
      <c r="EG4" s="82"/>
      <c r="EH4" s="82"/>
      <c r="EI4" s="82"/>
      <c r="EJ4" s="82"/>
      <c r="EK4" s="82"/>
      <c r="EL4" s="82"/>
      <c r="EM4" s="82"/>
      <c r="EN4" s="82"/>
      <c r="EO4" s="82"/>
    </row>
    <row r="5" spans="1:148" x14ac:dyDescent="0.2">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2">
      <c r="A6" s="28" t="s">
        <v>95</v>
      </c>
      <c r="B6" s="33">
        <f>B7</f>
        <v>2020</v>
      </c>
      <c r="C6" s="33">
        <f t="shared" ref="C6:X6" si="3">C7</f>
        <v>243418</v>
      </c>
      <c r="D6" s="33">
        <f t="shared" si="3"/>
        <v>46</v>
      </c>
      <c r="E6" s="33">
        <f t="shared" si="3"/>
        <v>17</v>
      </c>
      <c r="F6" s="33">
        <f t="shared" si="3"/>
        <v>4</v>
      </c>
      <c r="G6" s="33">
        <f t="shared" si="3"/>
        <v>0</v>
      </c>
      <c r="H6" s="33" t="str">
        <f t="shared" si="3"/>
        <v>三重県　菰野町</v>
      </c>
      <c r="I6" s="33" t="str">
        <f t="shared" si="3"/>
        <v>法適用</v>
      </c>
      <c r="J6" s="33" t="str">
        <f t="shared" si="3"/>
        <v>下水道事業</v>
      </c>
      <c r="K6" s="33" t="str">
        <f t="shared" si="3"/>
        <v>特定環境保全公共下水道</v>
      </c>
      <c r="L6" s="33" t="str">
        <f t="shared" si="3"/>
        <v>D2</v>
      </c>
      <c r="M6" s="33" t="str">
        <f t="shared" si="3"/>
        <v>非設置</v>
      </c>
      <c r="N6" s="34" t="str">
        <f t="shared" si="3"/>
        <v>-</v>
      </c>
      <c r="O6" s="34">
        <f t="shared" si="3"/>
        <v>48.62</v>
      </c>
      <c r="P6" s="34">
        <f t="shared" si="3"/>
        <v>31.8</v>
      </c>
      <c r="Q6" s="34">
        <f t="shared" si="3"/>
        <v>101.17</v>
      </c>
      <c r="R6" s="34">
        <f t="shared" si="3"/>
        <v>3088</v>
      </c>
      <c r="S6" s="34">
        <f t="shared" si="3"/>
        <v>41643</v>
      </c>
      <c r="T6" s="34">
        <f t="shared" si="3"/>
        <v>107.01</v>
      </c>
      <c r="U6" s="34">
        <f t="shared" si="3"/>
        <v>389.15</v>
      </c>
      <c r="V6" s="34">
        <f t="shared" si="3"/>
        <v>13250</v>
      </c>
      <c r="W6" s="34">
        <f t="shared" si="3"/>
        <v>4.41</v>
      </c>
      <c r="X6" s="34">
        <f t="shared" si="3"/>
        <v>3004.54</v>
      </c>
      <c r="Y6" s="35">
        <f>IF(Y7="",NA(),Y7)</f>
        <v>101.22</v>
      </c>
      <c r="Z6" s="35">
        <f t="shared" ref="Z6:AH6" si="4">IF(Z7="",NA(),Z7)</f>
        <v>102.16</v>
      </c>
      <c r="AA6" s="35">
        <f t="shared" si="4"/>
        <v>101.18</v>
      </c>
      <c r="AB6" s="35">
        <f t="shared" si="4"/>
        <v>102.28</v>
      </c>
      <c r="AC6" s="35">
        <f t="shared" si="4"/>
        <v>107.16</v>
      </c>
      <c r="AD6" s="35">
        <f t="shared" si="4"/>
        <v>100.85</v>
      </c>
      <c r="AE6" s="35">
        <f t="shared" si="4"/>
        <v>102.13</v>
      </c>
      <c r="AF6" s="35">
        <f t="shared" si="4"/>
        <v>101.72</v>
      </c>
      <c r="AG6" s="35">
        <f t="shared" si="4"/>
        <v>102.73</v>
      </c>
      <c r="AH6" s="35">
        <f t="shared" si="4"/>
        <v>105.78</v>
      </c>
      <c r="AI6" s="34" t="str">
        <f>IF(AI7="","",IF(AI7="-","【-】","【"&amp;SUBSTITUTE(TEXT(AI7,"#,##0.00"),"-","△")&amp;"】"))</f>
        <v>【104.83】</v>
      </c>
      <c r="AJ6" s="34">
        <f>IF(AJ7="",NA(),AJ7)</f>
        <v>0</v>
      </c>
      <c r="AK6" s="34">
        <f t="shared" ref="AK6:AS6" si="5">IF(AK7="",NA(),AK7)</f>
        <v>0</v>
      </c>
      <c r="AL6" s="34">
        <f t="shared" si="5"/>
        <v>0</v>
      </c>
      <c r="AM6" s="34">
        <f t="shared" si="5"/>
        <v>0</v>
      </c>
      <c r="AN6" s="34">
        <f t="shared" si="5"/>
        <v>0</v>
      </c>
      <c r="AO6" s="35">
        <f t="shared" si="5"/>
        <v>110.77</v>
      </c>
      <c r="AP6" s="35">
        <f t="shared" si="5"/>
        <v>109.51</v>
      </c>
      <c r="AQ6" s="35">
        <f t="shared" si="5"/>
        <v>112.88</v>
      </c>
      <c r="AR6" s="35">
        <f t="shared" si="5"/>
        <v>94.97</v>
      </c>
      <c r="AS6" s="35">
        <f t="shared" si="5"/>
        <v>63.96</v>
      </c>
      <c r="AT6" s="34" t="str">
        <f>IF(AT7="","",IF(AT7="-","【-】","【"&amp;SUBSTITUTE(TEXT(AT7,"#,##0.00"),"-","△")&amp;"】"))</f>
        <v>【61.55】</v>
      </c>
      <c r="AU6" s="35">
        <f>IF(AU7="",NA(),AU7)</f>
        <v>52.26</v>
      </c>
      <c r="AV6" s="35">
        <f t="shared" ref="AV6:BD6" si="6">IF(AV7="",NA(),AV7)</f>
        <v>73.150000000000006</v>
      </c>
      <c r="AW6" s="35">
        <f t="shared" si="6"/>
        <v>83.24</v>
      </c>
      <c r="AX6" s="35">
        <f t="shared" si="6"/>
        <v>96.98</v>
      </c>
      <c r="AY6" s="35">
        <f t="shared" si="6"/>
        <v>97.95</v>
      </c>
      <c r="AZ6" s="35">
        <f t="shared" si="6"/>
        <v>46.78</v>
      </c>
      <c r="BA6" s="35">
        <f t="shared" si="6"/>
        <v>47.44</v>
      </c>
      <c r="BB6" s="35">
        <f t="shared" si="6"/>
        <v>49.18</v>
      </c>
      <c r="BC6" s="35">
        <f t="shared" si="6"/>
        <v>47.72</v>
      </c>
      <c r="BD6" s="35">
        <f t="shared" si="6"/>
        <v>44.24</v>
      </c>
      <c r="BE6" s="34" t="str">
        <f>IF(BE7="","",IF(BE7="-","【-】","【"&amp;SUBSTITUTE(TEXT(BE7,"#,##0.00"),"-","△")&amp;"】"))</f>
        <v>【45.34】</v>
      </c>
      <c r="BF6" s="35">
        <f>IF(BF7="",NA(),BF7)</f>
        <v>693.56</v>
      </c>
      <c r="BG6" s="35">
        <f t="shared" ref="BG6:BO6" si="7">IF(BG7="",NA(),BG7)</f>
        <v>820.18</v>
      </c>
      <c r="BH6" s="35">
        <f t="shared" si="7"/>
        <v>717.78</v>
      </c>
      <c r="BI6" s="35">
        <f t="shared" si="7"/>
        <v>516.63</v>
      </c>
      <c r="BJ6" s="35">
        <f t="shared" si="7"/>
        <v>409.68</v>
      </c>
      <c r="BK6" s="35">
        <f t="shared" si="7"/>
        <v>1298.9100000000001</v>
      </c>
      <c r="BL6" s="35">
        <f t="shared" si="7"/>
        <v>1243.71</v>
      </c>
      <c r="BM6" s="35">
        <f t="shared" si="7"/>
        <v>1194.1500000000001</v>
      </c>
      <c r="BN6" s="35">
        <f t="shared" si="7"/>
        <v>1206.79</v>
      </c>
      <c r="BO6" s="35">
        <f t="shared" si="7"/>
        <v>1258.43</v>
      </c>
      <c r="BP6" s="34" t="str">
        <f>IF(BP7="","",IF(BP7="-","【-】","【"&amp;SUBSTITUTE(TEXT(BP7,"#,##0.00"),"-","△")&amp;"】"))</f>
        <v>【1,260.21】</v>
      </c>
      <c r="BQ6" s="35">
        <f>IF(BQ7="",NA(),BQ7)</f>
        <v>78.290000000000006</v>
      </c>
      <c r="BR6" s="35">
        <f t="shared" ref="BR6:BZ6" si="8">IF(BR7="",NA(),BR7)</f>
        <v>100</v>
      </c>
      <c r="BS6" s="35">
        <f t="shared" si="8"/>
        <v>100</v>
      </c>
      <c r="BT6" s="35">
        <f t="shared" si="8"/>
        <v>100</v>
      </c>
      <c r="BU6" s="35">
        <f t="shared" si="8"/>
        <v>100</v>
      </c>
      <c r="BV6" s="35">
        <f t="shared" si="8"/>
        <v>69.87</v>
      </c>
      <c r="BW6" s="35">
        <f t="shared" si="8"/>
        <v>74.3</v>
      </c>
      <c r="BX6" s="35">
        <f t="shared" si="8"/>
        <v>72.260000000000005</v>
      </c>
      <c r="BY6" s="35">
        <f t="shared" si="8"/>
        <v>71.84</v>
      </c>
      <c r="BZ6" s="35">
        <f t="shared" si="8"/>
        <v>73.36</v>
      </c>
      <c r="CA6" s="34" t="str">
        <f>IF(CA7="","",IF(CA7="-","【-】","【"&amp;SUBSTITUTE(TEXT(CA7,"#,##0.00"),"-","△")&amp;"】"))</f>
        <v>【75.29】</v>
      </c>
      <c r="CB6" s="35">
        <f>IF(CB7="",NA(),CB7)</f>
        <v>192.42</v>
      </c>
      <c r="CC6" s="35">
        <f t="shared" ref="CC6:CK6" si="9">IF(CC7="",NA(),CC7)</f>
        <v>150.4</v>
      </c>
      <c r="CD6" s="35">
        <f t="shared" si="9"/>
        <v>150.41</v>
      </c>
      <c r="CE6" s="35">
        <f t="shared" si="9"/>
        <v>150.31</v>
      </c>
      <c r="CF6" s="35">
        <f t="shared" si="9"/>
        <v>150.09</v>
      </c>
      <c r="CG6" s="35">
        <f t="shared" si="9"/>
        <v>234.96</v>
      </c>
      <c r="CH6" s="35">
        <f t="shared" si="9"/>
        <v>221.81</v>
      </c>
      <c r="CI6" s="35">
        <f t="shared" si="9"/>
        <v>230.02</v>
      </c>
      <c r="CJ6" s="35">
        <f t="shared" si="9"/>
        <v>228.47</v>
      </c>
      <c r="CK6" s="35">
        <f t="shared" si="9"/>
        <v>224.88</v>
      </c>
      <c r="CL6" s="34" t="str">
        <f>IF(CL7="","",IF(CL7="-","【-】","【"&amp;SUBSTITUTE(TEXT(CL7,"#,##0.00"),"-","△")&amp;"】"))</f>
        <v>【215.41】</v>
      </c>
      <c r="CM6" s="35" t="str">
        <f>IF(CM7="",NA(),CM7)</f>
        <v>-</v>
      </c>
      <c r="CN6" s="35" t="str">
        <f t="shared" ref="CN6:CV6" si="10">IF(CN7="",NA(),CN7)</f>
        <v>-</v>
      </c>
      <c r="CO6" s="35" t="str">
        <f t="shared" si="10"/>
        <v>-</v>
      </c>
      <c r="CP6" s="35" t="str">
        <f t="shared" si="10"/>
        <v>-</v>
      </c>
      <c r="CQ6" s="35" t="str">
        <f t="shared" si="10"/>
        <v>-</v>
      </c>
      <c r="CR6" s="35">
        <f t="shared" si="10"/>
        <v>42.9</v>
      </c>
      <c r="CS6" s="35">
        <f t="shared" si="10"/>
        <v>43.36</v>
      </c>
      <c r="CT6" s="35">
        <f t="shared" si="10"/>
        <v>42.56</v>
      </c>
      <c r="CU6" s="35">
        <f t="shared" si="10"/>
        <v>42.47</v>
      </c>
      <c r="CV6" s="35">
        <f t="shared" si="10"/>
        <v>42.4</v>
      </c>
      <c r="CW6" s="34" t="str">
        <f>IF(CW7="","",IF(CW7="-","【-】","【"&amp;SUBSTITUTE(TEXT(CW7,"#,##0.00"),"-","△")&amp;"】"))</f>
        <v>【42.90】</v>
      </c>
      <c r="CX6" s="35">
        <f>IF(CX7="",NA(),CX7)</f>
        <v>81.91</v>
      </c>
      <c r="CY6" s="35">
        <f t="shared" ref="CY6:DG6" si="11">IF(CY7="",NA(),CY7)</f>
        <v>83.91</v>
      </c>
      <c r="CZ6" s="35">
        <f t="shared" si="11"/>
        <v>84.9</v>
      </c>
      <c r="DA6" s="35">
        <f t="shared" si="11"/>
        <v>84.16</v>
      </c>
      <c r="DB6" s="35">
        <f t="shared" si="11"/>
        <v>82.29</v>
      </c>
      <c r="DC6" s="35">
        <f t="shared" si="11"/>
        <v>83.5</v>
      </c>
      <c r="DD6" s="35">
        <f t="shared" si="11"/>
        <v>83.06</v>
      </c>
      <c r="DE6" s="35">
        <f t="shared" si="11"/>
        <v>83.32</v>
      </c>
      <c r="DF6" s="35">
        <f t="shared" si="11"/>
        <v>83.75</v>
      </c>
      <c r="DG6" s="35">
        <f t="shared" si="11"/>
        <v>84.19</v>
      </c>
      <c r="DH6" s="34" t="str">
        <f>IF(DH7="","",IF(DH7="-","【-】","【"&amp;SUBSTITUTE(TEXT(DH7,"#,##0.00"),"-","△")&amp;"】"))</f>
        <v>【84.75】</v>
      </c>
      <c r="DI6" s="35">
        <f>IF(DI7="",NA(),DI7)</f>
        <v>2.2000000000000002</v>
      </c>
      <c r="DJ6" s="35">
        <f t="shared" ref="DJ6:DR6" si="12">IF(DJ7="",NA(),DJ7)</f>
        <v>4.07</v>
      </c>
      <c r="DK6" s="35">
        <f t="shared" si="12"/>
        <v>5.81</v>
      </c>
      <c r="DL6" s="35">
        <f t="shared" si="12"/>
        <v>7.37</v>
      </c>
      <c r="DM6" s="35">
        <f t="shared" si="12"/>
        <v>8.8699999999999992</v>
      </c>
      <c r="DN6" s="35">
        <f t="shared" si="12"/>
        <v>22.77</v>
      </c>
      <c r="DO6" s="35">
        <f t="shared" si="12"/>
        <v>23.93</v>
      </c>
      <c r="DP6" s="35">
        <f t="shared" si="12"/>
        <v>24.68</v>
      </c>
      <c r="DQ6" s="35">
        <f t="shared" si="12"/>
        <v>24.68</v>
      </c>
      <c r="DR6" s="35">
        <f t="shared" si="12"/>
        <v>21.36</v>
      </c>
      <c r="DS6" s="34" t="str">
        <f>IF(DS7="","",IF(DS7="-","【-】","【"&amp;SUBSTITUTE(TEXT(DS7,"#,##0.00"),"-","△")&amp;"】"))</f>
        <v>【23.60】</v>
      </c>
      <c r="DT6" s="34">
        <f>IF(DT7="",NA(),DT7)</f>
        <v>0</v>
      </c>
      <c r="DU6" s="34">
        <f t="shared" ref="DU6:EC6" si="13">IF(DU7="",NA(),DU7)</f>
        <v>0</v>
      </c>
      <c r="DV6" s="34">
        <f t="shared" si="13"/>
        <v>0</v>
      </c>
      <c r="DW6" s="34">
        <f t="shared" si="13"/>
        <v>0</v>
      </c>
      <c r="DX6" s="34">
        <f t="shared" si="13"/>
        <v>0</v>
      </c>
      <c r="DY6" s="34">
        <f t="shared" si="13"/>
        <v>0</v>
      </c>
      <c r="DZ6" s="34">
        <f t="shared" si="13"/>
        <v>0</v>
      </c>
      <c r="EA6" s="35">
        <f t="shared" si="13"/>
        <v>0.01</v>
      </c>
      <c r="EB6" s="35">
        <f t="shared" si="13"/>
        <v>8.6199999999999992</v>
      </c>
      <c r="EC6" s="35">
        <f t="shared" si="13"/>
        <v>0.01</v>
      </c>
      <c r="ED6" s="34" t="str">
        <f>IF(ED7="","",IF(ED7="-","【-】","【"&amp;SUBSTITUTE(TEXT(ED7,"#,##0.00"),"-","△")&amp;"】"))</f>
        <v>【0.01】</v>
      </c>
      <c r="EE6" s="34">
        <f>IF(EE7="",NA(),EE7)</f>
        <v>0</v>
      </c>
      <c r="EF6" s="35">
        <f t="shared" ref="EF6:EN6" si="14">IF(EF7="",NA(),EF7)</f>
        <v>5.08</v>
      </c>
      <c r="EG6" s="35">
        <f t="shared" si="14"/>
        <v>4.78</v>
      </c>
      <c r="EH6" s="35">
        <f t="shared" si="14"/>
        <v>4.8499999999999996</v>
      </c>
      <c r="EI6" s="35">
        <f t="shared" si="14"/>
        <v>4.24</v>
      </c>
      <c r="EJ6" s="35">
        <f t="shared" si="14"/>
        <v>0.09</v>
      </c>
      <c r="EK6" s="35">
        <f t="shared" si="14"/>
        <v>0.09</v>
      </c>
      <c r="EL6" s="35">
        <f t="shared" si="14"/>
        <v>0.13</v>
      </c>
      <c r="EM6" s="35">
        <f t="shared" si="14"/>
        <v>0.36</v>
      </c>
      <c r="EN6" s="35">
        <f t="shared" si="14"/>
        <v>0.39</v>
      </c>
      <c r="EO6" s="34" t="str">
        <f>IF(EO7="","",IF(EO7="-","【-】","【"&amp;SUBSTITUTE(TEXT(EO7,"#,##0.00"),"-","△")&amp;"】"))</f>
        <v>【0.30】</v>
      </c>
    </row>
    <row r="7" spans="1:148" s="36" customFormat="1" x14ac:dyDescent="0.2">
      <c r="A7" s="28"/>
      <c r="B7" s="37">
        <v>2020</v>
      </c>
      <c r="C7" s="37">
        <v>243418</v>
      </c>
      <c r="D7" s="37">
        <v>46</v>
      </c>
      <c r="E7" s="37">
        <v>17</v>
      </c>
      <c r="F7" s="37">
        <v>4</v>
      </c>
      <c r="G7" s="37">
        <v>0</v>
      </c>
      <c r="H7" s="37" t="s">
        <v>96</v>
      </c>
      <c r="I7" s="37" t="s">
        <v>97</v>
      </c>
      <c r="J7" s="37" t="s">
        <v>98</v>
      </c>
      <c r="K7" s="37" t="s">
        <v>99</v>
      </c>
      <c r="L7" s="37" t="s">
        <v>100</v>
      </c>
      <c r="M7" s="37" t="s">
        <v>101</v>
      </c>
      <c r="N7" s="38" t="s">
        <v>102</v>
      </c>
      <c r="O7" s="38">
        <v>48.62</v>
      </c>
      <c r="P7" s="38">
        <v>31.8</v>
      </c>
      <c r="Q7" s="38">
        <v>101.17</v>
      </c>
      <c r="R7" s="38">
        <v>3088</v>
      </c>
      <c r="S7" s="38">
        <v>41643</v>
      </c>
      <c r="T7" s="38">
        <v>107.01</v>
      </c>
      <c r="U7" s="38">
        <v>389.15</v>
      </c>
      <c r="V7" s="38">
        <v>13250</v>
      </c>
      <c r="W7" s="38">
        <v>4.41</v>
      </c>
      <c r="X7" s="38">
        <v>3004.54</v>
      </c>
      <c r="Y7" s="38">
        <v>101.22</v>
      </c>
      <c r="Z7" s="38">
        <v>102.16</v>
      </c>
      <c r="AA7" s="38">
        <v>101.18</v>
      </c>
      <c r="AB7" s="38">
        <v>102.28</v>
      </c>
      <c r="AC7" s="38">
        <v>107.16</v>
      </c>
      <c r="AD7" s="38">
        <v>100.85</v>
      </c>
      <c r="AE7" s="38">
        <v>102.13</v>
      </c>
      <c r="AF7" s="38">
        <v>101.72</v>
      </c>
      <c r="AG7" s="38">
        <v>102.73</v>
      </c>
      <c r="AH7" s="38">
        <v>105.78</v>
      </c>
      <c r="AI7" s="38">
        <v>104.83</v>
      </c>
      <c r="AJ7" s="38">
        <v>0</v>
      </c>
      <c r="AK7" s="38">
        <v>0</v>
      </c>
      <c r="AL7" s="38">
        <v>0</v>
      </c>
      <c r="AM7" s="38">
        <v>0</v>
      </c>
      <c r="AN7" s="38">
        <v>0</v>
      </c>
      <c r="AO7" s="38">
        <v>110.77</v>
      </c>
      <c r="AP7" s="38">
        <v>109.51</v>
      </c>
      <c r="AQ7" s="38">
        <v>112.88</v>
      </c>
      <c r="AR7" s="38">
        <v>94.97</v>
      </c>
      <c r="AS7" s="38">
        <v>63.96</v>
      </c>
      <c r="AT7" s="38">
        <v>61.55</v>
      </c>
      <c r="AU7" s="38">
        <v>52.26</v>
      </c>
      <c r="AV7" s="38">
        <v>73.150000000000006</v>
      </c>
      <c r="AW7" s="38">
        <v>83.24</v>
      </c>
      <c r="AX7" s="38">
        <v>96.98</v>
      </c>
      <c r="AY7" s="38">
        <v>97.95</v>
      </c>
      <c r="AZ7" s="38">
        <v>46.78</v>
      </c>
      <c r="BA7" s="38">
        <v>47.44</v>
      </c>
      <c r="BB7" s="38">
        <v>49.18</v>
      </c>
      <c r="BC7" s="38">
        <v>47.72</v>
      </c>
      <c r="BD7" s="38">
        <v>44.24</v>
      </c>
      <c r="BE7" s="38">
        <v>45.34</v>
      </c>
      <c r="BF7" s="38">
        <v>693.56</v>
      </c>
      <c r="BG7" s="38">
        <v>820.18</v>
      </c>
      <c r="BH7" s="38">
        <v>717.78</v>
      </c>
      <c r="BI7" s="38">
        <v>516.63</v>
      </c>
      <c r="BJ7" s="38">
        <v>409.68</v>
      </c>
      <c r="BK7" s="38">
        <v>1298.9100000000001</v>
      </c>
      <c r="BL7" s="38">
        <v>1243.71</v>
      </c>
      <c r="BM7" s="38">
        <v>1194.1500000000001</v>
      </c>
      <c r="BN7" s="38">
        <v>1206.79</v>
      </c>
      <c r="BO7" s="38">
        <v>1258.43</v>
      </c>
      <c r="BP7" s="38">
        <v>1260.21</v>
      </c>
      <c r="BQ7" s="38">
        <v>78.290000000000006</v>
      </c>
      <c r="BR7" s="38">
        <v>100</v>
      </c>
      <c r="BS7" s="38">
        <v>100</v>
      </c>
      <c r="BT7" s="38">
        <v>100</v>
      </c>
      <c r="BU7" s="38">
        <v>100</v>
      </c>
      <c r="BV7" s="38">
        <v>69.87</v>
      </c>
      <c r="BW7" s="38">
        <v>74.3</v>
      </c>
      <c r="BX7" s="38">
        <v>72.260000000000005</v>
      </c>
      <c r="BY7" s="38">
        <v>71.84</v>
      </c>
      <c r="BZ7" s="38">
        <v>73.36</v>
      </c>
      <c r="CA7" s="38">
        <v>75.290000000000006</v>
      </c>
      <c r="CB7" s="38">
        <v>192.42</v>
      </c>
      <c r="CC7" s="38">
        <v>150.4</v>
      </c>
      <c r="CD7" s="38">
        <v>150.41</v>
      </c>
      <c r="CE7" s="38">
        <v>150.31</v>
      </c>
      <c r="CF7" s="38">
        <v>150.09</v>
      </c>
      <c r="CG7" s="38">
        <v>234.96</v>
      </c>
      <c r="CH7" s="38">
        <v>221.81</v>
      </c>
      <c r="CI7" s="38">
        <v>230.02</v>
      </c>
      <c r="CJ7" s="38">
        <v>228.47</v>
      </c>
      <c r="CK7" s="38">
        <v>224.88</v>
      </c>
      <c r="CL7" s="38">
        <v>215.41</v>
      </c>
      <c r="CM7" s="38" t="s">
        <v>102</v>
      </c>
      <c r="CN7" s="38" t="s">
        <v>102</v>
      </c>
      <c r="CO7" s="38" t="s">
        <v>102</v>
      </c>
      <c r="CP7" s="38" t="s">
        <v>102</v>
      </c>
      <c r="CQ7" s="38" t="s">
        <v>102</v>
      </c>
      <c r="CR7" s="38">
        <v>42.9</v>
      </c>
      <c r="CS7" s="38">
        <v>43.36</v>
      </c>
      <c r="CT7" s="38">
        <v>42.56</v>
      </c>
      <c r="CU7" s="38">
        <v>42.47</v>
      </c>
      <c r="CV7" s="38">
        <v>42.4</v>
      </c>
      <c r="CW7" s="38">
        <v>42.9</v>
      </c>
      <c r="CX7" s="38">
        <v>81.91</v>
      </c>
      <c r="CY7" s="38">
        <v>83.91</v>
      </c>
      <c r="CZ7" s="38">
        <v>84.9</v>
      </c>
      <c r="DA7" s="38">
        <v>84.16</v>
      </c>
      <c r="DB7" s="38">
        <v>82.29</v>
      </c>
      <c r="DC7" s="38">
        <v>83.5</v>
      </c>
      <c r="DD7" s="38">
        <v>83.06</v>
      </c>
      <c r="DE7" s="38">
        <v>83.32</v>
      </c>
      <c r="DF7" s="38">
        <v>83.75</v>
      </c>
      <c r="DG7" s="38">
        <v>84.19</v>
      </c>
      <c r="DH7" s="38">
        <v>84.75</v>
      </c>
      <c r="DI7" s="38">
        <v>2.2000000000000002</v>
      </c>
      <c r="DJ7" s="38">
        <v>4.07</v>
      </c>
      <c r="DK7" s="38">
        <v>5.81</v>
      </c>
      <c r="DL7" s="38">
        <v>7.37</v>
      </c>
      <c r="DM7" s="38">
        <v>8.8699999999999992</v>
      </c>
      <c r="DN7" s="38">
        <v>22.77</v>
      </c>
      <c r="DO7" s="38">
        <v>23.93</v>
      </c>
      <c r="DP7" s="38">
        <v>24.68</v>
      </c>
      <c r="DQ7" s="38">
        <v>24.68</v>
      </c>
      <c r="DR7" s="38">
        <v>21.36</v>
      </c>
      <c r="DS7" s="38">
        <v>23.6</v>
      </c>
      <c r="DT7" s="38">
        <v>0</v>
      </c>
      <c r="DU7" s="38">
        <v>0</v>
      </c>
      <c r="DV7" s="38">
        <v>0</v>
      </c>
      <c r="DW7" s="38">
        <v>0</v>
      </c>
      <c r="DX7" s="38">
        <v>0</v>
      </c>
      <c r="DY7" s="38">
        <v>0</v>
      </c>
      <c r="DZ7" s="38">
        <v>0</v>
      </c>
      <c r="EA7" s="38">
        <v>0.01</v>
      </c>
      <c r="EB7" s="38">
        <v>8.6199999999999992</v>
      </c>
      <c r="EC7" s="38">
        <v>0.01</v>
      </c>
      <c r="ED7" s="38">
        <v>0.01</v>
      </c>
      <c r="EE7" s="38">
        <v>0</v>
      </c>
      <c r="EF7" s="38">
        <v>5.08</v>
      </c>
      <c r="EG7" s="38">
        <v>4.78</v>
      </c>
      <c r="EH7" s="38">
        <v>4.8499999999999996</v>
      </c>
      <c r="EI7" s="38">
        <v>4.24</v>
      </c>
      <c r="EJ7" s="38">
        <v>0.09</v>
      </c>
      <c r="EK7" s="38">
        <v>0.09</v>
      </c>
      <c r="EL7" s="38">
        <v>0.13</v>
      </c>
      <c r="EM7" s="38">
        <v>0.36</v>
      </c>
      <c r="EN7" s="38">
        <v>0.39</v>
      </c>
      <c r="EO7" s="38">
        <v>0.3</v>
      </c>
    </row>
    <row r="8" spans="1:148" x14ac:dyDescent="0.2">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2">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2">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2">
      <c r="B11">
        <v>4</v>
      </c>
      <c r="C11">
        <v>3</v>
      </c>
      <c r="D11">
        <v>2</v>
      </c>
      <c r="E11">
        <v>1</v>
      </c>
      <c r="F11">
        <v>0</v>
      </c>
      <c r="G11" t="s">
        <v>108</v>
      </c>
    </row>
    <row r="12" spans="1:148" x14ac:dyDescent="0.2">
      <c r="B12">
        <v>1</v>
      </c>
      <c r="C12">
        <v>1</v>
      </c>
      <c r="D12">
        <v>1</v>
      </c>
      <c r="E12">
        <v>1</v>
      </c>
      <c r="F12">
        <v>2</v>
      </c>
      <c r="G12" t="s">
        <v>109</v>
      </c>
    </row>
    <row r="13" spans="1:148" x14ac:dyDescent="0.2">
      <c r="B13" t="s">
        <v>110</v>
      </c>
      <c r="C13" t="s">
        <v>111</v>
      </c>
      <c r="D13" t="s">
        <v>112</v>
      </c>
      <c r="E13" t="s">
        <v>113</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2022-01-12T08:04:24Z</cp:lastPrinted>
  <dcterms:created xsi:type="dcterms:W3CDTF">2021-12-03T07:25:16Z</dcterms:created>
  <dcterms:modified xsi:type="dcterms:W3CDTF">2022-02-10T07:44:44Z</dcterms:modified>
  <cp:category/>
</cp:coreProperties>
</file>