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aoka-hirosato\Desktop\経営比較分析表（R2決算）\【経営比較分析表】2020_242152_47_140\"/>
    </mc:Choice>
  </mc:AlternateContent>
  <workbookProtection workbookAlgorithmName="SHA-512" workbookHashValue="3BShagRxQBcigYctX7OgbEgDe4Rr6yqDPElPuVdnF/23XP372x5vLavS1NNC79d7E+WDtnkWRmhXL0bBXxoKiQ==" workbookSaltValue="ijPAaDGywmyedT+z/w7QK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Z30" i="4" l="1"/>
  <c r="BK76" i="4"/>
  <c r="LH51" i="4"/>
  <c r="GQ30" i="4"/>
  <c r="LT76" i="4"/>
  <c r="GQ51" i="4"/>
  <c r="LH30" i="4"/>
  <c r="IE76" i="4"/>
  <c r="BZ51" i="4"/>
  <c r="BG30" i="4"/>
  <c r="KO30" i="4"/>
  <c r="HP76" i="4"/>
  <c r="BG51" i="4"/>
  <c r="FX30" i="4"/>
  <c r="AV76" i="4"/>
  <c r="KO51" i="4"/>
  <c r="LE76" i="4"/>
  <c r="FX51" i="4"/>
  <c r="KP76" i="4"/>
  <c r="HA76" i="4"/>
  <c r="AN51" i="4"/>
  <c r="FE30" i="4"/>
  <c r="AN30" i="4"/>
  <c r="FE51" i="4"/>
  <c r="AG76" i="4"/>
  <c r="JV51" i="4"/>
  <c r="JV30" i="4"/>
  <c r="R76" i="4"/>
  <c r="JC51" i="4"/>
  <c r="KA76" i="4"/>
  <c r="EL51" i="4"/>
  <c r="JC30" i="4"/>
  <c r="GL76" i="4"/>
  <c r="U51" i="4"/>
  <c r="EL30" i="4"/>
  <c r="U30" i="4"/>
</calcChain>
</file>

<file path=xl/sharedStrings.xml><?xml version="1.0" encoding="utf-8"?>
<sst xmlns="http://schemas.openxmlformats.org/spreadsheetml/2006/main" count="334" uniqueCount="125">
  <si>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</si>
  <si>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</si>
  <si>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</si>
  <si>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</si>
  <si>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</si>
  <si>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</si>
  <si>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</si>
  <si>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</si>
  <si>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</si>
  <si>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</si>
  <si>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</si>
  <si>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</si>
  <si>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</si>
  <si>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</si>
  <si>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</si>
  <si>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</si>
  <si>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</si>
  <si>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</si>
  <si>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</si>
  <si>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</si>
  <si>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</si>
  <si>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</si>
  <si>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</si>
  <si>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</si>
  <si>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</si>
  <si>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</si>
  <si>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</si>
  <si>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</si>
  <si>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</si>
  <si>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</si>
  <si>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</si>
  <si>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</si>
  <si>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</si>
  <si>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</si>
  <si>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</si>
  <si>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</si>
  <si>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</si>
  <si>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</si>
  <si>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</si>
  <si>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</si>
  <si>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</si>
  <si>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</si>
  <si>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</si>
  <si>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</si>
  <si>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</si>
  <si>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</si>
  <si>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</si>
  <si>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</si>
  <si>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</si>
  <si>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</si>
  <si>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</si>
  <si>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</si>
  <si>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</si>
  <si>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</si>
  <si>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</si>
  <si>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</si>
  <si>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</si>
  <si>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</si>
  <si>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</si>
  <si>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</si>
  <si>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</si>
  <si>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</si>
  <si>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</si>
  <si>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</si>
  <si>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</si>
  <si>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</si>
  <si>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</si>
  <si>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</si>
  <si>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</si>
  <si>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</si>
  <si>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</si>
  <si>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</si>
  <si>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</si>
  <si>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</si>
  <si>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</si>
  <si>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</si>
  <si>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</si>
  <si>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</si>
  <si>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</si>
  <si>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</si>
  <si>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</si>
  <si>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</si>
  <si>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</si>
  <si>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</si>
  <si>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</si>
  <si>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</si>
  <si>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</si>
  <si>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</si>
  <si>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</si>
  <si>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</si>
  <si>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</si>
  <si>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</si>
  <si>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</si>
  <si>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</si>
  <si>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</si>
  <si>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</si>
  <si>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</si>
  <si>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</si>
  <si>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</si>
  <si>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</si>
  <si>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</si>
  <si>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</si>
  <si>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</si>
  <si>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</si>
  <si>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志摩市</t>
  </si>
  <si>
    <t>志摩磯部駅前広場東側駐車場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</si>
  <si>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</si>
  <si>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</si>
  <si>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</si>
  <si>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</si>
  <si>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</si>
  <si>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</si>
  <si>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</si>
  <si>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</si>
  <si>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</si>
  <si>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</si>
  <si>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</si>
  <si>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</si>
  <si>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</si>
  <si>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</si>
  <si>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</si>
  <si>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・施設は舗装、案内看板、照明灯程度であり、駐車台数も18台と比較的小規模である。</t>
    <rPh sb="1" eb="3">
      <t>シセツ</t>
    </rPh>
    <rPh sb="4" eb="6">
      <t>ホソウ</t>
    </rPh>
    <rPh sb="7" eb="11">
      <t>アンナイカンバン</t>
    </rPh>
    <rPh sb="12" eb="15">
      <t>ショウメイトウ</t>
    </rPh>
    <rPh sb="15" eb="17">
      <t>テイド</t>
    </rPh>
    <rPh sb="21" eb="23">
      <t>チュウシャ</t>
    </rPh>
    <rPh sb="23" eb="25">
      <t>ダイスウ</t>
    </rPh>
    <rPh sb="28" eb="29">
      <t>ダイ</t>
    </rPh>
    <rPh sb="30" eb="33">
      <t>ヒカクテキ</t>
    </rPh>
    <rPh sb="33" eb="36">
      <t>ショウキボ</t>
    </rPh>
    <phoneticPr fontId="5"/>
  </si>
  <si>
    <t>駅前広場に隣接して設置されており、利用形態として通勤・通学で利用されている月極駐車場である。
・駅舎にも隣接しているものの、駅前大通りから駅舎を挟んで反対側に位置していることから当該月極駐車区画に対して半数程度の契約数となっている。</t>
    <rPh sb="0" eb="4">
      <t>エキマエヒロバ</t>
    </rPh>
    <rPh sb="5" eb="7">
      <t>リンセツ</t>
    </rPh>
    <rPh sb="9" eb="11">
      <t>セッチ</t>
    </rPh>
    <rPh sb="17" eb="21">
      <t>リヨウケイタイ</t>
    </rPh>
    <rPh sb="24" eb="26">
      <t>ツウキン</t>
    </rPh>
    <rPh sb="27" eb="29">
      <t>ツウガク</t>
    </rPh>
    <rPh sb="30" eb="32">
      <t>リヨウ</t>
    </rPh>
    <rPh sb="37" eb="39">
      <t>ツキギメ</t>
    </rPh>
    <rPh sb="39" eb="42">
      <t>チュウシャジョウ</t>
    </rPh>
    <rPh sb="62" eb="64">
      <t>エキマエ</t>
    </rPh>
    <rPh sb="64" eb="66">
      <t>オオドオ</t>
    </rPh>
    <rPh sb="69" eb="71">
      <t>エキシャ</t>
    </rPh>
    <rPh sb="72" eb="73">
      <t>ハサ</t>
    </rPh>
    <rPh sb="75" eb="78">
      <t>ハンタイガワ</t>
    </rPh>
    <rPh sb="79" eb="81">
      <t>イチ</t>
    </rPh>
    <rPh sb="89" eb="93">
      <t>トウガイツキギメ</t>
    </rPh>
    <rPh sb="93" eb="97">
      <t>チュウシャクカク</t>
    </rPh>
    <rPh sb="98" eb="99">
      <t>タイ</t>
    </rPh>
    <rPh sb="101" eb="105">
      <t>ハンスウテイド</t>
    </rPh>
    <rPh sb="106" eb="108">
      <t>ケイヤク</t>
    </rPh>
    <rPh sb="108" eb="109">
      <t>スウ</t>
    </rPh>
    <phoneticPr fontId="5"/>
  </si>
  <si>
    <t>・令和2年10月より月極駐車場として供用開始している。新型コロナウイルス感染症拡大の影響により在宅勤務等で駅の利用が減少しているため駐車場についても契約数は半分程度になっている。
・今後についてはコロナの影響で先行き不透明であり、現状では同水準を維持していくものと考えられる。</t>
    <rPh sb="1" eb="3">
      <t>レイワ</t>
    </rPh>
    <rPh sb="4" eb="5">
      <t>ネン</t>
    </rPh>
    <rPh sb="7" eb="8">
      <t>ガツ</t>
    </rPh>
    <rPh sb="10" eb="12">
      <t>ツキギメ</t>
    </rPh>
    <rPh sb="12" eb="15">
      <t>チュウシャジョウ</t>
    </rPh>
    <rPh sb="18" eb="20">
      <t>キョウヨウ</t>
    </rPh>
    <rPh sb="20" eb="22">
      <t>カイシ</t>
    </rPh>
    <rPh sb="27" eb="29">
      <t>シンガタ</t>
    </rPh>
    <rPh sb="36" eb="39">
      <t>カンセンショウ</t>
    </rPh>
    <rPh sb="39" eb="41">
      <t>カクダイ</t>
    </rPh>
    <rPh sb="42" eb="44">
      <t>エイキョウ</t>
    </rPh>
    <rPh sb="47" eb="49">
      <t>ザイタク</t>
    </rPh>
    <rPh sb="49" eb="51">
      <t>キンム</t>
    </rPh>
    <rPh sb="51" eb="52">
      <t>トウ</t>
    </rPh>
    <rPh sb="53" eb="54">
      <t>エキ</t>
    </rPh>
    <rPh sb="55" eb="57">
      <t>リヨウ</t>
    </rPh>
    <rPh sb="58" eb="60">
      <t>ゲンショウ</t>
    </rPh>
    <rPh sb="66" eb="69">
      <t>チュウシャジョウ</t>
    </rPh>
    <rPh sb="74" eb="76">
      <t>ケイヤク</t>
    </rPh>
    <rPh sb="76" eb="77">
      <t>スウ</t>
    </rPh>
    <rPh sb="78" eb="80">
      <t>ハンブン</t>
    </rPh>
    <rPh sb="80" eb="82">
      <t>テイド</t>
    </rPh>
    <rPh sb="91" eb="93">
      <t>コンゴ</t>
    </rPh>
    <rPh sb="102" eb="104">
      <t>エイキョウ</t>
    </rPh>
    <rPh sb="105" eb="107">
      <t>サキユ</t>
    </rPh>
    <rPh sb="108" eb="111">
      <t>フトウメイ</t>
    </rPh>
    <rPh sb="115" eb="117">
      <t>ゲンジョウ</t>
    </rPh>
    <rPh sb="119" eb="122">
      <t>ドウスイジュン</t>
    </rPh>
    <rPh sb="123" eb="125">
      <t>イジ</t>
    </rPh>
    <rPh sb="132" eb="133">
      <t>カンガ</t>
    </rPh>
    <phoneticPr fontId="5"/>
  </si>
  <si>
    <t>・令和2年10月1日に供用開始したため、工事費が発生しており他会計より繰り入れている。
・経費としては口座振替手数料及び除草・清掃費用がかかっているのみである。</t>
    <rPh sb="1" eb="3">
      <t>レイワ</t>
    </rPh>
    <rPh sb="4" eb="5">
      <t>ネン</t>
    </rPh>
    <rPh sb="7" eb="8">
      <t>ガツ</t>
    </rPh>
    <rPh sb="9" eb="10">
      <t>ニチ</t>
    </rPh>
    <rPh sb="11" eb="13">
      <t>キョウヨウ</t>
    </rPh>
    <rPh sb="13" eb="15">
      <t>カイシ</t>
    </rPh>
    <rPh sb="20" eb="22">
      <t>コウジ</t>
    </rPh>
    <rPh sb="22" eb="23">
      <t>ヒ</t>
    </rPh>
    <rPh sb="24" eb="26">
      <t>ハッセイ</t>
    </rPh>
    <rPh sb="30" eb="31">
      <t>タ</t>
    </rPh>
    <rPh sb="31" eb="33">
      <t>カイケイ</t>
    </rPh>
    <rPh sb="35" eb="36">
      <t>ク</t>
    </rPh>
    <rPh sb="37" eb="38">
      <t>イ</t>
    </rPh>
    <rPh sb="45" eb="47">
      <t>ケイヒ</t>
    </rPh>
    <rPh sb="51" eb="53">
      <t>コウザ</t>
    </rPh>
    <rPh sb="53" eb="55">
      <t>フリカエ</t>
    </rPh>
    <rPh sb="55" eb="58">
      <t>テスウリョウ</t>
    </rPh>
    <rPh sb="58" eb="59">
      <t>オヨ</t>
    </rPh>
    <rPh sb="60" eb="62">
      <t>ジョソウ</t>
    </rPh>
    <rPh sb="63" eb="65">
      <t>セイソウ</t>
    </rPh>
    <rPh sb="65" eb="67">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</si>
</sst>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45D2-432B-9BE0-FD233ED51DA6}"/>
            </c:ext>
          </c:extLst>
        </c:ser>
        <c:dLbls>
          <c:showLegendKey val="0"/>
          <c:showVal val="0"/>
          <c:showCatName val="0"/>
          <c:showSerName val="0"/>
          <c:showPercent val="0"/>
          <c:showBubbleSize val="0"/>
        </c:dLbls>
        <c:gapWidth val="150"/>
        <c:axId val="323876688"/>
        <c:axId val="3233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385.7</c:v>
                </c:pt>
              </c:numCache>
            </c:numRef>
          </c:val>
          <c:smooth val="0"/>
          <c:extLst xmlns:c16r2="http://schemas.microsoft.com/office/drawing/2015/06/chart">
            <c:ext xmlns:c16="http://schemas.microsoft.com/office/drawing/2014/chart" uri="{C3380CC4-5D6E-409C-BE32-E72D297353CC}">
              <c16:uniqueId val="{00000001-45D2-432B-9BE0-FD233ED51DA6}"/>
            </c:ext>
          </c:extLst>
        </c:ser>
        <c:dLbls>
          <c:showLegendKey val="0"/>
          <c:showVal val="0"/>
          <c:showCatName val="0"/>
          <c:showSerName val="0"/>
          <c:showPercent val="0"/>
          <c:showBubbleSize val="0"/>
        </c:dLbls>
        <c:marker val="1"/>
        <c:smooth val="0"/>
        <c:axId val="323876688"/>
        <c:axId val="323371392"/>
      </c:lineChart>
      <c:catAx>
        <c:axId val="323876688"/>
        <c:scaling>
          <c:orientation val="minMax"/>
        </c:scaling>
        <c:delete val="1"/>
        <c:axPos val="b"/>
        <c:numFmt formatCode="General" sourceLinked="1"/>
        <c:majorTickMark val="none"/>
        <c:minorTickMark val="none"/>
        <c:tickLblPos val="none"/>
        <c:crossAx val="323371392"/>
        <c:crosses val="autoZero"/>
        <c:auto val="1"/>
        <c:lblAlgn val="ctr"/>
        <c:lblOffset val="100"/>
        <c:noMultiLvlLbl val="1"/>
      </c:catAx>
      <c:valAx>
        <c:axId val="3233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7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72FB-4C11-821E-CC908E77B9D2}"/>
            </c:ext>
          </c:extLst>
        </c:ser>
        <c:dLbls>
          <c:showLegendKey val="0"/>
          <c:showVal val="0"/>
          <c:showCatName val="0"/>
          <c:showSerName val="0"/>
          <c:showPercent val="0"/>
          <c:showBubbleSize val="0"/>
        </c:dLbls>
        <c:gapWidth val="150"/>
        <c:axId val="325742976"/>
        <c:axId val="3257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#N/A</c:v>
                </c:pt>
                <c:pt idx="4">
                  <c:v>70.3</c:v>
                </c:pt>
              </c:numCache>
            </c:numRef>
          </c:val>
          <c:smooth val="0"/>
          <c:extLst xmlns:c16r2="http://schemas.microsoft.com/office/drawing/2015/06/chart">
            <c:ext xmlns:c16="http://schemas.microsoft.com/office/drawing/2014/chart" uri="{C3380CC4-5D6E-409C-BE32-E72D297353CC}">
              <c16:uniqueId val="{00000001-72FB-4C11-821E-CC908E77B9D2}"/>
            </c:ext>
          </c:extLst>
        </c:ser>
        <c:dLbls>
          <c:showLegendKey val="0"/>
          <c:showVal val="0"/>
          <c:showCatName val="0"/>
          <c:showSerName val="0"/>
          <c:showPercent val="0"/>
          <c:showBubbleSize val="0"/>
        </c:dLbls>
        <c:marker val="1"/>
        <c:smooth val="0"/>
        <c:axId val="325742976"/>
        <c:axId val="325743360"/>
      </c:lineChart>
      <c:catAx>
        <c:axId val="325742976"/>
        <c:scaling>
          <c:orientation val="minMax"/>
        </c:scaling>
        <c:delete val="1"/>
        <c:axPos val="b"/>
        <c:numFmt formatCode="General" sourceLinked="1"/>
        <c:majorTickMark val="none"/>
        <c:minorTickMark val="none"/>
        <c:tickLblPos val="none"/>
        <c:crossAx val="325743360"/>
        <c:crosses val="autoZero"/>
        <c:auto val="1"/>
        <c:lblAlgn val="ctr"/>
        <c:lblOffset val="100"/>
        <c:noMultiLvlLbl val="1"/>
      </c:catAx>
      <c:valAx>
        <c:axId val="32574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74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A64-4589-92F7-DEB08ECB261F}"/>
            </c:ext>
          </c:extLst>
        </c:ser>
        <c:dLbls>
          <c:showLegendKey val="0"/>
          <c:showVal val="0"/>
          <c:showCatName val="0"/>
          <c:showSerName val="0"/>
          <c:showPercent val="0"/>
          <c:showBubbleSize val="0"/>
        </c:dLbls>
        <c:gapWidth val="150"/>
        <c:axId val="326047856"/>
        <c:axId val="32605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A64-4589-92F7-DEB08ECB261F}"/>
            </c:ext>
          </c:extLst>
        </c:ser>
        <c:dLbls>
          <c:showLegendKey val="0"/>
          <c:showVal val="0"/>
          <c:showCatName val="0"/>
          <c:showSerName val="0"/>
          <c:showPercent val="0"/>
          <c:showBubbleSize val="0"/>
        </c:dLbls>
        <c:marker val="1"/>
        <c:smooth val="0"/>
        <c:axId val="326047856"/>
        <c:axId val="326056440"/>
      </c:lineChart>
      <c:catAx>
        <c:axId val="326047856"/>
        <c:scaling>
          <c:orientation val="minMax"/>
        </c:scaling>
        <c:delete val="1"/>
        <c:axPos val="b"/>
        <c:numFmt formatCode="General" sourceLinked="1"/>
        <c:majorTickMark val="none"/>
        <c:minorTickMark val="none"/>
        <c:tickLblPos val="none"/>
        <c:crossAx val="326056440"/>
        <c:crosses val="autoZero"/>
        <c:auto val="1"/>
        <c:lblAlgn val="ctr"/>
        <c:lblOffset val="100"/>
        <c:noMultiLvlLbl val="1"/>
      </c:catAx>
      <c:valAx>
        <c:axId val="326056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04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003-4379-A067-3B13517097A0}"/>
            </c:ext>
          </c:extLst>
        </c:ser>
        <c:dLbls>
          <c:showLegendKey val="0"/>
          <c:showVal val="0"/>
          <c:showCatName val="0"/>
          <c:showSerName val="0"/>
          <c:showPercent val="0"/>
          <c:showBubbleSize val="0"/>
        </c:dLbls>
        <c:gapWidth val="150"/>
        <c:axId val="326201664"/>
        <c:axId val="326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003-4379-A067-3B13517097A0}"/>
            </c:ext>
          </c:extLst>
        </c:ser>
        <c:dLbls>
          <c:showLegendKey val="0"/>
          <c:showVal val="0"/>
          <c:showCatName val="0"/>
          <c:showSerName val="0"/>
          <c:showPercent val="0"/>
          <c:showBubbleSize val="0"/>
        </c:dLbls>
        <c:marker val="1"/>
        <c:smooth val="0"/>
        <c:axId val="326201664"/>
        <c:axId val="326202048"/>
      </c:lineChart>
      <c:catAx>
        <c:axId val="326201664"/>
        <c:scaling>
          <c:orientation val="minMax"/>
        </c:scaling>
        <c:delete val="1"/>
        <c:axPos val="b"/>
        <c:numFmt formatCode="General" sourceLinked="1"/>
        <c:majorTickMark val="none"/>
        <c:minorTickMark val="none"/>
        <c:tickLblPos val="none"/>
        <c:crossAx val="326202048"/>
        <c:crosses val="autoZero"/>
        <c:auto val="1"/>
        <c:lblAlgn val="ctr"/>
        <c:lblOffset val="100"/>
        <c:noMultiLvlLbl val="1"/>
      </c:catAx>
      <c:valAx>
        <c:axId val="32620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20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#N/A</c:v>
                </c:pt>
                <c:pt idx="2">
                  <c:v>#N/A</c:v>
                </c:pt>
                <c:pt idx="3">
                  <c:v>#N/A</c:v>
                </c:pt>
                <c:pt idx="4">
                  <c:v>81.7</c:v>
                </c:pt>
              </c:numCache>
            </c:numRef>
          </c:val>
          <c:extLst xmlns:c16r2="http://schemas.microsoft.com/office/drawing/2015/06/chart">
            <c:ext xmlns:c16="http://schemas.microsoft.com/office/drawing/2014/chart" uri="{C3380CC4-5D6E-409C-BE32-E72D297353CC}">
              <c16:uniqueId val="{00000000-31BA-443E-B918-6FA16AB39A39}"/>
            </c:ext>
          </c:extLst>
        </c:ser>
        <c:dLbls>
          <c:showLegendKey val="0"/>
          <c:showVal val="0"/>
          <c:showCatName val="0"/>
          <c:showSerName val="0"/>
          <c:showPercent val="0"/>
          <c:showBubbleSize val="0"/>
        </c:dLbls>
        <c:gapWidth val="150"/>
        <c:axId val="323034088"/>
        <c:axId val="32303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9</c:v>
                </c:pt>
              </c:numCache>
            </c:numRef>
          </c:val>
          <c:smooth val="0"/>
          <c:extLst xmlns:c16r2="http://schemas.microsoft.com/office/drawing/2015/06/chart">
            <c:ext xmlns:c16="http://schemas.microsoft.com/office/drawing/2014/chart" uri="{C3380CC4-5D6E-409C-BE32-E72D297353CC}">
              <c16:uniqueId val="{00000001-31BA-443E-B918-6FA16AB39A39}"/>
            </c:ext>
          </c:extLst>
        </c:ser>
        <c:dLbls>
          <c:showLegendKey val="0"/>
          <c:showVal val="0"/>
          <c:showCatName val="0"/>
          <c:showSerName val="0"/>
          <c:showPercent val="0"/>
          <c:showBubbleSize val="0"/>
        </c:dLbls>
        <c:marker val="1"/>
        <c:smooth val="0"/>
        <c:axId val="323034088"/>
        <c:axId val="323036048"/>
      </c:lineChart>
      <c:catAx>
        <c:axId val="323034088"/>
        <c:scaling>
          <c:orientation val="minMax"/>
        </c:scaling>
        <c:delete val="1"/>
        <c:axPos val="b"/>
        <c:numFmt formatCode="General" sourceLinked="1"/>
        <c:majorTickMark val="none"/>
        <c:minorTickMark val="none"/>
        <c:tickLblPos val="none"/>
        <c:crossAx val="323036048"/>
        <c:crosses val="autoZero"/>
        <c:auto val="1"/>
        <c:lblAlgn val="ctr"/>
        <c:lblOffset val="100"/>
        <c:noMultiLvlLbl val="1"/>
      </c:catAx>
      <c:valAx>
        <c:axId val="32303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03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#N/A</c:v>
                </c:pt>
                <c:pt idx="3">
                  <c:v>#N/A</c:v>
                </c:pt>
                <c:pt idx="4">
                  <c:v>589</c:v>
                </c:pt>
              </c:numCache>
            </c:numRef>
          </c:val>
          <c:extLst xmlns:c16r2="http://schemas.microsoft.com/office/drawing/2015/06/chart">
            <c:ext xmlns:c16="http://schemas.microsoft.com/office/drawing/2014/chart" uri="{C3380CC4-5D6E-409C-BE32-E72D297353CC}">
              <c16:uniqueId val="{00000000-4CC7-4DE3-9835-FE5E91976919}"/>
            </c:ext>
          </c:extLst>
        </c:ser>
        <c:dLbls>
          <c:showLegendKey val="0"/>
          <c:showVal val="0"/>
          <c:showCatName val="0"/>
          <c:showSerName val="0"/>
          <c:showPercent val="0"/>
          <c:showBubbleSize val="0"/>
        </c:dLbls>
        <c:gapWidth val="150"/>
        <c:axId val="326280960"/>
        <c:axId val="32628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405</c:v>
                </c:pt>
              </c:numCache>
            </c:numRef>
          </c:val>
          <c:smooth val="0"/>
          <c:extLst xmlns:c16r2="http://schemas.microsoft.com/office/drawing/2015/06/chart">
            <c:ext xmlns:c16="http://schemas.microsoft.com/office/drawing/2014/chart" uri="{C3380CC4-5D6E-409C-BE32-E72D297353CC}">
              <c16:uniqueId val="{00000001-4CC7-4DE3-9835-FE5E91976919}"/>
            </c:ext>
          </c:extLst>
        </c:ser>
        <c:dLbls>
          <c:showLegendKey val="0"/>
          <c:showVal val="0"/>
          <c:showCatName val="0"/>
          <c:showSerName val="0"/>
          <c:showPercent val="0"/>
          <c:showBubbleSize val="0"/>
        </c:dLbls>
        <c:marker val="1"/>
        <c:smooth val="0"/>
        <c:axId val="326280960"/>
        <c:axId val="326281352"/>
      </c:lineChart>
      <c:catAx>
        <c:axId val="326280960"/>
        <c:scaling>
          <c:orientation val="minMax"/>
        </c:scaling>
        <c:delete val="1"/>
        <c:axPos val="b"/>
        <c:numFmt formatCode="General" sourceLinked="1"/>
        <c:majorTickMark val="none"/>
        <c:minorTickMark val="none"/>
        <c:tickLblPos val="none"/>
        <c:crossAx val="326281352"/>
        <c:crosses val="autoZero"/>
        <c:auto val="1"/>
        <c:lblAlgn val="ctr"/>
        <c:lblOffset val="100"/>
        <c:noMultiLvlLbl val="1"/>
      </c:catAx>
      <c:valAx>
        <c:axId val="326281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28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#N/A</c:v>
                </c:pt>
                <c:pt idx="2">
                  <c:v>#N/A</c:v>
                </c:pt>
                <c:pt idx="3">
                  <c:v>#N/A</c:v>
                </c:pt>
                <c:pt idx="4">
                  <c:v>77.8</c:v>
                </c:pt>
              </c:numCache>
            </c:numRef>
          </c:val>
          <c:extLst xmlns:c16r2="http://schemas.microsoft.com/office/drawing/2015/06/chart">
            <c:ext xmlns:c16="http://schemas.microsoft.com/office/drawing/2014/chart" uri="{C3380CC4-5D6E-409C-BE32-E72D297353CC}">
              <c16:uniqueId val="{00000000-DA03-41BD-A813-AB61980D7B0D}"/>
            </c:ext>
          </c:extLst>
        </c:ser>
        <c:dLbls>
          <c:showLegendKey val="0"/>
          <c:showVal val="0"/>
          <c:showCatName val="0"/>
          <c:showSerName val="0"/>
          <c:showPercent val="0"/>
          <c:showBubbleSize val="0"/>
        </c:dLbls>
        <c:gapWidth val="150"/>
        <c:axId val="326284488"/>
        <c:axId val="32628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#N/A</c:v>
                </c:pt>
                <c:pt idx="4">
                  <c:v>224.4</c:v>
                </c:pt>
              </c:numCache>
            </c:numRef>
          </c:val>
          <c:smooth val="0"/>
          <c:extLst xmlns:c16r2="http://schemas.microsoft.com/office/drawing/2015/06/chart">
            <c:ext xmlns:c16="http://schemas.microsoft.com/office/drawing/2014/chart" uri="{C3380CC4-5D6E-409C-BE32-E72D297353CC}">
              <c16:uniqueId val="{00000001-DA03-41BD-A813-AB61980D7B0D}"/>
            </c:ext>
          </c:extLst>
        </c:ser>
        <c:dLbls>
          <c:showLegendKey val="0"/>
          <c:showVal val="0"/>
          <c:showCatName val="0"/>
          <c:showSerName val="0"/>
          <c:showPercent val="0"/>
          <c:showBubbleSize val="0"/>
        </c:dLbls>
        <c:marker val="1"/>
        <c:smooth val="0"/>
        <c:axId val="326284488"/>
        <c:axId val="326283704"/>
      </c:lineChart>
      <c:catAx>
        <c:axId val="326284488"/>
        <c:scaling>
          <c:orientation val="minMax"/>
        </c:scaling>
        <c:delete val="1"/>
        <c:axPos val="b"/>
        <c:numFmt formatCode="General" sourceLinked="1"/>
        <c:majorTickMark val="none"/>
        <c:minorTickMark val="none"/>
        <c:tickLblPos val="none"/>
        <c:crossAx val="326283704"/>
        <c:crosses val="autoZero"/>
        <c:auto val="1"/>
        <c:lblAlgn val="ctr"/>
        <c:lblOffset val="100"/>
        <c:noMultiLvlLbl val="1"/>
      </c:catAx>
      <c:valAx>
        <c:axId val="32628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2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#N/A</c:v>
                </c:pt>
                <c:pt idx="3">
                  <c:v>#N/A</c:v>
                </c:pt>
                <c:pt idx="4">
                  <c:v>-384.7</c:v>
                </c:pt>
              </c:numCache>
            </c:numRef>
          </c:val>
          <c:extLst xmlns:c16r2="http://schemas.microsoft.com/office/drawing/2015/06/chart">
            <c:ext xmlns:c16="http://schemas.microsoft.com/office/drawing/2014/chart" uri="{C3380CC4-5D6E-409C-BE32-E72D297353CC}">
              <c16:uniqueId val="{00000000-28F9-4AB5-B218-4B250E1D579C}"/>
            </c:ext>
          </c:extLst>
        </c:ser>
        <c:dLbls>
          <c:showLegendKey val="0"/>
          <c:showVal val="0"/>
          <c:showCatName val="0"/>
          <c:showSerName val="0"/>
          <c:showPercent val="0"/>
          <c:showBubbleSize val="0"/>
        </c:dLbls>
        <c:gapWidth val="150"/>
        <c:axId val="326279392"/>
        <c:axId val="32628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-121.8</c:v>
                </c:pt>
              </c:numCache>
            </c:numRef>
          </c:val>
          <c:smooth val="0"/>
          <c:extLst xmlns:c16r2="http://schemas.microsoft.com/office/drawing/2015/06/chart">
            <c:ext xmlns:c16="http://schemas.microsoft.com/office/drawing/2014/chart" uri="{C3380CC4-5D6E-409C-BE32-E72D297353CC}">
              <c16:uniqueId val="{00000001-28F9-4AB5-B218-4B250E1D579C}"/>
            </c:ext>
          </c:extLst>
        </c:ser>
        <c:dLbls>
          <c:showLegendKey val="0"/>
          <c:showVal val="0"/>
          <c:showCatName val="0"/>
          <c:showSerName val="0"/>
          <c:showPercent val="0"/>
          <c:showBubbleSize val="0"/>
        </c:dLbls>
        <c:marker val="1"/>
        <c:smooth val="0"/>
        <c:axId val="326279392"/>
        <c:axId val="326282528"/>
      </c:lineChart>
      <c:catAx>
        <c:axId val="326279392"/>
        <c:scaling>
          <c:orientation val="minMax"/>
        </c:scaling>
        <c:delete val="1"/>
        <c:axPos val="b"/>
        <c:numFmt formatCode="General" sourceLinked="1"/>
        <c:majorTickMark val="none"/>
        <c:minorTickMark val="none"/>
        <c:tickLblPos val="none"/>
        <c:crossAx val="326282528"/>
        <c:crosses val="autoZero"/>
        <c:auto val="1"/>
        <c:lblAlgn val="ctr"/>
        <c:lblOffset val="100"/>
        <c:noMultiLvlLbl val="1"/>
      </c:catAx>
      <c:valAx>
        <c:axId val="32628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27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#N/A</c:v>
                </c:pt>
                <c:pt idx="2">
                  <c:v>#N/A</c:v>
                </c:pt>
                <c:pt idx="3">
                  <c:v>#N/A</c:v>
                </c:pt>
                <c:pt idx="4">
                  <c:v>-1464</c:v>
                </c:pt>
              </c:numCache>
            </c:numRef>
          </c:val>
          <c:extLst xmlns:c16r2="http://schemas.microsoft.com/office/drawing/2015/06/chart">
            <c:ext xmlns:c16="http://schemas.microsoft.com/office/drawing/2014/chart" uri="{C3380CC4-5D6E-409C-BE32-E72D297353CC}">
              <c16:uniqueId val="{00000000-BAE7-4B62-8B62-69D8E69ED205}"/>
            </c:ext>
          </c:extLst>
        </c:ser>
        <c:dLbls>
          <c:showLegendKey val="0"/>
          <c:showVal val="0"/>
          <c:showCatName val="0"/>
          <c:showSerName val="0"/>
          <c:showPercent val="0"/>
          <c:showBubbleSize val="0"/>
        </c:dLbls>
        <c:gapWidth val="150"/>
        <c:axId val="326280568"/>
        <c:axId val="32628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#N/A</c:v>
                </c:pt>
                <c:pt idx="4">
                  <c:v>2698</c:v>
                </c:pt>
              </c:numCache>
            </c:numRef>
          </c:val>
          <c:smooth val="0"/>
          <c:extLst xmlns:c16r2="http://schemas.microsoft.com/office/drawing/2015/06/chart">
            <c:ext xmlns:c16="http://schemas.microsoft.com/office/drawing/2014/chart" uri="{C3380CC4-5D6E-409C-BE32-E72D297353CC}">
              <c16:uniqueId val="{00000001-BAE7-4B62-8B62-69D8E69ED205}"/>
            </c:ext>
          </c:extLst>
        </c:ser>
        <c:dLbls>
          <c:showLegendKey val="0"/>
          <c:showVal val="0"/>
          <c:showCatName val="0"/>
          <c:showSerName val="0"/>
          <c:showPercent val="0"/>
          <c:showBubbleSize val="0"/>
        </c:dLbls>
        <c:marker val="1"/>
        <c:smooth val="0"/>
        <c:axId val="326280568"/>
        <c:axId val="326282920"/>
      </c:lineChart>
      <c:catAx>
        <c:axId val="326280568"/>
        <c:scaling>
          <c:orientation val="minMax"/>
        </c:scaling>
        <c:delete val="1"/>
        <c:axPos val="b"/>
        <c:numFmt formatCode="General" sourceLinked="1"/>
        <c:majorTickMark val="none"/>
        <c:minorTickMark val="none"/>
        <c:tickLblPos val="none"/>
        <c:crossAx val="326282920"/>
        <c:crosses val="autoZero"/>
        <c:auto val="1"/>
        <c:lblAlgn val="ctr"/>
        <c:lblOffset val="100"/>
        <c:noMultiLvlLbl val="1"/>
      </c:catAx>
      <c:valAx>
        <c:axId val="326282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28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56"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三重県志摩市　志摩磯部駅前広場東側駐車場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t="str">
        <f>データ!AB7</f>
        <v>-</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t="str">
        <f>データ!AM7</f>
        <v>-</v>
      </c>
      <c r="GR31" s="118"/>
      <c r="GS31" s="118"/>
      <c r="GT31" s="118"/>
      <c r="GU31" s="118"/>
      <c r="GV31" s="118"/>
      <c r="GW31" s="118"/>
      <c r="GX31" s="118"/>
      <c r="GY31" s="118"/>
      <c r="GZ31" s="118"/>
      <c r="HA31" s="118"/>
      <c r="HB31" s="118"/>
      <c r="HC31" s="118"/>
      <c r="HD31" s="118"/>
      <c r="HE31" s="118"/>
      <c r="HF31" s="118"/>
      <c r="HG31" s="118"/>
      <c r="HH31" s="118"/>
      <c r="HI31" s="118"/>
      <c r="HJ31" s="118">
        <f>データ!AN7</f>
        <v>81.7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t="str">
        <f>データ!DN7</f>
        <v>-</v>
      </c>
      <c r="LI31" s="120"/>
      <c r="LJ31" s="120"/>
      <c r="LK31" s="120"/>
      <c r="LL31" s="120"/>
      <c r="LM31" s="120"/>
      <c r="LN31" s="120"/>
      <c r="LO31" s="120"/>
      <c r="LP31" s="120"/>
      <c r="LQ31" s="120"/>
      <c r="LR31" s="120"/>
      <c r="LS31" s="120"/>
      <c r="LT31" s="120"/>
      <c r="LU31" s="120"/>
      <c r="LV31" s="120"/>
      <c r="LW31" s="120"/>
      <c r="LX31" s="120"/>
      <c r="LY31" s="120"/>
      <c r="LZ31" s="121"/>
      <c r="MA31" s="119">
        <f>データ!DO7</f>
        <v>77.8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t="str">
        <f>データ!AG7</f>
        <v>-</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t="str">
        <f>データ!AR7</f>
        <v>-</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t="str">
        <f>データ!DS7</f>
        <v>-</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t="str">
        <f>データ!AX7</f>
        <v>-</v>
      </c>
      <c r="CA52" s="125"/>
      <c r="CB52" s="125"/>
      <c r="CC52" s="125"/>
      <c r="CD52" s="125"/>
      <c r="CE52" s="125"/>
      <c r="CF52" s="125"/>
      <c r="CG52" s="125"/>
      <c r="CH52" s="125"/>
      <c r="CI52" s="125"/>
      <c r="CJ52" s="125"/>
      <c r="CK52" s="125"/>
      <c r="CL52" s="125"/>
      <c r="CM52" s="125"/>
      <c r="CN52" s="125"/>
      <c r="CO52" s="125"/>
      <c r="CP52" s="125"/>
      <c r="CQ52" s="125"/>
      <c r="CR52" s="125"/>
      <c r="CS52" s="125">
        <f>データ!AY7</f>
        <v>589</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t="str">
        <f>データ!BI7</f>
        <v>-</v>
      </c>
      <c r="GR52" s="118"/>
      <c r="GS52" s="118"/>
      <c r="GT52" s="118"/>
      <c r="GU52" s="118"/>
      <c r="GV52" s="118"/>
      <c r="GW52" s="118"/>
      <c r="GX52" s="118"/>
      <c r="GY52" s="118"/>
      <c r="GZ52" s="118"/>
      <c r="HA52" s="118"/>
      <c r="HB52" s="118"/>
      <c r="HC52" s="118"/>
      <c r="HD52" s="118"/>
      <c r="HE52" s="118"/>
      <c r="HF52" s="118"/>
      <c r="HG52" s="118"/>
      <c r="HH52" s="118"/>
      <c r="HI52" s="118"/>
      <c r="HJ52" s="118">
        <f>データ!BJ7</f>
        <v>-384.7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t="str">
        <f>データ!BT7</f>
        <v>-</v>
      </c>
      <c r="LI52" s="125"/>
      <c r="LJ52" s="125"/>
      <c r="LK52" s="125"/>
      <c r="LL52" s="125"/>
      <c r="LM52" s="125"/>
      <c r="LN52" s="125"/>
      <c r="LO52" s="125"/>
      <c r="LP52" s="125"/>
      <c r="LQ52" s="125"/>
      <c r="LR52" s="125"/>
      <c r="LS52" s="125"/>
      <c r="LT52" s="125"/>
      <c r="LU52" s="125"/>
      <c r="LV52" s="125"/>
      <c r="LW52" s="125"/>
      <c r="LX52" s="125"/>
      <c r="LY52" s="125"/>
      <c r="LZ52" s="125"/>
      <c r="MA52" s="125">
        <f>データ!BU7</f>
        <v>-1464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t="str">
        <f>データ!BC7</f>
        <v>-</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t="str">
        <f>データ!BN7</f>
        <v>-</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t="str">
        <f>データ!BY7</f>
        <v>-</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t="str">
        <f>データ!DC7</f>
        <v>-</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t="str">
        <f>データ!DH7</f>
        <v>-</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ES1f+mLEGb134yld+GXpfZuRBWbjT1O5MYglKqzagGiO+HEuCN2Yxbr/wqnOVh+/XOE8s5PJ5nHOZEdMqce/Q==" saltValue="jyuH950y/3No9YNgTCUQU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242152</v>
      </c>
      <c r="D6" s="60">
        <f t="shared" si="1"/>
        <v>47</v>
      </c>
      <c r="E6" s="60">
        <f t="shared" si="1"/>
        <v>14</v>
      </c>
      <c r="F6" s="60">
        <f t="shared" si="1"/>
        <v>0</v>
      </c>
      <c r="G6" s="60">
        <f t="shared" si="1"/>
        <v>3</v>
      </c>
      <c r="H6" s="60" t="str">
        <f>SUBSTITUTE(H8,"　","")</f>
        <v>三重県志摩市</v>
      </c>
      <c r="I6" s="60" t="str">
        <f t="shared" si="1"/>
        <v>志摩磯部駅前広場東側駐車場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0</v>
      </c>
      <c r="S6" s="62" t="str">
        <f t="shared" si="1"/>
        <v>駅</v>
      </c>
      <c r="T6" s="62" t="str">
        <f t="shared" si="1"/>
        <v>無</v>
      </c>
      <c r="U6" s="63">
        <f t="shared" si="1"/>
        <v>250</v>
      </c>
      <c r="V6" s="63">
        <f t="shared" si="1"/>
        <v>18</v>
      </c>
      <c r="W6" s="63">
        <f t="shared" si="1"/>
        <v>6</v>
      </c>
      <c r="X6" s="62" t="str">
        <f t="shared" si="1"/>
        <v>無</v>
      </c>
      <c r="Y6" s="64" t="e">
        <f>IF(Y8="-",NA(),Y8)</f>
        <v>#N/A</v>
      </c>
      <c r="Z6" s="64" t="e">
        <f t="shared" ref="Z6:AH6" si="2">IF(Z8="-",NA(),Z8)</f>
        <v>#N/A</v>
      </c>
      <c r="AA6" s="64" t="e">
        <f t="shared" si="2"/>
        <v>#N/A</v>
      </c>
      <c r="AB6" s="64" t="e">
        <f t="shared" si="2"/>
        <v>#N/A</v>
      </c>
      <c r="AC6" s="64">
        <f t="shared" si="2"/>
        <v>100</v>
      </c>
      <c r="AD6" s="64" t="e">
        <f t="shared" si="2"/>
        <v>#N/A</v>
      </c>
      <c r="AE6" s="64" t="e">
        <f t="shared" si="2"/>
        <v>#N/A</v>
      </c>
      <c r="AF6" s="64" t="e">
        <f t="shared" si="2"/>
        <v>#N/A</v>
      </c>
      <c r="AG6" s="64" t="e">
        <f t="shared" si="2"/>
        <v>#N/A</v>
      </c>
      <c r="AH6" s="64">
        <f t="shared" si="2"/>
        <v>385.7</v>
      </c>
      <c r="AI6" s="61" t="str">
        <f>IF(AI8="-","",IF(AI8="-","【-】","【"&amp;SUBSTITUTE(TEXT(AI8,"#,##0.0"),"-","△")&amp;"】"))</f>
        <v>【630.7】</v>
      </c>
      <c r="AJ6" s="64" t="e">
        <f>IF(AJ8="-",NA(),AJ8)</f>
        <v>#N/A</v>
      </c>
      <c r="AK6" s="64" t="e">
        <f t="shared" ref="AK6:AS6" si="3">IF(AK8="-",NA(),AK8)</f>
        <v>#N/A</v>
      </c>
      <c r="AL6" s="64" t="e">
        <f t="shared" si="3"/>
        <v>#N/A</v>
      </c>
      <c r="AM6" s="64" t="e">
        <f t="shared" si="3"/>
        <v>#N/A</v>
      </c>
      <c r="AN6" s="64">
        <f t="shared" si="3"/>
        <v>81.7</v>
      </c>
      <c r="AO6" s="64" t="e">
        <f t="shared" si="3"/>
        <v>#N/A</v>
      </c>
      <c r="AP6" s="64" t="e">
        <f t="shared" si="3"/>
        <v>#N/A</v>
      </c>
      <c r="AQ6" s="64" t="e">
        <f t="shared" si="3"/>
        <v>#N/A</v>
      </c>
      <c r="AR6" s="64" t="e">
        <f t="shared" si="3"/>
        <v>#N/A</v>
      </c>
      <c r="AS6" s="64">
        <f t="shared" si="3"/>
        <v>9</v>
      </c>
      <c r="AT6" s="61" t="str">
        <f>IF(AT8="-","",IF(AT8="-","【-】","【"&amp;SUBSTITUTE(TEXT(AT8,"#,##0.0"),"-","△")&amp;"】"))</f>
        <v>【8.6】</v>
      </c>
      <c r="AU6" s="65" t="e">
        <f>IF(AU8="-",NA(),AU8)</f>
        <v>#N/A</v>
      </c>
      <c r="AV6" s="65" t="e">
        <f t="shared" ref="AV6:BD6" si="4">IF(AV8="-",NA(),AV8)</f>
        <v>#N/A</v>
      </c>
      <c r="AW6" s="65" t="e">
        <f t="shared" si="4"/>
        <v>#N/A</v>
      </c>
      <c r="AX6" s="65" t="e">
        <f t="shared" si="4"/>
        <v>#N/A</v>
      </c>
      <c r="AY6" s="65">
        <f t="shared" si="4"/>
        <v>589</v>
      </c>
      <c r="AZ6" s="65" t="e">
        <f t="shared" si="4"/>
        <v>#N/A</v>
      </c>
      <c r="BA6" s="65" t="e">
        <f t="shared" si="4"/>
        <v>#N/A</v>
      </c>
      <c r="BB6" s="65" t="e">
        <f t="shared" si="4"/>
        <v>#N/A</v>
      </c>
      <c r="BC6" s="65" t="e">
        <f t="shared" si="4"/>
        <v>#N/A</v>
      </c>
      <c r="BD6" s="65">
        <f t="shared" si="4"/>
        <v>405</v>
      </c>
      <c r="BE6" s="63" t="str">
        <f>IF(BE8="-","",IF(BE8="-","【-】","【"&amp;SUBSTITUTE(TEXT(BE8,"#,##0"),"-","△")&amp;"】"))</f>
        <v>【2,345】</v>
      </c>
      <c r="BF6" s="64" t="e">
        <f>IF(BF8="-",NA(),BF8)</f>
        <v>#N/A</v>
      </c>
      <c r="BG6" s="64" t="e">
        <f t="shared" ref="BG6:BO6" si="5">IF(BG8="-",NA(),BG8)</f>
        <v>#N/A</v>
      </c>
      <c r="BH6" s="64" t="e">
        <f t="shared" si="5"/>
        <v>#N/A</v>
      </c>
      <c r="BI6" s="64" t="e">
        <f t="shared" si="5"/>
        <v>#N/A</v>
      </c>
      <c r="BJ6" s="64">
        <f t="shared" si="5"/>
        <v>-384.7</v>
      </c>
      <c r="BK6" s="64" t="e">
        <f t="shared" si="5"/>
        <v>#N/A</v>
      </c>
      <c r="BL6" s="64" t="e">
        <f t="shared" si="5"/>
        <v>#N/A</v>
      </c>
      <c r="BM6" s="64" t="e">
        <f t="shared" si="5"/>
        <v>#N/A</v>
      </c>
      <c r="BN6" s="64" t="e">
        <f t="shared" si="5"/>
        <v>#N/A</v>
      </c>
      <c r="BO6" s="64">
        <f t="shared" si="5"/>
        <v>-121.8</v>
      </c>
      <c r="BP6" s="61" t="str">
        <f>IF(BP8="-","",IF(BP8="-","【-】","【"&amp;SUBSTITUTE(TEXT(BP8,"#,##0.0"),"-","△")&amp;"】"))</f>
        <v>【△65.9】</v>
      </c>
      <c r="BQ6" s="65" t="e">
        <f>IF(BQ8="-",NA(),BQ8)</f>
        <v>#N/A</v>
      </c>
      <c r="BR6" s="65" t="e">
        <f t="shared" ref="BR6:BZ6" si="6">IF(BR8="-",NA(),BR8)</f>
        <v>#N/A</v>
      </c>
      <c r="BS6" s="65" t="e">
        <f t="shared" si="6"/>
        <v>#N/A</v>
      </c>
      <c r="BT6" s="65" t="e">
        <f t="shared" si="6"/>
        <v>#N/A</v>
      </c>
      <c r="BU6" s="65">
        <f t="shared" si="6"/>
        <v>-1464</v>
      </c>
      <c r="BV6" s="65" t="e">
        <f t="shared" si="6"/>
        <v>#N/A</v>
      </c>
      <c r="BW6" s="65" t="e">
        <f t="shared" si="6"/>
        <v>#N/A</v>
      </c>
      <c r="BX6" s="65" t="e">
        <f t="shared" si="6"/>
        <v>#N/A</v>
      </c>
      <c r="BY6" s="65" t="e">
        <f t="shared" si="6"/>
        <v>#N/A</v>
      </c>
      <c r="BZ6" s="65">
        <f t="shared" si="6"/>
        <v>2698</v>
      </c>
      <c r="CA6" s="63" t="str">
        <f>IF(CA8="-","",IF(CA8="-","【-】","【"&amp;SUBSTITUTE(TEXT(CA8,"#,##0"),"-","△")&amp;"】"))</f>
        <v>【3,932】</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t="e">
        <f>IF(CZ8="-",NA(),CZ8)</f>
        <v>#N/A</v>
      </c>
      <c r="DA6" s="64" t="e">
        <f t="shared" ref="DA6:DI6" si="8">IF(DA8="-",NA(),DA8)</f>
        <v>#N/A</v>
      </c>
      <c r="DB6" s="64" t="e">
        <f t="shared" si="8"/>
        <v>#N/A</v>
      </c>
      <c r="DC6" s="64" t="e">
        <f t="shared" si="8"/>
        <v>#N/A</v>
      </c>
      <c r="DD6" s="64">
        <f t="shared" si="8"/>
        <v>0</v>
      </c>
      <c r="DE6" s="64" t="e">
        <f t="shared" si="8"/>
        <v>#N/A</v>
      </c>
      <c r="DF6" s="64" t="e">
        <f t="shared" si="8"/>
        <v>#N/A</v>
      </c>
      <c r="DG6" s="64" t="e">
        <f t="shared" si="8"/>
        <v>#N/A</v>
      </c>
      <c r="DH6" s="64" t="e">
        <f t="shared" si="8"/>
        <v>#N/A</v>
      </c>
      <c r="DI6" s="64">
        <f t="shared" si="8"/>
        <v>70.3</v>
      </c>
      <c r="DJ6" s="61" t="str">
        <f>IF(DJ8="-","",IF(DJ8="-","【-】","【"&amp;SUBSTITUTE(TEXT(DJ8,"#,##0.0"),"-","△")&amp;"】"))</f>
        <v>【183.4】</v>
      </c>
      <c r="DK6" s="64" t="e">
        <f>IF(DK8="-",NA(),DK8)</f>
        <v>#N/A</v>
      </c>
      <c r="DL6" s="64" t="e">
        <f t="shared" ref="DL6:DT6" si="9">IF(DL8="-",NA(),DL8)</f>
        <v>#N/A</v>
      </c>
      <c r="DM6" s="64" t="e">
        <f t="shared" si="9"/>
        <v>#N/A</v>
      </c>
      <c r="DN6" s="64" t="e">
        <f t="shared" si="9"/>
        <v>#N/A</v>
      </c>
      <c r="DO6" s="64">
        <f t="shared" si="9"/>
        <v>77.8</v>
      </c>
      <c r="DP6" s="64" t="e">
        <f t="shared" si="9"/>
        <v>#N/A</v>
      </c>
      <c r="DQ6" s="64" t="e">
        <f t="shared" si="9"/>
        <v>#N/A</v>
      </c>
      <c r="DR6" s="64" t="e">
        <f t="shared" si="9"/>
        <v>#N/A</v>
      </c>
      <c r="DS6" s="64" t="e">
        <f t="shared" si="9"/>
        <v>#N/A</v>
      </c>
      <c r="DT6" s="64">
        <f t="shared" si="9"/>
        <v>224.4</v>
      </c>
      <c r="DU6" s="61" t="str">
        <f>IF(DU8="-","",IF(DU8="-","【-】","【"&amp;SUBSTITUTE(TEXT(DU8,"#,##0.0"),"-","△")&amp;"】"))</f>
        <v>【164.2】</v>
      </c>
    </row>
    <row r="7" spans="1:125" s="66" customFormat="1" x14ac:dyDescent="0.15">
      <c r="A7" s="49" t="s">
        <v>102</v>
      </c>
      <c r="B7" s="60">
        <f t="shared" ref="B7:X7" si="10">B8</f>
        <v>2020</v>
      </c>
      <c r="C7" s="60">
        <f t="shared" si="10"/>
        <v>242152</v>
      </c>
      <c r="D7" s="60">
        <f t="shared" si="10"/>
        <v>47</v>
      </c>
      <c r="E7" s="60">
        <f t="shared" si="10"/>
        <v>14</v>
      </c>
      <c r="F7" s="60">
        <f t="shared" si="10"/>
        <v>0</v>
      </c>
      <c r="G7" s="60">
        <f t="shared" si="10"/>
        <v>3</v>
      </c>
      <c r="H7" s="60" t="str">
        <f t="shared" si="10"/>
        <v>三重県　志摩市</v>
      </c>
      <c r="I7" s="60" t="str">
        <f t="shared" si="10"/>
        <v>志摩磯部駅前広場東側駐車場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0</v>
      </c>
      <c r="S7" s="62" t="str">
        <f t="shared" si="10"/>
        <v>駅</v>
      </c>
      <c r="T7" s="62" t="str">
        <f t="shared" si="10"/>
        <v>無</v>
      </c>
      <c r="U7" s="63">
        <f t="shared" si="10"/>
        <v>250</v>
      </c>
      <c r="V7" s="63">
        <f t="shared" si="10"/>
        <v>18</v>
      </c>
      <c r="W7" s="63">
        <f t="shared" si="10"/>
        <v>6</v>
      </c>
      <c r="X7" s="62" t="str">
        <f t="shared" si="10"/>
        <v>無</v>
      </c>
      <c r="Y7" s="64" t="str">
        <f>Y8</f>
        <v>-</v>
      </c>
      <c r="Z7" s="64" t="str">
        <f t="shared" ref="Z7:AH7" si="11">Z8</f>
        <v>-</v>
      </c>
      <c r="AA7" s="64" t="str">
        <f t="shared" si="11"/>
        <v>-</v>
      </c>
      <c r="AB7" s="64" t="str">
        <f t="shared" si="11"/>
        <v>-</v>
      </c>
      <c r="AC7" s="64">
        <f t="shared" si="11"/>
        <v>100</v>
      </c>
      <c r="AD7" s="64" t="str">
        <f t="shared" si="11"/>
        <v>-</v>
      </c>
      <c r="AE7" s="64" t="str">
        <f t="shared" si="11"/>
        <v>-</v>
      </c>
      <c r="AF7" s="64" t="str">
        <f t="shared" si="11"/>
        <v>-</v>
      </c>
      <c r="AG7" s="64" t="str">
        <f t="shared" si="11"/>
        <v>-</v>
      </c>
      <c r="AH7" s="64">
        <f t="shared" si="11"/>
        <v>385.7</v>
      </c>
      <c r="AI7" s="61"/>
      <c r="AJ7" s="64" t="str">
        <f>AJ8</f>
        <v>-</v>
      </c>
      <c r="AK7" s="64" t="str">
        <f t="shared" ref="AK7:AS7" si="12">AK8</f>
        <v>-</v>
      </c>
      <c r="AL7" s="64" t="str">
        <f t="shared" si="12"/>
        <v>-</v>
      </c>
      <c r="AM7" s="64" t="str">
        <f t="shared" si="12"/>
        <v>-</v>
      </c>
      <c r="AN7" s="64">
        <f t="shared" si="12"/>
        <v>81.7</v>
      </c>
      <c r="AO7" s="64" t="str">
        <f t="shared" si="12"/>
        <v>-</v>
      </c>
      <c r="AP7" s="64" t="str">
        <f t="shared" si="12"/>
        <v>-</v>
      </c>
      <c r="AQ7" s="64" t="str">
        <f t="shared" si="12"/>
        <v>-</v>
      </c>
      <c r="AR7" s="64" t="str">
        <f t="shared" si="12"/>
        <v>-</v>
      </c>
      <c r="AS7" s="64">
        <f t="shared" si="12"/>
        <v>9</v>
      </c>
      <c r="AT7" s="61"/>
      <c r="AU7" s="65" t="str">
        <f>AU8</f>
        <v>-</v>
      </c>
      <c r="AV7" s="65" t="str">
        <f t="shared" ref="AV7:BD7" si="13">AV8</f>
        <v>-</v>
      </c>
      <c r="AW7" s="65" t="str">
        <f t="shared" si="13"/>
        <v>-</v>
      </c>
      <c r="AX7" s="65" t="str">
        <f t="shared" si="13"/>
        <v>-</v>
      </c>
      <c r="AY7" s="65">
        <f t="shared" si="13"/>
        <v>589</v>
      </c>
      <c r="AZ7" s="65" t="str">
        <f t="shared" si="13"/>
        <v>-</v>
      </c>
      <c r="BA7" s="65" t="str">
        <f t="shared" si="13"/>
        <v>-</v>
      </c>
      <c r="BB7" s="65" t="str">
        <f t="shared" si="13"/>
        <v>-</v>
      </c>
      <c r="BC7" s="65" t="str">
        <f t="shared" si="13"/>
        <v>-</v>
      </c>
      <c r="BD7" s="65">
        <f t="shared" si="13"/>
        <v>405</v>
      </c>
      <c r="BE7" s="63"/>
      <c r="BF7" s="64" t="str">
        <f>BF8</f>
        <v>-</v>
      </c>
      <c r="BG7" s="64" t="str">
        <f t="shared" ref="BG7:BO7" si="14">BG8</f>
        <v>-</v>
      </c>
      <c r="BH7" s="64" t="str">
        <f t="shared" si="14"/>
        <v>-</v>
      </c>
      <c r="BI7" s="64" t="str">
        <f t="shared" si="14"/>
        <v>-</v>
      </c>
      <c r="BJ7" s="64">
        <f t="shared" si="14"/>
        <v>-384.7</v>
      </c>
      <c r="BK7" s="64" t="str">
        <f t="shared" si="14"/>
        <v>-</v>
      </c>
      <c r="BL7" s="64" t="str">
        <f t="shared" si="14"/>
        <v>-</v>
      </c>
      <c r="BM7" s="64" t="str">
        <f t="shared" si="14"/>
        <v>-</v>
      </c>
      <c r="BN7" s="64" t="str">
        <f t="shared" si="14"/>
        <v>-</v>
      </c>
      <c r="BO7" s="64">
        <f t="shared" si="14"/>
        <v>-121.8</v>
      </c>
      <c r="BP7" s="61"/>
      <c r="BQ7" s="65" t="str">
        <f>BQ8</f>
        <v>-</v>
      </c>
      <c r="BR7" s="65" t="str">
        <f t="shared" ref="BR7:BZ7" si="15">BR8</f>
        <v>-</v>
      </c>
      <c r="BS7" s="65" t="str">
        <f t="shared" si="15"/>
        <v>-</v>
      </c>
      <c r="BT7" s="65" t="str">
        <f t="shared" si="15"/>
        <v>-</v>
      </c>
      <c r="BU7" s="65">
        <f t="shared" si="15"/>
        <v>-1464</v>
      </c>
      <c r="BV7" s="65" t="str">
        <f t="shared" si="15"/>
        <v>-</v>
      </c>
      <c r="BW7" s="65" t="str">
        <f t="shared" si="15"/>
        <v>-</v>
      </c>
      <c r="BX7" s="65" t="str">
        <f t="shared" si="15"/>
        <v>-</v>
      </c>
      <c r="BY7" s="65" t="str">
        <f t="shared" si="15"/>
        <v>-</v>
      </c>
      <c r="BZ7" s="65">
        <f t="shared" si="15"/>
        <v>2698</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0</v>
      </c>
      <c r="CO7" s="64" t="s">
        <v>103</v>
      </c>
      <c r="CP7" s="64" t="s">
        <v>103</v>
      </c>
      <c r="CQ7" s="64" t="s">
        <v>103</v>
      </c>
      <c r="CR7" s="64" t="s">
        <v>103</v>
      </c>
      <c r="CS7" s="64" t="s">
        <v>103</v>
      </c>
      <c r="CT7" s="64" t="s">
        <v>103</v>
      </c>
      <c r="CU7" s="64" t="s">
        <v>103</v>
      </c>
      <c r="CV7" s="64" t="s">
        <v>103</v>
      </c>
      <c r="CW7" s="64" t="s">
        <v>103</v>
      </c>
      <c r="CX7" s="64" t="s">
        <v>101</v>
      </c>
      <c r="CY7" s="61"/>
      <c r="CZ7" s="64" t="str">
        <f>CZ8</f>
        <v>-</v>
      </c>
      <c r="DA7" s="64" t="str">
        <f t="shared" ref="DA7:DI7" si="16">DA8</f>
        <v>-</v>
      </c>
      <c r="DB7" s="64" t="str">
        <f t="shared" si="16"/>
        <v>-</v>
      </c>
      <c r="DC7" s="64" t="str">
        <f t="shared" si="16"/>
        <v>-</v>
      </c>
      <c r="DD7" s="64">
        <f t="shared" si="16"/>
        <v>0</v>
      </c>
      <c r="DE7" s="64" t="str">
        <f t="shared" si="16"/>
        <v>-</v>
      </c>
      <c r="DF7" s="64" t="str">
        <f t="shared" si="16"/>
        <v>-</v>
      </c>
      <c r="DG7" s="64" t="str">
        <f t="shared" si="16"/>
        <v>-</v>
      </c>
      <c r="DH7" s="64" t="str">
        <f t="shared" si="16"/>
        <v>-</v>
      </c>
      <c r="DI7" s="64">
        <f t="shared" si="16"/>
        <v>70.3</v>
      </c>
      <c r="DJ7" s="61"/>
      <c r="DK7" s="64" t="str">
        <f>DK8</f>
        <v>-</v>
      </c>
      <c r="DL7" s="64" t="str">
        <f t="shared" ref="DL7:DT7" si="17">DL8</f>
        <v>-</v>
      </c>
      <c r="DM7" s="64" t="str">
        <f t="shared" si="17"/>
        <v>-</v>
      </c>
      <c r="DN7" s="64" t="str">
        <f t="shared" si="17"/>
        <v>-</v>
      </c>
      <c r="DO7" s="64">
        <f t="shared" si="17"/>
        <v>77.8</v>
      </c>
      <c r="DP7" s="64" t="str">
        <f t="shared" si="17"/>
        <v>-</v>
      </c>
      <c r="DQ7" s="64" t="str">
        <f t="shared" si="17"/>
        <v>-</v>
      </c>
      <c r="DR7" s="64" t="str">
        <f t="shared" si="17"/>
        <v>-</v>
      </c>
      <c r="DS7" s="64" t="str">
        <f t="shared" si="17"/>
        <v>-</v>
      </c>
      <c r="DT7" s="64">
        <f t="shared" si="17"/>
        <v>224.4</v>
      </c>
      <c r="DU7" s="61"/>
    </row>
    <row r="8" spans="1:125" s="66" customFormat="1" x14ac:dyDescent="0.15">
      <c r="A8" s="49"/>
      <c r="B8" s="67">
        <v>2020</v>
      </c>
      <c r="C8" s="67">
        <v>242152</v>
      </c>
      <c r="D8" s="67">
        <v>47</v>
      </c>
      <c r="E8" s="67">
        <v>14</v>
      </c>
      <c r="F8" s="67">
        <v>0</v>
      </c>
      <c r="G8" s="67">
        <v>3</v>
      </c>
      <c r="H8" s="67" t="s">
        <v>104</v>
      </c>
      <c r="I8" s="67" t="s">
        <v>105</v>
      </c>
      <c r="J8" s="67" t="s">
        <v>106</v>
      </c>
      <c r="K8" s="67" t="s">
        <v>107</v>
      </c>
      <c r="L8" s="67" t="s">
        <v>108</v>
      </c>
      <c r="M8" s="67" t="s">
        <v>109</v>
      </c>
      <c r="N8" s="67" t="s">
        <v>110</v>
      </c>
      <c r="O8" s="68" t="s">
        <v>111</v>
      </c>
      <c r="P8" s="69" t="s">
        <v>112</v>
      </c>
      <c r="Q8" s="69" t="s">
        <v>113</v>
      </c>
      <c r="R8" s="70">
        <v>0</v>
      </c>
      <c r="S8" s="69" t="s">
        <v>114</v>
      </c>
      <c r="T8" s="69" t="s">
        <v>115</v>
      </c>
      <c r="U8" s="70">
        <v>250</v>
      </c>
      <c r="V8" s="70">
        <v>18</v>
      </c>
      <c r="W8" s="70">
        <v>6</v>
      </c>
      <c r="X8" s="69" t="s">
        <v>115</v>
      </c>
      <c r="Y8" s="71" t="s">
        <v>108</v>
      </c>
      <c r="Z8" s="71" t="s">
        <v>108</v>
      </c>
      <c r="AA8" s="71" t="s">
        <v>108</v>
      </c>
      <c r="AB8" s="71" t="s">
        <v>108</v>
      </c>
      <c r="AC8" s="71">
        <v>100</v>
      </c>
      <c r="AD8" s="71" t="s">
        <v>108</v>
      </c>
      <c r="AE8" s="71" t="s">
        <v>108</v>
      </c>
      <c r="AF8" s="71" t="s">
        <v>108</v>
      </c>
      <c r="AG8" s="71" t="s">
        <v>108</v>
      </c>
      <c r="AH8" s="71">
        <v>385.7</v>
      </c>
      <c r="AI8" s="68">
        <v>630.70000000000005</v>
      </c>
      <c r="AJ8" s="71" t="s">
        <v>108</v>
      </c>
      <c r="AK8" s="71" t="s">
        <v>108</v>
      </c>
      <c r="AL8" s="71" t="s">
        <v>108</v>
      </c>
      <c r="AM8" s="71" t="s">
        <v>108</v>
      </c>
      <c r="AN8" s="71">
        <v>81.7</v>
      </c>
      <c r="AO8" s="71" t="s">
        <v>108</v>
      </c>
      <c r="AP8" s="71" t="s">
        <v>108</v>
      </c>
      <c r="AQ8" s="71" t="s">
        <v>108</v>
      </c>
      <c r="AR8" s="71" t="s">
        <v>108</v>
      </c>
      <c r="AS8" s="71">
        <v>9</v>
      </c>
      <c r="AT8" s="68">
        <v>8.6</v>
      </c>
      <c r="AU8" s="72" t="s">
        <v>108</v>
      </c>
      <c r="AV8" s="72" t="s">
        <v>108</v>
      </c>
      <c r="AW8" s="72" t="s">
        <v>108</v>
      </c>
      <c r="AX8" s="72" t="s">
        <v>108</v>
      </c>
      <c r="AY8" s="72">
        <v>589</v>
      </c>
      <c r="AZ8" s="72" t="s">
        <v>108</v>
      </c>
      <c r="BA8" s="72" t="s">
        <v>108</v>
      </c>
      <c r="BB8" s="72" t="s">
        <v>108</v>
      </c>
      <c r="BC8" s="72" t="s">
        <v>108</v>
      </c>
      <c r="BD8" s="72">
        <v>405</v>
      </c>
      <c r="BE8" s="72">
        <v>2345</v>
      </c>
      <c r="BF8" s="71" t="s">
        <v>108</v>
      </c>
      <c r="BG8" s="71" t="s">
        <v>108</v>
      </c>
      <c r="BH8" s="71" t="s">
        <v>108</v>
      </c>
      <c r="BI8" s="71" t="s">
        <v>108</v>
      </c>
      <c r="BJ8" s="71">
        <v>-384.7</v>
      </c>
      <c r="BK8" s="71" t="s">
        <v>108</v>
      </c>
      <c r="BL8" s="71" t="s">
        <v>108</v>
      </c>
      <c r="BM8" s="71" t="s">
        <v>108</v>
      </c>
      <c r="BN8" s="71" t="s">
        <v>108</v>
      </c>
      <c r="BO8" s="71">
        <v>-121.8</v>
      </c>
      <c r="BP8" s="68">
        <v>-65.900000000000006</v>
      </c>
      <c r="BQ8" s="72" t="s">
        <v>108</v>
      </c>
      <c r="BR8" s="72" t="s">
        <v>108</v>
      </c>
      <c r="BS8" s="72" t="s">
        <v>108</v>
      </c>
      <c r="BT8" s="73" t="s">
        <v>108</v>
      </c>
      <c r="BU8" s="73">
        <v>-1464</v>
      </c>
      <c r="BV8" s="72" t="s">
        <v>108</v>
      </c>
      <c r="BW8" s="72" t="s">
        <v>108</v>
      </c>
      <c r="BX8" s="72" t="s">
        <v>108</v>
      </c>
      <c r="BY8" s="72" t="s">
        <v>108</v>
      </c>
      <c r="BZ8" s="72">
        <v>2698</v>
      </c>
      <c r="CA8" s="70">
        <v>3932</v>
      </c>
      <c r="CB8" s="71" t="s">
        <v>108</v>
      </c>
      <c r="CC8" s="71" t="s">
        <v>108</v>
      </c>
      <c r="CD8" s="71" t="s">
        <v>108</v>
      </c>
      <c r="CE8" s="71" t="s">
        <v>108</v>
      </c>
      <c r="CF8" s="71" t="s">
        <v>108</v>
      </c>
      <c r="CG8" s="71" t="s">
        <v>108</v>
      </c>
      <c r="CH8" s="71" t="s">
        <v>108</v>
      </c>
      <c r="CI8" s="71" t="s">
        <v>108</v>
      </c>
      <c r="CJ8" s="71" t="s">
        <v>108</v>
      </c>
      <c r="CK8" s="71" t="s">
        <v>108</v>
      </c>
      <c r="CL8" s="68" t="s">
        <v>108</v>
      </c>
      <c r="CM8" s="70">
        <v>0</v>
      </c>
      <c r="CN8" s="70">
        <v>0</v>
      </c>
      <c r="CO8" s="71" t="s">
        <v>108</v>
      </c>
      <c r="CP8" s="71" t="s">
        <v>108</v>
      </c>
      <c r="CQ8" s="71" t="s">
        <v>108</v>
      </c>
      <c r="CR8" s="71" t="s">
        <v>108</v>
      </c>
      <c r="CS8" s="71" t="s">
        <v>108</v>
      </c>
      <c r="CT8" s="71" t="s">
        <v>108</v>
      </c>
      <c r="CU8" s="71" t="s">
        <v>108</v>
      </c>
      <c r="CV8" s="71" t="s">
        <v>108</v>
      </c>
      <c r="CW8" s="71" t="s">
        <v>108</v>
      </c>
      <c r="CX8" s="71" t="s">
        <v>108</v>
      </c>
      <c r="CY8" s="68" t="s">
        <v>108</v>
      </c>
      <c r="CZ8" s="71" t="s">
        <v>108</v>
      </c>
      <c r="DA8" s="71" t="s">
        <v>108</v>
      </c>
      <c r="DB8" s="71" t="s">
        <v>108</v>
      </c>
      <c r="DC8" s="71" t="s">
        <v>108</v>
      </c>
      <c r="DD8" s="71">
        <v>0</v>
      </c>
      <c r="DE8" s="71" t="s">
        <v>108</v>
      </c>
      <c r="DF8" s="71" t="s">
        <v>108</v>
      </c>
      <c r="DG8" s="71" t="s">
        <v>108</v>
      </c>
      <c r="DH8" s="71" t="s">
        <v>108</v>
      </c>
      <c r="DI8" s="71">
        <v>70.3</v>
      </c>
      <c r="DJ8" s="68">
        <v>183.4</v>
      </c>
      <c r="DK8" s="71" t="s">
        <v>108</v>
      </c>
      <c r="DL8" s="71" t="s">
        <v>108</v>
      </c>
      <c r="DM8" s="71" t="s">
        <v>108</v>
      </c>
      <c r="DN8" s="71" t="s">
        <v>108</v>
      </c>
      <c r="DO8" s="71">
        <v>77.8</v>
      </c>
      <c r="DP8" s="71" t="s">
        <v>108</v>
      </c>
      <c r="DQ8" s="71" t="s">
        <v>108</v>
      </c>
      <c r="DR8" s="71" t="s">
        <v>108</v>
      </c>
      <c r="DS8" s="71" t="s">
        <v>108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2022-01-27T05:15:40Z</cp:lastPrinted>
  <dcterms:created xsi:type="dcterms:W3CDTF">2021-12-17T06:04:15Z</dcterms:created>
  <dcterms:modified xsi:type="dcterms:W3CDTF">2022-01-27T05:15:41Z</dcterms:modified>
  <cp:category/>
</cp:coreProperties>
</file>