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23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<sst xmlns="http://schemas.openxmlformats.org/spreadsheetml/2006/main" count="326" uniqueCount="104">
  <si>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</si>
  <si>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</si>
  <si>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</si>
  <si>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</si>
  <si>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</si>
  <si>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</si>
  <si>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</si>
  <si>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</si>
  <si>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</si>
  <si>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</si>
  <si>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</si>
  <si>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</si>
  <si>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</si>
  <si>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</si>
  <si>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</si>
  <si>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</si>
  <si>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</si>
  <si>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</si>
  <si>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</si>
  <si>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</si>
  <si>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</si>
  <si>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</si>
  <si>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</si>
  <si>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</si>
  <si>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</si>
  <si>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</si>
  <si>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</si>
  <si>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</si>
  <si>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</si>
  <si>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</si>
  <si>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</si>
  <si>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</si>
  <si>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</si>
  <si>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</si>
  <si>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</si>
  <si>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</si>
  <si>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</si>
  <si>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</si>
  <si>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</si>
  <si>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</si>
  <si>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</si>
  <si>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</si>
  <si>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</si>
  <si>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</si>
  <si>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</si>
  <si>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</si>
  <si>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</si>
  <si>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</si>
  <si>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</si>
  <si>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</si>
  <si>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</si>
  <si>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</si>
  <si>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</si>
  <si>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</si>
  <si>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</si>
  <si>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</si>
  <si>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</si>
  <si>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</si>
  <si>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</si>
  <si>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</si>
  <si>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</si>
  <si>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</si>
  <si>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</si>
  <si>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</si>
  <si>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</si>
  <si>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</si>
  <si>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</si>
  <si>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</si>
  <si>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</si>
  <si>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</si>
  <si>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</si>
  <si>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</si>
  <si>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</si>
  <si>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</si>
  <si>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</si>
  <si>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</si>
  <si>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</si>
  <si>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</si>
  <si>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</si>
  <si>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</si>
  <si>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</si>
  <si>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繰出金の状況・法非適（増減額）</t>
  </si>
  <si>
    <t>繰出金の状況・法非適（増減率）</t>
  </si>
  <si>
    <t>(単位:％)</t>
  </si>
  <si>
    <t>介護保険事業会計</t>
  </si>
  <si>
    <t>宅地造成</t>
  </si>
  <si>
    <t>介護サービス</t>
  </si>
  <si>
    <t>後期高齢者医</t>
  </si>
  <si>
    <t>臨時財政対策</t>
  </si>
  <si>
    <t>事    業</t>
  </si>
  <si>
    <t>療事業会計</t>
  </si>
  <si>
    <t>保険事業勘定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</si>
  <si>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</si>
  <si>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</si>
  <si>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</si>
  <si>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</si>
  <si>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</si>
  <si>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</si>
  <si>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</si>
  <si>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</si>
  <si>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</si>
  <si>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</si>
  <si>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</si>
  <si>
    <t>繰出金の状況・法非適（前年度）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</si>
</sst>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showGridLines="0" tabSelected="1" zoomScale="75" zoomScaleNormal="75" workbookViewId="0" topLeftCell="B1">
      <selection activeCell="G29" sqref="G29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741259</v>
      </c>
      <c r="J6" s="51">
        <v>0</v>
      </c>
      <c r="K6" s="51">
        <v>0</v>
      </c>
      <c r="L6" s="51">
        <v>0</v>
      </c>
      <c r="M6" s="51">
        <v>1902471</v>
      </c>
      <c r="N6" s="51">
        <v>0</v>
      </c>
      <c r="O6" s="51">
        <v>3641789</v>
      </c>
      <c r="P6" s="51">
        <v>4383154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10668673</v>
      </c>
      <c r="X6" s="31"/>
      <c r="Y6" s="56">
        <v>69752728</v>
      </c>
      <c r="Z6" s="49">
        <v>1516664</v>
      </c>
      <c r="AA6" s="33">
        <f>ROUND(W6/Y6*100,1)</f>
        <v>15.3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168159</v>
      </c>
      <c r="F7" s="42">
        <v>251990</v>
      </c>
      <c r="G7" s="52">
        <v>0</v>
      </c>
      <c r="H7" s="52">
        <v>0</v>
      </c>
      <c r="I7" s="52">
        <v>315671</v>
      </c>
      <c r="J7" s="52">
        <v>0</v>
      </c>
      <c r="K7" s="52">
        <v>0</v>
      </c>
      <c r="L7" s="52">
        <v>0</v>
      </c>
      <c r="M7" s="52">
        <v>1759059</v>
      </c>
      <c r="N7" s="52">
        <v>0</v>
      </c>
      <c r="O7" s="52">
        <v>3306095</v>
      </c>
      <c r="P7" s="52">
        <v>3668662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9469636</v>
      </c>
      <c r="X7" s="31"/>
      <c r="Y7" s="47">
        <v>76681662</v>
      </c>
      <c r="Z7" s="47">
        <v>0</v>
      </c>
      <c r="AA7" s="33">
        <f aca="true" t="shared" si="0" ref="AA7:AA37">ROUND(W7/Y7*100,1)</f>
        <v>12.3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898755</v>
      </c>
      <c r="N8" s="52">
        <v>0</v>
      </c>
      <c r="O8" s="52">
        <v>1894126</v>
      </c>
      <c r="P8" s="52">
        <v>2248954</v>
      </c>
      <c r="Q8" s="52">
        <v>0</v>
      </c>
      <c r="R8" s="52">
        <v>0</v>
      </c>
      <c r="S8" s="52">
        <v>0</v>
      </c>
      <c r="T8" s="52">
        <v>0</v>
      </c>
      <c r="U8" s="52">
        <v>3628</v>
      </c>
      <c r="V8" s="52">
        <v>0</v>
      </c>
      <c r="W8" s="52">
        <v>5045463</v>
      </c>
      <c r="X8" s="31"/>
      <c r="Y8" s="47">
        <v>30686666</v>
      </c>
      <c r="Z8" s="47">
        <v>569995</v>
      </c>
      <c r="AA8" s="33">
        <f t="shared" si="0"/>
        <v>16.4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158002</v>
      </c>
      <c r="J9" s="52">
        <v>0</v>
      </c>
      <c r="K9" s="52">
        <v>13661</v>
      </c>
      <c r="L9" s="52">
        <v>0</v>
      </c>
      <c r="M9" s="52">
        <v>1433500</v>
      </c>
      <c r="N9" s="52">
        <v>0</v>
      </c>
      <c r="O9" s="52">
        <v>2398698</v>
      </c>
      <c r="P9" s="52">
        <v>2909658</v>
      </c>
      <c r="Q9" s="52">
        <v>0</v>
      </c>
      <c r="R9" s="52">
        <v>0</v>
      </c>
      <c r="S9" s="52">
        <v>0</v>
      </c>
      <c r="T9" s="52">
        <v>0</v>
      </c>
      <c r="U9" s="52">
        <v>209</v>
      </c>
      <c r="V9" s="52">
        <v>0</v>
      </c>
      <c r="W9" s="52">
        <v>6913728</v>
      </c>
      <c r="X9" s="31"/>
      <c r="Y9" s="47">
        <v>41321684</v>
      </c>
      <c r="Z9" s="47">
        <v>687251</v>
      </c>
      <c r="AA9" s="33">
        <f t="shared" si="0"/>
        <v>16.7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137693</v>
      </c>
      <c r="J10" s="52">
        <v>0</v>
      </c>
      <c r="K10" s="52">
        <v>0</v>
      </c>
      <c r="L10" s="52">
        <v>0</v>
      </c>
      <c r="M10" s="52">
        <v>981347</v>
      </c>
      <c r="N10" s="52">
        <v>0</v>
      </c>
      <c r="O10" s="52">
        <v>1583589</v>
      </c>
      <c r="P10" s="52">
        <v>1540178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4242807</v>
      </c>
      <c r="X10" s="31"/>
      <c r="Y10" s="47">
        <v>31953151</v>
      </c>
      <c r="Z10" s="47">
        <v>758503</v>
      </c>
      <c r="AA10" s="33">
        <f t="shared" si="0"/>
        <v>13.3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1227056</v>
      </c>
      <c r="N11" s="52">
        <v>0</v>
      </c>
      <c r="O11" s="52">
        <v>2112322</v>
      </c>
      <c r="P11" s="52">
        <v>2035176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5374554</v>
      </c>
      <c r="X11" s="31"/>
      <c r="Y11" s="47">
        <v>39784572</v>
      </c>
      <c r="Z11" s="47">
        <v>856770</v>
      </c>
      <c r="AA11" s="33">
        <f t="shared" si="0"/>
        <v>13.5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567476</v>
      </c>
      <c r="N12" s="52">
        <v>0</v>
      </c>
      <c r="O12" s="52">
        <v>990622</v>
      </c>
      <c r="P12" s="52">
        <v>1190511</v>
      </c>
      <c r="Q12" s="52">
        <v>0</v>
      </c>
      <c r="R12" s="52">
        <v>0</v>
      </c>
      <c r="S12" s="52">
        <v>0</v>
      </c>
      <c r="T12" s="52">
        <v>0</v>
      </c>
      <c r="U12" s="52">
        <v>1</v>
      </c>
      <c r="V12" s="52">
        <v>0</v>
      </c>
      <c r="W12" s="52">
        <v>2748610</v>
      </c>
      <c r="X12" s="31"/>
      <c r="Y12" s="47">
        <v>16929980</v>
      </c>
      <c r="Z12" s="47">
        <v>388900</v>
      </c>
      <c r="AA12" s="33">
        <f t="shared" si="0"/>
        <v>16.2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208862</v>
      </c>
      <c r="N13" s="52">
        <v>0</v>
      </c>
      <c r="O13" s="52">
        <v>434794</v>
      </c>
      <c r="P13" s="52">
        <v>423201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1066857</v>
      </c>
      <c r="X13" s="31"/>
      <c r="Y13" s="47">
        <v>6184832</v>
      </c>
      <c r="Z13" s="47">
        <v>77548</v>
      </c>
      <c r="AA13" s="33">
        <f t="shared" si="0"/>
        <v>17.2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312908</v>
      </c>
      <c r="N14" s="52">
        <v>0</v>
      </c>
      <c r="O14" s="52">
        <v>572656</v>
      </c>
      <c r="P14" s="52">
        <v>628548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1514112</v>
      </c>
      <c r="X14" s="31"/>
      <c r="Y14" s="47">
        <v>13268996</v>
      </c>
      <c r="Z14" s="47">
        <v>359951</v>
      </c>
      <c r="AA14" s="33">
        <f t="shared" si="0"/>
        <v>11.4</v>
      </c>
    </row>
    <row r="15" spans="2:27" ht="21" customHeight="1">
      <c r="B15" s="22" t="s">
        <v>36</v>
      </c>
      <c r="C15" s="42">
        <v>283977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105157</v>
      </c>
      <c r="J15" s="52">
        <v>0</v>
      </c>
      <c r="K15" s="52">
        <v>0</v>
      </c>
      <c r="L15" s="52">
        <v>0</v>
      </c>
      <c r="M15" s="52">
        <v>224933</v>
      </c>
      <c r="N15" s="52">
        <v>0</v>
      </c>
      <c r="O15" s="52">
        <v>311272</v>
      </c>
      <c r="P15" s="52">
        <v>418663</v>
      </c>
      <c r="Q15" s="52">
        <v>904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1344906</v>
      </c>
      <c r="X15" s="31"/>
      <c r="Y15" s="47">
        <v>6784699</v>
      </c>
      <c r="Z15" s="47">
        <v>94613</v>
      </c>
      <c r="AA15" s="33">
        <f t="shared" si="0"/>
        <v>19.8</v>
      </c>
    </row>
    <row r="16" spans="2:27" ht="21" customHeight="1">
      <c r="B16" s="22" t="s">
        <v>37</v>
      </c>
      <c r="C16" s="42">
        <v>0</v>
      </c>
      <c r="D16" s="42">
        <v>33308</v>
      </c>
      <c r="E16" s="42">
        <v>0</v>
      </c>
      <c r="F16" s="4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189103</v>
      </c>
      <c r="N16" s="52">
        <v>0</v>
      </c>
      <c r="O16" s="52">
        <v>363154</v>
      </c>
      <c r="P16" s="52">
        <v>482043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1067608</v>
      </c>
      <c r="X16" s="31"/>
      <c r="Y16" s="47">
        <v>7506340</v>
      </c>
      <c r="Z16" s="47">
        <v>71347</v>
      </c>
      <c r="AA16" s="33">
        <f t="shared" si="0"/>
        <v>14.2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295297</v>
      </c>
      <c r="N17" s="53">
        <v>0</v>
      </c>
      <c r="O17" s="53">
        <v>617985</v>
      </c>
      <c r="P17" s="53">
        <v>595312</v>
      </c>
      <c r="Q17" s="53">
        <v>0</v>
      </c>
      <c r="R17" s="53">
        <v>0</v>
      </c>
      <c r="S17" s="53">
        <v>0</v>
      </c>
      <c r="T17" s="53">
        <v>0</v>
      </c>
      <c r="U17" s="53">
        <v>1440</v>
      </c>
      <c r="V17" s="53">
        <v>0</v>
      </c>
      <c r="W17" s="53">
        <v>1510034</v>
      </c>
      <c r="X17" s="31"/>
      <c r="Y17" s="57">
        <v>14196498</v>
      </c>
      <c r="Z17" s="57">
        <v>430973</v>
      </c>
      <c r="AA17" s="33">
        <f t="shared" si="0"/>
        <v>10.6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0</v>
      </c>
      <c r="J18" s="53">
        <v>456</v>
      </c>
      <c r="K18" s="53">
        <v>82868</v>
      </c>
      <c r="L18" s="53">
        <v>0</v>
      </c>
      <c r="M18" s="53">
        <v>508661</v>
      </c>
      <c r="N18" s="53">
        <v>0</v>
      </c>
      <c r="O18" s="53">
        <v>945111</v>
      </c>
      <c r="P18" s="53">
        <v>1158840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2695936</v>
      </c>
      <c r="X18" s="31"/>
      <c r="Y18" s="57">
        <v>15955927</v>
      </c>
      <c r="Z18" s="57">
        <v>194921</v>
      </c>
      <c r="AA18" s="33">
        <f t="shared" si="0"/>
        <v>16.9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683996</v>
      </c>
      <c r="N19" s="54">
        <v>1977</v>
      </c>
      <c r="O19" s="54">
        <v>1421988</v>
      </c>
      <c r="P19" s="54">
        <v>1517648</v>
      </c>
      <c r="Q19" s="54">
        <v>0</v>
      </c>
      <c r="R19" s="54">
        <v>0</v>
      </c>
      <c r="S19" s="54">
        <v>0</v>
      </c>
      <c r="T19" s="54">
        <v>0</v>
      </c>
      <c r="U19" s="54">
        <v>8924</v>
      </c>
      <c r="V19" s="54">
        <v>0</v>
      </c>
      <c r="W19" s="54">
        <v>3634533</v>
      </c>
      <c r="X19" s="31"/>
      <c r="Y19" s="48">
        <v>27608387</v>
      </c>
      <c r="Z19" s="48">
        <v>541854</v>
      </c>
      <c r="AA19" s="34">
        <f t="shared" si="0"/>
        <v>13.2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231100</v>
      </c>
      <c r="J20" s="52">
        <v>0</v>
      </c>
      <c r="K20" s="52">
        <v>0</v>
      </c>
      <c r="L20" s="52">
        <v>0</v>
      </c>
      <c r="M20" s="52">
        <v>54609</v>
      </c>
      <c r="N20" s="52">
        <v>0</v>
      </c>
      <c r="O20" s="52">
        <v>86285</v>
      </c>
      <c r="P20" s="52">
        <v>82674</v>
      </c>
      <c r="Q20" s="52">
        <v>0</v>
      </c>
      <c r="R20" s="52">
        <v>0</v>
      </c>
      <c r="S20" s="52">
        <v>0</v>
      </c>
      <c r="T20" s="52">
        <v>0</v>
      </c>
      <c r="U20" s="52">
        <v>18834</v>
      </c>
      <c r="V20" s="52">
        <v>0</v>
      </c>
      <c r="W20" s="52">
        <v>473502</v>
      </c>
      <c r="X20" s="31"/>
      <c r="Y20" s="47">
        <v>2317296</v>
      </c>
      <c r="Z20" s="49">
        <v>50618</v>
      </c>
      <c r="AA20" s="35">
        <f t="shared" si="0"/>
        <v>20.4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300000</v>
      </c>
      <c r="J21" s="52">
        <v>0</v>
      </c>
      <c r="K21" s="52">
        <v>0</v>
      </c>
      <c r="L21" s="52">
        <v>0</v>
      </c>
      <c r="M21" s="52">
        <v>163935</v>
      </c>
      <c r="N21" s="52">
        <v>0</v>
      </c>
      <c r="O21" s="52">
        <v>298250</v>
      </c>
      <c r="P21" s="52">
        <v>267098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1029283</v>
      </c>
      <c r="X21" s="31"/>
      <c r="Y21" s="47">
        <v>6495946</v>
      </c>
      <c r="Z21" s="47">
        <v>160580</v>
      </c>
      <c r="AA21" s="33">
        <f t="shared" si="0"/>
        <v>15.8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241801</v>
      </c>
      <c r="N22" s="52">
        <v>0</v>
      </c>
      <c r="O22" s="52">
        <v>480507</v>
      </c>
      <c r="P22" s="52">
        <v>555646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1277954</v>
      </c>
      <c r="X22" s="31"/>
      <c r="Y22" s="47">
        <v>9529389</v>
      </c>
      <c r="Z22" s="47">
        <v>236982</v>
      </c>
      <c r="AA22" s="33">
        <f t="shared" si="0"/>
        <v>13.4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292402</v>
      </c>
      <c r="J23" s="52">
        <v>0</v>
      </c>
      <c r="K23" s="52">
        <v>0</v>
      </c>
      <c r="L23" s="52">
        <v>0</v>
      </c>
      <c r="M23" s="52">
        <v>49192</v>
      </c>
      <c r="N23" s="52">
        <v>0</v>
      </c>
      <c r="O23" s="52">
        <v>106944</v>
      </c>
      <c r="P23" s="52">
        <v>137561</v>
      </c>
      <c r="Q23" s="52">
        <v>0</v>
      </c>
      <c r="R23" s="52">
        <v>0</v>
      </c>
      <c r="S23" s="52">
        <v>0</v>
      </c>
      <c r="T23" s="52">
        <v>0</v>
      </c>
      <c r="U23" s="52">
        <v>24</v>
      </c>
      <c r="V23" s="52">
        <v>0</v>
      </c>
      <c r="W23" s="52">
        <v>586123</v>
      </c>
      <c r="X23" s="31"/>
      <c r="Y23" s="47">
        <v>3187410</v>
      </c>
      <c r="Z23" s="47">
        <v>106395</v>
      </c>
      <c r="AA23" s="33">
        <f t="shared" si="0"/>
        <v>18.4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596373</v>
      </c>
      <c r="J24" s="52">
        <v>0</v>
      </c>
      <c r="K24" s="52">
        <v>0</v>
      </c>
      <c r="L24" s="52">
        <v>0</v>
      </c>
      <c r="M24" s="52">
        <v>75790</v>
      </c>
      <c r="N24" s="52">
        <v>28440</v>
      </c>
      <c r="O24" s="52">
        <v>145377</v>
      </c>
      <c r="P24" s="52">
        <v>166251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1012231</v>
      </c>
      <c r="X24" s="31"/>
      <c r="Y24" s="47">
        <v>4980063</v>
      </c>
      <c r="Z24" s="47">
        <v>0</v>
      </c>
      <c r="AA24" s="33">
        <f t="shared" si="0"/>
        <v>20.3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9632</v>
      </c>
      <c r="L25" s="52">
        <v>0</v>
      </c>
      <c r="M25" s="52">
        <v>132148</v>
      </c>
      <c r="N25" s="52">
        <v>0</v>
      </c>
      <c r="O25" s="52">
        <v>250378</v>
      </c>
      <c r="P25" s="52">
        <v>296221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688379</v>
      </c>
      <c r="X25" s="31"/>
      <c r="Y25" s="47">
        <v>5467433</v>
      </c>
      <c r="Z25" s="47">
        <v>88192</v>
      </c>
      <c r="AA25" s="33">
        <f t="shared" si="0"/>
        <v>12.6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329502</v>
      </c>
      <c r="J26" s="52">
        <v>0</v>
      </c>
      <c r="K26" s="52">
        <v>22039</v>
      </c>
      <c r="L26" s="52">
        <v>0</v>
      </c>
      <c r="M26" s="52">
        <v>181302</v>
      </c>
      <c r="N26" s="52">
        <v>0</v>
      </c>
      <c r="O26" s="52">
        <v>334952</v>
      </c>
      <c r="P26" s="52">
        <v>413317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1281112</v>
      </c>
      <c r="X26" s="31"/>
      <c r="Y26" s="47">
        <v>5976966</v>
      </c>
      <c r="Z26" s="47">
        <v>107614</v>
      </c>
      <c r="AA26" s="33">
        <f t="shared" si="0"/>
        <v>21.4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142293</v>
      </c>
      <c r="J27" s="52">
        <v>0</v>
      </c>
      <c r="K27" s="52">
        <v>250565</v>
      </c>
      <c r="L27" s="52">
        <v>0</v>
      </c>
      <c r="M27" s="52">
        <v>91097</v>
      </c>
      <c r="N27" s="52">
        <v>0</v>
      </c>
      <c r="O27" s="52">
        <v>222133</v>
      </c>
      <c r="P27" s="52">
        <v>283388</v>
      </c>
      <c r="Q27" s="52">
        <v>0</v>
      </c>
      <c r="R27" s="52">
        <v>0</v>
      </c>
      <c r="S27" s="52">
        <v>0</v>
      </c>
      <c r="T27" s="52">
        <v>0</v>
      </c>
      <c r="U27" s="52">
        <v>5</v>
      </c>
      <c r="V27" s="52">
        <v>0</v>
      </c>
      <c r="W27" s="52">
        <v>989481</v>
      </c>
      <c r="X27" s="31"/>
      <c r="Y27" s="47">
        <v>4986072</v>
      </c>
      <c r="Z27" s="47">
        <v>48294</v>
      </c>
      <c r="AA27" s="33">
        <f t="shared" si="0"/>
        <v>19.8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61348</v>
      </c>
      <c r="J28" s="52">
        <v>0</v>
      </c>
      <c r="K28" s="52">
        <v>0</v>
      </c>
      <c r="L28" s="52">
        <v>0</v>
      </c>
      <c r="M28" s="52">
        <v>100954</v>
      </c>
      <c r="N28" s="52">
        <v>0</v>
      </c>
      <c r="O28" s="52">
        <v>173406</v>
      </c>
      <c r="P28" s="52">
        <v>215170</v>
      </c>
      <c r="Q28" s="52">
        <v>0</v>
      </c>
      <c r="R28" s="52">
        <v>0</v>
      </c>
      <c r="S28" s="52">
        <v>0</v>
      </c>
      <c r="T28" s="52">
        <v>0</v>
      </c>
      <c r="U28" s="52">
        <v>8</v>
      </c>
      <c r="V28" s="52">
        <v>0</v>
      </c>
      <c r="W28" s="52">
        <v>550886</v>
      </c>
      <c r="X28" s="31"/>
      <c r="Y28" s="47">
        <v>4464276</v>
      </c>
      <c r="Z28" s="47">
        <v>92724</v>
      </c>
      <c r="AA28" s="33">
        <f t="shared" si="0"/>
        <v>12.3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67522</v>
      </c>
      <c r="N29" s="52">
        <v>0</v>
      </c>
      <c r="O29" s="52">
        <v>138315</v>
      </c>
      <c r="P29" s="52">
        <v>160220</v>
      </c>
      <c r="Q29" s="52">
        <v>0</v>
      </c>
      <c r="R29" s="52">
        <v>0</v>
      </c>
      <c r="S29" s="52">
        <v>0</v>
      </c>
      <c r="T29" s="52">
        <v>0</v>
      </c>
      <c r="U29" s="52">
        <v>31</v>
      </c>
      <c r="V29" s="52">
        <v>0</v>
      </c>
      <c r="W29" s="52">
        <v>366088</v>
      </c>
      <c r="X29" s="31"/>
      <c r="Y29" s="47">
        <v>3050673</v>
      </c>
      <c r="Z29" s="47">
        <v>34907</v>
      </c>
      <c r="AA29" s="33">
        <f t="shared" si="0"/>
        <v>12</v>
      </c>
    </row>
    <row r="30" spans="2:27" ht="21" customHeight="1">
      <c r="B30" s="22" t="s">
        <v>68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118863</v>
      </c>
      <c r="N30" s="52">
        <v>0</v>
      </c>
      <c r="O30" s="52">
        <v>243700</v>
      </c>
      <c r="P30" s="52">
        <v>283107</v>
      </c>
      <c r="Q30" s="52">
        <v>0</v>
      </c>
      <c r="R30" s="52">
        <v>0</v>
      </c>
      <c r="S30" s="52">
        <v>0</v>
      </c>
      <c r="T30" s="52">
        <v>0</v>
      </c>
      <c r="U30" s="52">
        <v>43</v>
      </c>
      <c r="V30" s="52">
        <v>0</v>
      </c>
      <c r="W30" s="52">
        <v>645713</v>
      </c>
      <c r="X30" s="31"/>
      <c r="Y30" s="47">
        <v>4691939</v>
      </c>
      <c r="Z30" s="47">
        <v>39466</v>
      </c>
      <c r="AA30" s="33">
        <f t="shared" si="0"/>
        <v>13.8</v>
      </c>
    </row>
    <row r="31" spans="2:27" ht="21" customHeight="1">
      <c r="B31" s="22" t="s">
        <v>69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369358</v>
      </c>
      <c r="J31" s="52">
        <v>0</v>
      </c>
      <c r="K31" s="52">
        <v>23582</v>
      </c>
      <c r="L31" s="52">
        <v>0</v>
      </c>
      <c r="M31" s="52">
        <v>155044</v>
      </c>
      <c r="N31" s="52">
        <v>0</v>
      </c>
      <c r="O31" s="52">
        <v>326077</v>
      </c>
      <c r="P31" s="52">
        <v>449946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1324007</v>
      </c>
      <c r="X31" s="31"/>
      <c r="Y31" s="47">
        <v>6159197</v>
      </c>
      <c r="Z31" s="47">
        <v>53675</v>
      </c>
      <c r="AA31" s="33">
        <f t="shared" si="0"/>
        <v>21.5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157470</v>
      </c>
      <c r="N32" s="52">
        <v>0</v>
      </c>
      <c r="O32" s="52">
        <v>428380</v>
      </c>
      <c r="P32" s="52">
        <v>384434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970284</v>
      </c>
      <c r="X32" s="31"/>
      <c r="Y32" s="47">
        <v>6248197</v>
      </c>
      <c r="Z32" s="47">
        <v>64379</v>
      </c>
      <c r="AA32" s="33">
        <f t="shared" si="0"/>
        <v>15.5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68133</v>
      </c>
      <c r="J33" s="52">
        <v>0</v>
      </c>
      <c r="K33" s="52">
        <v>0</v>
      </c>
      <c r="L33" s="52">
        <v>0</v>
      </c>
      <c r="M33" s="52">
        <v>112779</v>
      </c>
      <c r="N33" s="52">
        <v>0</v>
      </c>
      <c r="O33" s="52">
        <v>179566</v>
      </c>
      <c r="P33" s="52">
        <v>228279</v>
      </c>
      <c r="Q33" s="52">
        <v>0</v>
      </c>
      <c r="R33" s="52">
        <v>0</v>
      </c>
      <c r="S33" s="52">
        <v>0</v>
      </c>
      <c r="T33" s="52">
        <v>0</v>
      </c>
      <c r="U33" s="52">
        <v>22</v>
      </c>
      <c r="V33" s="52">
        <v>0</v>
      </c>
      <c r="W33" s="52">
        <v>588779</v>
      </c>
      <c r="X33" s="31"/>
      <c r="Y33" s="47">
        <v>3499725</v>
      </c>
      <c r="Z33" s="47">
        <v>35259</v>
      </c>
      <c r="AA33" s="33">
        <f t="shared" si="0"/>
        <v>16.8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0</v>
      </c>
      <c r="I34" s="52">
        <v>30292</v>
      </c>
      <c r="J34" s="52">
        <v>0</v>
      </c>
      <c r="K34" s="52">
        <v>0</v>
      </c>
      <c r="L34" s="52">
        <v>0</v>
      </c>
      <c r="M34" s="52">
        <v>116211</v>
      </c>
      <c r="N34" s="52">
        <v>0</v>
      </c>
      <c r="O34" s="52">
        <v>200525</v>
      </c>
      <c r="P34" s="52">
        <v>267414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614442</v>
      </c>
      <c r="X34" s="31"/>
      <c r="Y34" s="47">
        <v>4313520</v>
      </c>
      <c r="Z34" s="47">
        <v>44971</v>
      </c>
      <c r="AA34" s="59">
        <f t="shared" si="0"/>
        <v>14.2</v>
      </c>
    </row>
    <row r="35" spans="2:27" ht="22.5" customHeight="1">
      <c r="B35" s="25" t="s">
        <v>50</v>
      </c>
      <c r="C35" s="45">
        <f>SUM(C6:C19)</f>
        <v>283977</v>
      </c>
      <c r="D35" s="45">
        <f aca="true" t="shared" si="1" ref="D35:W35">SUM(D6:D19)</f>
        <v>33308</v>
      </c>
      <c r="E35" s="45">
        <f t="shared" si="1"/>
        <v>168159</v>
      </c>
      <c r="F35" s="45">
        <f t="shared" si="1"/>
        <v>251990</v>
      </c>
      <c r="G35" s="50">
        <f t="shared" si="1"/>
        <v>0</v>
      </c>
      <c r="H35" s="50">
        <f t="shared" si="1"/>
        <v>0</v>
      </c>
      <c r="I35" s="50">
        <f t="shared" si="1"/>
        <v>1457782</v>
      </c>
      <c r="J35" s="50">
        <f>SUM(J6:J19)</f>
        <v>456</v>
      </c>
      <c r="K35" s="50">
        <f>SUM(K6:K19)</f>
        <v>96529</v>
      </c>
      <c r="L35" s="50">
        <f t="shared" si="1"/>
        <v>0</v>
      </c>
      <c r="M35" s="50">
        <f t="shared" si="1"/>
        <v>11193424</v>
      </c>
      <c r="N35" s="50">
        <f t="shared" si="1"/>
        <v>1977</v>
      </c>
      <c r="O35" s="50">
        <f>SUM(O6:O19)</f>
        <v>20594201</v>
      </c>
      <c r="P35" s="50">
        <f t="shared" si="1"/>
        <v>23200548</v>
      </c>
      <c r="Q35" s="50">
        <f t="shared" si="1"/>
        <v>904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14202</v>
      </c>
      <c r="V35" s="50">
        <f t="shared" si="1"/>
        <v>0</v>
      </c>
      <c r="W35" s="50">
        <f t="shared" si="1"/>
        <v>57297457</v>
      </c>
      <c r="X35" s="31"/>
      <c r="Y35" s="50">
        <f>SUM(Y6:Y19)</f>
        <v>398616122</v>
      </c>
      <c r="Z35" s="50">
        <f>SUM(Z6:Z19)</f>
        <v>6549290</v>
      </c>
      <c r="AA35" s="36">
        <f t="shared" si="0"/>
        <v>14.4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2420801</v>
      </c>
      <c r="J36" s="50">
        <f>SUM(J20:J34)</f>
        <v>0</v>
      </c>
      <c r="K36" s="50">
        <f t="shared" si="2"/>
        <v>305818</v>
      </c>
      <c r="L36" s="50">
        <f t="shared" si="2"/>
        <v>0</v>
      </c>
      <c r="M36" s="50">
        <f t="shared" si="2"/>
        <v>1818717</v>
      </c>
      <c r="N36" s="50">
        <f t="shared" si="2"/>
        <v>28440</v>
      </c>
      <c r="O36" s="50">
        <f>SUM(O20:O34)</f>
        <v>3614795</v>
      </c>
      <c r="P36" s="50">
        <f t="shared" si="2"/>
        <v>4190726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18967</v>
      </c>
      <c r="V36" s="50">
        <f t="shared" si="2"/>
        <v>0</v>
      </c>
      <c r="W36" s="50">
        <f t="shared" si="2"/>
        <v>12398264</v>
      </c>
      <c r="X36" s="31"/>
      <c r="Y36" s="50">
        <f>SUM(Y20:Y34)</f>
        <v>75368102</v>
      </c>
      <c r="Z36" s="50">
        <f>SUM(Z20:Z34)</f>
        <v>1164056</v>
      </c>
      <c r="AA36" s="36">
        <f t="shared" si="0"/>
        <v>16.5</v>
      </c>
    </row>
    <row r="37" spans="2:27" ht="22.5" customHeight="1">
      <c r="B37" s="25" t="s">
        <v>52</v>
      </c>
      <c r="C37" s="45">
        <f aca="true" t="shared" si="3" ref="C37:W37">SUM(C6:C34)</f>
        <v>283977</v>
      </c>
      <c r="D37" s="45">
        <f t="shared" si="3"/>
        <v>33308</v>
      </c>
      <c r="E37" s="45">
        <f t="shared" si="3"/>
        <v>168159</v>
      </c>
      <c r="F37" s="45">
        <f t="shared" si="3"/>
        <v>251990</v>
      </c>
      <c r="G37" s="50">
        <f t="shared" si="3"/>
        <v>0</v>
      </c>
      <c r="H37" s="50">
        <f t="shared" si="3"/>
        <v>0</v>
      </c>
      <c r="I37" s="50">
        <f t="shared" si="3"/>
        <v>3878583</v>
      </c>
      <c r="J37" s="50">
        <f>SUM(J6:J34)</f>
        <v>456</v>
      </c>
      <c r="K37" s="50">
        <f t="shared" si="3"/>
        <v>402347</v>
      </c>
      <c r="L37" s="50">
        <f t="shared" si="3"/>
        <v>0</v>
      </c>
      <c r="M37" s="50">
        <f t="shared" si="3"/>
        <v>13012141</v>
      </c>
      <c r="N37" s="50">
        <f t="shared" si="3"/>
        <v>30417</v>
      </c>
      <c r="O37" s="50">
        <f>SUM(O6:O34)</f>
        <v>24208996</v>
      </c>
      <c r="P37" s="50">
        <f t="shared" si="3"/>
        <v>27391274</v>
      </c>
      <c r="Q37" s="50">
        <f t="shared" si="3"/>
        <v>904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33169</v>
      </c>
      <c r="V37" s="50">
        <f t="shared" si="3"/>
        <v>0</v>
      </c>
      <c r="W37" s="50">
        <f t="shared" si="3"/>
        <v>69695721</v>
      </c>
      <c r="X37" s="31"/>
      <c r="Y37" s="50">
        <f>SUM(Y6:Y34)</f>
        <v>473984224</v>
      </c>
      <c r="Z37" s="50">
        <f>SUM(Z6:Z34)</f>
        <v>7713346</v>
      </c>
      <c r="AA37" s="36">
        <f t="shared" si="0"/>
        <v>14.7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14.8</v>
      </c>
    </row>
    <row r="41" spans="26:27" ht="22.5" customHeight="1">
      <c r="Z41" s="7" t="s">
        <v>51</v>
      </c>
      <c r="AA41" s="60">
        <f>ROUND(AVERAGE(AA20:AA34),1)</f>
        <v>16.5</v>
      </c>
    </row>
    <row r="42" spans="26:27" ht="22.5" customHeight="1">
      <c r="Z42" s="7" t="s">
        <v>52</v>
      </c>
      <c r="AA42" s="60">
        <f>ROUND(AVERAGE(AA6:AA34),1)</f>
        <v>15.7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59" r:id="rId1"/>
  <headerFooter alignWithMargins="0">
    <oddHeader>&amp;L&amp;"ＭＳ ゴシック,標準"&amp;24 １０ 繰出金の状況・法非適用事業等（当年度決算額）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showGridLines="0" zoomScale="70" zoomScaleNormal="70" workbookViewId="0" topLeftCell="Q1">
      <selection activeCell="S29" sqref="S29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103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83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84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85</v>
      </c>
      <c r="I4" s="14" t="s">
        <v>9</v>
      </c>
      <c r="J4" s="14" t="s">
        <v>5</v>
      </c>
      <c r="K4" s="14" t="s">
        <v>86</v>
      </c>
      <c r="L4" s="14" t="s">
        <v>10</v>
      </c>
      <c r="M4" s="15"/>
      <c r="N4" s="15"/>
      <c r="O4" s="29" t="s">
        <v>87</v>
      </c>
      <c r="P4" s="14"/>
      <c r="Q4" s="14" t="s">
        <v>86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88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89</v>
      </c>
      <c r="I5" s="11" t="s">
        <v>19</v>
      </c>
      <c r="J5" s="11" t="s">
        <v>19</v>
      </c>
      <c r="K5" s="11" t="s">
        <v>19</v>
      </c>
      <c r="L5" s="11" t="s">
        <v>19</v>
      </c>
      <c r="M5" s="11" t="s">
        <v>21</v>
      </c>
      <c r="N5" s="11" t="s">
        <v>22</v>
      </c>
      <c r="O5" s="26" t="s">
        <v>90</v>
      </c>
      <c r="P5" s="11" t="s">
        <v>91</v>
      </c>
      <c r="Q5" s="11" t="s">
        <v>21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92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0</v>
      </c>
      <c r="E6" s="41">
        <v>0</v>
      </c>
      <c r="F6" s="41">
        <v>0</v>
      </c>
      <c r="G6" s="51">
        <v>0</v>
      </c>
      <c r="H6" s="51">
        <v>0</v>
      </c>
      <c r="I6" s="51">
        <v>716172</v>
      </c>
      <c r="J6" s="51">
        <v>0</v>
      </c>
      <c r="K6" s="51">
        <v>0</v>
      </c>
      <c r="L6" s="51">
        <v>0</v>
      </c>
      <c r="M6" s="51">
        <v>1936729</v>
      </c>
      <c r="N6" s="51">
        <v>0</v>
      </c>
      <c r="O6" s="51">
        <v>3628097</v>
      </c>
      <c r="P6" s="51">
        <v>4410442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10691440</v>
      </c>
      <c r="X6" s="31"/>
      <c r="Y6" s="56">
        <v>70567961</v>
      </c>
      <c r="Z6" s="49">
        <v>5207200</v>
      </c>
      <c r="AA6" s="33">
        <f>ROUND(W6/Y6*100,1)</f>
        <v>15.2</v>
      </c>
    </row>
    <row r="7" spans="2:27" ht="21" customHeight="1">
      <c r="B7" s="22" t="s">
        <v>28</v>
      </c>
      <c r="C7" s="42">
        <v>0</v>
      </c>
      <c r="D7" s="42">
        <v>0</v>
      </c>
      <c r="E7" s="42">
        <v>206610</v>
      </c>
      <c r="F7" s="42">
        <v>304237</v>
      </c>
      <c r="G7" s="52">
        <v>0</v>
      </c>
      <c r="H7" s="52">
        <v>0</v>
      </c>
      <c r="I7" s="52">
        <v>307661</v>
      </c>
      <c r="J7" s="52">
        <v>0</v>
      </c>
      <c r="K7" s="52">
        <v>0</v>
      </c>
      <c r="L7" s="52">
        <v>0</v>
      </c>
      <c r="M7" s="52">
        <v>1761733</v>
      </c>
      <c r="N7" s="52">
        <v>0</v>
      </c>
      <c r="O7" s="52">
        <v>3259490</v>
      </c>
      <c r="P7" s="52">
        <v>3401753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9241484</v>
      </c>
      <c r="X7" s="31"/>
      <c r="Y7" s="47">
        <v>77203866</v>
      </c>
      <c r="Z7" s="47">
        <v>0</v>
      </c>
      <c r="AA7" s="33">
        <f aca="true" t="shared" si="0" ref="AA7:AA34">ROUND(W7/Y7*100,1)</f>
        <v>12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939638</v>
      </c>
      <c r="N8" s="52">
        <v>0</v>
      </c>
      <c r="O8" s="52">
        <v>1839729</v>
      </c>
      <c r="P8" s="52">
        <v>2221156</v>
      </c>
      <c r="Q8" s="52">
        <v>0</v>
      </c>
      <c r="R8" s="52">
        <v>0</v>
      </c>
      <c r="S8" s="52">
        <v>0</v>
      </c>
      <c r="T8" s="52">
        <v>0</v>
      </c>
      <c r="U8" s="52">
        <v>3661</v>
      </c>
      <c r="V8" s="52">
        <v>0</v>
      </c>
      <c r="W8" s="52">
        <v>5004184</v>
      </c>
      <c r="X8" s="31"/>
      <c r="Y8" s="47">
        <v>31343540</v>
      </c>
      <c r="Z8" s="47">
        <v>2010437</v>
      </c>
      <c r="AA8" s="33">
        <f t="shared" si="0"/>
        <v>16</v>
      </c>
    </row>
    <row r="9" spans="2:27" ht="21" customHeight="1">
      <c r="B9" s="22" t="s">
        <v>30</v>
      </c>
      <c r="C9" s="42">
        <v>0</v>
      </c>
      <c r="D9" s="42">
        <v>0</v>
      </c>
      <c r="E9" s="42">
        <v>0</v>
      </c>
      <c r="F9" s="42">
        <v>0</v>
      </c>
      <c r="G9" s="52">
        <v>0</v>
      </c>
      <c r="H9" s="52">
        <v>0</v>
      </c>
      <c r="I9" s="52">
        <v>143487</v>
      </c>
      <c r="J9" s="52">
        <v>0</v>
      </c>
      <c r="K9" s="52">
        <v>11640</v>
      </c>
      <c r="L9" s="52">
        <v>0</v>
      </c>
      <c r="M9" s="52">
        <v>1411908</v>
      </c>
      <c r="N9" s="52">
        <v>0</v>
      </c>
      <c r="O9" s="52">
        <v>2420706</v>
      </c>
      <c r="P9" s="52">
        <v>2862706</v>
      </c>
      <c r="Q9" s="52">
        <v>0</v>
      </c>
      <c r="R9" s="52">
        <v>0</v>
      </c>
      <c r="S9" s="52">
        <v>0</v>
      </c>
      <c r="T9" s="52">
        <v>0</v>
      </c>
      <c r="U9" s="52">
        <v>209</v>
      </c>
      <c r="V9" s="52">
        <v>0</v>
      </c>
      <c r="W9" s="52">
        <v>6850656</v>
      </c>
      <c r="X9" s="31"/>
      <c r="Y9" s="47">
        <v>42752690</v>
      </c>
      <c r="Z9" s="47">
        <v>2622372</v>
      </c>
      <c r="AA9" s="33">
        <f t="shared" si="0"/>
        <v>16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0</v>
      </c>
      <c r="F10" s="42">
        <v>0</v>
      </c>
      <c r="G10" s="52">
        <v>0</v>
      </c>
      <c r="H10" s="52">
        <v>0</v>
      </c>
      <c r="I10" s="52">
        <v>105913</v>
      </c>
      <c r="J10" s="52">
        <v>0</v>
      </c>
      <c r="K10" s="52">
        <v>0</v>
      </c>
      <c r="L10" s="52">
        <v>0</v>
      </c>
      <c r="M10" s="52">
        <v>805585</v>
      </c>
      <c r="N10" s="52">
        <v>0</v>
      </c>
      <c r="O10" s="52">
        <v>1559523</v>
      </c>
      <c r="P10" s="52">
        <v>1584129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4055150</v>
      </c>
      <c r="X10" s="31"/>
      <c r="Y10" s="47">
        <v>32425262</v>
      </c>
      <c r="Z10" s="47">
        <v>2711368</v>
      </c>
      <c r="AA10" s="33">
        <f t="shared" si="0"/>
        <v>12.5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0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1332104</v>
      </c>
      <c r="N11" s="52">
        <v>0</v>
      </c>
      <c r="O11" s="52">
        <v>2023447</v>
      </c>
      <c r="P11" s="52">
        <v>2077337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5432888</v>
      </c>
      <c r="X11" s="31"/>
      <c r="Y11" s="47">
        <v>40826538</v>
      </c>
      <c r="Z11" s="47">
        <v>3243307</v>
      </c>
      <c r="AA11" s="33">
        <f t="shared" si="0"/>
        <v>13.3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0</v>
      </c>
      <c r="G12" s="52">
        <v>0</v>
      </c>
      <c r="H12" s="52">
        <v>0</v>
      </c>
      <c r="I12" s="52">
        <v>0</v>
      </c>
      <c r="J12" s="52">
        <v>2320</v>
      </c>
      <c r="K12" s="52">
        <v>0</v>
      </c>
      <c r="L12" s="52">
        <v>0</v>
      </c>
      <c r="M12" s="52">
        <v>583871</v>
      </c>
      <c r="N12" s="52">
        <v>0</v>
      </c>
      <c r="O12" s="52">
        <v>964414</v>
      </c>
      <c r="P12" s="52">
        <v>1107314</v>
      </c>
      <c r="Q12" s="52">
        <v>0</v>
      </c>
      <c r="R12" s="52">
        <v>0</v>
      </c>
      <c r="S12" s="52">
        <v>0</v>
      </c>
      <c r="T12" s="52">
        <v>0</v>
      </c>
      <c r="U12" s="52">
        <v>2</v>
      </c>
      <c r="V12" s="52">
        <v>0</v>
      </c>
      <c r="W12" s="52">
        <v>2657921</v>
      </c>
      <c r="X12" s="31"/>
      <c r="Y12" s="47">
        <v>17358064</v>
      </c>
      <c r="Z12" s="47">
        <v>1415693</v>
      </c>
      <c r="AA12" s="33">
        <f t="shared" si="0"/>
        <v>15.3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210443</v>
      </c>
      <c r="N13" s="52">
        <v>0</v>
      </c>
      <c r="O13" s="52">
        <v>435829</v>
      </c>
      <c r="P13" s="52">
        <v>427384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1073656</v>
      </c>
      <c r="X13" s="31"/>
      <c r="Y13" s="47">
        <v>6333437</v>
      </c>
      <c r="Z13" s="47">
        <v>287171</v>
      </c>
      <c r="AA13" s="33">
        <f t="shared" si="0"/>
        <v>17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338400</v>
      </c>
      <c r="J14" s="52">
        <v>0</v>
      </c>
      <c r="K14" s="52">
        <v>0</v>
      </c>
      <c r="L14" s="52">
        <v>0</v>
      </c>
      <c r="M14" s="52">
        <v>322795</v>
      </c>
      <c r="N14" s="52">
        <v>0</v>
      </c>
      <c r="O14" s="52">
        <v>570793</v>
      </c>
      <c r="P14" s="52">
        <v>649901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1881889</v>
      </c>
      <c r="X14" s="31"/>
      <c r="Y14" s="47">
        <v>13887299</v>
      </c>
      <c r="Z14" s="47">
        <v>1226782</v>
      </c>
      <c r="AA14" s="33">
        <f t="shared" si="0"/>
        <v>13.6</v>
      </c>
    </row>
    <row r="15" spans="2:27" ht="21" customHeight="1">
      <c r="B15" s="22" t="s">
        <v>36</v>
      </c>
      <c r="C15" s="42">
        <v>112794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98369</v>
      </c>
      <c r="J15" s="52">
        <v>0</v>
      </c>
      <c r="K15" s="52">
        <v>0</v>
      </c>
      <c r="L15" s="52">
        <v>0</v>
      </c>
      <c r="M15" s="52">
        <v>224707</v>
      </c>
      <c r="N15" s="52">
        <v>0</v>
      </c>
      <c r="O15" s="52">
        <v>330096</v>
      </c>
      <c r="P15" s="52">
        <v>412768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1178734</v>
      </c>
      <c r="X15" s="31"/>
      <c r="Y15" s="47">
        <v>7097903</v>
      </c>
      <c r="Z15" s="47">
        <v>355415</v>
      </c>
      <c r="AA15" s="33">
        <f t="shared" si="0"/>
        <v>16.6</v>
      </c>
    </row>
    <row r="16" spans="2:27" ht="21" customHeight="1">
      <c r="B16" s="22" t="s">
        <v>37</v>
      </c>
      <c r="C16" s="42">
        <v>0</v>
      </c>
      <c r="D16" s="42">
        <v>31951</v>
      </c>
      <c r="E16" s="42">
        <v>0</v>
      </c>
      <c r="F16" s="4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189865</v>
      </c>
      <c r="N16" s="52">
        <v>0</v>
      </c>
      <c r="O16" s="52">
        <v>386378</v>
      </c>
      <c r="P16" s="52">
        <v>476954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1085148</v>
      </c>
      <c r="X16" s="31"/>
      <c r="Y16" s="47">
        <v>7717335</v>
      </c>
      <c r="Z16" s="47">
        <v>278820</v>
      </c>
      <c r="AA16" s="33">
        <f t="shared" si="0"/>
        <v>14.1</v>
      </c>
    </row>
    <row r="17" spans="2:27" ht="21" customHeight="1">
      <c r="B17" s="23" t="s">
        <v>93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384988</v>
      </c>
      <c r="N17" s="53">
        <v>0</v>
      </c>
      <c r="O17" s="53">
        <v>589760</v>
      </c>
      <c r="P17" s="53">
        <v>661083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1635831</v>
      </c>
      <c r="X17" s="31"/>
      <c r="Y17" s="57">
        <v>14784248</v>
      </c>
      <c r="Z17" s="57">
        <v>1186930</v>
      </c>
      <c r="AA17" s="33">
        <f t="shared" si="0"/>
        <v>11.1</v>
      </c>
    </row>
    <row r="18" spans="2:27" ht="21" customHeight="1">
      <c r="B18" s="23" t="s">
        <v>94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0</v>
      </c>
      <c r="J18" s="53">
        <v>2792</v>
      </c>
      <c r="K18" s="53">
        <v>81018</v>
      </c>
      <c r="L18" s="53">
        <v>0</v>
      </c>
      <c r="M18" s="53">
        <v>495659</v>
      </c>
      <c r="N18" s="53">
        <v>0</v>
      </c>
      <c r="O18" s="53">
        <v>929784</v>
      </c>
      <c r="P18" s="53">
        <v>1175524</v>
      </c>
      <c r="Q18" s="53">
        <v>0</v>
      </c>
      <c r="R18" s="53">
        <v>0</v>
      </c>
      <c r="S18" s="53">
        <v>0</v>
      </c>
      <c r="T18" s="53">
        <v>0</v>
      </c>
      <c r="U18" s="53">
        <v>50000</v>
      </c>
      <c r="V18" s="53">
        <v>0</v>
      </c>
      <c r="W18" s="53">
        <v>2734777</v>
      </c>
      <c r="X18" s="31"/>
      <c r="Y18" s="57">
        <v>16874344</v>
      </c>
      <c r="Z18" s="57">
        <v>742268</v>
      </c>
      <c r="AA18" s="33">
        <f t="shared" si="0"/>
        <v>16.2</v>
      </c>
    </row>
    <row r="19" spans="2:27" ht="21" customHeight="1">
      <c r="B19" s="24" t="s">
        <v>95</v>
      </c>
      <c r="C19" s="44">
        <v>0</v>
      </c>
      <c r="D19" s="44">
        <v>0</v>
      </c>
      <c r="E19" s="44">
        <v>0</v>
      </c>
      <c r="F19" s="44">
        <v>0</v>
      </c>
      <c r="G19" s="54">
        <v>0</v>
      </c>
      <c r="H19" s="54">
        <v>0</v>
      </c>
      <c r="I19" s="54">
        <v>0</v>
      </c>
      <c r="J19" s="54">
        <v>2786</v>
      </c>
      <c r="K19" s="54">
        <v>0</v>
      </c>
      <c r="L19" s="54">
        <v>0</v>
      </c>
      <c r="M19" s="54">
        <v>647092</v>
      </c>
      <c r="N19" s="54">
        <v>1977</v>
      </c>
      <c r="O19" s="54">
        <v>1453621</v>
      </c>
      <c r="P19" s="54">
        <v>1552272</v>
      </c>
      <c r="Q19" s="54">
        <v>0</v>
      </c>
      <c r="R19" s="54">
        <v>0</v>
      </c>
      <c r="S19" s="54">
        <v>0</v>
      </c>
      <c r="T19" s="54">
        <v>0</v>
      </c>
      <c r="U19" s="54">
        <v>158</v>
      </c>
      <c r="V19" s="54">
        <v>0</v>
      </c>
      <c r="W19" s="54">
        <v>3657906</v>
      </c>
      <c r="X19" s="31"/>
      <c r="Y19" s="48">
        <v>28373021</v>
      </c>
      <c r="Z19" s="48">
        <v>1884857</v>
      </c>
      <c r="AA19" s="34">
        <f t="shared" si="0"/>
        <v>12.9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245800</v>
      </c>
      <c r="J20" s="52">
        <v>0</v>
      </c>
      <c r="K20" s="52">
        <v>0</v>
      </c>
      <c r="L20" s="52">
        <v>0</v>
      </c>
      <c r="M20" s="52">
        <v>68365</v>
      </c>
      <c r="N20" s="52">
        <v>0</v>
      </c>
      <c r="O20" s="52">
        <v>78334</v>
      </c>
      <c r="P20" s="52">
        <v>85035</v>
      </c>
      <c r="Q20" s="52">
        <v>0</v>
      </c>
      <c r="R20" s="52">
        <v>0</v>
      </c>
      <c r="S20" s="52">
        <v>0</v>
      </c>
      <c r="T20" s="52">
        <v>0</v>
      </c>
      <c r="U20" s="52">
        <v>3417</v>
      </c>
      <c r="V20" s="52">
        <v>0</v>
      </c>
      <c r="W20" s="52">
        <v>480951</v>
      </c>
      <c r="X20" s="31"/>
      <c r="Y20" s="47">
        <v>2347111</v>
      </c>
      <c r="Z20" s="49">
        <v>170469</v>
      </c>
      <c r="AA20" s="35">
        <f t="shared" si="0"/>
        <v>20.5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200000</v>
      </c>
      <c r="J21" s="52">
        <v>0</v>
      </c>
      <c r="K21" s="52">
        <v>0</v>
      </c>
      <c r="L21" s="52">
        <v>0</v>
      </c>
      <c r="M21" s="52">
        <v>160144</v>
      </c>
      <c r="N21" s="52">
        <v>0</v>
      </c>
      <c r="O21" s="52">
        <v>286561</v>
      </c>
      <c r="P21" s="52">
        <v>265793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912498</v>
      </c>
      <c r="X21" s="31"/>
      <c r="Y21" s="47">
        <v>6543339</v>
      </c>
      <c r="Z21" s="47">
        <v>621839</v>
      </c>
      <c r="AA21" s="33">
        <f t="shared" si="0"/>
        <v>13.9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249869</v>
      </c>
      <c r="N22" s="52">
        <v>0</v>
      </c>
      <c r="O22" s="52">
        <v>467384</v>
      </c>
      <c r="P22" s="52">
        <v>547282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1264535</v>
      </c>
      <c r="X22" s="31"/>
      <c r="Y22" s="47">
        <v>9788801</v>
      </c>
      <c r="Z22" s="47">
        <v>870591</v>
      </c>
      <c r="AA22" s="33">
        <f t="shared" si="0"/>
        <v>12.9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315000</v>
      </c>
      <c r="J23" s="52">
        <v>0</v>
      </c>
      <c r="K23" s="52">
        <v>0</v>
      </c>
      <c r="L23" s="52">
        <v>0</v>
      </c>
      <c r="M23" s="52">
        <v>48233</v>
      </c>
      <c r="N23" s="52">
        <v>0</v>
      </c>
      <c r="O23" s="52">
        <v>105357</v>
      </c>
      <c r="P23" s="52">
        <v>107424</v>
      </c>
      <c r="Q23" s="52">
        <v>0</v>
      </c>
      <c r="R23" s="52">
        <v>0</v>
      </c>
      <c r="S23" s="52">
        <v>0</v>
      </c>
      <c r="T23" s="52">
        <v>0</v>
      </c>
      <c r="U23" s="52">
        <v>28</v>
      </c>
      <c r="V23" s="52">
        <v>0</v>
      </c>
      <c r="W23" s="52">
        <v>576042</v>
      </c>
      <c r="X23" s="31"/>
      <c r="Y23" s="47">
        <v>3292138</v>
      </c>
      <c r="Z23" s="47">
        <v>365314</v>
      </c>
      <c r="AA23" s="33">
        <f t="shared" si="0"/>
        <v>17.5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624436</v>
      </c>
      <c r="J24" s="52">
        <v>0</v>
      </c>
      <c r="K24" s="52">
        <v>0</v>
      </c>
      <c r="L24" s="52">
        <v>0</v>
      </c>
      <c r="M24" s="52">
        <v>78574</v>
      </c>
      <c r="N24" s="52">
        <v>23249</v>
      </c>
      <c r="O24" s="52">
        <v>144167</v>
      </c>
      <c r="P24" s="52">
        <v>155978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1026404</v>
      </c>
      <c r="X24" s="31"/>
      <c r="Y24" s="47">
        <v>5149326</v>
      </c>
      <c r="Z24" s="47">
        <v>0</v>
      </c>
      <c r="AA24" s="33">
        <f t="shared" si="0"/>
        <v>19.9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8059</v>
      </c>
      <c r="L25" s="52">
        <v>0</v>
      </c>
      <c r="M25" s="52">
        <v>137683</v>
      </c>
      <c r="N25" s="52">
        <v>0</v>
      </c>
      <c r="O25" s="52">
        <v>237504</v>
      </c>
      <c r="P25" s="52">
        <v>295907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679153</v>
      </c>
      <c r="X25" s="31"/>
      <c r="Y25" s="47">
        <v>5611140</v>
      </c>
      <c r="Z25" s="47">
        <v>347748</v>
      </c>
      <c r="AA25" s="33">
        <f t="shared" si="0"/>
        <v>12.1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302059</v>
      </c>
      <c r="J26" s="52">
        <v>0</v>
      </c>
      <c r="K26" s="52">
        <v>0</v>
      </c>
      <c r="L26" s="52">
        <v>0</v>
      </c>
      <c r="M26" s="52">
        <v>180296</v>
      </c>
      <c r="N26" s="52">
        <v>0</v>
      </c>
      <c r="O26" s="52">
        <v>325536</v>
      </c>
      <c r="P26" s="52">
        <v>399267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1207158</v>
      </c>
      <c r="X26" s="31"/>
      <c r="Y26" s="47">
        <v>6129388</v>
      </c>
      <c r="Z26" s="47">
        <v>385803</v>
      </c>
      <c r="AA26" s="33">
        <f t="shared" si="0"/>
        <v>19.7</v>
      </c>
    </row>
    <row r="27" spans="2:27" ht="21" customHeight="1">
      <c r="B27" s="22" t="s">
        <v>45</v>
      </c>
      <c r="C27" s="42">
        <v>0</v>
      </c>
      <c r="D27" s="42">
        <v>0</v>
      </c>
      <c r="E27" s="42">
        <v>0</v>
      </c>
      <c r="F27" s="42">
        <v>0</v>
      </c>
      <c r="G27" s="52">
        <v>0</v>
      </c>
      <c r="H27" s="52">
        <v>0</v>
      </c>
      <c r="I27" s="52">
        <v>106197</v>
      </c>
      <c r="J27" s="52">
        <v>0</v>
      </c>
      <c r="K27" s="52">
        <v>194999</v>
      </c>
      <c r="L27" s="52">
        <v>0</v>
      </c>
      <c r="M27" s="52">
        <v>91415</v>
      </c>
      <c r="N27" s="52">
        <v>0</v>
      </c>
      <c r="O27" s="52">
        <v>218173</v>
      </c>
      <c r="P27" s="52">
        <v>284874</v>
      </c>
      <c r="Q27" s="52">
        <v>0</v>
      </c>
      <c r="R27" s="52">
        <v>0</v>
      </c>
      <c r="S27" s="52">
        <v>0</v>
      </c>
      <c r="T27" s="52">
        <v>0</v>
      </c>
      <c r="U27" s="52">
        <v>4</v>
      </c>
      <c r="V27" s="52">
        <v>0</v>
      </c>
      <c r="W27" s="52">
        <v>895662</v>
      </c>
      <c r="X27" s="31"/>
      <c r="Y27" s="47">
        <v>5170398</v>
      </c>
      <c r="Z27" s="47">
        <v>182620</v>
      </c>
      <c r="AA27" s="33">
        <f t="shared" si="0"/>
        <v>17.3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56876</v>
      </c>
      <c r="J28" s="52">
        <v>0</v>
      </c>
      <c r="K28" s="52">
        <v>0</v>
      </c>
      <c r="L28" s="52">
        <v>0</v>
      </c>
      <c r="M28" s="52">
        <v>98106</v>
      </c>
      <c r="N28" s="52">
        <v>0</v>
      </c>
      <c r="O28" s="52">
        <v>166615</v>
      </c>
      <c r="P28" s="52">
        <v>217130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538727</v>
      </c>
      <c r="X28" s="31"/>
      <c r="Y28" s="47">
        <v>4638890</v>
      </c>
      <c r="Z28" s="47">
        <v>310021</v>
      </c>
      <c r="AA28" s="33">
        <f t="shared" si="0"/>
        <v>11.6</v>
      </c>
    </row>
    <row r="29" spans="2:27" ht="21" customHeight="1">
      <c r="B29" s="22" t="s">
        <v>47</v>
      </c>
      <c r="C29" s="42">
        <v>0</v>
      </c>
      <c r="D29" s="42">
        <v>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67882</v>
      </c>
      <c r="N29" s="52">
        <v>0</v>
      </c>
      <c r="O29" s="52">
        <v>136709</v>
      </c>
      <c r="P29" s="52">
        <v>157555</v>
      </c>
      <c r="Q29" s="52">
        <v>0</v>
      </c>
      <c r="R29" s="52">
        <v>0</v>
      </c>
      <c r="S29" s="52">
        <v>0</v>
      </c>
      <c r="T29" s="52">
        <v>0</v>
      </c>
      <c r="U29" s="52">
        <v>31</v>
      </c>
      <c r="V29" s="52">
        <v>0</v>
      </c>
      <c r="W29" s="52">
        <v>362177</v>
      </c>
      <c r="X29" s="31"/>
      <c r="Y29" s="47">
        <v>3131184</v>
      </c>
      <c r="Z29" s="47">
        <v>125383</v>
      </c>
      <c r="AA29" s="33">
        <f t="shared" si="0"/>
        <v>11.6</v>
      </c>
    </row>
    <row r="30" spans="2:27" ht="21" customHeight="1">
      <c r="B30" s="22" t="s">
        <v>96</v>
      </c>
      <c r="C30" s="42">
        <v>0</v>
      </c>
      <c r="D30" s="42">
        <v>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127293</v>
      </c>
      <c r="N30" s="52">
        <v>0</v>
      </c>
      <c r="O30" s="52">
        <v>248000</v>
      </c>
      <c r="P30" s="52">
        <v>289227</v>
      </c>
      <c r="Q30" s="52">
        <v>0</v>
      </c>
      <c r="R30" s="52">
        <v>0</v>
      </c>
      <c r="S30" s="52">
        <v>0</v>
      </c>
      <c r="T30" s="52">
        <v>0</v>
      </c>
      <c r="U30" s="52">
        <v>57</v>
      </c>
      <c r="V30" s="52">
        <v>0</v>
      </c>
      <c r="W30" s="52">
        <v>664577</v>
      </c>
      <c r="X30" s="31"/>
      <c r="Y30" s="47">
        <v>4894803</v>
      </c>
      <c r="Z30" s="47">
        <v>155948</v>
      </c>
      <c r="AA30" s="33">
        <f t="shared" si="0"/>
        <v>13.6</v>
      </c>
    </row>
    <row r="31" spans="2:27" ht="21" customHeight="1">
      <c r="B31" s="22" t="s">
        <v>97</v>
      </c>
      <c r="C31" s="42">
        <v>0</v>
      </c>
      <c r="D31" s="42">
        <v>0</v>
      </c>
      <c r="E31" s="42">
        <v>0</v>
      </c>
      <c r="F31" s="42">
        <v>0</v>
      </c>
      <c r="G31" s="52">
        <v>0</v>
      </c>
      <c r="H31" s="52">
        <v>0</v>
      </c>
      <c r="I31" s="52">
        <v>387253</v>
      </c>
      <c r="J31" s="52">
        <v>0</v>
      </c>
      <c r="K31" s="52">
        <v>23582</v>
      </c>
      <c r="L31" s="52">
        <v>0</v>
      </c>
      <c r="M31" s="52">
        <v>166608</v>
      </c>
      <c r="N31" s="52">
        <v>0</v>
      </c>
      <c r="O31" s="52">
        <v>330633</v>
      </c>
      <c r="P31" s="52">
        <v>454060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1362136</v>
      </c>
      <c r="X31" s="31"/>
      <c r="Y31" s="47">
        <v>6399817</v>
      </c>
      <c r="Z31" s="47">
        <v>209247</v>
      </c>
      <c r="AA31" s="33">
        <f t="shared" si="0"/>
        <v>21.3</v>
      </c>
    </row>
    <row r="32" spans="2:27" ht="21" customHeight="1">
      <c r="B32" s="22" t="s">
        <v>98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154345</v>
      </c>
      <c r="N32" s="52">
        <v>0</v>
      </c>
      <c r="O32" s="52">
        <v>413698</v>
      </c>
      <c r="P32" s="52">
        <v>408927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976970</v>
      </c>
      <c r="X32" s="31"/>
      <c r="Y32" s="47">
        <v>6432584</v>
      </c>
      <c r="Z32" s="47">
        <v>239735</v>
      </c>
      <c r="AA32" s="33">
        <f t="shared" si="0"/>
        <v>15.2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60664</v>
      </c>
      <c r="J33" s="52">
        <v>0</v>
      </c>
      <c r="K33" s="52">
        <v>0</v>
      </c>
      <c r="L33" s="52">
        <v>0</v>
      </c>
      <c r="M33" s="52">
        <v>113567</v>
      </c>
      <c r="N33" s="52">
        <v>0</v>
      </c>
      <c r="O33" s="52">
        <v>186573</v>
      </c>
      <c r="P33" s="52">
        <v>228869</v>
      </c>
      <c r="Q33" s="52">
        <v>0</v>
      </c>
      <c r="R33" s="52">
        <v>0</v>
      </c>
      <c r="S33" s="52">
        <v>0</v>
      </c>
      <c r="T33" s="52">
        <v>0</v>
      </c>
      <c r="U33" s="52">
        <v>29</v>
      </c>
      <c r="V33" s="52">
        <v>0</v>
      </c>
      <c r="W33" s="52">
        <v>589702</v>
      </c>
      <c r="X33" s="31"/>
      <c r="Y33" s="47">
        <v>3623879</v>
      </c>
      <c r="Z33" s="47">
        <v>138771</v>
      </c>
      <c r="AA33" s="33">
        <f t="shared" si="0"/>
        <v>16.3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0</v>
      </c>
      <c r="I34" s="52">
        <v>29425</v>
      </c>
      <c r="J34" s="52">
        <v>0</v>
      </c>
      <c r="K34" s="52">
        <v>0</v>
      </c>
      <c r="L34" s="52">
        <v>0</v>
      </c>
      <c r="M34" s="52">
        <v>117631</v>
      </c>
      <c r="N34" s="52">
        <v>0</v>
      </c>
      <c r="O34" s="52">
        <v>197068</v>
      </c>
      <c r="P34" s="52">
        <v>259830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603954</v>
      </c>
      <c r="X34" s="31"/>
      <c r="Y34" s="47">
        <v>4421050</v>
      </c>
      <c r="Z34" s="47">
        <v>170714</v>
      </c>
      <c r="AA34" s="59">
        <f t="shared" si="0"/>
        <v>13.7</v>
      </c>
    </row>
    <row r="35" spans="2:27" ht="22.5" customHeight="1">
      <c r="B35" s="25" t="s">
        <v>50</v>
      </c>
      <c r="C35" s="45">
        <f>SUM(C6:C19)</f>
        <v>112794</v>
      </c>
      <c r="D35" s="45">
        <f aca="true" t="shared" si="1" ref="D35:W35">SUM(D6:D19)</f>
        <v>31951</v>
      </c>
      <c r="E35" s="45">
        <f t="shared" si="1"/>
        <v>206610</v>
      </c>
      <c r="F35" s="45">
        <f t="shared" si="1"/>
        <v>304237</v>
      </c>
      <c r="G35" s="50">
        <f t="shared" si="1"/>
        <v>0</v>
      </c>
      <c r="H35" s="50">
        <f t="shared" si="1"/>
        <v>0</v>
      </c>
      <c r="I35" s="50">
        <f t="shared" si="1"/>
        <v>1710002</v>
      </c>
      <c r="J35" s="50">
        <f>SUM(J6:J19)</f>
        <v>7898</v>
      </c>
      <c r="K35" s="50">
        <f>SUM(K6:K19)</f>
        <v>92658</v>
      </c>
      <c r="L35" s="50">
        <f t="shared" si="1"/>
        <v>0</v>
      </c>
      <c r="M35" s="50">
        <f t="shared" si="1"/>
        <v>11247117</v>
      </c>
      <c r="N35" s="50">
        <f t="shared" si="1"/>
        <v>1977</v>
      </c>
      <c r="O35" s="50">
        <f>SUM(O6:O19)</f>
        <v>20391667</v>
      </c>
      <c r="P35" s="50">
        <f t="shared" si="1"/>
        <v>23020723</v>
      </c>
      <c r="Q35" s="50">
        <f t="shared" si="1"/>
        <v>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54030</v>
      </c>
      <c r="V35" s="50">
        <f t="shared" si="1"/>
        <v>0</v>
      </c>
      <c r="W35" s="50">
        <f t="shared" si="1"/>
        <v>57181664</v>
      </c>
      <c r="X35" s="31"/>
      <c r="Y35" s="50">
        <f>SUM(Y6:Y19)</f>
        <v>407545508</v>
      </c>
      <c r="Z35" s="50">
        <f>SUM(Z6:Z19)</f>
        <v>23172620</v>
      </c>
      <c r="AA35" s="36">
        <f>ROUND(W35/Y35*100,1)</f>
        <v>14</v>
      </c>
    </row>
    <row r="36" spans="2:27" ht="22.5" customHeight="1">
      <c r="B36" s="25" t="s">
        <v>99</v>
      </c>
      <c r="C36" s="45">
        <f>SUM(C20:C34)</f>
        <v>0</v>
      </c>
      <c r="D36" s="45">
        <f aca="true" t="shared" si="2" ref="D36:W36">SUM(D20:D34)</f>
        <v>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0</v>
      </c>
      <c r="I36" s="50">
        <f t="shared" si="2"/>
        <v>2327710</v>
      </c>
      <c r="J36" s="50">
        <f>SUM(J20:J34)</f>
        <v>0</v>
      </c>
      <c r="K36" s="50">
        <f t="shared" si="2"/>
        <v>226640</v>
      </c>
      <c r="L36" s="50">
        <f t="shared" si="2"/>
        <v>0</v>
      </c>
      <c r="M36" s="50">
        <f t="shared" si="2"/>
        <v>1860011</v>
      </c>
      <c r="N36" s="50">
        <f t="shared" si="2"/>
        <v>23249</v>
      </c>
      <c r="O36" s="50">
        <f>SUM(O20:O34)</f>
        <v>3542312</v>
      </c>
      <c r="P36" s="50">
        <f t="shared" si="2"/>
        <v>4157158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3566</v>
      </c>
      <c r="V36" s="50">
        <f t="shared" si="2"/>
        <v>0</v>
      </c>
      <c r="W36" s="50">
        <f t="shared" si="2"/>
        <v>12140646</v>
      </c>
      <c r="X36" s="31"/>
      <c r="Y36" s="50">
        <f>SUM(Y20:Y34)</f>
        <v>77573848</v>
      </c>
      <c r="Z36" s="50">
        <f>SUM(Z20:Z34)</f>
        <v>4294203</v>
      </c>
      <c r="AA36" s="36">
        <f>ROUND(W36/Y36*100,1)</f>
        <v>15.7</v>
      </c>
    </row>
    <row r="37" spans="2:27" ht="22.5" customHeight="1">
      <c r="B37" s="25" t="s">
        <v>52</v>
      </c>
      <c r="C37" s="45">
        <f aca="true" t="shared" si="3" ref="C37:W37">SUM(C6:C34)</f>
        <v>112794</v>
      </c>
      <c r="D37" s="45">
        <f t="shared" si="3"/>
        <v>31951</v>
      </c>
      <c r="E37" s="45">
        <f t="shared" si="3"/>
        <v>206610</v>
      </c>
      <c r="F37" s="45">
        <f t="shared" si="3"/>
        <v>304237</v>
      </c>
      <c r="G37" s="50">
        <f t="shared" si="3"/>
        <v>0</v>
      </c>
      <c r="H37" s="50">
        <f t="shared" si="3"/>
        <v>0</v>
      </c>
      <c r="I37" s="50">
        <f t="shared" si="3"/>
        <v>4037712</v>
      </c>
      <c r="J37" s="50">
        <f>SUM(J6:J34)</f>
        <v>7898</v>
      </c>
      <c r="K37" s="50">
        <f t="shared" si="3"/>
        <v>319298</v>
      </c>
      <c r="L37" s="50">
        <f t="shared" si="3"/>
        <v>0</v>
      </c>
      <c r="M37" s="50">
        <f t="shared" si="3"/>
        <v>13107128</v>
      </c>
      <c r="N37" s="50">
        <f t="shared" si="3"/>
        <v>25226</v>
      </c>
      <c r="O37" s="50">
        <f>SUM(O6:O34)</f>
        <v>23933979</v>
      </c>
      <c r="P37" s="50">
        <f t="shared" si="3"/>
        <v>27177881</v>
      </c>
      <c r="Q37" s="50">
        <f t="shared" si="3"/>
        <v>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57596</v>
      </c>
      <c r="V37" s="50">
        <f t="shared" si="3"/>
        <v>0</v>
      </c>
      <c r="W37" s="50">
        <f t="shared" si="3"/>
        <v>69322310</v>
      </c>
      <c r="X37" s="31"/>
      <c r="Y37" s="50">
        <f>SUM(Y6:Y34)</f>
        <v>485119356</v>
      </c>
      <c r="Z37" s="50">
        <f>SUM(Z6:Z34)</f>
        <v>27466823</v>
      </c>
      <c r="AA37" s="36">
        <f>ROUND(W37/Y37*100,1)</f>
        <v>14.3</v>
      </c>
    </row>
    <row r="38" spans="25:27" ht="22.5" customHeight="1">
      <c r="Y38" s="4"/>
      <c r="Z38" s="4"/>
      <c r="AA38" s="32" t="s">
        <v>100</v>
      </c>
    </row>
    <row r="39" spans="26:27" ht="22.5" customHeight="1">
      <c r="Z39" s="13" t="s">
        <v>101</v>
      </c>
      <c r="AA39" s="5" t="s">
        <v>83</v>
      </c>
    </row>
    <row r="40" spans="26:27" ht="22.5" customHeight="1">
      <c r="Z40" s="7" t="s">
        <v>50</v>
      </c>
      <c r="AA40" s="60">
        <f>ROUND(AVERAGE(AA6:AA19),1)</f>
        <v>14.4</v>
      </c>
    </row>
    <row r="41" spans="26:27" ht="22.5" customHeight="1">
      <c r="Z41" s="7" t="s">
        <v>51</v>
      </c>
      <c r="AA41" s="60">
        <f>ROUND(AVERAGE(AA20:AA34),1)</f>
        <v>15.8</v>
      </c>
    </row>
    <row r="42" spans="26:27" ht="22.5" customHeight="1">
      <c r="Z42" s="7" t="s">
        <v>52</v>
      </c>
      <c r="AA42" s="60">
        <f>ROUND(AVERAGE(AA6:AA34),1)</f>
        <v>15.1</v>
      </c>
    </row>
    <row r="43" ht="22.5" customHeight="1">
      <c r="AA43" s="32" t="s">
        <v>102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59" r:id="rId1"/>
  <headerFooter alignWithMargins="0">
    <oddHeader>&amp;L&amp;"ＭＳ ゴシック,標準"&amp;24 １０ 繰出金の状況・法非適用事業等（前年度決算額）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L13" sqref="L13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0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25087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-34258</v>
      </c>
      <c r="N6" s="52">
        <f>+'当年度'!N6-'前年度'!N6</f>
        <v>0</v>
      </c>
      <c r="O6" s="52">
        <f>+'当年度'!O6-'前年度'!O6</f>
        <v>13692</v>
      </c>
      <c r="P6" s="52">
        <f>+'当年度'!P6-'前年度'!P6</f>
        <v>-27288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-22767</v>
      </c>
      <c r="X6" s="31"/>
      <c r="Y6" s="47">
        <f>+'当年度'!Y6-'前年度'!Y6</f>
        <v>-815233</v>
      </c>
      <c r="Z6" s="47">
        <f>+'当年度'!Z6-'前年度'!Z6</f>
        <v>-3690536</v>
      </c>
      <c r="AA6" s="33">
        <f>+'当年度'!AA6-'前年度'!AA6</f>
        <v>0.10000000000000142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-38451</v>
      </c>
      <c r="F7" s="42">
        <f>+'当年度'!F7-'前年度'!F7</f>
        <v>-52247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8010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-2674</v>
      </c>
      <c r="N7" s="52">
        <f>+'当年度'!N7-'前年度'!N7</f>
        <v>0</v>
      </c>
      <c r="O7" s="52">
        <f>+'当年度'!O7-'前年度'!O7</f>
        <v>46605</v>
      </c>
      <c r="P7" s="52">
        <f>+'当年度'!P7-'前年度'!P7</f>
        <v>266909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228152</v>
      </c>
      <c r="X7" s="31"/>
      <c r="Y7" s="47">
        <f>+'当年度'!Y7-'前年度'!Y7</f>
        <v>-522204</v>
      </c>
      <c r="Z7" s="47">
        <f>+'当年度'!Z7-'前年度'!Z7</f>
        <v>0</v>
      </c>
      <c r="AA7" s="33">
        <f>+'当年度'!AA7-'前年度'!AA7</f>
        <v>0.3000000000000007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0</v>
      </c>
      <c r="J8" s="52">
        <f>+'当年度'!J8-'前年度'!J8</f>
        <v>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-40883</v>
      </c>
      <c r="N8" s="52">
        <f>+'当年度'!N8-'前年度'!N8</f>
        <v>0</v>
      </c>
      <c r="O8" s="52">
        <f>+'当年度'!O8-'前年度'!O8</f>
        <v>54397</v>
      </c>
      <c r="P8" s="52">
        <f>+'当年度'!P8-'前年度'!P8</f>
        <v>27798</v>
      </c>
      <c r="Q8" s="52">
        <f>+'当年度'!Q8-'前年度'!Q8</f>
        <v>0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-33</v>
      </c>
      <c r="V8" s="52">
        <f>+'当年度'!V8-'前年度'!V8</f>
        <v>0</v>
      </c>
      <c r="W8" s="52">
        <f>+'当年度'!W8-'前年度'!W8</f>
        <v>41279</v>
      </c>
      <c r="X8" s="31"/>
      <c r="Y8" s="47">
        <f>+'当年度'!Y8-'前年度'!Y8</f>
        <v>-656874</v>
      </c>
      <c r="Z8" s="47">
        <f>+'当年度'!Z8-'前年度'!Z8</f>
        <v>-1440442</v>
      </c>
      <c r="AA8" s="33">
        <f>+'当年度'!AA8-'前年度'!AA8</f>
        <v>0.3999999999999986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0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14515</v>
      </c>
      <c r="J9" s="52">
        <f>+'当年度'!J9-'前年度'!J9</f>
        <v>0</v>
      </c>
      <c r="K9" s="52">
        <f>+'当年度'!K9-'前年度'!K9</f>
        <v>2021</v>
      </c>
      <c r="L9" s="52">
        <f>+'当年度'!L9-'前年度'!L9</f>
        <v>0</v>
      </c>
      <c r="M9" s="52">
        <f>+'当年度'!M9-'前年度'!M9</f>
        <v>21592</v>
      </c>
      <c r="N9" s="52">
        <f>+'当年度'!N9-'前年度'!N9</f>
        <v>0</v>
      </c>
      <c r="O9" s="52">
        <f>+'当年度'!O9-'前年度'!O9</f>
        <v>-22008</v>
      </c>
      <c r="P9" s="52">
        <f>+'当年度'!P9-'前年度'!P9</f>
        <v>46952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0</v>
      </c>
      <c r="V9" s="52">
        <f>+'当年度'!V9-'前年度'!V9</f>
        <v>0</v>
      </c>
      <c r="W9" s="52">
        <f>+'当年度'!W9-'前年度'!W9</f>
        <v>63072</v>
      </c>
      <c r="X9" s="31"/>
      <c r="Y9" s="47">
        <f>+'当年度'!Y9-'前年度'!Y9</f>
        <v>-1431006</v>
      </c>
      <c r="Z9" s="47">
        <f>+'当年度'!Z9-'前年度'!Z9</f>
        <v>-1935121</v>
      </c>
      <c r="AA9" s="33">
        <f>+'当年度'!AA9-'前年度'!AA9</f>
        <v>0.6999999999999993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0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31780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175762</v>
      </c>
      <c r="N10" s="52">
        <f>+'当年度'!N10-'前年度'!N10</f>
        <v>0</v>
      </c>
      <c r="O10" s="52">
        <f>+'当年度'!O10-'前年度'!O10</f>
        <v>24066</v>
      </c>
      <c r="P10" s="52">
        <f>+'当年度'!P10-'前年度'!P10</f>
        <v>-43951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187657</v>
      </c>
      <c r="X10" s="31"/>
      <c r="Y10" s="47">
        <f>+'当年度'!Y10-'前年度'!Y10</f>
        <v>-472111</v>
      </c>
      <c r="Z10" s="47">
        <f>+'当年度'!Z10-'前年度'!Z10</f>
        <v>-1952865</v>
      </c>
      <c r="AA10" s="33">
        <f>+'当年度'!AA10-'前年度'!AA10</f>
        <v>0.8000000000000007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0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-105048</v>
      </c>
      <c r="N11" s="52">
        <f>+'当年度'!N11-'前年度'!N11</f>
        <v>0</v>
      </c>
      <c r="O11" s="52">
        <f>+'当年度'!O11-'前年度'!O11</f>
        <v>88875</v>
      </c>
      <c r="P11" s="52">
        <f>+'当年度'!P11-'前年度'!P11</f>
        <v>-42161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-58334</v>
      </c>
      <c r="X11" s="31"/>
      <c r="Y11" s="47">
        <f>+'当年度'!Y11-'前年度'!Y11</f>
        <v>-1041966</v>
      </c>
      <c r="Z11" s="47">
        <f>+'当年度'!Z11-'前年度'!Z11</f>
        <v>-2386537</v>
      </c>
      <c r="AA11" s="33">
        <f>+'当年度'!AA11-'前年度'!AA11</f>
        <v>0.1999999999999993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0</v>
      </c>
      <c r="G12" s="52">
        <f>+'当年度'!G12-'前年度'!G12</f>
        <v>0</v>
      </c>
      <c r="H12" s="52">
        <f>+'当年度'!H12-'前年度'!H12</f>
        <v>0</v>
      </c>
      <c r="I12" s="52">
        <f>+'当年度'!I12-'前年度'!I12</f>
        <v>0</v>
      </c>
      <c r="J12" s="52">
        <f>+'当年度'!J12-'前年度'!J12</f>
        <v>-2320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-16395</v>
      </c>
      <c r="N12" s="52">
        <f>+'当年度'!N12-'前年度'!N12</f>
        <v>0</v>
      </c>
      <c r="O12" s="52">
        <f>+'当年度'!O12-'前年度'!O12</f>
        <v>26208</v>
      </c>
      <c r="P12" s="52">
        <f>+'当年度'!P12-'前年度'!P12</f>
        <v>83197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-1</v>
      </c>
      <c r="V12" s="52">
        <f>+'当年度'!V12-'前年度'!V12</f>
        <v>0</v>
      </c>
      <c r="W12" s="52">
        <f>+'当年度'!W12-'前年度'!W12</f>
        <v>90689</v>
      </c>
      <c r="X12" s="31"/>
      <c r="Y12" s="47">
        <f>+'当年度'!Y12-'前年度'!Y12</f>
        <v>-428084</v>
      </c>
      <c r="Z12" s="47">
        <f>+'当年度'!Z12-'前年度'!Z12</f>
        <v>-1026793</v>
      </c>
      <c r="AA12" s="33">
        <f>+'当年度'!AA12-'前年度'!AA12</f>
        <v>0.8999999999999986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0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-1581</v>
      </c>
      <c r="N13" s="52">
        <f>+'当年度'!N13-'前年度'!N13</f>
        <v>0</v>
      </c>
      <c r="O13" s="52">
        <f>+'当年度'!O13-'前年度'!O13</f>
        <v>-1035</v>
      </c>
      <c r="P13" s="52">
        <f>+'当年度'!P13-'前年度'!P13</f>
        <v>-4183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-6799</v>
      </c>
      <c r="X13" s="31"/>
      <c r="Y13" s="47">
        <f>+'当年度'!Y13-'前年度'!Y13</f>
        <v>-148605</v>
      </c>
      <c r="Z13" s="47">
        <f>+'当年度'!Z13-'前年度'!Z13</f>
        <v>-209623</v>
      </c>
      <c r="AA13" s="33">
        <f>+'当年度'!AA13-'前年度'!AA13</f>
        <v>0.1999999999999993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-338400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-9887</v>
      </c>
      <c r="N14" s="52">
        <f>+'当年度'!N14-'前年度'!N14</f>
        <v>0</v>
      </c>
      <c r="O14" s="52">
        <f>+'当年度'!O14-'前年度'!O14</f>
        <v>1863</v>
      </c>
      <c r="P14" s="52">
        <f>+'当年度'!P14-'前年度'!P14</f>
        <v>-21353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-367777</v>
      </c>
      <c r="X14" s="31"/>
      <c r="Y14" s="47">
        <f>+'当年度'!Y14-'前年度'!Y14</f>
        <v>-618303</v>
      </c>
      <c r="Z14" s="47">
        <f>+'当年度'!Z14-'前年度'!Z14</f>
        <v>-866831</v>
      </c>
      <c r="AA14" s="33">
        <f>+'当年度'!AA14-'前年度'!AA14</f>
        <v>-2.1999999999999993</v>
      </c>
    </row>
    <row r="15" spans="2:27" ht="21" customHeight="1">
      <c r="B15" s="22" t="s">
        <v>36</v>
      </c>
      <c r="C15" s="42">
        <f>+'当年度'!C15-'前年度'!C15</f>
        <v>171183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6788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226</v>
      </c>
      <c r="N15" s="52">
        <f>+'当年度'!N15-'前年度'!N15</f>
        <v>0</v>
      </c>
      <c r="O15" s="52">
        <f>+'当年度'!O15-'前年度'!O15</f>
        <v>-18824</v>
      </c>
      <c r="P15" s="52">
        <f>+'当年度'!P15-'前年度'!P15</f>
        <v>5895</v>
      </c>
      <c r="Q15" s="52">
        <f>+'当年度'!Q15-'前年度'!Q15</f>
        <v>904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166172</v>
      </c>
      <c r="X15" s="31"/>
      <c r="Y15" s="47">
        <f>+'当年度'!Y15-'前年度'!Y15</f>
        <v>-313204</v>
      </c>
      <c r="Z15" s="47">
        <f>+'当年度'!Z15-'前年度'!Z15</f>
        <v>-260802</v>
      </c>
      <c r="AA15" s="33">
        <f>+'当年度'!AA15-'前年度'!AA15</f>
        <v>3.1999999999999993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1357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0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-762</v>
      </c>
      <c r="N16" s="52">
        <f>+'当年度'!N16-'前年度'!N16</f>
        <v>0</v>
      </c>
      <c r="O16" s="52">
        <f>+'当年度'!O16-'前年度'!O16</f>
        <v>-23224</v>
      </c>
      <c r="P16" s="52">
        <f>+'当年度'!P16-'前年度'!P16</f>
        <v>5089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-17540</v>
      </c>
      <c r="X16" s="31"/>
      <c r="Y16" s="47">
        <f>+'当年度'!Y16-'前年度'!Y16</f>
        <v>-210995</v>
      </c>
      <c r="Z16" s="47">
        <f>+'当年度'!Z16-'前年度'!Z16</f>
        <v>-207473</v>
      </c>
      <c r="AA16" s="33">
        <f>+'当年度'!AA16-'前年度'!AA16</f>
        <v>0.09999999999999964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0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-89691</v>
      </c>
      <c r="N17" s="52">
        <f>+'当年度'!N17-'前年度'!N17</f>
        <v>0</v>
      </c>
      <c r="O17" s="52">
        <f>+'当年度'!O17-'前年度'!O17</f>
        <v>28225</v>
      </c>
      <c r="P17" s="52">
        <f>+'当年度'!P17-'前年度'!P17</f>
        <v>-65771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1440</v>
      </c>
      <c r="V17" s="52">
        <f>+'当年度'!V17-'前年度'!V17</f>
        <v>0</v>
      </c>
      <c r="W17" s="52">
        <f>+'当年度'!W17-'前年度'!W17</f>
        <v>-125797</v>
      </c>
      <c r="X17" s="31"/>
      <c r="Y17" s="47">
        <f>+'当年度'!Y17-'前年度'!Y17</f>
        <v>-587750</v>
      </c>
      <c r="Z17" s="47">
        <f>+'当年度'!Z17-'前年度'!Z17</f>
        <v>-755957</v>
      </c>
      <c r="AA17" s="33">
        <f>+'当年度'!AA17-'前年度'!AA17</f>
        <v>-0.5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0</v>
      </c>
      <c r="J18" s="52">
        <f>+'当年度'!J18-'前年度'!J18</f>
        <v>-2336</v>
      </c>
      <c r="K18" s="52">
        <f>+'当年度'!K18-'前年度'!K18</f>
        <v>1850</v>
      </c>
      <c r="L18" s="52">
        <f>+'当年度'!L18-'前年度'!L18</f>
        <v>0</v>
      </c>
      <c r="M18" s="52">
        <f>+'当年度'!M18-'前年度'!M18</f>
        <v>13002</v>
      </c>
      <c r="N18" s="52">
        <f>+'当年度'!N18-'前年度'!N18</f>
        <v>0</v>
      </c>
      <c r="O18" s="52">
        <f>+'当年度'!O18-'前年度'!O18</f>
        <v>15327</v>
      </c>
      <c r="P18" s="52">
        <f>+'当年度'!P18-'前年度'!P18</f>
        <v>-16684</v>
      </c>
      <c r="Q18" s="52">
        <f>+'当年度'!Q18-'前年度'!Q18</f>
        <v>0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-50000</v>
      </c>
      <c r="V18" s="52">
        <f>+'当年度'!V18-'前年度'!V18</f>
        <v>0</v>
      </c>
      <c r="W18" s="52">
        <f>+'当年度'!W18-'前年度'!W18</f>
        <v>-38841</v>
      </c>
      <c r="X18" s="31"/>
      <c r="Y18" s="47">
        <f>+'当年度'!Y18-'前年度'!Y18</f>
        <v>-918417</v>
      </c>
      <c r="Z18" s="47">
        <f>+'当年度'!Z18-'前年度'!Z18</f>
        <v>-547347</v>
      </c>
      <c r="AA18" s="33">
        <f>+'当年度'!AA18-'前年度'!AA18</f>
        <v>0.6999999999999993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0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0</v>
      </c>
      <c r="J19" s="54">
        <f>+'当年度'!J19-'前年度'!J19</f>
        <v>-2786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36904</v>
      </c>
      <c r="N19" s="54">
        <f>+'当年度'!N19-'前年度'!N19</f>
        <v>0</v>
      </c>
      <c r="O19" s="54">
        <f>+'当年度'!O19-'前年度'!O19</f>
        <v>-31633</v>
      </c>
      <c r="P19" s="54">
        <f>+'当年度'!P19-'前年度'!P19</f>
        <v>-34624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8766</v>
      </c>
      <c r="V19" s="54">
        <f>+'当年度'!V19-'前年度'!V19</f>
        <v>0</v>
      </c>
      <c r="W19" s="54">
        <f>+'当年度'!W19-'前年度'!W19</f>
        <v>-23373</v>
      </c>
      <c r="X19" s="31"/>
      <c r="Y19" s="48">
        <f>+'当年度'!Y19-'前年度'!Y19</f>
        <v>-764634</v>
      </c>
      <c r="Z19" s="48">
        <f>+'当年度'!Z19-'前年度'!Z19</f>
        <v>-1343003</v>
      </c>
      <c r="AA19" s="34">
        <f>+'当年度'!AA19-'前年度'!AA19</f>
        <v>0.29999999999999893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-14700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-13756</v>
      </c>
      <c r="N20" s="58">
        <f>+'当年度'!N20-'前年度'!N20</f>
        <v>0</v>
      </c>
      <c r="O20" s="58">
        <f>+'当年度'!O20-'前年度'!O20</f>
        <v>7951</v>
      </c>
      <c r="P20" s="58">
        <f>+'当年度'!P20-'前年度'!P20</f>
        <v>-2361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15417</v>
      </c>
      <c r="V20" s="58">
        <f>+'当年度'!V20-'前年度'!V20</f>
        <v>0</v>
      </c>
      <c r="W20" s="58">
        <f>+'当年度'!W20-'前年度'!W20</f>
        <v>-7449</v>
      </c>
      <c r="X20" s="31"/>
      <c r="Y20" s="49">
        <f>+'当年度'!Y20-'前年度'!Y20</f>
        <v>-29815</v>
      </c>
      <c r="Z20" s="49">
        <f>+'当年度'!Z20-'前年度'!Z20</f>
        <v>-119851</v>
      </c>
      <c r="AA20" s="35">
        <f>+'当年度'!AA20-'前年度'!AA20</f>
        <v>-0.10000000000000142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100000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3791</v>
      </c>
      <c r="N21" s="52">
        <f>+'当年度'!N21-'前年度'!N21</f>
        <v>0</v>
      </c>
      <c r="O21" s="52">
        <f>+'当年度'!O21-'前年度'!O21</f>
        <v>11689</v>
      </c>
      <c r="P21" s="52">
        <f>+'当年度'!P21-'前年度'!P21</f>
        <v>1305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116785</v>
      </c>
      <c r="X21" s="31"/>
      <c r="Y21" s="47">
        <f>+'当年度'!Y21-'前年度'!Y21</f>
        <v>-47393</v>
      </c>
      <c r="Z21" s="47">
        <f>+'当年度'!Z21-'前年度'!Z21</f>
        <v>-461259</v>
      </c>
      <c r="AA21" s="33">
        <f>+'当年度'!AA21-'前年度'!AA21</f>
        <v>1.9000000000000004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-8068</v>
      </c>
      <c r="N22" s="52">
        <f>+'当年度'!N22-'前年度'!N22</f>
        <v>0</v>
      </c>
      <c r="O22" s="52">
        <f>+'当年度'!O22-'前年度'!O22</f>
        <v>13123</v>
      </c>
      <c r="P22" s="52">
        <f>+'当年度'!P22-'前年度'!P22</f>
        <v>8364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0</v>
      </c>
      <c r="V22" s="52">
        <f>+'当年度'!V22-'前年度'!V22</f>
        <v>0</v>
      </c>
      <c r="W22" s="52">
        <f>+'当年度'!W22-'前年度'!W22</f>
        <v>13419</v>
      </c>
      <c r="X22" s="31"/>
      <c r="Y22" s="47">
        <f>+'当年度'!Y22-'前年度'!Y22</f>
        <v>-259412</v>
      </c>
      <c r="Z22" s="47">
        <f>+'当年度'!Z22-'前年度'!Z22</f>
        <v>-633609</v>
      </c>
      <c r="AA22" s="33">
        <f>+'当年度'!AA22-'前年度'!AA22</f>
        <v>0.5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-22598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959</v>
      </c>
      <c r="N23" s="52">
        <f>+'当年度'!N23-'前年度'!N23</f>
        <v>0</v>
      </c>
      <c r="O23" s="52">
        <f>+'当年度'!O23-'前年度'!O23</f>
        <v>1587</v>
      </c>
      <c r="P23" s="52">
        <f>+'当年度'!P23-'前年度'!P23</f>
        <v>30137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-4</v>
      </c>
      <c r="V23" s="52">
        <f>+'当年度'!V23-'前年度'!V23</f>
        <v>0</v>
      </c>
      <c r="W23" s="52">
        <f>+'当年度'!W23-'前年度'!W23</f>
        <v>10081</v>
      </c>
      <c r="X23" s="31"/>
      <c r="Y23" s="47">
        <f>+'当年度'!Y23-'前年度'!Y23</f>
        <v>-104728</v>
      </c>
      <c r="Z23" s="47">
        <f>+'当年度'!Z23-'前年度'!Z23</f>
        <v>-258919</v>
      </c>
      <c r="AA23" s="33">
        <f>+'当年度'!AA23-'前年度'!AA23</f>
        <v>0.8999999999999986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-28063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-2784</v>
      </c>
      <c r="N24" s="52">
        <f>+'当年度'!N24-'前年度'!N24</f>
        <v>5191</v>
      </c>
      <c r="O24" s="52">
        <f>+'当年度'!O24-'前年度'!O24</f>
        <v>1210</v>
      </c>
      <c r="P24" s="52">
        <f>+'当年度'!P24-'前年度'!P24</f>
        <v>10273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-14173</v>
      </c>
      <c r="X24" s="31"/>
      <c r="Y24" s="47">
        <f>+'当年度'!Y24-'前年度'!Y24</f>
        <v>-169263</v>
      </c>
      <c r="Z24" s="47">
        <f>+'当年度'!Z24-'前年度'!Z24</f>
        <v>0</v>
      </c>
      <c r="AA24" s="33">
        <f>+'当年度'!AA24-'前年度'!AA24</f>
        <v>0.40000000000000213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0</v>
      </c>
      <c r="J25" s="52">
        <f>+'当年度'!J25-'前年度'!J25</f>
        <v>0</v>
      </c>
      <c r="K25" s="52">
        <f>+'当年度'!K25-'前年度'!K25</f>
        <v>1573</v>
      </c>
      <c r="L25" s="52">
        <f>+'当年度'!L25-'前年度'!L25</f>
        <v>0</v>
      </c>
      <c r="M25" s="52">
        <f>+'当年度'!M25-'前年度'!M25</f>
        <v>-5535</v>
      </c>
      <c r="N25" s="52">
        <f>+'当年度'!N25-'前年度'!N25</f>
        <v>0</v>
      </c>
      <c r="O25" s="52">
        <f>+'当年度'!O25-'前年度'!O25</f>
        <v>12874</v>
      </c>
      <c r="P25" s="52">
        <f>+'当年度'!P25-'前年度'!P25</f>
        <v>314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9226</v>
      </c>
      <c r="X25" s="31"/>
      <c r="Y25" s="47">
        <f>+'当年度'!Y25-'前年度'!Y25</f>
        <v>-143707</v>
      </c>
      <c r="Z25" s="47">
        <f>+'当年度'!Z25-'前年度'!Z25</f>
        <v>-259556</v>
      </c>
      <c r="AA25" s="33">
        <f>+'当年度'!AA25-'前年度'!AA25</f>
        <v>0.5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27443</v>
      </c>
      <c r="J26" s="52">
        <f>+'当年度'!J26-'前年度'!J26</f>
        <v>0</v>
      </c>
      <c r="K26" s="52">
        <f>+'当年度'!K26-'前年度'!K26</f>
        <v>22039</v>
      </c>
      <c r="L26" s="52">
        <f>+'当年度'!L26-'前年度'!L26</f>
        <v>0</v>
      </c>
      <c r="M26" s="52">
        <f>+'当年度'!M26-'前年度'!M26</f>
        <v>1006</v>
      </c>
      <c r="N26" s="52">
        <f>+'当年度'!N26-'前年度'!N26</f>
        <v>0</v>
      </c>
      <c r="O26" s="52">
        <f>+'当年度'!O26-'前年度'!O26</f>
        <v>9416</v>
      </c>
      <c r="P26" s="52">
        <f>+'当年度'!P26-'前年度'!P26</f>
        <v>14050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73954</v>
      </c>
      <c r="X26" s="31"/>
      <c r="Y26" s="47">
        <f>+'当年度'!Y26-'前年度'!Y26</f>
        <v>-152422</v>
      </c>
      <c r="Z26" s="47">
        <f>+'当年度'!Z26-'前年度'!Z26</f>
        <v>-278189</v>
      </c>
      <c r="AA26" s="33">
        <f>+'当年度'!AA26-'前年度'!AA26</f>
        <v>1.6999999999999993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0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36096</v>
      </c>
      <c r="J27" s="52">
        <f>+'当年度'!J27-'前年度'!J27</f>
        <v>0</v>
      </c>
      <c r="K27" s="52">
        <f>+'当年度'!K27-'前年度'!K27</f>
        <v>55566</v>
      </c>
      <c r="L27" s="52">
        <f>+'当年度'!L27-'前年度'!L27</f>
        <v>0</v>
      </c>
      <c r="M27" s="52">
        <f>+'当年度'!M27-'前年度'!M27</f>
        <v>-318</v>
      </c>
      <c r="N27" s="52">
        <f>+'当年度'!N27-'前年度'!N27</f>
        <v>0</v>
      </c>
      <c r="O27" s="52">
        <f>+'当年度'!O27-'前年度'!O27</f>
        <v>3960</v>
      </c>
      <c r="P27" s="52">
        <f>+'当年度'!P27-'前年度'!P27</f>
        <v>-1486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1</v>
      </c>
      <c r="V27" s="52">
        <f>+'当年度'!V27-'前年度'!V27</f>
        <v>0</v>
      </c>
      <c r="W27" s="52">
        <f>+'当年度'!W27-'前年度'!W27</f>
        <v>93819</v>
      </c>
      <c r="X27" s="31"/>
      <c r="Y27" s="47">
        <f>+'当年度'!Y27-'前年度'!Y27</f>
        <v>-184326</v>
      </c>
      <c r="Z27" s="47">
        <f>+'当年度'!Z27-'前年度'!Z27</f>
        <v>-134326</v>
      </c>
      <c r="AA27" s="33">
        <f>+'当年度'!AA27-'前年度'!AA27</f>
        <v>2.5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4472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2848</v>
      </c>
      <c r="N28" s="52">
        <f>+'当年度'!N28-'前年度'!N28</f>
        <v>0</v>
      </c>
      <c r="O28" s="52">
        <f>+'当年度'!O28-'前年度'!O28</f>
        <v>6791</v>
      </c>
      <c r="P28" s="52">
        <f>+'当年度'!P28-'前年度'!P28</f>
        <v>-1960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8</v>
      </c>
      <c r="V28" s="52">
        <f>+'当年度'!V28-'前年度'!V28</f>
        <v>0</v>
      </c>
      <c r="W28" s="52">
        <f>+'当年度'!W28-'前年度'!W28</f>
        <v>12159</v>
      </c>
      <c r="X28" s="31"/>
      <c r="Y28" s="47">
        <f>+'当年度'!Y28-'前年度'!Y28</f>
        <v>-174614</v>
      </c>
      <c r="Z28" s="47">
        <f>+'当年度'!Z28-'前年度'!Z28</f>
        <v>-217297</v>
      </c>
      <c r="AA28" s="33">
        <f>+'当年度'!AA28-'前年度'!AA28</f>
        <v>0.7000000000000011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0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0</v>
      </c>
      <c r="L29" s="52">
        <f>+'当年度'!L29-'前年度'!L29</f>
        <v>0</v>
      </c>
      <c r="M29" s="52">
        <f>+'当年度'!M29-'前年度'!M29</f>
        <v>-360</v>
      </c>
      <c r="N29" s="52">
        <f>+'当年度'!N29-'前年度'!N29</f>
        <v>0</v>
      </c>
      <c r="O29" s="52">
        <f>+'当年度'!O29-'前年度'!O29</f>
        <v>1606</v>
      </c>
      <c r="P29" s="52">
        <f>+'当年度'!P29-'前年度'!P29</f>
        <v>2665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0</v>
      </c>
      <c r="V29" s="52">
        <f>+'当年度'!V29-'前年度'!V29</f>
        <v>0</v>
      </c>
      <c r="W29" s="52">
        <f>+'当年度'!W29-'前年度'!W29</f>
        <v>3911</v>
      </c>
      <c r="X29" s="31"/>
      <c r="Y29" s="47">
        <f>+'当年度'!Y29-'前年度'!Y29</f>
        <v>-80511</v>
      </c>
      <c r="Z29" s="47">
        <f>+'当年度'!Z29-'前年度'!Z29</f>
        <v>-90476</v>
      </c>
      <c r="AA29" s="33">
        <f>+'当年度'!AA29-'前年度'!AA29</f>
        <v>0.40000000000000036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0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-8430</v>
      </c>
      <c r="N30" s="52">
        <f>+'当年度'!N30-'前年度'!N30</f>
        <v>0</v>
      </c>
      <c r="O30" s="52">
        <f>+'当年度'!O30-'前年度'!O30</f>
        <v>-4300</v>
      </c>
      <c r="P30" s="52">
        <f>+'当年度'!P30-'前年度'!P30</f>
        <v>-6120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-14</v>
      </c>
      <c r="V30" s="52">
        <f>+'当年度'!V30-'前年度'!V30</f>
        <v>0</v>
      </c>
      <c r="W30" s="52">
        <f>+'当年度'!W30-'前年度'!W30</f>
        <v>-18864</v>
      </c>
      <c r="X30" s="31"/>
      <c r="Y30" s="47">
        <f>+'当年度'!Y30-'前年度'!Y30</f>
        <v>-202864</v>
      </c>
      <c r="Z30" s="47">
        <f>+'当年度'!Z30-'前年度'!Z30</f>
        <v>-116482</v>
      </c>
      <c r="AA30" s="33">
        <f>+'当年度'!AA30-'前年度'!AA30</f>
        <v>0.20000000000000107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0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-17895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-11564</v>
      </c>
      <c r="N31" s="52">
        <f>+'当年度'!N31-'前年度'!N31</f>
        <v>0</v>
      </c>
      <c r="O31" s="52">
        <f>+'当年度'!O31-'前年度'!O31</f>
        <v>-4556</v>
      </c>
      <c r="P31" s="52">
        <f>+'当年度'!P31-'前年度'!P31</f>
        <v>-4114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-38129</v>
      </c>
      <c r="X31" s="31"/>
      <c r="Y31" s="47">
        <f>+'当年度'!Y31-'前年度'!Y31</f>
        <v>-240620</v>
      </c>
      <c r="Z31" s="47">
        <f>+'当年度'!Z31-'前年度'!Z31</f>
        <v>-155572</v>
      </c>
      <c r="AA31" s="33">
        <f>+'当年度'!AA31-'前年度'!AA31</f>
        <v>0.1999999999999993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3125</v>
      </c>
      <c r="N32" s="52">
        <f>+'当年度'!N32-'前年度'!N32</f>
        <v>0</v>
      </c>
      <c r="O32" s="52">
        <f>+'当年度'!O32-'前年度'!O32</f>
        <v>14682</v>
      </c>
      <c r="P32" s="52">
        <f>+'当年度'!P32-'前年度'!P32</f>
        <v>-24493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-6686</v>
      </c>
      <c r="X32" s="31"/>
      <c r="Y32" s="47">
        <f>+'当年度'!Y32-'前年度'!Y32</f>
        <v>-184387</v>
      </c>
      <c r="Z32" s="47">
        <f>+'当年度'!Z32-'前年度'!Z32</f>
        <v>-175356</v>
      </c>
      <c r="AA32" s="33">
        <f>+'当年度'!AA32-'前年度'!AA32</f>
        <v>0.3000000000000007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7469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-788</v>
      </c>
      <c r="N33" s="52">
        <f>+'当年度'!N33-'前年度'!N33</f>
        <v>0</v>
      </c>
      <c r="O33" s="52">
        <f>+'当年度'!O33-'前年度'!O33</f>
        <v>-7007</v>
      </c>
      <c r="P33" s="52">
        <f>+'当年度'!P33-'前年度'!P33</f>
        <v>-590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-7</v>
      </c>
      <c r="V33" s="52">
        <f>+'当年度'!V33-'前年度'!V33</f>
        <v>0</v>
      </c>
      <c r="W33" s="52">
        <f>+'当年度'!W33-'前年度'!W33</f>
        <v>-923</v>
      </c>
      <c r="X33" s="31"/>
      <c r="Y33" s="47">
        <f>+'当年度'!Y33-'前年度'!Y33</f>
        <v>-124154</v>
      </c>
      <c r="Z33" s="47">
        <f>+'当年度'!Z33-'前年度'!Z33</f>
        <v>-103512</v>
      </c>
      <c r="AA33" s="33">
        <f>+'当年度'!AA33-'前年度'!AA33</f>
        <v>0.5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0</v>
      </c>
      <c r="I34" s="52">
        <f>+'当年度'!I34-'前年度'!I34</f>
        <v>867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-1420</v>
      </c>
      <c r="N34" s="52">
        <f>+'当年度'!N34-'前年度'!N34</f>
        <v>0</v>
      </c>
      <c r="O34" s="52">
        <f>+'当年度'!O34-'前年度'!O34</f>
        <v>3457</v>
      </c>
      <c r="P34" s="52">
        <f>+'当年度'!P34-'前年度'!P34</f>
        <v>7584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0</v>
      </c>
      <c r="V34" s="52">
        <f>+'当年度'!V34-'前年度'!V34</f>
        <v>0</v>
      </c>
      <c r="W34" s="52">
        <f>+'当年度'!W34-'前年度'!W34</f>
        <v>10488</v>
      </c>
      <c r="X34" s="31"/>
      <c r="Y34" s="47">
        <f>+'当年度'!Y34-'前年度'!Y34</f>
        <v>-107530</v>
      </c>
      <c r="Z34" s="47">
        <f>+'当年度'!Z34-'前年度'!Z34</f>
        <v>-125743</v>
      </c>
      <c r="AA34" s="33">
        <f>+'当年度'!AA34-'前年度'!AA34</f>
        <v>0.5</v>
      </c>
    </row>
    <row r="35" spans="2:27" ht="22.5" customHeight="1">
      <c r="B35" s="25" t="s">
        <v>50</v>
      </c>
      <c r="C35" s="45">
        <f>+'当年度'!C35-'前年度'!C35</f>
        <v>171183</v>
      </c>
      <c r="D35" s="45">
        <f>+'当年度'!D35-'前年度'!D35</f>
        <v>1357</v>
      </c>
      <c r="E35" s="45">
        <f>+'当年度'!E35-'前年度'!E35</f>
        <v>-38451</v>
      </c>
      <c r="F35" s="45">
        <f>+'当年度'!F35-'前年度'!F35</f>
        <v>-52247</v>
      </c>
      <c r="G35" s="50">
        <f>+'当年度'!G35-'前年度'!G35</f>
        <v>0</v>
      </c>
      <c r="H35" s="50">
        <f>+'当年度'!H35-'前年度'!H35</f>
        <v>0</v>
      </c>
      <c r="I35" s="50">
        <f>+'当年度'!I35-'前年度'!I35</f>
        <v>-252220</v>
      </c>
      <c r="J35" s="50">
        <f>+'当年度'!J35-'前年度'!J35</f>
        <v>-7442</v>
      </c>
      <c r="K35" s="50">
        <f>+'当年度'!K35-'前年度'!K35</f>
        <v>3871</v>
      </c>
      <c r="L35" s="50">
        <f>+'当年度'!L35-'前年度'!L35</f>
        <v>0</v>
      </c>
      <c r="M35" s="50">
        <f>+'当年度'!M35-'前年度'!M35</f>
        <v>-53693</v>
      </c>
      <c r="N35" s="50">
        <f>+'当年度'!N35-'前年度'!N35</f>
        <v>0</v>
      </c>
      <c r="O35" s="50">
        <f>+'当年度'!O35-'前年度'!O35</f>
        <v>202534</v>
      </c>
      <c r="P35" s="50">
        <f>+'当年度'!P35-'前年度'!P35</f>
        <v>179825</v>
      </c>
      <c r="Q35" s="50">
        <f>+'当年度'!Q35-'前年度'!Q35</f>
        <v>904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-39828</v>
      </c>
      <c r="V35" s="50">
        <f>+'当年度'!V35-'前年度'!V35</f>
        <v>0</v>
      </c>
      <c r="W35" s="50">
        <f>+'当年度'!W35-'前年度'!W35</f>
        <v>115793</v>
      </c>
      <c r="X35" s="31"/>
      <c r="Y35" s="50">
        <f>+'当年度'!Y35-'前年度'!Y35</f>
        <v>-8929386</v>
      </c>
      <c r="Z35" s="50">
        <f>+'当年度'!Z35-'前年度'!Z35</f>
        <v>-16623330</v>
      </c>
      <c r="AA35" s="36">
        <f>+'当年度'!AA35-'前年度'!AA35</f>
        <v>0.40000000000000036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0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0</v>
      </c>
      <c r="I36" s="50">
        <f>+'当年度'!I36-'前年度'!I36</f>
        <v>93091</v>
      </c>
      <c r="J36" s="50">
        <f>+'当年度'!J36-'前年度'!J36</f>
        <v>0</v>
      </c>
      <c r="K36" s="50">
        <f>+'当年度'!K36-'前年度'!K36</f>
        <v>79178</v>
      </c>
      <c r="L36" s="50">
        <f>+'当年度'!L36-'前年度'!L36</f>
        <v>0</v>
      </c>
      <c r="M36" s="50">
        <f>+'当年度'!M36-'前年度'!M36</f>
        <v>-41294</v>
      </c>
      <c r="N36" s="50">
        <f>+'当年度'!N36-'前年度'!N36</f>
        <v>5191</v>
      </c>
      <c r="O36" s="50">
        <f>+'当年度'!O36-'前年度'!O36</f>
        <v>72483</v>
      </c>
      <c r="P36" s="50">
        <f>+'当年度'!P36-'前年度'!P36</f>
        <v>33568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15401</v>
      </c>
      <c r="V36" s="50">
        <f>+'当年度'!V36-'前年度'!V36</f>
        <v>0</v>
      </c>
      <c r="W36" s="50">
        <f>+'当年度'!W36-'前年度'!W36</f>
        <v>257618</v>
      </c>
      <c r="X36" s="31"/>
      <c r="Y36" s="50">
        <f>+'当年度'!Y36-'前年度'!Y36</f>
        <v>-2205746</v>
      </c>
      <c r="Z36" s="50">
        <f>+'当年度'!Z36-'前年度'!Z36</f>
        <v>-3130147</v>
      </c>
      <c r="AA36" s="36">
        <f>+'当年度'!AA36-'前年度'!AA36</f>
        <v>0.8000000000000007</v>
      </c>
    </row>
    <row r="37" spans="2:27" ht="22.5" customHeight="1">
      <c r="B37" s="25" t="s">
        <v>52</v>
      </c>
      <c r="C37" s="45">
        <f>+'当年度'!C37-'前年度'!C37</f>
        <v>171183</v>
      </c>
      <c r="D37" s="45">
        <f>+'当年度'!D37-'前年度'!D37</f>
        <v>1357</v>
      </c>
      <c r="E37" s="45">
        <f>+'当年度'!E37-'前年度'!E37</f>
        <v>-38451</v>
      </c>
      <c r="F37" s="45">
        <f>+'当年度'!F37-'前年度'!F37</f>
        <v>-52247</v>
      </c>
      <c r="G37" s="50">
        <f>+'当年度'!G37-'前年度'!G37</f>
        <v>0</v>
      </c>
      <c r="H37" s="50">
        <f>+'当年度'!H37-'前年度'!H37</f>
        <v>0</v>
      </c>
      <c r="I37" s="50">
        <f>+'当年度'!I37-'前年度'!I37</f>
        <v>-159129</v>
      </c>
      <c r="J37" s="50">
        <f>+'当年度'!J37-'前年度'!J37</f>
        <v>-7442</v>
      </c>
      <c r="K37" s="50">
        <f>+'当年度'!K37-'前年度'!K37</f>
        <v>83049</v>
      </c>
      <c r="L37" s="50">
        <f>+'当年度'!L37-'前年度'!L37</f>
        <v>0</v>
      </c>
      <c r="M37" s="50">
        <f>+'当年度'!M37-'前年度'!M37</f>
        <v>-94987</v>
      </c>
      <c r="N37" s="50">
        <f>+'当年度'!N37-'前年度'!N37</f>
        <v>5191</v>
      </c>
      <c r="O37" s="50">
        <f>+'当年度'!O37-'前年度'!O37</f>
        <v>275017</v>
      </c>
      <c r="P37" s="50">
        <f>+'当年度'!P37-'前年度'!P37</f>
        <v>213393</v>
      </c>
      <c r="Q37" s="50">
        <f>+'当年度'!Q37-'前年度'!Q37</f>
        <v>904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-24427</v>
      </c>
      <c r="V37" s="50">
        <f>+'当年度'!V37-'前年度'!V37</f>
        <v>0</v>
      </c>
      <c r="W37" s="50">
        <f>+'当年度'!W37-'前年度'!W37</f>
        <v>373411</v>
      </c>
      <c r="X37" s="31"/>
      <c r="Y37" s="50">
        <f>+'当年度'!Y37-'前年度'!Y37</f>
        <v>-11135132</v>
      </c>
      <c r="Z37" s="50">
        <f>+'当年度'!Z37-'前年度'!Z37</f>
        <v>-19753477</v>
      </c>
      <c r="AA37" s="36">
        <f>+'当年度'!AA37-'前年度'!AA37</f>
        <v>0.3999999999999986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0.40000000000000036</v>
      </c>
    </row>
    <row r="41" spans="26:27" ht="22.5" customHeight="1">
      <c r="Z41" s="7" t="s">
        <v>51</v>
      </c>
      <c r="AA41" s="60">
        <f>+'当年度'!AA41-'前年度'!AA41</f>
        <v>0.6999999999999993</v>
      </c>
    </row>
    <row r="42" spans="26:27" ht="22.5" customHeight="1">
      <c r="Z42" s="7" t="s">
        <v>52</v>
      </c>
      <c r="AA42" s="60">
        <f>+'当年度'!AA42-'前年度'!AA42</f>
        <v>0.5999999999999996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fitToHeight="1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zoomScalePageLayoutView="0" workbookViewId="0" topLeftCell="A1">
      <pane xSplit="2" ySplit="5" topLeftCell="C6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L13" sqref="L13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3.5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-1.8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0.4</v>
      </c>
      <c r="P6" s="37">
        <f>IF(AND('当年度'!P6=0,'前年度'!P6=0),"",IF('前年度'!P6=0,"皆増 ",IF('当年度'!P6=0,"皆減 ",ROUND('増減額'!P6/'前年度'!P6*100,1))))</f>
        <v>-0.6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-0.2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-18.6</v>
      </c>
      <c r="F7" s="37">
        <f>IF(AND('当年度'!F7=0,'前年度'!F7=0),"",IF('前年度'!F7=0,"皆増 ",IF('当年度'!F7=0,"皆減 ",ROUND('増減額'!F7/'前年度'!F7*100,1))))</f>
        <v>-17.2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2.6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-0.2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1.4</v>
      </c>
      <c r="P7" s="37">
        <f>IF(AND('当年度'!P7=0,'前年度'!P7=0),"",IF('前年度'!P7=0,"皆増 ",IF('当年度'!P7=0,"皆減 ",ROUND('増減額'!P7/'前年度'!P7*100,1))))</f>
        <v>7.8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2.5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</c>
      <c r="J8" s="37">
        <f>IF(AND('当年度'!J8=0,'前年度'!J8=0),"",IF('前年度'!J8=0,"皆増 ",IF('当年度'!J8=0,"皆減 ",ROUND('増減額'!J8/'前年度'!J8*100,1))))</f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-4.4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3</v>
      </c>
      <c r="P8" s="37">
        <f>IF(AND('当年度'!P8=0,'前年度'!P8=0),"",IF('前年度'!P8=0,"皆増 ",IF('当年度'!P8=0,"皆減 ",ROUND('増減額'!P8/'前年度'!P8*100,1))))</f>
        <v>1.3</v>
      </c>
      <c r="Q8" s="37">
        <f>IF(AND('当年度'!Q8=0,'前年度'!Q8=0),"",IF('前年度'!Q8=0,"皆増 ",IF('当年度'!Q8=0,"皆減 ",ROUND('増減額'!Q8/'前年度'!Q8*100,1))))</f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-0.9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0.8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10.1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  <v>17.4</v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1.5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-0.9</v>
      </c>
      <c r="P9" s="37">
        <f>IF(AND('当年度'!P9=0,'前年度'!P9=0),"",IF('前年度'!P9=0,"皆増 ",IF('当年度'!P9=0,"皆減 ",ROUND('増減額'!P9/'前年度'!P9*100,1))))</f>
        <v>1.6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0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0.9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30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21.8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1.5</v>
      </c>
      <c r="P10" s="37">
        <f>IF(AND('当年度'!P10=0,'前年度'!P10=0),"",IF('前年度'!P10=0,"皆増 ",IF('当年度'!P10=0,"皆減 ",ROUND('増減額'!P10/'前年度'!P10*100,1))))</f>
        <v>-2.8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4.6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-7.9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4.4</v>
      </c>
      <c r="P11" s="37">
        <f>IF(AND('当年度'!P11=0,'前年度'!P11=0),"",IF('前年度'!P11=0,"皆増 ",IF('当年度'!P11=0,"皆減 ",ROUND('増減額'!P11/'前年度'!P11*100,1))))</f>
        <v>-2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-1.1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</c>
      <c r="I12" s="37">
        <f>IF(AND('当年度'!I12=0,'前年度'!I12=0),"",IF('前年度'!I12=0,"皆増 ",IF('当年度'!I12=0,"皆減 ",ROUND('増減額'!I12/'前年度'!I12*100,1))))</f>
      </c>
      <c r="J12" s="37" t="str">
        <f>IF(AND('当年度'!J12=0,'前年度'!J12=0),"",IF('前年度'!J12=0,"皆増 ",IF('当年度'!J12=0,"皆減 ",ROUND('増減額'!J12/'前年度'!J12*100,1))))</f>
        <v>皆減 </v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-2.8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2.7</v>
      </c>
      <c r="P12" s="37">
        <f>IF(AND('当年度'!P12=0,'前年度'!P12=0),"",IF('前年度'!P12=0,"皆増 ",IF('当年度'!P12=0,"皆減 ",ROUND('増減額'!P12/'前年度'!P12*100,1))))</f>
        <v>7.5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  <v>-50</v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3.4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-0.8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-0.2</v>
      </c>
      <c r="P13" s="37">
        <f>IF(AND('当年度'!P13=0,'前年度'!P13=0),"",IF('前年度'!P13=0,"皆増 ",IF('当年度'!P13=0,"皆減 ",ROUND('増減額'!P13/'前年度'!P13*100,1))))</f>
        <v>-1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-0.6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 t="str">
        <f>IF(AND('当年度'!I14=0,'前年度'!I14=0),"",IF('前年度'!I14=0,"皆増 ",IF('当年度'!I14=0,"皆減 ",ROUND('増減額'!I14/'前年度'!I14*100,1))))</f>
        <v>皆減 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-3.1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0.3</v>
      </c>
      <c r="P14" s="37">
        <f>IF(AND('当年度'!P14=0,'前年度'!P14=0),"",IF('前年度'!P14=0,"皆増 ",IF('当年度'!P14=0,"皆減 ",ROUND('増減額'!P14/'前年度'!P14*100,1))))</f>
        <v>-3.3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-19.5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151.8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6.9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0.1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-5.7</v>
      </c>
      <c r="P15" s="37">
        <f>IF(AND('当年度'!P15=0,'前年度'!P15=0),"",IF('前年度'!P15=0,"皆増 ",IF('当年度'!P15=0,"皆減 ",ROUND('増減額'!P15/'前年度'!P15*100,1))))</f>
        <v>1.4</v>
      </c>
      <c r="Q15" s="37" t="str">
        <f>IF(AND('当年度'!Q15=0,'前年度'!Q15=0),"",IF('前年度'!Q15=0,"皆増 ",IF('当年度'!Q15=0,"皆減 ",ROUND('増減額'!Q15/'前年度'!Q15*100,1))))</f>
        <v>皆増 </v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14.1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4.2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-0.4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-6</v>
      </c>
      <c r="P16" s="37">
        <f>IF(AND('当年度'!P16=0,'前年度'!P16=0),"",IF('前年度'!P16=0,"皆増 ",IF('当年度'!P16=0,"皆減 ",ROUND('増減額'!P16/'前年度'!P16*100,1))))</f>
        <v>1.1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-1.6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-23.3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4.8</v>
      </c>
      <c r="P17" s="37">
        <f>IF(AND('当年度'!P17=0,'前年度'!P17=0),"",IF('前年度'!P17=0,"皆増 ",IF('当年度'!P17=0,"皆減 ",ROUND('増減額'!P17/'前年度'!P17*100,1))))</f>
        <v>-9.9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 t="str">
        <f>IF(AND('当年度'!U17=0,'前年度'!U17=0),"",IF('前年度'!U17=0,"皆増 ",IF('当年度'!U17=0,"皆減 ",ROUND('増減額'!U17/'前年度'!U17*100,1))))</f>
        <v>皆増 </v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-7.7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</c>
      <c r="J18" s="37">
        <f>IF(AND('当年度'!J18=0,'前年度'!J18=0),"",IF('前年度'!J18=0,"皆増 ",IF('当年度'!J18=0,"皆減 ",ROUND('増減額'!J18/'前年度'!J18*100,1))))</f>
        <v>-83.7</v>
      </c>
      <c r="K18" s="37">
        <f>IF(AND('当年度'!K18=0,'前年度'!K18=0),"",IF('前年度'!K18=0,"皆増 ",IF('当年度'!K18=0,"皆減 ",ROUND('増減額'!K18/'前年度'!K18*100,1))))</f>
        <v>2.3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2.6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1.6</v>
      </c>
      <c r="P18" s="37">
        <f>IF(AND('当年度'!P18=0,'前年度'!P18=0),"",IF('前年度'!P18=0,"皆増 ",IF('当年度'!P18=0,"皆減 ",ROUND('増減額'!P18/'前年度'!P18*100,1))))</f>
        <v>-1.4</v>
      </c>
      <c r="Q18" s="37">
        <f>IF(AND('当年度'!Q18=0,'前年度'!Q18=0),"",IF('前年度'!Q18=0,"皆増 ",IF('当年度'!Q18=0,"皆減 ",ROUND('増減額'!Q18/'前年度'!Q18*100,1))))</f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 t="str">
        <f>IF(AND('当年度'!U18=0,'前年度'!U18=0),"",IF('前年度'!U18=0,"皆増 ",IF('当年度'!U18=0,"皆減 ",ROUND('増減額'!U18/'前年度'!U18*100,1))))</f>
        <v>皆減 </v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-1.4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</c>
      <c r="J19" s="38" t="str">
        <f>IF(AND('当年度'!J19=0,'前年度'!J19=0),"",IF('前年度'!J19=0,"皆増 ",IF('当年度'!J19=0,"皆減 ",ROUND('増減額'!J19/'前年度'!J19*100,1))))</f>
        <v>皆減 </v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5.7</v>
      </c>
      <c r="N19" s="38">
        <f>IF(AND('当年度'!N19=0,'前年度'!N19=0),"",IF('前年度'!N19=0,"皆増 ",IF('当年度'!N19=0,"皆減 ",ROUND('増減額'!N19/'前年度'!N19*100,1))))</f>
        <v>0</v>
      </c>
      <c r="O19" s="38">
        <f>IF(AND('当年度'!O19=0,'前年度'!O19=0),"",IF('前年度'!O19=0,"皆増 ",IF('当年度'!O19=0,"皆減 ",ROUND('増減額'!O19/'前年度'!O19*100,1))))</f>
        <v>-2.2</v>
      </c>
      <c r="P19" s="38">
        <f>IF(AND('当年度'!P19=0,'前年度'!P19=0),"",IF('前年度'!P19=0,"皆増 ",IF('当年度'!P19=0,"皆減 ",ROUND('増減額'!P19/'前年度'!P19*100,1))))</f>
        <v>-2.2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  <v>5548.1</v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-0.6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-6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-20.1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10.2</v>
      </c>
      <c r="P20" s="39">
        <f>IF(AND('当年度'!P20=0,'前年度'!P20=0),"",IF('前年度'!P20=0,"皆増 ",IF('当年度'!P20=0,"皆減 ",ROUND('増減額'!P20/'前年度'!P20*100,1))))</f>
        <v>-2.8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451.2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-1.5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50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2.4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4.1</v>
      </c>
      <c r="P21" s="37">
        <f>IF(AND('当年度'!P21=0,'前年度'!P21=0),"",IF('前年度'!P21=0,"皆増 ",IF('当年度'!P21=0,"皆減 ",ROUND('増減額'!P21/'前年度'!P21*100,1))))</f>
        <v>0.5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12.8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-3.2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2.8</v>
      </c>
      <c r="P22" s="37">
        <f>IF(AND('当年度'!P22=0,'前年度'!P22=0),"",IF('前年度'!P22=0,"皆増 ",IF('当年度'!P22=0,"皆減 ",ROUND('増減額'!P22/'前年度'!P22*100,1))))</f>
        <v>1.5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1.1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-7.2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2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1.5</v>
      </c>
      <c r="P23" s="37">
        <f>IF(AND('当年度'!P23=0,'前年度'!P23=0),"",IF('前年度'!P23=0,"皆増 ",IF('当年度'!P23=0,"皆減 ",ROUND('増減額'!P23/'前年度'!P23*100,1))))</f>
        <v>28.1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-14.3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1.8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-4.5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-3.5</v>
      </c>
      <c r="N24" s="37">
        <f>IF(AND('当年度'!N24=0,'前年度'!N24=0),"",IF('前年度'!N24=0,"皆増 ",IF('当年度'!N24=0,"皆減 ",ROUND('増減額'!N24/'前年度'!N24*100,1))))</f>
        <v>22.3</v>
      </c>
      <c r="O24" s="37">
        <f>IF(AND('当年度'!O24=0,'前年度'!O24=0),"",IF('前年度'!O24=0,"皆増 ",IF('当年度'!O24=0,"皆減 ",ROUND('増減額'!O24/'前年度'!O24*100,1))))</f>
        <v>0.8</v>
      </c>
      <c r="P24" s="37">
        <f>IF(AND('当年度'!P24=0,'前年度'!P24=0),"",IF('前年度'!P24=0,"皆増 ",IF('当年度'!P24=0,"皆減 ",ROUND('増減額'!P24/'前年度'!P24*100,1))))</f>
        <v>6.6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-1.4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  <v>19.5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-4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5.4</v>
      </c>
      <c r="P25" s="37">
        <f>IF(AND('当年度'!P25=0,'前年度'!P25=0),"",IF('前年度'!P25=0,"皆増 ",IF('当年度'!P25=0,"皆減 ",ROUND('増減額'!P25/'前年度'!P25*100,1))))</f>
        <v>0.1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1.4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9.1</v>
      </c>
      <c r="J26" s="37">
        <f>IF(AND('当年度'!J26=0,'前年度'!J26=0),"",IF('前年度'!J26=0,"皆増 ",IF('当年度'!J26=0,"皆減 ",ROUND('増減額'!J26/'前年度'!J26*100,1))))</f>
      </c>
      <c r="K26" s="37" t="str">
        <f>IF(AND('当年度'!K26=0,'前年度'!K26=0),"",IF('前年度'!K26=0,"皆増 ",IF('当年度'!K26=0,"皆減 ",ROUND('増減額'!K26/'前年度'!K26*100,1))))</f>
        <v>皆増 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0.6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2.9</v>
      </c>
      <c r="P26" s="37">
        <f>IF(AND('当年度'!P26=0,'前年度'!P26=0),"",IF('前年度'!P26=0,"皆増 ",IF('当年度'!P26=0,"皆減 ",ROUND('増減額'!P26/'前年度'!P26*100,1))))</f>
        <v>3.5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6.1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34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28.5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-0.3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1.8</v>
      </c>
      <c r="P27" s="37">
        <f>IF(AND('当年度'!P27=0,'前年度'!P27=0),"",IF('前年度'!P27=0,"皆増 ",IF('当年度'!P27=0,"皆減 ",ROUND('増減額'!P27/'前年度'!P27*100,1))))</f>
        <v>-0.5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25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10.5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7.9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2.9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4.1</v>
      </c>
      <c r="P28" s="37">
        <f>IF(AND('当年度'!P28=0,'前年度'!P28=0),"",IF('前年度'!P28=0,"皆増 ",IF('当年度'!P28=0,"皆減 ",ROUND('増減額'!P28/'前年度'!P28*100,1))))</f>
        <v>-0.9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 t="str">
        <f>IF(AND('当年度'!U28=0,'前年度'!U28=0),"",IF('前年度'!U28=0,"皆増 ",IF('当年度'!U28=0,"皆減 ",ROUND('増減額'!U28/'前年度'!U28*100,1))))</f>
        <v>皆増 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2.3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-0.5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1.2</v>
      </c>
      <c r="P29" s="37">
        <f>IF(AND('当年度'!P29=0,'前年度'!P29=0),"",IF('前年度'!P29=0,"皆増 ",IF('当年度'!P29=0,"皆減 ",ROUND('増減額'!P29/'前年度'!P29*100,1))))</f>
        <v>1.7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  <v>0</v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1.1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-6.6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-1.7</v>
      </c>
      <c r="P30" s="37">
        <f>IF(AND('当年度'!P30=0,'前年度'!P30=0),"",IF('前年度'!P30=0,"皆増 ",IF('当年度'!P30=0,"皆減 ",ROUND('増減額'!P30/'前年度'!P30*100,1))))</f>
        <v>-2.1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-24.6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-2.8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-4.6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  <v>0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-6.9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-1.4</v>
      </c>
      <c r="P31" s="37">
        <f>IF(AND('当年度'!P31=0,'前年度'!P31=0),"",IF('前年度'!P31=0,"皆増 ",IF('当年度'!P31=0,"皆減 ",ROUND('増減額'!P31/'前年度'!P31*100,1))))</f>
        <v>-0.9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-2.8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2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3.5</v>
      </c>
      <c r="P32" s="37">
        <f>IF(AND('当年度'!P32=0,'前年度'!P32=0),"",IF('前年度'!P32=0,"皆増 ",IF('当年度'!P32=0,"皆減 ",ROUND('増減額'!P32/'前年度'!P32*100,1))))</f>
        <v>-6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-0.7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12.3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-0.7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-3.8</v>
      </c>
      <c r="P33" s="37">
        <f>IF(AND('当年度'!P33=0,'前年度'!P33=0),"",IF('前年度'!P33=0,"皆増 ",IF('当年度'!P33=0,"皆減 ",ROUND('増減額'!P33/'前年度'!P33*100,1))))</f>
        <v>-0.3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-24.1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-0.2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</c>
      <c r="I34" s="37">
        <f>IF(AND('当年度'!I34=0,'前年度'!I34=0),"",IF('前年度'!I34=0,"皆増 ",IF('当年度'!I34=0,"皆減 ",ROUND('増減額'!I34/'前年度'!I34*100,1))))</f>
        <v>2.9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-1.2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1.8</v>
      </c>
      <c r="P34" s="37">
        <f>IF(AND('当年度'!P34=0,'前年度'!P34=0),"",IF('前年度'!P34=0,"皆増 ",IF('当年度'!P34=0,"皆減 ",ROUND('増減額'!P34/'前年度'!P34*100,1))))</f>
        <v>2.9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>
        <f>IF(AND('当年度'!U34=0,'前年度'!U34=0),"",IF('前年度'!U34=0,"皆増 ",IF('当年度'!U34=0,"皆減 ",ROUND('増減額'!U34/'前年度'!U34*100,1))))</f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1.7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151.8</v>
      </c>
      <c r="D35" s="40">
        <f>IF(AND('当年度'!D35=0,'前年度'!D35=0),"",IF('前年度'!D35=0,"皆増 ",IF('当年度'!D35=0,"皆減 ",ROUND('増減額'!D35/'前年度'!D35*100,1))))</f>
        <v>4.2</v>
      </c>
      <c r="E35" s="40">
        <f>IF(AND('当年度'!E35=0,'前年度'!E35=0),"",IF('前年度'!E35=0,"皆増 ",IF('当年度'!E35=0,"皆減 ",ROUND('増減額'!E35/'前年度'!E35*100,1))))</f>
        <v>-18.6</v>
      </c>
      <c r="F35" s="40">
        <f>IF(AND('当年度'!F35=0,'前年度'!F35=0),"",IF('前年度'!F35=0,"皆増 ",IF('当年度'!F35=0,"皆減 ",ROUND('増減額'!F35/'前年度'!F35*100,1))))</f>
        <v>-17.2</v>
      </c>
      <c r="G35" s="40">
        <f>IF(AND('当年度'!G35=0,'前年度'!G35=0),"",IF('前年度'!G35=0,"皆増 ",IF('当年度'!G35=0,"皆減 ",ROUND('増減額'!G35/'前年度'!G35*100,1))))</f>
      </c>
      <c r="H35" s="40">
        <f>IF(AND('当年度'!H35=0,'前年度'!H35=0),"",IF('前年度'!H35=0,"皆増 ",IF('当年度'!H35=0,"皆減 ",ROUND('増減額'!H35/'前年度'!H35*100,1))))</f>
      </c>
      <c r="I35" s="40">
        <f>IF(AND('当年度'!I35=0,'前年度'!I35=0),"",IF('前年度'!I35=0,"皆増 ",IF('当年度'!I35=0,"皆減 ",ROUND('増減額'!I35/'前年度'!I35*100,1))))</f>
        <v>-14.7</v>
      </c>
      <c r="J35" s="40">
        <f>IF(AND('当年度'!J35=0,'前年度'!J35=0),"",IF('前年度'!J35=0,"皆増 ",IF('当年度'!J35=0,"皆減 ",ROUND('増減額'!J35/'前年度'!J35*100,1))))</f>
        <v>-94.2</v>
      </c>
      <c r="K35" s="40">
        <f>IF(AND('当年度'!K35=0,'前年度'!K35=0),"",IF('前年度'!K35=0,"皆増 ",IF('当年度'!K35=0,"皆減 ",ROUND('増減額'!K35/'前年度'!K35*100,1))))</f>
        <v>4.2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-0.5</v>
      </c>
      <c r="N35" s="40">
        <f>IF(AND('当年度'!N35=0,'前年度'!N35=0),"",IF('前年度'!N35=0,"皆増 ",IF('当年度'!N35=0,"皆減 ",ROUND('増減額'!N35/'前年度'!N35*100,1))))</f>
        <v>0</v>
      </c>
      <c r="O35" s="40">
        <f>IF(AND('当年度'!O35=0,'前年度'!O35=0),"",IF('前年度'!O35=0,"皆増 ",IF('当年度'!O35=0,"皆減 ",ROUND('増減額'!O35/'前年度'!O35*100,1))))</f>
        <v>1</v>
      </c>
      <c r="P35" s="40">
        <f>IF(AND('当年度'!P35=0,'前年度'!P35=0),"",IF('前年度'!P35=0,"皆増 ",IF('当年度'!P35=0,"皆減 ",ROUND('増減額'!P35/'前年度'!P35*100,1))))</f>
        <v>0.8</v>
      </c>
      <c r="Q35" s="40" t="str">
        <f>IF(AND('当年度'!Q35=0,'前年度'!Q35=0),"",IF('前年度'!Q35=0,"皆増 ",IF('当年度'!Q35=0,"皆減 ",ROUND('増減額'!Q35/'前年度'!Q35*100,1))))</f>
        <v>皆増 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-73.7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0.2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</c>
      <c r="I36" s="40">
        <f>IF(AND('当年度'!I36=0,'前年度'!I36=0),"",IF('前年度'!I36=0,"皆増 ",IF('当年度'!I36=0,"皆減 ",ROUND('増減額'!I36/'前年度'!I36*100,1))))</f>
        <v>4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34.9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-2.2</v>
      </c>
      <c r="N36" s="40">
        <f>IF(AND('当年度'!N36=0,'前年度'!N36=0),"",IF('前年度'!N36=0,"皆増 ",IF('当年度'!N36=0,"皆減 ",ROUND('増減額'!N36/'前年度'!N36*100,1))))</f>
        <v>22.3</v>
      </c>
      <c r="O36" s="40">
        <f>IF(AND('当年度'!O36=0,'前年度'!O36=0),"",IF('前年度'!O36=0,"皆増 ",IF('当年度'!O36=0,"皆減 ",ROUND('増減額'!O36/'前年度'!O36*100,1))))</f>
        <v>2</v>
      </c>
      <c r="P36" s="40">
        <f>IF(AND('当年度'!P36=0,'前年度'!P36=0),"",IF('前年度'!P36=0,"皆増 ",IF('当年度'!P36=0,"皆減 ",ROUND('増減額'!P36/'前年度'!P36*100,1))))</f>
        <v>0.8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431.9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2.1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151.8</v>
      </c>
      <c r="D37" s="40">
        <f>IF(AND('当年度'!D37=0,'前年度'!D37=0),"",IF('前年度'!D37=0,"皆増 ",IF('当年度'!D37=0,"皆減 ",ROUND('増減額'!D37/'前年度'!D37*100,1))))</f>
        <v>4.2</v>
      </c>
      <c r="E37" s="40">
        <f>IF(AND('当年度'!E37=0,'前年度'!E37=0),"",IF('前年度'!E37=0,"皆増 ",IF('当年度'!E37=0,"皆減 ",ROUND('増減額'!E37/'前年度'!E37*100,1))))</f>
        <v>-18.6</v>
      </c>
      <c r="F37" s="40">
        <f>IF(AND('当年度'!F37=0,'前年度'!F37=0),"",IF('前年度'!F37=0,"皆増 ",IF('当年度'!F37=0,"皆減 ",ROUND('増減額'!F37/'前年度'!F37*100,1))))</f>
        <v>-17.2</v>
      </c>
      <c r="G37" s="40">
        <f>IF(AND('当年度'!G37=0,'前年度'!G37=0),"",IF('前年度'!G37=0,"皆増 ",IF('当年度'!G37=0,"皆減 ",ROUND('増減額'!G37/'前年度'!G37*100,1))))</f>
      </c>
      <c r="H37" s="40">
        <f>IF(AND('当年度'!H37=0,'前年度'!H37=0),"",IF('前年度'!H37=0,"皆増 ",IF('当年度'!H37=0,"皆減 ",ROUND('増減額'!H37/'前年度'!H37*100,1))))</f>
      </c>
      <c r="I37" s="40">
        <f>IF(AND('当年度'!I37=0,'前年度'!I37=0),"",IF('前年度'!I37=0,"皆増 ",IF('当年度'!I37=0,"皆減 ",ROUND('増減額'!I37/'前年度'!I37*100,1))))</f>
        <v>-3.9</v>
      </c>
      <c r="J37" s="40">
        <f>IF(AND('当年度'!J37=0,'前年度'!J37=0),"",IF('前年度'!J37=0,"皆増 ",IF('当年度'!J37=0,"皆減 ",ROUND('増減額'!J37/'前年度'!J37*100,1))))</f>
        <v>-94.2</v>
      </c>
      <c r="K37" s="40">
        <f>IF(AND('当年度'!K37=0,'前年度'!K37=0),"",IF('前年度'!K37=0,"皆増 ",IF('当年度'!K37=0,"皆減 ",ROUND('増減額'!K37/'前年度'!K37*100,1))))</f>
        <v>26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-0.7</v>
      </c>
      <c r="N37" s="40">
        <f>IF(AND('当年度'!N37=0,'前年度'!N37=0),"",IF('前年度'!N37=0,"皆増 ",IF('当年度'!N37=0,"皆減 ",ROUND('増減額'!N37/'前年度'!N37*100,1))))</f>
        <v>20.6</v>
      </c>
      <c r="O37" s="40">
        <f>IF(AND('当年度'!O37=0,'前年度'!O37=0),"",IF('前年度'!O37=0,"皆増 ",IF('当年度'!O37=0,"皆減 ",ROUND('増減額'!O37/'前年度'!O37*100,1))))</f>
        <v>1.1</v>
      </c>
      <c r="P37" s="40">
        <f>IF(AND('当年度'!P37=0,'前年度'!P37=0),"",IF('前年度'!P37=0,"皆増 ",IF('当年度'!P37=0,"皆減 ",ROUND('増減額'!P37/'前年度'!P37*100,1))))</f>
        <v>0.8</v>
      </c>
      <c r="Q37" s="40" t="str">
        <f>IF(AND('当年度'!Q37=0,'前年度'!Q37=0),"",IF('前年度'!Q37=0,"皆増 ",IF('当年度'!Q37=0,"皆減 ",ROUND('増減額'!Q37/'前年度'!Q37*100,1))))</f>
        <v>皆増 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-42.4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0.5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2022-12-28T00:00:04Z</cp:lastPrinted>
  <dcterms:created xsi:type="dcterms:W3CDTF">1999-09-10T06:55:03Z</dcterms:created>
  <dcterms:modified xsi:type="dcterms:W3CDTF">2023-08-16T04:46:40Z</dcterms:modified>
  <cp:category/>
  <cp:version/>
  <cp:contentType/>
  <cp:contentStatus/>
</cp:coreProperties>
</file>