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一般相談支援" sheetId="1" r:id="rId1"/>
    <sheet name="【集計】" sheetId="2" r:id="rId2"/>
  </sheets>
  <definedNames>
    <definedName name="_xlnm._FilterDatabase" localSheetId="0" hidden="1">'一般相談支援'!$B$1:$U$38</definedName>
    <definedName name="_xlnm.Print_Area" localSheetId="0">'一般相談支援'!$A$1:$U$36</definedName>
    <definedName name="_xlnm.Print_Titles" localSheetId="0">'一般相談支援'!$1:$1</definedName>
  </definedNames>
  <calcPr fullCalcOnLoad="1"/>
</workbook>
</file>

<file path=xl/sharedStrings.xml><?xml version="1.0" encoding="utf-8"?>
<sst xmlns="http://schemas.openxmlformats.org/spreadsheetml/2006/main" count="364" uniqueCount="256">
  <si>
    <t>059-345-9016</t>
  </si>
  <si>
    <t>059-320-2761</t>
  </si>
  <si>
    <t>北勢町其原１９５３番地</t>
  </si>
  <si>
    <t>0594-72-2618</t>
  </si>
  <si>
    <t>四日市市</t>
  </si>
  <si>
    <t>津市</t>
  </si>
  <si>
    <t>松阪市</t>
  </si>
  <si>
    <t>名張市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</si>
  <si>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</si>
  <si>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</si>
  <si>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</si>
  <si>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</si>
  <si>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</si>
  <si>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</si>
  <si>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</si>
  <si>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</si>
  <si>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</si>
  <si>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</si>
  <si>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</si>
  <si>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</si>
  <si>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</si>
  <si>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きれいライフステーション</t>
  </si>
  <si>
    <t>相談支援事業所「ブルーム」</t>
  </si>
  <si>
    <t>別名3-3-10</t>
  </si>
  <si>
    <t>059-331-8660</t>
  </si>
  <si>
    <t>059-331-3371</t>
  </si>
  <si>
    <t>障害者相談支援センター　ソシオ</t>
  </si>
  <si>
    <t>障がい者相談支援
センターありす</t>
  </si>
  <si>
    <t>尾鷲市</t>
  </si>
  <si>
    <t>特定非営利活動法人あいあい</t>
  </si>
  <si>
    <t>510-0007</t>
  </si>
  <si>
    <t>510-8575</t>
  </si>
  <si>
    <t>511-0426</t>
  </si>
  <si>
    <t>地域移行支援
地域定着支援</t>
  </si>
  <si>
    <t>計画相談支援</t>
  </si>
  <si>
    <t>相談支援事業所　こだま</t>
  </si>
  <si>
    <t>志摩市障がい者相談支援センター　こだま</t>
  </si>
  <si>
    <t>510-0236</t>
  </si>
  <si>
    <t>鈴鹿市</t>
  </si>
  <si>
    <t>特定非営利活動法人　ピアサポートみえ</t>
  </si>
  <si>
    <t>相談支援事業所　オランジュ</t>
  </si>
  <si>
    <t>519-3618</t>
  </si>
  <si>
    <t>519-4326</t>
  </si>
  <si>
    <t>515-0044</t>
  </si>
  <si>
    <t>510-0226</t>
  </si>
  <si>
    <t>栄町5番5号</t>
  </si>
  <si>
    <t>久生屋町862番地1</t>
  </si>
  <si>
    <t>熊野市</t>
  </si>
  <si>
    <t>伊賀市</t>
  </si>
  <si>
    <t>志摩市</t>
  </si>
  <si>
    <t>059-213-9577</t>
  </si>
  <si>
    <t>0597-22-3170</t>
  </si>
  <si>
    <t>0597-22-3402</t>
  </si>
  <si>
    <t>0597-88-2288</t>
  </si>
  <si>
    <t>0597-89-6221</t>
  </si>
  <si>
    <t>0595-21-5866</t>
  </si>
  <si>
    <t>0599-44-3880</t>
  </si>
  <si>
    <t>0599-44-3885</t>
  </si>
  <si>
    <t>059-384-0525</t>
  </si>
  <si>
    <t>相談支援事業所　ひかり</t>
  </si>
  <si>
    <t>他の相談支援の実施</t>
  </si>
  <si>
    <t>計画相談支援
障害児相談支援</t>
  </si>
  <si>
    <t>計画相談支援</t>
  </si>
  <si>
    <t>059-340-7997</t>
  </si>
  <si>
    <t>アジサイ</t>
  </si>
  <si>
    <t>一般相談支援事業所　りんく</t>
  </si>
  <si>
    <t>名張市</t>
  </si>
  <si>
    <t>その他</t>
  </si>
  <si>
    <t>4級地</t>
  </si>
  <si>
    <t>地域移行支援</t>
  </si>
  <si>
    <t>のーまらいふ　暖</t>
  </si>
  <si>
    <t>岸岡町589番地6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</si>
  <si>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</si>
  <si>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</si>
  <si>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</si>
  <si>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</si>
  <si>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</si>
  <si>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</si>
  <si>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</si>
  <si>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計画相談支援
障害児相談支援</t>
  </si>
  <si>
    <t>518-0603</t>
  </si>
  <si>
    <t>障害者相談支援センター　HANA</t>
  </si>
  <si>
    <t>西原町長尾2622番地</t>
  </si>
  <si>
    <t>0595-66-5633</t>
  </si>
  <si>
    <t>6級地</t>
  </si>
  <si>
    <t>519-3671</t>
  </si>
  <si>
    <t>矢浜一丁目15番45号</t>
  </si>
  <si>
    <t>0597-23-3007</t>
  </si>
  <si>
    <t>0597-22-3035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</si>
  <si>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</si>
  <si>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</si>
  <si>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</si>
  <si>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</si>
  <si>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</si>
  <si>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</si>
  <si>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</si>
  <si>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516-0104</t>
  </si>
  <si>
    <t xml:space="preserve"> 医療法人（社団）寺田病院</t>
  </si>
  <si>
    <t>518-0441</t>
  </si>
  <si>
    <t>0595-48-7257</t>
  </si>
  <si>
    <t>0595-48-7301</t>
  </si>
  <si>
    <t>美旗中村字弓谷2327番地</t>
  </si>
  <si>
    <t>社会福祉法人四季の里</t>
  </si>
  <si>
    <t>相談支援センターよろず</t>
  </si>
  <si>
    <t>伊勢市二俣１丁目１－２２（伊勢二俣ビル２Ｆ）</t>
  </si>
  <si>
    <t>0596-24-3007</t>
  </si>
  <si>
    <t>0596-63-8189</t>
  </si>
  <si>
    <t>伊勢市</t>
  </si>
  <si>
    <t>516-0064</t>
  </si>
  <si>
    <t>ＮＰＯ結</t>
  </si>
  <si>
    <t>514-0008</t>
  </si>
  <si>
    <t>特定非営利活動法人結</t>
  </si>
  <si>
    <t>計画相談支援
障害児相談支援</t>
  </si>
  <si>
    <t>伊勢障害者計画相談支援事業所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</si>
  <si>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</si>
  <si>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</si>
  <si>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</si>
  <si>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</si>
  <si>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</si>
  <si>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</si>
  <si>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</si>
  <si>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</si>
  <si>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</si>
  <si>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</si>
  <si>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</si>
  <si>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</si>
  <si>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</si>
  <si>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</si>
  <si>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</si>
  <si>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</si>
  <si>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</si>
  <si>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</si>
  <si>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志摩福祉センター障がい者相談支援事業所</t>
  </si>
  <si>
    <t>阿児町神明1539番地4</t>
  </si>
  <si>
    <t>志摩広域行政組合</t>
  </si>
  <si>
    <t>517-0502</t>
  </si>
  <si>
    <t>0599-43-6068</t>
  </si>
  <si>
    <t>0599-43-6072</t>
  </si>
  <si>
    <t>相談支援事業所ぷらん結</t>
  </si>
  <si>
    <t>090-6083-9696</t>
  </si>
  <si>
    <t>059-993-0886</t>
  </si>
  <si>
    <t>相談支援事業所てらだ</t>
  </si>
  <si>
    <t>申請者の所在地</t>
  </si>
  <si>
    <t>三重県いなべ市北勢町麻生田１５２５番地</t>
  </si>
  <si>
    <t>三重県四日市市別名三丁目３－１０</t>
  </si>
  <si>
    <t>三重県鈴鹿市八野町４２８番地の１</t>
  </si>
  <si>
    <t>三重県津市西丸之内7番20号</t>
  </si>
  <si>
    <t>三重県度会郡南伊勢町五ケ所浦２９２８</t>
  </si>
  <si>
    <t>三重県志摩市阿児町鵜方1980番地</t>
  </si>
  <si>
    <t>三重県四日市市西日野町2806番地1</t>
  </si>
  <si>
    <t>三重県伊勢市御薗町長屋2767番地</t>
  </si>
  <si>
    <t>三重県志摩市阿児町神明1537番地1</t>
  </si>
  <si>
    <t>三重県名張市美旗中村２３２６番地</t>
  </si>
  <si>
    <t>三重県尾鷲市矢浜一丁目１５番４５号</t>
  </si>
  <si>
    <t>三重県名張市夏見３２６０番地１</t>
  </si>
  <si>
    <t>平成28年度地域区分</t>
  </si>
  <si>
    <t>0595-65-8210</t>
  </si>
  <si>
    <t>三重県四日市市大字日永５０３９番地</t>
  </si>
  <si>
    <t>三重県四日市市西日野町2806－1</t>
  </si>
  <si>
    <t>西日野町2806－1コミュニティセンター1階</t>
  </si>
  <si>
    <t>510-0943</t>
  </si>
  <si>
    <t>一般相談支援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</si>
  <si>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</si>
  <si>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</si>
  <si>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</si>
  <si>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</si>
  <si>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</si>
  <si>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</si>
  <si>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</si>
  <si>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</si>
  <si>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</si>
  <si>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</si>
  <si>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</si>
  <si>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備考</t>
  </si>
  <si>
    <t>H24.4.1みなし指定</t>
  </si>
  <si>
    <t>515-0073</t>
  </si>
  <si>
    <t>殿町1563番地</t>
  </si>
  <si>
    <t>0598-20-9191</t>
  </si>
  <si>
    <t>0598-20-9194</t>
  </si>
  <si>
    <t>059-381-5586</t>
  </si>
  <si>
    <t>三重県鈴鹿市岸岡町589番地6</t>
  </si>
  <si>
    <t>三重県松阪市久保町1927番地6</t>
  </si>
  <si>
    <t>阿児町鵜方3098-1 サンライフ阿児3F</t>
  </si>
  <si>
    <t>三重県尾鷲市栄町5番5号</t>
  </si>
  <si>
    <t>三重県熊野市久生屋町868</t>
  </si>
  <si>
    <t>地域生活拠点</t>
  </si>
  <si>
    <t>Ⅰ</t>
  </si>
  <si>
    <t>指定
年月日</t>
  </si>
  <si>
    <t>指定更新
年月日</t>
  </si>
  <si>
    <t>指定
有効期限</t>
  </si>
  <si>
    <t>5級地</t>
  </si>
  <si>
    <t>地域
区分</t>
  </si>
  <si>
    <t>7級地</t>
  </si>
  <si>
    <r>
      <rPr>
        <sz val="10"/>
        <rFont val="ＭＳ Ｐゴシック"/>
        <family val="3"/>
      </rPr>
      <t>施設区分</t>
    </r>
    <r>
      <rPr>
        <sz val="11"/>
        <rFont val="ＭＳ Ｐゴシック"/>
        <family val="3"/>
      </rPr>
      <t xml:space="preserve">
</t>
    </r>
    <r>
      <rPr>
        <sz val="8"/>
        <rFont val="ＭＳ Ｐゴシック"/>
        <family val="3"/>
      </rPr>
      <t>(地域移行支援)</t>
    </r>
  </si>
  <si>
    <t>白塚町4996</t>
  </si>
  <si>
    <t>三重県津市白塚町4996</t>
  </si>
  <si>
    <t>059-367-7050</t>
  </si>
  <si>
    <t>三重県津市産品字中之谷７３２番地の１</t>
  </si>
  <si>
    <t>社会医療法人居仁会</t>
  </si>
  <si>
    <t>医療法人北勢会</t>
  </si>
  <si>
    <t>社会福祉法人四季の里</t>
  </si>
  <si>
    <t>社会福祉法人四日市福祉会</t>
  </si>
  <si>
    <t>社会福祉法人伊勢亀鈴会</t>
  </si>
  <si>
    <t>社会福祉法人ジェイエイみえ会</t>
  </si>
  <si>
    <t>社会福祉法人聖マッテヤ会</t>
  </si>
  <si>
    <t>社会福祉法人愛恵会</t>
  </si>
  <si>
    <t>社会福祉法人尾鷲市社会福祉協議会</t>
  </si>
  <si>
    <t>医療法人紀南会</t>
  </si>
  <si>
    <t>社会福祉法人名張育成会</t>
  </si>
  <si>
    <t>社会福祉法人伊賀市社会福祉協議会</t>
  </si>
  <si>
    <t>社会福祉法人伊勢市社会福祉協議会</t>
  </si>
  <si>
    <t>特定非営利活動法人ふくし・みらい研究会</t>
  </si>
  <si>
    <t>相談支援事業所「ファイト」</t>
  </si>
  <si>
    <t>神津佐513-1</t>
  </si>
  <si>
    <t>相談支援事業所はるかぜさん</t>
  </si>
  <si>
    <t>株式会社はるかぜファーム</t>
  </si>
  <si>
    <t>三重県伊賀市平野山之下380番地5</t>
  </si>
  <si>
    <t>平野山之下380番地5</t>
  </si>
  <si>
    <t>0595-21-8123</t>
  </si>
  <si>
    <t>518-0829</t>
  </si>
  <si>
    <t>伊賀市社会福祉協議会　紬　つむぎ</t>
  </si>
  <si>
    <t>大字日永５０４０番地</t>
  </si>
  <si>
    <t>2</t>
  </si>
  <si>
    <t>居住支援連携体制加算</t>
  </si>
  <si>
    <t>ピアサポート体制加算</t>
  </si>
  <si>
    <t>Ⅰ</t>
  </si>
  <si>
    <t>Ⅱ</t>
  </si>
  <si>
    <t>0599-66-1360</t>
  </si>
  <si>
    <t>〇</t>
  </si>
  <si>
    <t>特定非営利活動法人伊賀の友</t>
  </si>
  <si>
    <t>518-0855</t>
  </si>
  <si>
    <t>三重県伊賀市上野万町2334番地の1</t>
  </si>
  <si>
    <t>0595-21-1833</t>
  </si>
  <si>
    <t>地域移行支援</t>
  </si>
  <si>
    <t>下友生2367番地</t>
  </si>
  <si>
    <t>514-0826</t>
  </si>
  <si>
    <t>野田165-3</t>
  </si>
  <si>
    <t>059-253-5032</t>
  </si>
  <si>
    <t>059-253-2393</t>
  </si>
  <si>
    <t>三重県津市野田165-1</t>
  </si>
  <si>
    <t>059-337-8180</t>
  </si>
  <si>
    <t>516-0076</t>
  </si>
  <si>
    <t>八日市場町13-1 福祉健康センター内</t>
  </si>
  <si>
    <t>0596-27-2412</t>
  </si>
  <si>
    <t>0596-63-8550</t>
  </si>
  <si>
    <t>寺家町１４１６－１</t>
  </si>
  <si>
    <t>0599-66-1160</t>
  </si>
  <si>
    <t>Ⅲ</t>
  </si>
  <si>
    <t>アンカー相談支援事業所</t>
  </si>
  <si>
    <t>513-0012</t>
  </si>
  <si>
    <t>059-374-1899</t>
  </si>
  <si>
    <t>059-374-1992</t>
  </si>
  <si>
    <t>鈴鹿市</t>
  </si>
  <si>
    <t>石薬師町171番地7</t>
  </si>
  <si>
    <t>特定非営利活動法人さくらさくら</t>
  </si>
  <si>
    <t>三重県鈴鹿市石薬師町171番地7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</si>
</sst>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8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strike/>
      <sz val="11"/>
      <name val="ＭＳ Ｐゴシック"/>
      <family val="3"/>
    </font>
    <font>
      <sz val="11"/>
      <name val="ＭＳ 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trike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6" fillId="3" borderId="19" xfId="0" applyFont="1" applyFill="1" applyBorder="1" applyAlignment="1">
      <alignment vertical="center"/>
    </xf>
    <xf numFmtId="0" fontId="46" fillId="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 wrapText="1"/>
    </xf>
    <xf numFmtId="1" fontId="9" fillId="33" borderId="1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vertical="center" wrapText="1"/>
    </xf>
    <xf numFmtId="57" fontId="9" fillId="33" borderId="12" xfId="0" applyNumberFormat="1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49" fontId="9" fillId="33" borderId="14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 quotePrefix="1">
      <alignment horizontal="left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2" xfId="0" applyNumberFormat="1" applyFont="1" applyFill="1" applyBorder="1" applyAlignment="1" quotePrefix="1">
      <alignment horizontal="center" vertical="center" wrapText="1"/>
    </xf>
    <xf numFmtId="1" fontId="10" fillId="33" borderId="12" xfId="0" applyNumberFormat="1" applyFont="1" applyFill="1" applyBorder="1" applyAlignment="1">
      <alignment vertical="center" wrapText="1"/>
    </xf>
    <xf numFmtId="1" fontId="9" fillId="33" borderId="12" xfId="0" applyNumberFormat="1" applyFont="1" applyFill="1" applyBorder="1" applyAlignment="1">
      <alignment vertical="center" wrapText="1"/>
    </xf>
    <xf numFmtId="1" fontId="4" fillId="0" borderId="12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 shrinkToFit="1"/>
    </xf>
    <xf numFmtId="1" fontId="4" fillId="0" borderId="26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 quotePrefix="1">
      <alignment horizontal="center" vertical="center" wrapText="1"/>
    </xf>
    <xf numFmtId="182" fontId="4" fillId="0" borderId="10" xfId="61" applyNumberFormat="1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quotePrefix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 quotePrefix="1">
      <alignment horizontal="left" vertical="center" wrapText="1"/>
    </xf>
    <xf numFmtId="1" fontId="4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57" fontId="4" fillId="34" borderId="10" xfId="0" applyNumberFormat="1" applyFont="1" applyFill="1" applyBorder="1" applyAlignment="1">
      <alignment horizontal="center" vertical="center"/>
    </xf>
    <xf numFmtId="181" fontId="4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57" fontId="4" fillId="34" borderId="13" xfId="0" applyNumberFormat="1" applyFont="1" applyFill="1" applyBorder="1" applyAlignment="1">
      <alignment horizontal="center" vertical="center"/>
    </xf>
    <xf numFmtId="1" fontId="9" fillId="33" borderId="12" xfId="0" applyNumberFormat="1" applyFont="1" applyFill="1" applyBorder="1" applyAlignment="1">
      <alignment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5">
    <dxf/>
    <dxf/>
    <dxf/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CC"/>
    <pageSetUpPr fitToPage="1"/>
  </sheetPr>
  <dimension ref="A1:W36"/>
  <sheetViews>
    <sheetView tabSelected="1" view="pageBreakPreview" zoomScale="85" zoomScaleNormal="70" zoomScaleSheetLayoutView="85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33203125" defaultRowHeight="54" customHeight="1"/>
  <cols>
    <col min="1" max="1" width="4" style="13" customWidth="1"/>
    <col min="2" max="2" width="15.83203125" style="12" customWidth="1"/>
    <col min="3" max="3" width="18.83203125" style="13" customWidth="1"/>
    <col min="4" max="4" width="19.83203125" style="13" customWidth="1"/>
    <col min="5" max="5" width="23.83203125" style="14" customWidth="1"/>
    <col min="6" max="6" width="12.16015625" style="13" customWidth="1"/>
    <col min="7" max="7" width="11.83203125" style="13" customWidth="1"/>
    <col min="8" max="8" width="20.83203125" style="13" customWidth="1"/>
    <col min="9" max="10" width="11.83203125" style="12" customWidth="1"/>
    <col min="11" max="11" width="19.5" style="13" customWidth="1"/>
    <col min="12" max="12" width="20.83203125" style="13" customWidth="1"/>
    <col min="13" max="15" width="12.33203125" style="13" customWidth="1"/>
    <col min="16" max="16" width="7.83203125" style="13" customWidth="1"/>
    <col min="17" max="19" width="10.33203125" style="13" customWidth="1"/>
    <col min="20" max="20" width="6.83203125" style="13" customWidth="1"/>
    <col min="21" max="21" width="14.83203125" style="13" customWidth="1"/>
    <col min="22" max="16384" width="9.33203125" style="13" customWidth="1"/>
  </cols>
  <sheetData>
    <row r="1" spans="1:23" s="27" customFormat="1" ht="49.5" customHeight="1" thickBot="1">
      <c r="A1" s="46"/>
      <c r="B1" s="46" t="s">
        <v>10</v>
      </c>
      <c r="C1" s="46" t="s">
        <v>11</v>
      </c>
      <c r="D1" s="46" t="s">
        <v>60</v>
      </c>
      <c r="E1" s="46" t="s">
        <v>12</v>
      </c>
      <c r="F1" s="46" t="s">
        <v>13</v>
      </c>
      <c r="G1" s="46" t="s">
        <v>14</v>
      </c>
      <c r="H1" s="46" t="s">
        <v>15</v>
      </c>
      <c r="I1" s="46" t="s">
        <v>16</v>
      </c>
      <c r="J1" s="46" t="s">
        <v>17</v>
      </c>
      <c r="K1" s="46" t="s">
        <v>18</v>
      </c>
      <c r="L1" s="46" t="s">
        <v>142</v>
      </c>
      <c r="M1" s="46" t="s">
        <v>187</v>
      </c>
      <c r="N1" s="46" t="s">
        <v>188</v>
      </c>
      <c r="O1" s="46" t="s">
        <v>189</v>
      </c>
      <c r="P1" s="46" t="s">
        <v>191</v>
      </c>
      <c r="Q1" s="46" t="s">
        <v>193</v>
      </c>
      <c r="R1" s="46" t="s">
        <v>223</v>
      </c>
      <c r="S1" s="46" t="s">
        <v>224</v>
      </c>
      <c r="T1" s="46" t="s">
        <v>185</v>
      </c>
      <c r="U1" s="46" t="s">
        <v>173</v>
      </c>
      <c r="W1" s="27" t="s">
        <v>155</v>
      </c>
    </row>
    <row r="2" spans="1:23" ht="45.75" customHeight="1" thickTop="1">
      <c r="A2" s="1">
        <v>1</v>
      </c>
      <c r="B2" s="1">
        <v>2431400023</v>
      </c>
      <c r="C2" s="1" t="s">
        <v>33</v>
      </c>
      <c r="D2" s="1" t="s">
        <v>61</v>
      </c>
      <c r="E2" s="2" t="s">
        <v>64</v>
      </c>
      <c r="F2" s="1" t="s">
        <v>32</v>
      </c>
      <c r="G2" s="3" t="s">
        <v>8</v>
      </c>
      <c r="H2" s="3" t="s">
        <v>2</v>
      </c>
      <c r="I2" s="1" t="s">
        <v>3</v>
      </c>
      <c r="J2" s="1" t="s">
        <v>3</v>
      </c>
      <c r="K2" s="3" t="s">
        <v>199</v>
      </c>
      <c r="L2" s="3" t="s">
        <v>143</v>
      </c>
      <c r="M2" s="25">
        <v>41365</v>
      </c>
      <c r="N2" s="4">
        <v>43556</v>
      </c>
      <c r="O2" s="29">
        <f>DATE(YEAR(MAX(M2:N2))+6,MONTH(MAX(M2:N2)),DAY(MAX(M2:N2)))-1</f>
        <v>45747</v>
      </c>
      <c r="P2" s="20" t="s">
        <v>192</v>
      </c>
      <c r="Q2" s="20"/>
      <c r="R2" s="20"/>
      <c r="S2" s="20"/>
      <c r="T2" s="44" t="s">
        <v>228</v>
      </c>
      <c r="U2" s="44" t="s">
        <v>174</v>
      </c>
      <c r="W2" s="13" t="s">
        <v>84</v>
      </c>
    </row>
    <row r="3" spans="1:21" ht="24" customHeight="1">
      <c r="A3" s="47" t="s">
        <v>114</v>
      </c>
      <c r="B3" s="48"/>
      <c r="C3" s="48">
        <f>COUNT(B2)</f>
        <v>1</v>
      </c>
      <c r="D3" s="49" t="s">
        <v>115</v>
      </c>
      <c r="E3" s="49"/>
      <c r="F3" s="49"/>
      <c r="G3" s="49"/>
      <c r="H3" s="50"/>
      <c r="I3" s="48"/>
      <c r="J3" s="48"/>
      <c r="K3" s="59"/>
      <c r="L3" s="50"/>
      <c r="M3" s="51"/>
      <c r="N3" s="51"/>
      <c r="O3" s="51"/>
      <c r="P3" s="52"/>
      <c r="Q3" s="52"/>
      <c r="R3" s="52"/>
      <c r="S3" s="52"/>
      <c r="T3" s="52"/>
      <c r="U3" s="53"/>
    </row>
    <row r="4" spans="1:23" ht="45.75" customHeight="1">
      <c r="A4" s="17">
        <v>1</v>
      </c>
      <c r="B4" s="1">
        <v>2430200028</v>
      </c>
      <c r="C4" s="17" t="s">
        <v>69</v>
      </c>
      <c r="D4" s="1" t="s">
        <v>34</v>
      </c>
      <c r="E4" s="18" t="s">
        <v>26</v>
      </c>
      <c r="F4" s="17" t="s">
        <v>31</v>
      </c>
      <c r="G4" s="19" t="s">
        <v>4</v>
      </c>
      <c r="H4" s="19" t="s">
        <v>221</v>
      </c>
      <c r="I4" s="17" t="s">
        <v>0</v>
      </c>
      <c r="J4" s="8" t="s">
        <v>19</v>
      </c>
      <c r="K4" s="19" t="s">
        <v>198</v>
      </c>
      <c r="L4" s="3" t="s">
        <v>157</v>
      </c>
      <c r="M4" s="23">
        <v>41061</v>
      </c>
      <c r="N4" s="23">
        <v>43252</v>
      </c>
      <c r="O4" s="29">
        <f>DATE(YEAR(MAX(M4:N4))+6,MONTH(MAX(M4:N4)),DAY(MAX(M4:N4)))-1</f>
        <v>45443</v>
      </c>
      <c r="P4" s="9" t="s">
        <v>84</v>
      </c>
      <c r="Q4" s="9"/>
      <c r="R4" s="9"/>
      <c r="S4" s="9"/>
      <c r="T4" s="9"/>
      <c r="U4" s="45"/>
      <c r="W4" s="13" t="s">
        <v>190</v>
      </c>
    </row>
    <row r="5" spans="1:23" ht="45.75" customHeight="1">
      <c r="A5" s="1">
        <v>2</v>
      </c>
      <c r="B5" s="1">
        <v>2430200036</v>
      </c>
      <c r="C5" s="1" t="s">
        <v>69</v>
      </c>
      <c r="D5" s="1" t="s">
        <v>34</v>
      </c>
      <c r="E5" s="2" t="s">
        <v>81</v>
      </c>
      <c r="F5" s="1" t="s">
        <v>160</v>
      </c>
      <c r="G5" s="3" t="s">
        <v>4</v>
      </c>
      <c r="H5" s="3" t="s">
        <v>159</v>
      </c>
      <c r="I5" s="1" t="s">
        <v>1</v>
      </c>
      <c r="J5" s="1" t="s">
        <v>240</v>
      </c>
      <c r="K5" s="3" t="s">
        <v>200</v>
      </c>
      <c r="L5" s="3" t="s">
        <v>158</v>
      </c>
      <c r="M5" s="25">
        <v>41365</v>
      </c>
      <c r="N5" s="4">
        <v>43556</v>
      </c>
      <c r="O5" s="29">
        <f>DATE(YEAR(MAX(M5:N5))+6,MONTH(MAX(M5:N5)),DAY(MAX(M5:N5)))-1</f>
        <v>45747</v>
      </c>
      <c r="P5" s="9" t="s">
        <v>84</v>
      </c>
      <c r="Q5" s="9"/>
      <c r="R5" s="9"/>
      <c r="S5" s="9"/>
      <c r="T5" s="9"/>
      <c r="U5" s="44" t="s">
        <v>174</v>
      </c>
      <c r="W5" s="13" t="s">
        <v>190</v>
      </c>
    </row>
    <row r="6" spans="1:23" ht="45.75" customHeight="1">
      <c r="A6" s="1">
        <v>3</v>
      </c>
      <c r="B6" s="1">
        <v>2430200671</v>
      </c>
      <c r="C6" s="1" t="s">
        <v>33</v>
      </c>
      <c r="D6" s="1"/>
      <c r="E6" s="2" t="s">
        <v>22</v>
      </c>
      <c r="F6" s="1" t="s">
        <v>30</v>
      </c>
      <c r="G6" s="3" t="s">
        <v>4</v>
      </c>
      <c r="H6" s="3" t="s">
        <v>23</v>
      </c>
      <c r="I6" s="1" t="s">
        <v>24</v>
      </c>
      <c r="J6" s="1" t="s">
        <v>25</v>
      </c>
      <c r="K6" s="3" t="s">
        <v>201</v>
      </c>
      <c r="L6" s="3" t="s">
        <v>144</v>
      </c>
      <c r="M6" s="4">
        <v>41091</v>
      </c>
      <c r="N6" s="23">
        <v>43282</v>
      </c>
      <c r="O6" s="29">
        <f>DATE(YEAR(MAX(M6:N6))+6,MONTH(MAX(M6:N6)),DAY(MAX(M6:N6)))-1</f>
        <v>45473</v>
      </c>
      <c r="P6" s="9" t="s">
        <v>84</v>
      </c>
      <c r="Q6" s="9"/>
      <c r="R6" s="9"/>
      <c r="S6" s="9"/>
      <c r="T6" s="9"/>
      <c r="U6" s="45"/>
      <c r="W6" s="13" t="s">
        <v>190</v>
      </c>
    </row>
    <row r="7" spans="1:21" ht="24" customHeight="1">
      <c r="A7" s="47" t="s">
        <v>116</v>
      </c>
      <c r="B7" s="48"/>
      <c r="C7" s="48">
        <f>COUNT(B4:B6)</f>
        <v>3</v>
      </c>
      <c r="D7" s="49" t="s">
        <v>117</v>
      </c>
      <c r="E7" s="49"/>
      <c r="F7" s="49"/>
      <c r="G7" s="49"/>
      <c r="H7" s="50"/>
      <c r="I7" s="48"/>
      <c r="J7" s="48"/>
      <c r="K7" s="59"/>
      <c r="L7" s="50"/>
      <c r="M7" s="51"/>
      <c r="N7" s="51"/>
      <c r="O7" s="51"/>
      <c r="P7" s="52"/>
      <c r="Q7" s="52"/>
      <c r="R7" s="52"/>
      <c r="S7" s="52"/>
      <c r="T7" s="52"/>
      <c r="U7" s="53"/>
    </row>
    <row r="8" spans="1:23" ht="45.75" customHeight="1">
      <c r="A8" s="1">
        <v>1</v>
      </c>
      <c r="B8" s="1">
        <v>2430300463</v>
      </c>
      <c r="C8" s="1" t="s">
        <v>33</v>
      </c>
      <c r="D8" s="1" t="s">
        <v>61</v>
      </c>
      <c r="E8" s="2" t="s">
        <v>21</v>
      </c>
      <c r="F8" s="22" t="s">
        <v>37</v>
      </c>
      <c r="G8" s="16" t="s">
        <v>38</v>
      </c>
      <c r="H8" s="16" t="s">
        <v>245</v>
      </c>
      <c r="I8" s="1" t="s">
        <v>63</v>
      </c>
      <c r="J8" s="1" t="s">
        <v>196</v>
      </c>
      <c r="K8" s="3" t="s">
        <v>202</v>
      </c>
      <c r="L8" s="3" t="s">
        <v>145</v>
      </c>
      <c r="M8" s="25">
        <v>41365</v>
      </c>
      <c r="N8" s="4">
        <v>43556</v>
      </c>
      <c r="O8" s="29">
        <f>DATE(YEAR(MAX(M8:N8))+6,MONTH(MAX(M8:N8)),DAY(MAX(M8:N8)))-1</f>
        <v>45747</v>
      </c>
      <c r="P8" s="9" t="s">
        <v>84</v>
      </c>
      <c r="Q8" s="20"/>
      <c r="R8" s="20"/>
      <c r="S8" s="20"/>
      <c r="T8" s="20"/>
      <c r="U8" s="44" t="s">
        <v>174</v>
      </c>
      <c r="W8" s="13" t="s">
        <v>68</v>
      </c>
    </row>
    <row r="9" spans="1:23" ht="45.75" customHeight="1">
      <c r="A9" s="22">
        <v>2</v>
      </c>
      <c r="B9" s="22">
        <v>2430300703</v>
      </c>
      <c r="C9" s="1" t="s">
        <v>33</v>
      </c>
      <c r="D9" s="1" t="s">
        <v>34</v>
      </c>
      <c r="E9" s="16" t="s">
        <v>65</v>
      </c>
      <c r="F9" s="22" t="s">
        <v>44</v>
      </c>
      <c r="G9" s="3" t="s">
        <v>20</v>
      </c>
      <c r="H9" s="16" t="s">
        <v>71</v>
      </c>
      <c r="I9" s="24" t="s">
        <v>179</v>
      </c>
      <c r="J9" s="24" t="s">
        <v>58</v>
      </c>
      <c r="K9" s="16" t="s">
        <v>203</v>
      </c>
      <c r="L9" s="3" t="s">
        <v>180</v>
      </c>
      <c r="M9" s="4">
        <v>41000</v>
      </c>
      <c r="N9" s="23">
        <v>43191</v>
      </c>
      <c r="O9" s="29">
        <f>DATE(YEAR(MAX(M9:N9))+6,MONTH(MAX(M9:N9)),DAY(MAX(M9:N9)))-1</f>
        <v>45382</v>
      </c>
      <c r="P9" s="9" t="s">
        <v>84</v>
      </c>
      <c r="Q9" s="20"/>
      <c r="R9" s="20"/>
      <c r="S9" s="20"/>
      <c r="T9" s="20"/>
      <c r="U9" s="44"/>
      <c r="W9" s="13" t="s">
        <v>68</v>
      </c>
    </row>
    <row r="10" spans="1:21" ht="45.75" customHeight="1">
      <c r="A10" s="68">
        <v>3</v>
      </c>
      <c r="B10" s="68">
        <v>2430301545</v>
      </c>
      <c r="C10" s="69" t="s">
        <v>33</v>
      </c>
      <c r="D10" s="69" t="s">
        <v>61</v>
      </c>
      <c r="E10" s="70" t="s">
        <v>248</v>
      </c>
      <c r="F10" s="68" t="s">
        <v>249</v>
      </c>
      <c r="G10" s="71" t="s">
        <v>252</v>
      </c>
      <c r="H10" s="71" t="s">
        <v>253</v>
      </c>
      <c r="I10" s="70" t="s">
        <v>250</v>
      </c>
      <c r="J10" s="72" t="s">
        <v>251</v>
      </c>
      <c r="K10" s="70" t="s">
        <v>254</v>
      </c>
      <c r="L10" s="71" t="s">
        <v>255</v>
      </c>
      <c r="M10" s="73">
        <v>45292</v>
      </c>
      <c r="N10" s="77"/>
      <c r="O10" s="74">
        <f>DATE(YEAR(MAX(M10:N10))+6,MONTH(MAX(M10:N10)),DAY(MAX(M10:N10)))-1</f>
        <v>47483</v>
      </c>
      <c r="P10" s="75" t="s">
        <v>84</v>
      </c>
      <c r="Q10" s="75" t="s">
        <v>247</v>
      </c>
      <c r="R10" s="75"/>
      <c r="S10" s="75"/>
      <c r="T10" s="75"/>
      <c r="U10" s="76"/>
    </row>
    <row r="11" spans="1:21" ht="24" customHeight="1">
      <c r="A11" s="54" t="s">
        <v>118</v>
      </c>
      <c r="B11" s="48"/>
      <c r="C11" s="48">
        <f>COUNT(B8:B10)</f>
        <v>3</v>
      </c>
      <c r="D11" s="49" t="s">
        <v>119</v>
      </c>
      <c r="E11" s="49"/>
      <c r="F11" s="49"/>
      <c r="G11" s="49"/>
      <c r="H11" s="55"/>
      <c r="I11" s="56"/>
      <c r="J11" s="56"/>
      <c r="K11" s="55"/>
      <c r="L11" s="50"/>
      <c r="M11" s="51"/>
      <c r="N11" s="51"/>
      <c r="O11" s="51"/>
      <c r="P11" s="52"/>
      <c r="Q11" s="52"/>
      <c r="R11" s="52"/>
      <c r="S11" s="52"/>
      <c r="T11" s="52"/>
      <c r="U11" s="53"/>
    </row>
    <row r="12" spans="1:23" ht="45.75" customHeight="1">
      <c r="A12" s="1">
        <v>1</v>
      </c>
      <c r="B12" s="1">
        <v>2435100033</v>
      </c>
      <c r="C12" s="1" t="s">
        <v>33</v>
      </c>
      <c r="D12" s="1" t="s">
        <v>61</v>
      </c>
      <c r="E12" s="2" t="s">
        <v>59</v>
      </c>
      <c r="F12" s="1" t="s">
        <v>75</v>
      </c>
      <c r="G12" s="3" t="s">
        <v>5</v>
      </c>
      <c r="H12" s="3" t="s">
        <v>76</v>
      </c>
      <c r="I12" s="1" t="s">
        <v>77</v>
      </c>
      <c r="J12" s="1" t="s">
        <v>78</v>
      </c>
      <c r="K12" s="3" t="s">
        <v>204</v>
      </c>
      <c r="L12" s="3" t="s">
        <v>197</v>
      </c>
      <c r="M12" s="25">
        <v>41365</v>
      </c>
      <c r="N12" s="4">
        <v>43556</v>
      </c>
      <c r="O12" s="29">
        <f>DATE(YEAR(MAX(M12:N12))+6,MONTH(MAX(M12:N12)),DAY(MAX(M12:N12)))-1</f>
        <v>45747</v>
      </c>
      <c r="P12" s="9" t="s">
        <v>84</v>
      </c>
      <c r="Q12" s="9"/>
      <c r="R12" s="9"/>
      <c r="S12" s="9"/>
      <c r="T12" s="9"/>
      <c r="U12" s="44" t="s">
        <v>174</v>
      </c>
      <c r="W12" s="13" t="s">
        <v>190</v>
      </c>
    </row>
    <row r="13" spans="1:23" ht="45.75" customHeight="1">
      <c r="A13" s="22">
        <v>2</v>
      </c>
      <c r="B13" s="22">
        <v>2430501508</v>
      </c>
      <c r="C13" s="1" t="s">
        <v>33</v>
      </c>
      <c r="D13" s="1" t="s">
        <v>34</v>
      </c>
      <c r="E13" s="16" t="s">
        <v>39</v>
      </c>
      <c r="F13" s="22" t="s">
        <v>72</v>
      </c>
      <c r="G13" s="3" t="s">
        <v>5</v>
      </c>
      <c r="H13" s="16" t="s">
        <v>73</v>
      </c>
      <c r="I13" s="22" t="s">
        <v>50</v>
      </c>
      <c r="J13" s="22" t="s">
        <v>74</v>
      </c>
      <c r="K13" s="16" t="s">
        <v>39</v>
      </c>
      <c r="L13" s="3" t="s">
        <v>146</v>
      </c>
      <c r="M13" s="4">
        <v>41000</v>
      </c>
      <c r="N13" s="23">
        <v>43191</v>
      </c>
      <c r="O13" s="29">
        <f>DATE(YEAR(MAX(M13:N13))+6,MONTH(MAX(M13:N13)),DAY(MAX(M13:N13)))-1</f>
        <v>45382</v>
      </c>
      <c r="P13" s="9" t="s">
        <v>84</v>
      </c>
      <c r="Q13" s="9"/>
      <c r="R13" s="9"/>
      <c r="S13" s="9"/>
      <c r="T13" s="9"/>
      <c r="U13" s="45"/>
      <c r="W13" s="13" t="s">
        <v>190</v>
      </c>
    </row>
    <row r="14" spans="1:23" ht="45.75" customHeight="1">
      <c r="A14" s="22">
        <v>3</v>
      </c>
      <c r="B14" s="1">
        <v>2430501995</v>
      </c>
      <c r="C14" s="1" t="s">
        <v>33</v>
      </c>
      <c r="D14" s="1" t="s">
        <v>112</v>
      </c>
      <c r="E14" s="2" t="s">
        <v>109</v>
      </c>
      <c r="F14" s="3" t="s">
        <v>110</v>
      </c>
      <c r="G14" s="2" t="s">
        <v>5</v>
      </c>
      <c r="H14" s="2" t="s">
        <v>194</v>
      </c>
      <c r="I14" s="1" t="s">
        <v>139</v>
      </c>
      <c r="J14" s="1" t="s">
        <v>140</v>
      </c>
      <c r="K14" s="3" t="s">
        <v>111</v>
      </c>
      <c r="L14" s="3" t="s">
        <v>195</v>
      </c>
      <c r="M14" s="4">
        <v>41944</v>
      </c>
      <c r="N14" s="4">
        <v>44136</v>
      </c>
      <c r="O14" s="29">
        <f>DATE(YEAR(MAX(M14:N14))+6,MONTH(MAX(M14:N14)),DAY(MAX(M14:N14)))-1</f>
        <v>46326</v>
      </c>
      <c r="P14" s="9" t="s">
        <v>84</v>
      </c>
      <c r="Q14" s="9"/>
      <c r="R14" s="9"/>
      <c r="S14" s="9"/>
      <c r="T14" s="9"/>
      <c r="U14" s="45"/>
      <c r="W14" s="13" t="s">
        <v>190</v>
      </c>
    </row>
    <row r="15" spans="1:21" ht="45.75" customHeight="1">
      <c r="A15" s="1">
        <v>4</v>
      </c>
      <c r="B15" s="1">
        <v>2430502753</v>
      </c>
      <c r="C15" s="1" t="s">
        <v>33</v>
      </c>
      <c r="D15" s="1" t="s">
        <v>79</v>
      </c>
      <c r="E15" s="41" t="s">
        <v>214</v>
      </c>
      <c r="F15" s="3" t="s">
        <v>235</v>
      </c>
      <c r="G15" s="2" t="s">
        <v>5</v>
      </c>
      <c r="H15" s="2" t="s">
        <v>236</v>
      </c>
      <c r="I15" s="1" t="s">
        <v>237</v>
      </c>
      <c r="J15" s="1" t="s">
        <v>238</v>
      </c>
      <c r="K15" s="3" t="s">
        <v>215</v>
      </c>
      <c r="L15" s="2" t="s">
        <v>239</v>
      </c>
      <c r="M15" s="4">
        <v>43709</v>
      </c>
      <c r="N15" s="4"/>
      <c r="O15" s="29">
        <f>DATE(YEAR(MAX(M15:N15))+6,MONTH(MAX(M15:N15)),DAY(MAX(M15:N15)))-1</f>
        <v>45900</v>
      </c>
      <c r="P15" s="1" t="s">
        <v>84</v>
      </c>
      <c r="Q15" s="1" t="s">
        <v>225</v>
      </c>
      <c r="R15" s="1"/>
      <c r="S15" s="1"/>
      <c r="T15" s="1"/>
      <c r="U15" s="1"/>
    </row>
    <row r="16" spans="1:21" ht="24" customHeight="1">
      <c r="A16" s="54" t="s">
        <v>120</v>
      </c>
      <c r="B16" s="48"/>
      <c r="C16" s="48">
        <f>COUNT(B12:B15)</f>
        <v>4</v>
      </c>
      <c r="D16" s="49" t="s">
        <v>5</v>
      </c>
      <c r="E16" s="49"/>
      <c r="F16" s="49"/>
      <c r="G16" s="49"/>
      <c r="H16" s="55"/>
      <c r="I16" s="57"/>
      <c r="J16" s="57"/>
      <c r="K16" s="55"/>
      <c r="L16" s="50"/>
      <c r="M16" s="51"/>
      <c r="N16" s="51"/>
      <c r="O16" s="51"/>
      <c r="P16" s="52"/>
      <c r="Q16" s="52"/>
      <c r="R16" s="52"/>
      <c r="S16" s="52"/>
      <c r="T16" s="52"/>
      <c r="U16" s="53"/>
    </row>
    <row r="17" spans="1:23" ht="45.75" customHeight="1">
      <c r="A17" s="1">
        <v>1</v>
      </c>
      <c r="B17" s="1">
        <v>2430700027</v>
      </c>
      <c r="C17" s="1" t="s">
        <v>33</v>
      </c>
      <c r="D17" s="1" t="s">
        <v>61</v>
      </c>
      <c r="E17" s="2" t="s">
        <v>35</v>
      </c>
      <c r="F17" s="1" t="s">
        <v>175</v>
      </c>
      <c r="G17" s="3" t="s">
        <v>6</v>
      </c>
      <c r="H17" s="3" t="s">
        <v>176</v>
      </c>
      <c r="I17" s="1" t="s">
        <v>177</v>
      </c>
      <c r="J17" s="1" t="s">
        <v>178</v>
      </c>
      <c r="K17" s="3" t="s">
        <v>205</v>
      </c>
      <c r="L17" s="3" t="s">
        <v>181</v>
      </c>
      <c r="M17" s="4">
        <v>41000</v>
      </c>
      <c r="N17" s="23">
        <v>43191</v>
      </c>
      <c r="O17" s="29">
        <f>DATE(YEAR(MAX(M17:N17))+6,MONTH(MAX(M17:N17)),DAY(MAX(M17:N17)))-1</f>
        <v>45382</v>
      </c>
      <c r="P17" s="20" t="s">
        <v>67</v>
      </c>
      <c r="Q17" s="20" t="s">
        <v>226</v>
      </c>
      <c r="R17" s="20"/>
      <c r="S17" s="20"/>
      <c r="T17" s="75" t="s">
        <v>228</v>
      </c>
      <c r="U17" s="44"/>
      <c r="W17" s="13" t="s">
        <v>67</v>
      </c>
    </row>
    <row r="18" spans="1:21" ht="24" customHeight="1">
      <c r="A18" s="54" t="s">
        <v>121</v>
      </c>
      <c r="B18" s="48"/>
      <c r="C18" s="48">
        <f>COUNT(B17:B17)</f>
        <v>1</v>
      </c>
      <c r="D18" s="49" t="s">
        <v>122</v>
      </c>
      <c r="E18" s="49"/>
      <c r="F18" s="49"/>
      <c r="G18" s="49"/>
      <c r="H18" s="55"/>
      <c r="I18" s="57"/>
      <c r="J18" s="57"/>
      <c r="K18" s="55"/>
      <c r="L18" s="50"/>
      <c r="M18" s="51"/>
      <c r="N18" s="51"/>
      <c r="O18" s="51"/>
      <c r="P18" s="52"/>
      <c r="Q18" s="52"/>
      <c r="R18" s="52"/>
      <c r="S18" s="52"/>
      <c r="T18" s="52"/>
      <c r="U18" s="53"/>
    </row>
    <row r="19" spans="1:23" ht="45.75" customHeight="1">
      <c r="A19" s="1">
        <v>1</v>
      </c>
      <c r="B19" s="22">
        <v>2432900310</v>
      </c>
      <c r="C19" s="1" t="s">
        <v>33</v>
      </c>
      <c r="D19" s="1" t="s">
        <v>61</v>
      </c>
      <c r="E19" s="16" t="s">
        <v>36</v>
      </c>
      <c r="F19" s="22" t="s">
        <v>43</v>
      </c>
      <c r="G19" s="3" t="s">
        <v>49</v>
      </c>
      <c r="H19" s="16" t="s">
        <v>182</v>
      </c>
      <c r="I19" s="24" t="s">
        <v>56</v>
      </c>
      <c r="J19" s="24" t="s">
        <v>57</v>
      </c>
      <c r="K19" s="16" t="s">
        <v>205</v>
      </c>
      <c r="L19" s="3" t="s">
        <v>181</v>
      </c>
      <c r="M19" s="4">
        <v>41000</v>
      </c>
      <c r="N19" s="23">
        <v>43191</v>
      </c>
      <c r="O19" s="29">
        <f>DATE(YEAR(MAX(M19:N19))+6,MONTH(MAX(M19:N19)),DAY(MAX(M19:N19)))-1</f>
        <v>45382</v>
      </c>
      <c r="P19" s="20" t="s">
        <v>67</v>
      </c>
      <c r="Q19" s="20"/>
      <c r="R19" s="20"/>
      <c r="S19" s="20"/>
      <c r="T19" s="75" t="s">
        <v>228</v>
      </c>
      <c r="U19" s="44"/>
      <c r="W19" s="13" t="s">
        <v>67</v>
      </c>
    </row>
    <row r="20" spans="1:23" ht="45.75" customHeight="1">
      <c r="A20" s="21" t="s">
        <v>222</v>
      </c>
      <c r="B20" s="1">
        <v>2430800678</v>
      </c>
      <c r="C20" s="1" t="s">
        <v>33</v>
      </c>
      <c r="D20" s="1" t="s">
        <v>79</v>
      </c>
      <c r="E20" s="2" t="s">
        <v>103</v>
      </c>
      <c r="F20" s="1" t="s">
        <v>108</v>
      </c>
      <c r="G20" s="3" t="s">
        <v>107</v>
      </c>
      <c r="H20" s="3" t="s">
        <v>104</v>
      </c>
      <c r="I20" s="1" t="s">
        <v>105</v>
      </c>
      <c r="J20" s="1" t="s">
        <v>106</v>
      </c>
      <c r="K20" s="3" t="s">
        <v>102</v>
      </c>
      <c r="L20" s="3" t="s">
        <v>149</v>
      </c>
      <c r="M20" s="4">
        <v>41913</v>
      </c>
      <c r="N20" s="4">
        <v>44105</v>
      </c>
      <c r="O20" s="29">
        <v>46295</v>
      </c>
      <c r="P20" s="1" t="s">
        <v>67</v>
      </c>
      <c r="Q20" s="1"/>
      <c r="R20" s="1"/>
      <c r="S20" s="1"/>
      <c r="T20" s="1"/>
      <c r="U20" s="1"/>
      <c r="W20" s="13" t="s">
        <v>67</v>
      </c>
    </row>
    <row r="21" spans="1:23" ht="45.75" customHeight="1">
      <c r="A21" s="1">
        <v>3</v>
      </c>
      <c r="B21" s="1">
        <v>2432830269</v>
      </c>
      <c r="C21" s="1" t="s">
        <v>33</v>
      </c>
      <c r="D21" s="1" t="s">
        <v>79</v>
      </c>
      <c r="E21" s="16" t="s">
        <v>89</v>
      </c>
      <c r="F21" s="22" t="s">
        <v>90</v>
      </c>
      <c r="G21" s="16" t="s">
        <v>92</v>
      </c>
      <c r="H21" s="16" t="s">
        <v>91</v>
      </c>
      <c r="I21" s="1" t="s">
        <v>93</v>
      </c>
      <c r="J21" s="1" t="s">
        <v>94</v>
      </c>
      <c r="K21" s="16" t="s">
        <v>95</v>
      </c>
      <c r="L21" s="3" t="s">
        <v>147</v>
      </c>
      <c r="M21" s="4">
        <v>41730</v>
      </c>
      <c r="N21" s="4">
        <v>43922</v>
      </c>
      <c r="O21" s="29">
        <f>DATE(YEAR(MAX(M21:N21))+6,MONTH(MAX(M21:N21)),DAY(MAX(M21:N21)))-1</f>
        <v>46112</v>
      </c>
      <c r="P21" s="1" t="s">
        <v>67</v>
      </c>
      <c r="Q21" s="1"/>
      <c r="R21" s="1"/>
      <c r="S21" s="1"/>
      <c r="T21" s="1"/>
      <c r="U21" s="1"/>
      <c r="W21" s="13" t="s">
        <v>67</v>
      </c>
    </row>
    <row r="22" spans="1:23" ht="45.75" customHeight="1">
      <c r="A22" s="21">
        <v>4</v>
      </c>
      <c r="B22" s="1">
        <v>2432830277</v>
      </c>
      <c r="C22" s="1" t="s">
        <v>33</v>
      </c>
      <c r="D22" s="1" t="s">
        <v>79</v>
      </c>
      <c r="E22" s="2" t="s">
        <v>212</v>
      </c>
      <c r="F22" s="3" t="s">
        <v>96</v>
      </c>
      <c r="G22" s="3" t="s">
        <v>92</v>
      </c>
      <c r="H22" s="3" t="s">
        <v>213</v>
      </c>
      <c r="I22" s="1" t="s">
        <v>246</v>
      </c>
      <c r="J22" s="1" t="s">
        <v>227</v>
      </c>
      <c r="K22" s="3" t="s">
        <v>211</v>
      </c>
      <c r="L22" s="3" t="s">
        <v>148</v>
      </c>
      <c r="M22" s="4">
        <v>41760</v>
      </c>
      <c r="N22" s="4">
        <v>43952</v>
      </c>
      <c r="O22" s="29">
        <f>DATE(YEAR(MAX(M22:N22))+6,MONTH(MAX(M22:N22)),DAY(MAX(M22:N22)))-1</f>
        <v>46142</v>
      </c>
      <c r="P22" s="1" t="s">
        <v>67</v>
      </c>
      <c r="Q22" s="1"/>
      <c r="R22" s="1"/>
      <c r="S22" s="1"/>
      <c r="T22" s="1"/>
      <c r="U22" s="1"/>
      <c r="W22" s="13" t="s">
        <v>67</v>
      </c>
    </row>
    <row r="23" spans="1:23" ht="45.75" customHeight="1">
      <c r="A23" s="1">
        <v>5</v>
      </c>
      <c r="B23" s="63">
        <v>2430800744</v>
      </c>
      <c r="C23" s="1" t="s">
        <v>33</v>
      </c>
      <c r="D23" s="1" t="s">
        <v>79</v>
      </c>
      <c r="E23" s="42" t="s">
        <v>113</v>
      </c>
      <c r="F23" s="3" t="s">
        <v>241</v>
      </c>
      <c r="G23" s="2" t="s">
        <v>107</v>
      </c>
      <c r="H23" s="2" t="s">
        <v>242</v>
      </c>
      <c r="I23" s="1" t="s">
        <v>244</v>
      </c>
      <c r="J23" s="1" t="s">
        <v>243</v>
      </c>
      <c r="K23" s="42" t="s">
        <v>210</v>
      </c>
      <c r="L23" s="3" t="s">
        <v>150</v>
      </c>
      <c r="M23" s="4">
        <v>42036</v>
      </c>
      <c r="N23" s="4">
        <v>44228</v>
      </c>
      <c r="O23" s="29">
        <f>DATE(YEAR(MAX(M23:N23))+6,MONTH(MAX(M23:N23)),DAY(MAX(M23:N23)))-1</f>
        <v>46418</v>
      </c>
      <c r="P23" s="1" t="s">
        <v>67</v>
      </c>
      <c r="Q23" s="1"/>
      <c r="R23" s="1"/>
      <c r="S23" s="1"/>
      <c r="T23" s="1"/>
      <c r="U23" s="44"/>
      <c r="W23" s="13" t="s">
        <v>67</v>
      </c>
    </row>
    <row r="24" spans="1:23" s="15" customFormat="1" ht="45.75" customHeight="1">
      <c r="A24" s="21">
        <v>6</v>
      </c>
      <c r="B24" s="1">
        <v>2432900484</v>
      </c>
      <c r="C24" s="1" t="s">
        <v>33</v>
      </c>
      <c r="D24" s="1" t="s">
        <v>79</v>
      </c>
      <c r="E24" s="2" t="s">
        <v>132</v>
      </c>
      <c r="F24" s="3" t="s">
        <v>135</v>
      </c>
      <c r="G24" s="2" t="s">
        <v>9</v>
      </c>
      <c r="H24" s="2" t="s">
        <v>133</v>
      </c>
      <c r="I24" s="1" t="s">
        <v>136</v>
      </c>
      <c r="J24" s="1" t="s">
        <v>137</v>
      </c>
      <c r="K24" s="3" t="s">
        <v>134</v>
      </c>
      <c r="L24" s="3" t="s">
        <v>151</v>
      </c>
      <c r="M24" s="4">
        <v>42095</v>
      </c>
      <c r="N24" s="4">
        <v>44287</v>
      </c>
      <c r="O24" s="29">
        <f>DATE(YEAR(MAX(M24:N24))+6,MONTH(MAX(M24:N24)),DAY(MAX(M24:N24)))-1</f>
        <v>46477</v>
      </c>
      <c r="P24" s="1" t="s">
        <v>67</v>
      </c>
      <c r="Q24" s="1"/>
      <c r="R24" s="1"/>
      <c r="S24" s="1"/>
      <c r="T24" s="1"/>
      <c r="U24" s="1"/>
      <c r="W24" s="15" t="s">
        <v>67</v>
      </c>
    </row>
    <row r="25" spans="1:21" s="28" customFormat="1" ht="24" customHeight="1">
      <c r="A25" s="47" t="s">
        <v>123</v>
      </c>
      <c r="B25" s="58"/>
      <c r="C25" s="48">
        <f>COUNT(B19:B24)</f>
        <v>6</v>
      </c>
      <c r="D25" s="49" t="s">
        <v>124</v>
      </c>
      <c r="E25" s="49"/>
      <c r="F25" s="49"/>
      <c r="G25" s="49"/>
      <c r="H25" s="50"/>
      <c r="I25" s="48"/>
      <c r="J25" s="48"/>
      <c r="K25" s="59"/>
      <c r="L25" s="50"/>
      <c r="M25" s="51"/>
      <c r="N25" s="51"/>
      <c r="O25" s="51"/>
      <c r="P25" s="52"/>
      <c r="Q25" s="52"/>
      <c r="R25" s="52"/>
      <c r="S25" s="52"/>
      <c r="T25" s="52"/>
      <c r="U25" s="53"/>
    </row>
    <row r="26" spans="1:23" ht="45.75" customHeight="1">
      <c r="A26" s="22">
        <v>1</v>
      </c>
      <c r="B26" s="22">
        <v>2431200431</v>
      </c>
      <c r="C26" s="1" t="s">
        <v>33</v>
      </c>
      <c r="D26" s="1" t="s">
        <v>62</v>
      </c>
      <c r="E26" s="41" t="s">
        <v>220</v>
      </c>
      <c r="F26" s="22" t="s">
        <v>219</v>
      </c>
      <c r="G26" s="3" t="s">
        <v>48</v>
      </c>
      <c r="H26" s="61" t="s">
        <v>217</v>
      </c>
      <c r="I26" s="24" t="s">
        <v>55</v>
      </c>
      <c r="J26" s="24" t="s">
        <v>218</v>
      </c>
      <c r="K26" s="16" t="s">
        <v>209</v>
      </c>
      <c r="L26" s="61" t="s">
        <v>216</v>
      </c>
      <c r="M26" s="4">
        <v>41000</v>
      </c>
      <c r="N26" s="23">
        <v>43191</v>
      </c>
      <c r="O26" s="29">
        <f>DATE(YEAR(MAX(M26:N26))+6,MONTH(MAX(M26:N26)),DAY(MAX(M26:N26)))-1</f>
        <v>45382</v>
      </c>
      <c r="P26" s="20" t="s">
        <v>192</v>
      </c>
      <c r="Q26" s="20"/>
      <c r="R26" s="20"/>
      <c r="S26" s="20"/>
      <c r="T26" s="20"/>
      <c r="U26" s="44"/>
      <c r="W26" s="13" t="s">
        <v>84</v>
      </c>
    </row>
    <row r="27" spans="1:21" ht="45.75" customHeight="1">
      <c r="A27" s="22">
        <v>2</v>
      </c>
      <c r="B27" s="64">
        <v>2431200662</v>
      </c>
      <c r="C27" s="65" t="s">
        <v>233</v>
      </c>
      <c r="D27" s="66"/>
      <c r="E27" s="42" t="s">
        <v>229</v>
      </c>
      <c r="F27" s="66" t="s">
        <v>230</v>
      </c>
      <c r="G27" s="3" t="s">
        <v>48</v>
      </c>
      <c r="H27" s="42" t="s">
        <v>234</v>
      </c>
      <c r="I27" s="67" t="s">
        <v>232</v>
      </c>
      <c r="J27" s="67" t="s">
        <v>232</v>
      </c>
      <c r="K27" s="42" t="s">
        <v>229</v>
      </c>
      <c r="L27" s="42" t="s">
        <v>231</v>
      </c>
      <c r="M27" s="4">
        <v>44440</v>
      </c>
      <c r="N27" s="4"/>
      <c r="O27" s="29">
        <f>DATE(YEAR(MAX(M27:N27))+6,MONTH(MAX(M27:N27)),DAY(MAX(M27:N27)))-1</f>
        <v>46630</v>
      </c>
      <c r="P27" s="20" t="s">
        <v>192</v>
      </c>
      <c r="Q27" s="20"/>
      <c r="R27" s="20"/>
      <c r="S27" s="20"/>
      <c r="T27" s="20"/>
      <c r="U27" s="44"/>
    </row>
    <row r="28" spans="1:23" ht="45.75" customHeight="1">
      <c r="A28" s="1">
        <v>3</v>
      </c>
      <c r="B28" s="1">
        <v>2431300421</v>
      </c>
      <c r="C28" s="1" t="s">
        <v>33</v>
      </c>
      <c r="D28" s="1" t="s">
        <v>79</v>
      </c>
      <c r="E28" s="16" t="s">
        <v>70</v>
      </c>
      <c r="F28" s="22" t="s">
        <v>80</v>
      </c>
      <c r="G28" s="16" t="s">
        <v>66</v>
      </c>
      <c r="H28" s="16" t="s">
        <v>82</v>
      </c>
      <c r="I28" s="1" t="s">
        <v>83</v>
      </c>
      <c r="J28" s="1" t="s">
        <v>156</v>
      </c>
      <c r="K28" s="16" t="s">
        <v>208</v>
      </c>
      <c r="L28" s="3" t="s">
        <v>152</v>
      </c>
      <c r="M28" s="4">
        <v>41365</v>
      </c>
      <c r="N28" s="4">
        <v>43556</v>
      </c>
      <c r="O28" s="29">
        <f>DATE(YEAR(MAX(M28:N28))+6,MONTH(MAX(M28:N28)),DAY(MAX(M28:N28)))-1</f>
        <v>45747</v>
      </c>
      <c r="P28" s="20" t="s">
        <v>192</v>
      </c>
      <c r="Q28" s="20" t="s">
        <v>226</v>
      </c>
      <c r="R28" s="20"/>
      <c r="S28" s="20"/>
      <c r="T28" s="20"/>
      <c r="U28" s="44"/>
      <c r="W28" s="13" t="s">
        <v>84</v>
      </c>
    </row>
    <row r="29" spans="1:23" ht="45.75" customHeight="1">
      <c r="A29" s="1">
        <v>4</v>
      </c>
      <c r="B29" s="1">
        <v>2431300496</v>
      </c>
      <c r="C29" s="1" t="s">
        <v>33</v>
      </c>
      <c r="D29" s="1" t="s">
        <v>34</v>
      </c>
      <c r="E29" s="2" t="s">
        <v>141</v>
      </c>
      <c r="F29" s="3" t="s">
        <v>98</v>
      </c>
      <c r="G29" s="3" t="s">
        <v>7</v>
      </c>
      <c r="H29" s="3" t="s">
        <v>101</v>
      </c>
      <c r="I29" s="1" t="s">
        <v>99</v>
      </c>
      <c r="J29" s="1" t="s">
        <v>100</v>
      </c>
      <c r="K29" s="3" t="s">
        <v>97</v>
      </c>
      <c r="L29" s="3" t="s">
        <v>154</v>
      </c>
      <c r="M29" s="4">
        <v>41852</v>
      </c>
      <c r="N29" s="4">
        <v>44044</v>
      </c>
      <c r="O29" s="29">
        <f>DATE(YEAR(MAX(M29:N29))+6,MONTH(MAX(M29:N29)),DAY(MAX(M29:N29)))-1</f>
        <v>46234</v>
      </c>
      <c r="P29" s="20" t="s">
        <v>192</v>
      </c>
      <c r="Q29" s="20" t="s">
        <v>186</v>
      </c>
      <c r="R29" s="20"/>
      <c r="S29" s="20"/>
      <c r="T29" s="44" t="s">
        <v>228</v>
      </c>
      <c r="U29" s="44"/>
      <c r="W29" s="13" t="s">
        <v>84</v>
      </c>
    </row>
    <row r="30" spans="1:21" s="28" customFormat="1" ht="24" customHeight="1">
      <c r="A30" s="47" t="s">
        <v>125</v>
      </c>
      <c r="B30" s="58"/>
      <c r="C30" s="48">
        <f>COUNT(B26:B29)</f>
        <v>4</v>
      </c>
      <c r="D30" s="78" t="s">
        <v>126</v>
      </c>
      <c r="E30" s="78"/>
      <c r="F30" s="78"/>
      <c r="G30" s="78"/>
      <c r="H30" s="50"/>
      <c r="I30" s="48"/>
      <c r="J30" s="48"/>
      <c r="K30" s="59"/>
      <c r="L30" s="50"/>
      <c r="M30" s="51"/>
      <c r="N30" s="51"/>
      <c r="O30" s="51"/>
      <c r="P30" s="52"/>
      <c r="Q30" s="52"/>
      <c r="R30" s="52"/>
      <c r="S30" s="52"/>
      <c r="T30" s="52"/>
      <c r="U30" s="53"/>
    </row>
    <row r="31" spans="1:23" ht="45.75" customHeight="1">
      <c r="A31" s="1">
        <v>1</v>
      </c>
      <c r="B31" s="1">
        <v>2431000104</v>
      </c>
      <c r="C31" s="1" t="s">
        <v>33</v>
      </c>
      <c r="D31" s="1" t="s">
        <v>61</v>
      </c>
      <c r="E31" s="2" t="s">
        <v>27</v>
      </c>
      <c r="F31" s="1" t="s">
        <v>85</v>
      </c>
      <c r="G31" s="3" t="s">
        <v>28</v>
      </c>
      <c r="H31" s="3" t="s">
        <v>86</v>
      </c>
      <c r="I31" s="1" t="s">
        <v>87</v>
      </c>
      <c r="J31" s="1" t="s">
        <v>88</v>
      </c>
      <c r="K31" s="3" t="s">
        <v>29</v>
      </c>
      <c r="L31" s="3" t="s">
        <v>153</v>
      </c>
      <c r="M31" s="25">
        <v>41365</v>
      </c>
      <c r="N31" s="4">
        <v>43556</v>
      </c>
      <c r="O31" s="29">
        <f>DATE(YEAR(MAX(M31:N31))+6,MONTH(MAX(M31:N31)),DAY(MAX(M31:N31)))-1</f>
        <v>45747</v>
      </c>
      <c r="P31" s="20" t="s">
        <v>67</v>
      </c>
      <c r="Q31" s="20"/>
      <c r="R31" s="20"/>
      <c r="S31" s="20"/>
      <c r="T31" s="20"/>
      <c r="U31" s="44" t="s">
        <v>174</v>
      </c>
      <c r="W31" s="13" t="s">
        <v>67</v>
      </c>
    </row>
    <row r="32" spans="1:23" ht="45.75" customHeight="1">
      <c r="A32" s="22">
        <v>2</v>
      </c>
      <c r="B32" s="22">
        <v>2431000112</v>
      </c>
      <c r="C32" s="1" t="s">
        <v>33</v>
      </c>
      <c r="D32" s="1" t="s">
        <v>61</v>
      </c>
      <c r="E32" s="16" t="s">
        <v>138</v>
      </c>
      <c r="F32" s="22" t="s">
        <v>41</v>
      </c>
      <c r="G32" s="3" t="s">
        <v>28</v>
      </c>
      <c r="H32" s="16" t="s">
        <v>45</v>
      </c>
      <c r="I32" s="24" t="s">
        <v>51</v>
      </c>
      <c r="J32" s="24" t="s">
        <v>52</v>
      </c>
      <c r="K32" s="16" t="s">
        <v>206</v>
      </c>
      <c r="L32" s="3" t="s">
        <v>183</v>
      </c>
      <c r="M32" s="4">
        <v>41000</v>
      </c>
      <c r="N32" s="23">
        <v>43191</v>
      </c>
      <c r="O32" s="29">
        <f>DATE(YEAR(MAX(M32:N32))+6,MONTH(MAX(M32:N32)),DAY(MAX(M32:N32)))-1</f>
        <v>45382</v>
      </c>
      <c r="P32" s="20" t="s">
        <v>67</v>
      </c>
      <c r="Q32" s="20"/>
      <c r="R32" s="20"/>
      <c r="S32" s="20"/>
      <c r="T32" s="20"/>
      <c r="U32" s="44"/>
      <c r="W32" s="13" t="s">
        <v>67</v>
      </c>
    </row>
    <row r="33" spans="1:21" ht="24" customHeight="1">
      <c r="A33" s="47" t="s">
        <v>127</v>
      </c>
      <c r="B33" s="48"/>
      <c r="C33" s="48">
        <f>COUNT(B31:B32)</f>
        <v>2</v>
      </c>
      <c r="D33" s="49" t="s">
        <v>128</v>
      </c>
      <c r="E33" s="49"/>
      <c r="F33" s="49"/>
      <c r="G33" s="49"/>
      <c r="H33" s="50"/>
      <c r="I33" s="48"/>
      <c r="J33" s="48"/>
      <c r="K33" s="59"/>
      <c r="L33" s="50"/>
      <c r="M33" s="51"/>
      <c r="N33" s="51"/>
      <c r="O33" s="51"/>
      <c r="P33" s="52"/>
      <c r="Q33" s="52"/>
      <c r="R33" s="52"/>
      <c r="S33" s="52"/>
      <c r="T33" s="52"/>
      <c r="U33" s="53"/>
    </row>
    <row r="34" spans="1:23" ht="45.75" customHeight="1">
      <c r="A34" s="22">
        <v>1</v>
      </c>
      <c r="B34" s="22">
        <v>2431100193</v>
      </c>
      <c r="C34" s="1" t="s">
        <v>33</v>
      </c>
      <c r="D34" s="1" t="s">
        <v>34</v>
      </c>
      <c r="E34" s="16" t="s">
        <v>40</v>
      </c>
      <c r="F34" s="22" t="s">
        <v>42</v>
      </c>
      <c r="G34" s="3" t="s">
        <v>47</v>
      </c>
      <c r="H34" s="16" t="s">
        <v>46</v>
      </c>
      <c r="I34" s="24" t="s">
        <v>53</v>
      </c>
      <c r="J34" s="24" t="s">
        <v>54</v>
      </c>
      <c r="K34" s="16" t="s">
        <v>207</v>
      </c>
      <c r="L34" s="3" t="s">
        <v>184</v>
      </c>
      <c r="M34" s="4">
        <v>41000</v>
      </c>
      <c r="N34" s="23">
        <v>43191</v>
      </c>
      <c r="O34" s="29">
        <f>DATE(YEAR(MAX(M34:N34))+6,MONTH(MAX(M34:N34)),DAY(MAX(M34:N34)))-1</f>
        <v>45382</v>
      </c>
      <c r="P34" s="20" t="s">
        <v>67</v>
      </c>
      <c r="Q34" s="20" t="s">
        <v>247</v>
      </c>
      <c r="R34" s="20"/>
      <c r="S34" s="20"/>
      <c r="T34" s="20"/>
      <c r="U34" s="44"/>
      <c r="W34" s="13" t="s">
        <v>67</v>
      </c>
    </row>
    <row r="35" spans="1:21" ht="24" customHeight="1">
      <c r="A35" s="47" t="s">
        <v>129</v>
      </c>
      <c r="B35" s="48"/>
      <c r="C35" s="48">
        <f>COUNT(B34)</f>
        <v>1</v>
      </c>
      <c r="D35" s="49" t="s">
        <v>130</v>
      </c>
      <c r="E35" s="49"/>
      <c r="F35" s="49"/>
      <c r="G35" s="49"/>
      <c r="H35" s="50"/>
      <c r="I35" s="48"/>
      <c r="J35" s="48"/>
      <c r="K35" s="49"/>
      <c r="L35" s="50"/>
      <c r="M35" s="51"/>
      <c r="N35" s="51"/>
      <c r="O35" s="51"/>
      <c r="P35" s="52"/>
      <c r="Q35" s="52"/>
      <c r="R35" s="52"/>
      <c r="S35" s="52"/>
      <c r="T35" s="52"/>
      <c r="U35" s="53"/>
    </row>
    <row r="36" spans="1:21" s="15" customFormat="1" ht="30" customHeight="1">
      <c r="A36" s="5"/>
      <c r="B36" s="1" t="s">
        <v>131</v>
      </c>
      <c r="C36" s="6">
        <f>SUM(C3+C7+C11+C16+C18+C25+C30+C33+C35)</f>
        <v>25</v>
      </c>
      <c r="D36" s="7"/>
      <c r="E36" s="10"/>
      <c r="F36" s="7"/>
      <c r="G36" s="10"/>
      <c r="H36" s="10"/>
      <c r="I36" s="6"/>
      <c r="J36" s="6"/>
      <c r="K36" s="60"/>
      <c r="L36" s="3"/>
      <c r="M36" s="7"/>
      <c r="N36" s="7"/>
      <c r="O36" s="7"/>
      <c r="P36" s="11"/>
      <c r="Q36" s="11"/>
      <c r="R36" s="11"/>
      <c r="S36" s="11"/>
      <c r="T36" s="11"/>
      <c r="U36" s="11"/>
    </row>
  </sheetData>
  <sheetProtection/>
  <autoFilter ref="B1:U38"/>
  <mergeCells count="1">
    <mergeCell ref="D30:G30"/>
  </mergeCells>
  <conditionalFormatting sqref="I27">
    <cfRule type="cellIs" priority="10" dxfId="0" operator="between">
      <formula>43586</formula>
      <formula>43616</formula>
    </cfRule>
    <cfRule type="cellIs" priority="9" dxfId="4" operator="between">
      <formula>43586</formula>
      <formula>43830</formula>
    </cfRule>
  </conditionalFormatting>
  <conditionalFormatting sqref="J27">
    <cfRule type="cellIs" priority="6" dxfId="0" operator="between">
      <formula>43586</formula>
      <formula>43616</formula>
    </cfRule>
    <cfRule type="cellIs" priority="5" dxfId="4" operator="between">
      <formula>43586</formula>
      <formula>43830</formula>
    </cfRule>
  </conditionalFormatting>
  <conditionalFormatting sqref="J27">
    <cfRule type="cellIs" priority="4" dxfId="0" operator="between">
      <formula>43586</formula>
      <formula>43616</formula>
    </cfRule>
    <cfRule type="cellIs" priority="3" dxfId="4" operator="between">
      <formula>43586</formula>
      <formula>43830</formula>
    </cfRule>
  </conditionalFormatting>
  <conditionalFormatting sqref="C27">
    <cfRule type="cellIs" priority="2" dxfId="0" operator="between">
      <formula>43586</formula>
      <formula>43616</formula>
    </cfRule>
    <cfRule type="cellIs" priority="1" dxfId="4" operator="between">
      <formula>43586</formula>
      <formula>43830</formula>
    </cfRule>
  </conditionalFormatting>
  <dataValidations count="2">
    <dataValidation allowBlank="1" showInputMessage="1" showErrorMessage="1" imeMode="off" sqref="B27:D27 F27 I27:J27"/>
    <dataValidation allowBlank="1" showInputMessage="1" showErrorMessage="1" imeMode="on" sqref="E27 H27 K27:L27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</oddHeader>
    <oddFooter>&amp;C&amp;P　/　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C6" sqref="C6"/>
    </sheetView>
  </sheetViews>
  <sheetFormatPr defaultColWidth="9.33203125" defaultRowHeight="11.25"/>
  <cols>
    <col min="1" max="1" width="3.33203125" style="26" bestFit="1" customWidth="1"/>
    <col min="2" max="2" width="20.83203125" style="26" bestFit="1" customWidth="1"/>
    <col min="3" max="3" width="26.83203125" style="26" bestFit="1" customWidth="1"/>
    <col min="4" max="16384" width="9.33203125" style="26" customWidth="1"/>
  </cols>
  <sheetData>
    <row r="1" spans="2:4" ht="13.5">
      <c r="B1" s="30" t="s">
        <v>161</v>
      </c>
      <c r="C1" s="30"/>
      <c r="D1" s="15"/>
    </row>
    <row r="2" spans="2:4" ht="14.25" thickBot="1">
      <c r="B2" s="30"/>
      <c r="C2" s="30"/>
      <c r="D2" s="15"/>
    </row>
    <row r="3" spans="2:4" ht="14.25" thickBot="1">
      <c r="B3" s="35" t="s">
        <v>162</v>
      </c>
      <c r="C3" s="36" t="s">
        <v>163</v>
      </c>
      <c r="D3" s="40"/>
    </row>
    <row r="4" spans="1:4" ht="14.25" thickTop="1">
      <c r="A4" s="26">
        <v>1</v>
      </c>
      <c r="B4" s="31" t="s">
        <v>164</v>
      </c>
      <c r="C4" s="37">
        <f>'一般相談支援'!$C$3</f>
        <v>1</v>
      </c>
      <c r="D4" s="40"/>
    </row>
    <row r="5" spans="1:4" ht="13.5">
      <c r="A5" s="26">
        <v>2</v>
      </c>
      <c r="B5" s="32" t="s">
        <v>165</v>
      </c>
      <c r="C5" s="38">
        <f>'一般相談支援'!$C$7</f>
        <v>3</v>
      </c>
      <c r="D5" s="40"/>
    </row>
    <row r="6" spans="1:4" ht="13.5">
      <c r="A6" s="26">
        <v>3</v>
      </c>
      <c r="B6" s="32" t="s">
        <v>166</v>
      </c>
      <c r="C6" s="38">
        <f>'一般相談支援'!$C$11</f>
        <v>3</v>
      </c>
      <c r="D6" s="40"/>
    </row>
    <row r="7" spans="1:4" ht="13.5">
      <c r="A7" s="26">
        <v>4</v>
      </c>
      <c r="B7" s="32" t="s">
        <v>167</v>
      </c>
      <c r="C7" s="38">
        <f>'一般相談支援'!$C$16</f>
        <v>4</v>
      </c>
      <c r="D7" s="40"/>
    </row>
    <row r="8" spans="1:4" ht="13.5">
      <c r="A8" s="26">
        <v>5</v>
      </c>
      <c r="B8" s="32" t="s">
        <v>168</v>
      </c>
      <c r="C8" s="38">
        <f>'一般相談支援'!$C$18</f>
        <v>1</v>
      </c>
      <c r="D8" s="40"/>
    </row>
    <row r="9" spans="1:4" ht="13.5">
      <c r="A9" s="26">
        <v>6</v>
      </c>
      <c r="B9" s="32" t="s">
        <v>169</v>
      </c>
      <c r="C9" s="38">
        <f>'一般相談支援'!$C$25</f>
        <v>6</v>
      </c>
      <c r="D9" s="40"/>
    </row>
    <row r="10" spans="1:4" ht="13.5">
      <c r="A10" s="26">
        <v>7</v>
      </c>
      <c r="B10" s="32" t="s">
        <v>170</v>
      </c>
      <c r="C10" s="38">
        <f>'一般相談支援'!$C$30</f>
        <v>4</v>
      </c>
      <c r="D10" s="40"/>
    </row>
    <row r="11" spans="1:4" ht="13.5">
      <c r="A11" s="26">
        <v>8</v>
      </c>
      <c r="B11" s="32" t="s">
        <v>171</v>
      </c>
      <c r="C11" s="38">
        <f>'一般相談支援'!$C$33</f>
        <v>2</v>
      </c>
      <c r="D11" s="40"/>
    </row>
    <row r="12" spans="1:4" ht="14.25" thickBot="1">
      <c r="A12" s="26">
        <v>9</v>
      </c>
      <c r="B12" s="33" t="s">
        <v>172</v>
      </c>
      <c r="C12" s="39">
        <f>'一般相談支援'!$C$35</f>
        <v>1</v>
      </c>
      <c r="D12" s="40"/>
    </row>
    <row r="13" spans="2:4" ht="15" thickBot="1" thickTop="1">
      <c r="B13" s="34" t="s">
        <v>131</v>
      </c>
      <c r="C13" s="62">
        <f>SUM(C4:C12)</f>
        <v>25</v>
      </c>
      <c r="D13" s="40"/>
    </row>
    <row r="14" spans="2:4" ht="13.5">
      <c r="B14" s="30"/>
      <c r="C14" s="30"/>
      <c r="D14" s="4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2022-05-18T00:05:56Z</dcterms:created>
  <dcterms:modified xsi:type="dcterms:W3CDTF">2024-01-31T11:10:22Z</dcterms:modified>
  <cp:category/>
  <cp:version/>
  <cp:contentType/>
  <cp:contentStatus/>
</cp:coreProperties>
</file>