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Q:\県民経済\08sna\08SNA製本原稿\2021年度用\公表ファイル\"/>
    </mc:Choice>
  </mc:AlternateContent>
  <bookViews>
    <workbookView xWindow="0" yWindow="0" windowWidth="28800" windowHeight="11610" activeTab="7"/>
  </bookViews>
  <sheets>
    <sheet name="生産(名目)" sheetId="1" r:id="rId1"/>
    <sheet name="生産(実質)" sheetId="14" r:id="rId2"/>
    <sheet name="デフレータ(生産)" sheetId="15" r:id="rId3"/>
    <sheet name="分配" sheetId="2" r:id="rId4"/>
    <sheet name="支出(名目)" sheetId="3" r:id="rId5"/>
    <sheet name="支出(実質)" sheetId="8" r:id="rId6"/>
    <sheet name="デフレーター(支出)" sheetId="9" r:id="rId7"/>
    <sheet name="概要版" sheetId="16" r:id="rId8"/>
  </sheets>
  <definedNames>
    <definedName name="_xlnm._FilterDatabase" localSheetId="0" hidden="1">'生産(名目)'!$B$1:$B$202</definedName>
    <definedName name="_xlnm.Print_Area" localSheetId="2">'デフレータ(生産)'!$A$1:$N$133</definedName>
    <definedName name="_xlnm.Print_Area" localSheetId="6">'デフレーター(支出)'!$A$1:$N$93</definedName>
    <definedName name="_xlnm.Print_Area" localSheetId="7">概要版!$A$1:$AC$63</definedName>
    <definedName name="_xlnm.Print_Area" localSheetId="5">'支出(実質)'!$A$1:$N$95</definedName>
    <definedName name="_xlnm.Print_Area" localSheetId="4">'支出(名目)'!$A$1:$N$164</definedName>
    <definedName name="_xlnm.Print_Area" localSheetId="1">'生産(実質)'!$A$2:$N$135</definedName>
    <definedName name="_xlnm.Print_Area" localSheetId="0">'生産(名目)'!$A$1:$N$202</definedName>
    <definedName name="_xlnm.Print_Area" localSheetId="3">分配!$A$1:$N$194</definedName>
  </definedNames>
  <calcPr calcId="162913"/>
</workbook>
</file>

<file path=xl/calcChain.xml><?xml version="1.0" encoding="utf-8"?>
<calcChain xmlns="http://schemas.openxmlformats.org/spreadsheetml/2006/main">
  <c r="AB6" i="16" l="1"/>
  <c r="AB7" i="16"/>
  <c r="AB8" i="16"/>
  <c r="AB9" i="16"/>
  <c r="AB10" i="16"/>
  <c r="AB11" i="16"/>
  <c r="AB12" i="16"/>
  <c r="AB13" i="16"/>
  <c r="AB14" i="16"/>
  <c r="AB15" i="16"/>
  <c r="AB16" i="16"/>
  <c r="AB17" i="16"/>
  <c r="AB18" i="16"/>
  <c r="AB19" i="16"/>
  <c r="AB20" i="16"/>
  <c r="AB22" i="16"/>
  <c r="AB24" i="16"/>
  <c r="AB26" i="16"/>
  <c r="AB27" i="16"/>
  <c r="AB28" i="16"/>
  <c r="AB29" i="16"/>
  <c r="AB30" i="16"/>
  <c r="AB31" i="16"/>
  <c r="AB32" i="16"/>
  <c r="AB33" i="16"/>
  <c r="AB34" i="16"/>
  <c r="AB38" i="16"/>
  <c r="AB42" i="16"/>
  <c r="AB45" i="16"/>
  <c r="AB47" i="16"/>
  <c r="V32" i="16"/>
  <c r="V29" i="16"/>
  <c r="V6" i="16"/>
  <c r="V7" i="16"/>
  <c r="V8" i="16"/>
  <c r="V10" i="16"/>
  <c r="V11" i="16"/>
  <c r="V12" i="16"/>
  <c r="V13" i="16"/>
  <c r="V14" i="16"/>
  <c r="V15" i="16"/>
  <c r="V16" i="16"/>
  <c r="V17" i="16"/>
  <c r="V18" i="16"/>
  <c r="V19" i="16"/>
  <c r="V21" i="16"/>
  <c r="V22" i="16"/>
  <c r="V23" i="16"/>
  <c r="V24" i="16"/>
  <c r="V25" i="16"/>
  <c r="V26" i="16"/>
  <c r="V27" i="16"/>
  <c r="L50" i="16" l="1"/>
  <c r="G50" i="16"/>
  <c r="A50" i="16"/>
  <c r="O3" i="16"/>
  <c r="AA3" i="16"/>
  <c r="X47" i="16"/>
  <c r="X49" i="16"/>
  <c r="X50" i="16"/>
  <c r="X40" i="16"/>
  <c r="X42" i="16"/>
  <c r="X44" i="16"/>
  <c r="X45" i="16"/>
  <c r="X37" i="16"/>
  <c r="X38" i="16"/>
  <c r="X39" i="16"/>
  <c r="X34" i="16"/>
  <c r="X35" i="16"/>
  <c r="X7" i="16"/>
  <c r="X8" i="16"/>
  <c r="X9" i="16"/>
  <c r="X10" i="16"/>
  <c r="X11" i="16"/>
  <c r="X12" i="16"/>
  <c r="X13" i="16"/>
  <c r="X14" i="16"/>
  <c r="X15" i="16"/>
  <c r="X16" i="16"/>
  <c r="X17" i="16"/>
  <c r="X18" i="16"/>
  <c r="X19" i="16"/>
  <c r="X20" i="16"/>
  <c r="X22" i="16"/>
  <c r="X24" i="16"/>
  <c r="X26" i="16"/>
  <c r="X27" i="16"/>
  <c r="X28" i="16"/>
  <c r="X29" i="16"/>
  <c r="X30" i="16"/>
  <c r="X31" i="16"/>
  <c r="X32" i="16"/>
  <c r="X33" i="16"/>
  <c r="X6" i="16"/>
  <c r="AA5" i="16"/>
  <c r="AB5" i="16"/>
  <c r="AC5" i="16"/>
  <c r="AA4" i="16"/>
  <c r="Z4" i="16"/>
  <c r="Y4" i="16"/>
  <c r="X4" i="16"/>
  <c r="X3" i="16"/>
  <c r="U3" i="16"/>
  <c r="J3" i="16"/>
  <c r="R27" i="16"/>
  <c r="R29" i="16"/>
  <c r="R7" i="16"/>
  <c r="R8" i="16"/>
  <c r="R10" i="16"/>
  <c r="R11" i="16"/>
  <c r="R12" i="16"/>
  <c r="R13" i="16"/>
  <c r="R14" i="16"/>
  <c r="R15" i="16"/>
  <c r="R16" i="16"/>
  <c r="R17" i="16"/>
  <c r="R18" i="16"/>
  <c r="R19" i="16"/>
  <c r="R21" i="16"/>
  <c r="R22" i="16"/>
  <c r="R23" i="16"/>
  <c r="R24" i="16"/>
  <c r="R25" i="16"/>
  <c r="R26" i="16"/>
  <c r="U4" i="16"/>
  <c r="T4" i="16"/>
  <c r="S4" i="16"/>
  <c r="R4" i="16"/>
  <c r="R6" i="16"/>
  <c r="O4" i="16"/>
  <c r="N4" i="16"/>
  <c r="M4" i="16"/>
  <c r="L4" i="16"/>
  <c r="J4" i="16"/>
  <c r="I4" i="16"/>
  <c r="H4" i="16"/>
  <c r="U5" i="16"/>
  <c r="V5" i="16"/>
  <c r="W5" i="16"/>
  <c r="R3" i="16"/>
  <c r="L62" i="16"/>
  <c r="L61" i="16"/>
  <c r="L60" i="16"/>
  <c r="L59" i="16"/>
  <c r="L57" i="16"/>
  <c r="L54" i="16"/>
  <c r="L53"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6" i="16"/>
  <c r="L3" i="16"/>
  <c r="G58" i="16"/>
  <c r="J5" i="16"/>
  <c r="K5" i="16"/>
  <c r="G62" i="16"/>
  <c r="G61" i="16"/>
  <c r="G60" i="16"/>
  <c r="G57" i="16"/>
  <c r="G53" i="16"/>
  <c r="G54"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3" i="16"/>
  <c r="G4" i="16"/>
  <c r="A4" i="16"/>
  <c r="A3" i="16"/>
  <c r="B4" i="16"/>
  <c r="C4" i="16"/>
  <c r="D4" i="16"/>
  <c r="A59" i="16"/>
  <c r="A62" i="16"/>
  <c r="A61" i="16"/>
  <c r="A60" i="16"/>
  <c r="A57" i="16"/>
  <c r="A54" i="16"/>
  <c r="A53"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C69" i="2" l="1"/>
  <c r="D69" i="2"/>
  <c r="E69" i="2"/>
  <c r="F69" i="2"/>
  <c r="G69" i="2"/>
  <c r="H69" i="2"/>
  <c r="I69" i="2"/>
  <c r="J69" i="2"/>
  <c r="K69" i="2"/>
  <c r="L69" i="2"/>
  <c r="M69" i="2"/>
  <c r="N71" i="2"/>
  <c r="N72" i="2"/>
  <c r="N73" i="2"/>
  <c r="N74" i="2"/>
  <c r="N75" i="2"/>
  <c r="N77" i="2"/>
  <c r="N78" i="2"/>
  <c r="N79" i="2"/>
  <c r="N80" i="2"/>
  <c r="N81" i="2"/>
  <c r="N82" i="2"/>
  <c r="N83" i="2"/>
  <c r="N84" i="2"/>
  <c r="N85" i="2"/>
  <c r="N86" i="2"/>
  <c r="N87" i="2"/>
  <c r="N88" i="2"/>
  <c r="N89" i="2"/>
  <c r="N90" i="2"/>
  <c r="N91" i="2"/>
  <c r="N92" i="2"/>
  <c r="N94" i="2"/>
  <c r="N95" i="2"/>
  <c r="N96" i="2"/>
  <c r="N97" i="2"/>
  <c r="N98" i="2"/>
  <c r="N99" i="2"/>
  <c r="N100" i="2"/>
  <c r="N101" i="2"/>
  <c r="N102" i="2"/>
  <c r="N103" i="2"/>
  <c r="N104" i="2"/>
  <c r="N106" i="2"/>
  <c r="N109" i="2"/>
  <c r="N110" i="2"/>
  <c r="N111" i="2"/>
  <c r="N112" i="2"/>
  <c r="N114" i="2"/>
  <c r="N115" i="2"/>
  <c r="N116" i="2"/>
  <c r="N117" i="2"/>
  <c r="N118" i="2"/>
  <c r="N119" i="2"/>
  <c r="N120" i="2"/>
  <c r="N121" i="2"/>
  <c r="N122" i="2"/>
  <c r="N123" i="2"/>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7" i="15"/>
  <c r="N120" i="15"/>
  <c r="N121" i="15"/>
  <c r="N124" i="15"/>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6" i="1"/>
  <c r="N189" i="1"/>
  <c r="N190" i="1"/>
  <c r="N193"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9" i="1"/>
  <c r="N122" i="1"/>
  <c r="N123" i="1"/>
  <c r="N126" i="1"/>
  <c r="N126"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9" i="14"/>
  <c r="N122" i="14"/>
  <c r="N123" i="14"/>
  <c r="C73" i="14"/>
  <c r="D73" i="14"/>
  <c r="E73" i="14"/>
  <c r="F73" i="14"/>
  <c r="G73" i="14"/>
  <c r="H73" i="14"/>
  <c r="I73" i="14"/>
  <c r="J73" i="14"/>
  <c r="K73" i="14"/>
  <c r="L73" i="14"/>
  <c r="M73" i="14"/>
  <c r="N53" i="9"/>
  <c r="N54" i="9"/>
  <c r="N55" i="9"/>
  <c r="N56" i="9"/>
  <c r="N57" i="9"/>
  <c r="N58" i="9"/>
  <c r="N59" i="9"/>
  <c r="N60" i="9"/>
  <c r="N61" i="9"/>
  <c r="N62" i="9"/>
  <c r="N63" i="9"/>
  <c r="N64" i="9"/>
  <c r="N65" i="9"/>
  <c r="N66" i="9"/>
  <c r="N67" i="9"/>
  <c r="N69" i="9"/>
  <c r="N71" i="9"/>
  <c r="N73" i="9"/>
  <c r="N74" i="9"/>
  <c r="N75" i="9"/>
  <c r="N76" i="9"/>
  <c r="N77" i="9"/>
  <c r="N78" i="9"/>
  <c r="N79" i="9"/>
  <c r="N80" i="9"/>
  <c r="N81" i="9"/>
  <c r="N82" i="9"/>
  <c r="N83" i="9"/>
  <c r="N84" i="9"/>
  <c r="N87" i="9"/>
  <c r="N90" i="9"/>
  <c r="C51" i="9"/>
  <c r="D51" i="9"/>
  <c r="E51" i="9"/>
  <c r="F51" i="9"/>
  <c r="G51" i="9"/>
  <c r="H51" i="9"/>
  <c r="I51" i="9"/>
  <c r="J51" i="9"/>
  <c r="K51" i="9"/>
  <c r="L51" i="9"/>
  <c r="M51" i="9"/>
  <c r="N54" i="8"/>
  <c r="N55" i="8"/>
  <c r="N56" i="8"/>
  <c r="N57" i="8"/>
  <c r="N58" i="8"/>
  <c r="N59" i="8"/>
  <c r="N60" i="8"/>
  <c r="N61" i="8"/>
  <c r="N62" i="8"/>
  <c r="N63" i="8"/>
  <c r="N64" i="8"/>
  <c r="N65" i="8"/>
  <c r="N66" i="8"/>
  <c r="N67" i="8"/>
  <c r="N68" i="8"/>
  <c r="N70" i="8"/>
  <c r="N72" i="8"/>
  <c r="N74" i="8"/>
  <c r="N75" i="8"/>
  <c r="N76" i="8"/>
  <c r="N77" i="8"/>
  <c r="N78" i="8"/>
  <c r="N79" i="8"/>
  <c r="N80" i="8"/>
  <c r="N81" i="8"/>
  <c r="N82" i="8"/>
  <c r="N83" i="8"/>
  <c r="N84" i="8"/>
  <c r="N85" i="8"/>
  <c r="N88" i="8"/>
  <c r="N91" i="8"/>
  <c r="C52" i="8"/>
  <c r="D52" i="8"/>
  <c r="E52" i="8"/>
  <c r="F52" i="8"/>
  <c r="G52" i="8"/>
  <c r="H52" i="8"/>
  <c r="I52" i="8"/>
  <c r="J52" i="8"/>
  <c r="K52" i="8"/>
  <c r="L52" i="8"/>
  <c r="M52" i="8"/>
  <c r="N157" i="3"/>
  <c r="N154" i="3"/>
  <c r="N153" i="3"/>
  <c r="N152" i="3"/>
  <c r="N140" i="3"/>
  <c r="N141" i="3"/>
  <c r="N142" i="3"/>
  <c r="N143" i="3"/>
  <c r="N144" i="3"/>
  <c r="N145" i="3"/>
  <c r="N146" i="3"/>
  <c r="N147" i="3"/>
  <c r="N148" i="3"/>
  <c r="N149" i="3"/>
  <c r="N150" i="3"/>
  <c r="N139" i="3"/>
  <c r="N137" i="3"/>
  <c r="N135" i="3"/>
  <c r="N118" i="3"/>
  <c r="N119" i="3"/>
  <c r="N120" i="3"/>
  <c r="N121" i="3"/>
  <c r="N122" i="3"/>
  <c r="N123" i="3"/>
  <c r="N124" i="3"/>
  <c r="N125" i="3"/>
  <c r="N126" i="3"/>
  <c r="N127" i="3"/>
  <c r="N128" i="3"/>
  <c r="N129" i="3"/>
  <c r="N130" i="3"/>
  <c r="N117" i="3"/>
  <c r="N116" i="3"/>
  <c r="N103" i="3"/>
  <c r="N98" i="3"/>
  <c r="N99" i="3"/>
  <c r="N100" i="3"/>
  <c r="N86" i="3"/>
  <c r="N87" i="3"/>
  <c r="N88" i="3"/>
  <c r="N89" i="3"/>
  <c r="N90" i="3"/>
  <c r="N91" i="3"/>
  <c r="N92" i="3"/>
  <c r="N93" i="3"/>
  <c r="N94" i="3"/>
  <c r="N95" i="3"/>
  <c r="N96" i="3"/>
  <c r="N85" i="3"/>
  <c r="N83" i="3"/>
  <c r="N81" i="3"/>
  <c r="N64" i="3"/>
  <c r="N65" i="3"/>
  <c r="N66" i="3"/>
  <c r="N67" i="3"/>
  <c r="N68" i="3"/>
  <c r="N69" i="3"/>
  <c r="N70" i="3"/>
  <c r="N71" i="3"/>
  <c r="N72" i="3"/>
  <c r="N73" i="3"/>
  <c r="N74" i="3"/>
  <c r="N75" i="3"/>
  <c r="N76" i="3"/>
  <c r="N63" i="3"/>
  <c r="N62" i="3"/>
  <c r="C114" i="3"/>
  <c r="D114" i="3"/>
  <c r="E114" i="3"/>
  <c r="F114" i="3"/>
  <c r="G114" i="3"/>
  <c r="H114" i="3"/>
  <c r="I114" i="3"/>
  <c r="J114" i="3"/>
  <c r="K114" i="3"/>
  <c r="L114" i="3"/>
  <c r="M114" i="3"/>
  <c r="C60" i="3"/>
  <c r="D60" i="3"/>
  <c r="E60" i="3"/>
  <c r="F60" i="3"/>
  <c r="G60" i="3"/>
  <c r="H60" i="3"/>
  <c r="I60" i="3"/>
  <c r="J60" i="3"/>
  <c r="K60" i="3"/>
  <c r="L60" i="3"/>
  <c r="M60" i="3"/>
  <c r="Z8" i="16" l="1"/>
  <c r="AA9" i="16"/>
  <c r="Y20" i="16"/>
  <c r="AA22" i="16"/>
  <c r="AA8" i="16"/>
  <c r="Y18" i="16"/>
  <c r="Z20" i="16"/>
  <c r="Y17" i="16"/>
  <c r="Z18" i="16"/>
  <c r="AA20" i="16"/>
  <c r="Y16" i="16"/>
  <c r="Z17" i="16"/>
  <c r="AA18" i="16"/>
  <c r="Y15" i="16"/>
  <c r="Z16" i="16"/>
  <c r="AA17" i="16"/>
  <c r="Y14" i="16"/>
  <c r="Z15" i="16"/>
  <c r="AA16" i="16"/>
  <c r="Y34" i="16"/>
  <c r="Y13" i="16"/>
  <c r="Z14" i="16"/>
  <c r="AA15" i="16"/>
  <c r="Y33" i="16"/>
  <c r="Z34" i="16"/>
  <c r="Y12" i="16"/>
  <c r="Z13" i="16"/>
  <c r="AA14" i="16"/>
  <c r="Y32" i="16"/>
  <c r="Z33" i="16"/>
  <c r="AA34" i="16"/>
  <c r="Y11" i="16"/>
  <c r="Z12" i="16"/>
  <c r="AA13" i="16"/>
  <c r="Y31" i="16"/>
  <c r="Z32" i="16"/>
  <c r="AA33" i="16"/>
  <c r="Y10" i="16"/>
  <c r="Z11" i="16"/>
  <c r="AA12" i="16"/>
  <c r="Y29" i="16"/>
  <c r="Z31" i="16"/>
  <c r="AA32" i="16"/>
  <c r="AA11" i="16"/>
  <c r="Y22" i="16"/>
  <c r="Z29" i="16"/>
  <c r="AA31" i="16"/>
  <c r="Y9" i="16"/>
  <c r="Z10" i="16"/>
  <c r="Y8" i="16"/>
  <c r="Z9" i="16"/>
  <c r="AA10" i="16"/>
  <c r="Z22" i="16"/>
  <c r="AA29" i="16"/>
  <c r="M3" i="9"/>
  <c r="S16" i="16" l="1"/>
  <c r="T18" i="16"/>
  <c r="T16" i="16"/>
  <c r="U18" i="16"/>
  <c r="U16" i="16"/>
  <c r="T15" i="16"/>
  <c r="S15" i="16"/>
  <c r="U15" i="16"/>
  <c r="S18" i="16"/>
  <c r="E69" i="8"/>
  <c r="F69" i="8"/>
  <c r="G69" i="8"/>
  <c r="H69" i="8"/>
  <c r="I69" i="8"/>
  <c r="J69" i="8"/>
  <c r="K69" i="8"/>
  <c r="L69" i="8"/>
  <c r="M69" i="8"/>
  <c r="E71" i="8"/>
  <c r="F71" i="8"/>
  <c r="G71" i="8"/>
  <c r="H71" i="8"/>
  <c r="I71" i="8"/>
  <c r="J71" i="8"/>
  <c r="K71" i="8"/>
  <c r="L71" i="8"/>
  <c r="M71" i="8"/>
  <c r="E73" i="8"/>
  <c r="F73" i="8"/>
  <c r="G73" i="8"/>
  <c r="H73" i="8"/>
  <c r="I73" i="8"/>
  <c r="J73" i="8"/>
  <c r="K73" i="8"/>
  <c r="L73" i="8"/>
  <c r="M73" i="8"/>
  <c r="D73" i="8"/>
  <c r="D71" i="8"/>
  <c r="D69" i="8"/>
  <c r="E107" i="3"/>
  <c r="F107" i="3"/>
  <c r="I107" i="3"/>
  <c r="J107" i="3"/>
  <c r="M107" i="3"/>
  <c r="L86" i="2"/>
  <c r="C134" i="2"/>
  <c r="E184" i="1"/>
  <c r="F184" i="1"/>
  <c r="G184" i="1"/>
  <c r="H184" i="1"/>
  <c r="I184" i="1"/>
  <c r="J184" i="1"/>
  <c r="K184" i="1"/>
  <c r="L184" i="1"/>
  <c r="M184" i="1"/>
  <c r="E117" i="1"/>
  <c r="F117" i="1"/>
  <c r="G117" i="1"/>
  <c r="H117" i="1"/>
  <c r="I117" i="1"/>
  <c r="J117" i="1"/>
  <c r="K117" i="1"/>
  <c r="L117" i="1"/>
  <c r="M117" i="1"/>
  <c r="D117" i="1"/>
  <c r="D184" i="1"/>
  <c r="D140" i="1"/>
  <c r="C184" i="1"/>
  <c r="D73" i="1"/>
  <c r="D139" i="8"/>
  <c r="C139" i="8"/>
  <c r="D138" i="8"/>
  <c r="C138" i="8"/>
  <c r="D137" i="8"/>
  <c r="C137" i="8"/>
  <c r="D136" i="8"/>
  <c r="C136" i="8"/>
  <c r="D135" i="8"/>
  <c r="C135" i="8"/>
  <c r="D133" i="8"/>
  <c r="C133" i="8"/>
  <c r="D132" i="8"/>
  <c r="C132" i="8"/>
  <c r="D111" i="2"/>
  <c r="D87" i="2"/>
  <c r="E76" i="3" l="1"/>
  <c r="M68" i="3"/>
  <c r="F90" i="3"/>
  <c r="H81" i="3"/>
  <c r="F73" i="3"/>
  <c r="H72" i="3"/>
  <c r="J69" i="3"/>
  <c r="J84" i="2"/>
  <c r="L93" i="3"/>
  <c r="L68" i="3"/>
  <c r="I89" i="2"/>
  <c r="H86" i="2"/>
  <c r="M85" i="2"/>
  <c r="I85" i="2"/>
  <c r="F84" i="2"/>
  <c r="L92" i="3"/>
  <c r="H92" i="3"/>
  <c r="J91" i="3"/>
  <c r="L88" i="3"/>
  <c r="H88" i="3"/>
  <c r="F76" i="3"/>
  <c r="J72" i="3"/>
  <c r="F66" i="3"/>
  <c r="H65" i="3"/>
  <c r="L111" i="2"/>
  <c r="H111" i="2"/>
  <c r="E86" i="2"/>
  <c r="K91" i="2"/>
  <c r="G91" i="2"/>
  <c r="M89" i="2"/>
  <c r="K87" i="2"/>
  <c r="F91" i="3"/>
  <c r="F74" i="3"/>
  <c r="H71" i="3"/>
  <c r="J70" i="3"/>
  <c r="D69" i="3"/>
  <c r="L67" i="3"/>
  <c r="J91" i="2"/>
  <c r="L89" i="2"/>
  <c r="F87" i="2"/>
  <c r="G86" i="2"/>
  <c r="H85" i="2"/>
  <c r="I84" i="2"/>
  <c r="G87" i="2"/>
  <c r="K93" i="3"/>
  <c r="M92" i="3"/>
  <c r="E92" i="3"/>
  <c r="I88" i="3"/>
  <c r="G81" i="3"/>
  <c r="K76" i="3"/>
  <c r="E67" i="3"/>
  <c r="I65" i="3"/>
  <c r="G64" i="3"/>
  <c r="E69" i="3"/>
  <c r="D89" i="2"/>
  <c r="E89" i="2"/>
  <c r="M111" i="2"/>
  <c r="I86" i="2"/>
  <c r="G84" i="2"/>
  <c r="D68" i="3"/>
  <c r="D85" i="2"/>
  <c r="E85" i="2"/>
  <c r="D91" i="2"/>
  <c r="E111" i="2"/>
  <c r="H87" i="2"/>
  <c r="L91" i="2"/>
  <c r="F89" i="2"/>
  <c r="L87" i="2"/>
  <c r="M86" i="2"/>
  <c r="F85" i="2"/>
  <c r="D88" i="3"/>
  <c r="D92" i="3"/>
  <c r="I111" i="2"/>
  <c r="J85" i="2"/>
  <c r="D86" i="2"/>
  <c r="D84" i="2"/>
  <c r="J111" i="2"/>
  <c r="K111" i="2"/>
  <c r="G111" i="2"/>
  <c r="F111" i="2"/>
  <c r="M91" i="2"/>
  <c r="I91" i="2"/>
  <c r="E91" i="2"/>
  <c r="K89" i="2"/>
  <c r="G89" i="2"/>
  <c r="M87" i="2"/>
  <c r="I87" i="2"/>
  <c r="E87" i="2"/>
  <c r="J86" i="2"/>
  <c r="F86" i="2"/>
  <c r="K85" i="2"/>
  <c r="G85" i="2"/>
  <c r="L84" i="2"/>
  <c r="H84" i="2"/>
  <c r="H91" i="2"/>
  <c r="J89" i="2"/>
  <c r="K84" i="2"/>
  <c r="F91" i="2"/>
  <c r="H89" i="2"/>
  <c r="J87" i="2"/>
  <c r="K86" i="2"/>
  <c r="L85" i="2"/>
  <c r="M84" i="2"/>
  <c r="E84" i="2"/>
  <c r="L107" i="3"/>
  <c r="H107" i="3"/>
  <c r="D107" i="3"/>
  <c r="H93" i="3"/>
  <c r="J92" i="3"/>
  <c r="F92" i="3"/>
  <c r="L91" i="3"/>
  <c r="H91" i="3"/>
  <c r="D91" i="3"/>
  <c r="J90" i="3"/>
  <c r="J88" i="3"/>
  <c r="F88" i="3"/>
  <c r="L81" i="3"/>
  <c r="D81" i="3"/>
  <c r="L79" i="3"/>
  <c r="H79" i="3"/>
  <c r="D79" i="3"/>
  <c r="L76" i="3"/>
  <c r="H76" i="3"/>
  <c r="L74" i="3"/>
  <c r="H74" i="3"/>
  <c r="D74" i="3"/>
  <c r="J73" i="3"/>
  <c r="L72" i="3"/>
  <c r="D72" i="3"/>
  <c r="J71" i="3"/>
  <c r="F71" i="3"/>
  <c r="L70" i="3"/>
  <c r="H70" i="3"/>
  <c r="D70" i="3"/>
  <c r="F69" i="3"/>
  <c r="H68" i="3"/>
  <c r="J67" i="3"/>
  <c r="F67" i="3"/>
  <c r="G67" i="3"/>
  <c r="L66" i="3"/>
  <c r="H66" i="3"/>
  <c r="D66" i="3"/>
  <c r="J65" i="3"/>
  <c r="F65" i="3"/>
  <c r="L64" i="3"/>
  <c r="H64" i="3"/>
  <c r="D64" i="3"/>
  <c r="D76" i="3"/>
  <c r="K107" i="3"/>
  <c r="E93" i="3"/>
  <c r="G107" i="3"/>
  <c r="G93" i="3"/>
  <c r="I92" i="3"/>
  <c r="K91" i="3"/>
  <c r="G91" i="3"/>
  <c r="M90" i="3"/>
  <c r="I90" i="3"/>
  <c r="E90" i="3"/>
  <c r="M88" i="3"/>
  <c r="E88" i="3"/>
  <c r="K81" i="3"/>
  <c r="K79" i="3"/>
  <c r="G79" i="3"/>
  <c r="G76" i="3"/>
  <c r="K74" i="3"/>
  <c r="G74" i="3"/>
  <c r="M73" i="3"/>
  <c r="I73" i="3"/>
  <c r="E73" i="3"/>
  <c r="K72" i="3"/>
  <c r="G72" i="3"/>
  <c r="M71" i="3"/>
  <c r="I71" i="3"/>
  <c r="E71" i="3"/>
  <c r="K70" i="3"/>
  <c r="G70" i="3"/>
  <c r="M69" i="3"/>
  <c r="I69" i="3"/>
  <c r="K68" i="3"/>
  <c r="G68" i="3"/>
  <c r="M67" i="3"/>
  <c r="I67" i="3"/>
  <c r="K66" i="3"/>
  <c r="G66" i="3"/>
  <c r="M65" i="3"/>
  <c r="E65" i="3"/>
  <c r="K64" i="3"/>
  <c r="D93" i="3"/>
  <c r="I72" i="3"/>
  <c r="J93" i="3"/>
  <c r="F93" i="3"/>
  <c r="L90" i="3"/>
  <c r="H90" i="3"/>
  <c r="D90" i="3"/>
  <c r="J81" i="3"/>
  <c r="F81" i="3"/>
  <c r="J79" i="3"/>
  <c r="F79" i="3"/>
  <c r="J76" i="3"/>
  <c r="J74" i="3"/>
  <c r="L73" i="3"/>
  <c r="H73" i="3"/>
  <c r="F72" i="3"/>
  <c r="L71" i="3"/>
  <c r="D71" i="3"/>
  <c r="F70" i="3"/>
  <c r="L69" i="3"/>
  <c r="H69" i="3"/>
  <c r="J68" i="3"/>
  <c r="F68" i="3"/>
  <c r="H67" i="3"/>
  <c r="D67" i="3"/>
  <c r="J66" i="3"/>
  <c r="L65" i="3"/>
  <c r="J64" i="3"/>
  <c r="F64" i="3"/>
  <c r="M93" i="3"/>
  <c r="I93" i="3"/>
  <c r="K92" i="3"/>
  <c r="G92" i="3"/>
  <c r="M91" i="3"/>
  <c r="I91" i="3"/>
  <c r="E91" i="3"/>
  <c r="K90" i="3"/>
  <c r="G90" i="3"/>
  <c r="K88" i="3"/>
  <c r="G88" i="3"/>
  <c r="M81" i="3"/>
  <c r="I81" i="3"/>
  <c r="E81" i="3"/>
  <c r="M79" i="3"/>
  <c r="I79" i="3"/>
  <c r="E79" i="3"/>
  <c r="M76" i="3"/>
  <c r="I76" i="3"/>
  <c r="K71" i="3"/>
  <c r="D65" i="3"/>
  <c r="D73" i="3"/>
  <c r="M74" i="3"/>
  <c r="I74" i="3"/>
  <c r="E74" i="3"/>
  <c r="K73" i="3"/>
  <c r="G73" i="3"/>
  <c r="M72" i="3"/>
  <c r="E72" i="3"/>
  <c r="G71" i="3"/>
  <c r="M70" i="3"/>
  <c r="I70" i="3"/>
  <c r="E70" i="3"/>
  <c r="K69" i="3"/>
  <c r="G69" i="3"/>
  <c r="I68" i="3"/>
  <c r="K67" i="3"/>
  <c r="M66" i="3"/>
  <c r="I66" i="3"/>
  <c r="E66" i="3"/>
  <c r="K65" i="3"/>
  <c r="G65" i="3"/>
  <c r="M64" i="3"/>
  <c r="E64" i="3"/>
  <c r="E68" i="3"/>
  <c r="I64" i="3"/>
  <c r="C4" i="9"/>
  <c r="D4" i="9"/>
  <c r="E4" i="9"/>
  <c r="F4" i="9"/>
  <c r="G4" i="9"/>
  <c r="H4" i="9"/>
  <c r="I4" i="9"/>
  <c r="J4" i="9"/>
  <c r="K4" i="9"/>
  <c r="L4" i="9"/>
  <c r="M4" i="9"/>
  <c r="C4" i="8"/>
  <c r="D4" i="8"/>
  <c r="E4" i="8"/>
  <c r="F4" i="8"/>
  <c r="G4" i="8"/>
  <c r="H4" i="8"/>
  <c r="I4" i="8"/>
  <c r="J4" i="8"/>
  <c r="K4" i="8"/>
  <c r="L4" i="8"/>
  <c r="M4" i="8"/>
  <c r="C4" i="3"/>
  <c r="D4" i="3"/>
  <c r="E4" i="3"/>
  <c r="F4" i="3"/>
  <c r="G4" i="3"/>
  <c r="H4" i="3"/>
  <c r="I4" i="3"/>
  <c r="J4" i="3"/>
  <c r="K4" i="3"/>
  <c r="L4" i="3"/>
  <c r="M4" i="3"/>
  <c r="E134" i="2"/>
  <c r="F134" i="2"/>
  <c r="G134" i="2"/>
  <c r="H134" i="2"/>
  <c r="I134" i="2"/>
  <c r="J134" i="2"/>
  <c r="K134" i="2"/>
  <c r="L134" i="2"/>
  <c r="M134" i="2"/>
  <c r="C4" i="2"/>
  <c r="D4" i="2"/>
  <c r="E4" i="2"/>
  <c r="F4" i="2"/>
  <c r="G4" i="2"/>
  <c r="H4" i="2"/>
  <c r="I4" i="2"/>
  <c r="J4" i="2"/>
  <c r="K4" i="2"/>
  <c r="L4" i="2"/>
  <c r="M4" i="2"/>
  <c r="C71" i="15"/>
  <c r="D71" i="15"/>
  <c r="E71" i="15"/>
  <c r="F71" i="15"/>
  <c r="G71" i="15"/>
  <c r="H71" i="15"/>
  <c r="I71" i="15"/>
  <c r="J71" i="15"/>
  <c r="K71" i="15"/>
  <c r="L71" i="15"/>
  <c r="M71" i="15"/>
  <c r="C4" i="15"/>
  <c r="D4" i="15"/>
  <c r="E4" i="15"/>
  <c r="F4" i="15"/>
  <c r="G4" i="15"/>
  <c r="H4" i="15"/>
  <c r="I4" i="15"/>
  <c r="J4" i="15"/>
  <c r="K4" i="15"/>
  <c r="L4" i="15"/>
  <c r="M4" i="15"/>
  <c r="C4" i="14"/>
  <c r="D4" i="14"/>
  <c r="E4" i="14"/>
  <c r="F4" i="14"/>
  <c r="G4" i="14"/>
  <c r="H4" i="14"/>
  <c r="I4" i="14"/>
  <c r="J4" i="14"/>
  <c r="K4" i="14"/>
  <c r="L4" i="14"/>
  <c r="M4" i="14"/>
  <c r="C140" i="1"/>
  <c r="E140" i="1"/>
  <c r="F140" i="1"/>
  <c r="G140" i="1"/>
  <c r="H140" i="1"/>
  <c r="I140" i="1"/>
  <c r="J140" i="1"/>
  <c r="K140" i="1"/>
  <c r="L140" i="1"/>
  <c r="M140" i="1"/>
  <c r="C73" i="1"/>
  <c r="E73" i="1"/>
  <c r="F73" i="1"/>
  <c r="G73" i="1"/>
  <c r="H73" i="1"/>
  <c r="I73" i="1"/>
  <c r="J73" i="1"/>
  <c r="K73" i="1"/>
  <c r="L73" i="1"/>
  <c r="M73" i="1"/>
  <c r="D134" i="2" l="1"/>
  <c r="AA19" i="16" l="1"/>
  <c r="AA7" i="16" l="1"/>
  <c r="Z19" i="16"/>
  <c r="M75" i="3"/>
  <c r="Z7" i="16" l="1"/>
  <c r="M63" i="3"/>
  <c r="AA6" i="16"/>
  <c r="M78" i="3" l="1"/>
  <c r="M62" i="3"/>
  <c r="Z6" i="16"/>
  <c r="D75" i="3"/>
  <c r="E75" i="3"/>
  <c r="E63" i="3" l="1"/>
  <c r="F75" i="3"/>
  <c r="D63" i="3"/>
  <c r="E78" i="3" l="1"/>
  <c r="F63" i="3"/>
  <c r="I75" i="3"/>
  <c r="H75" i="3"/>
  <c r="G75" i="3"/>
  <c r="E62" i="3"/>
  <c r="D62" i="3"/>
  <c r="D78" i="3"/>
  <c r="G63" i="3" l="1"/>
  <c r="F62" i="3"/>
  <c r="J75" i="3"/>
  <c r="H63" i="3"/>
  <c r="F78" i="3"/>
  <c r="I63" i="3"/>
  <c r="H78" i="3" l="1"/>
  <c r="G62" i="3"/>
  <c r="I78" i="3"/>
  <c r="J63" i="3"/>
  <c r="H62" i="3"/>
  <c r="I62" i="3"/>
  <c r="G78" i="3"/>
  <c r="Y19" i="16" l="1"/>
  <c r="J62" i="3"/>
  <c r="J78" i="3"/>
  <c r="K75" i="3"/>
  <c r="L75" i="3"/>
  <c r="Y7" i="16" l="1"/>
  <c r="K63" i="3"/>
  <c r="L63" i="3"/>
  <c r="Y6" i="16" l="1"/>
  <c r="K78" i="3"/>
  <c r="L78" i="3"/>
  <c r="K62" i="3"/>
  <c r="L62" i="3"/>
  <c r="G123" i="14" l="1"/>
  <c r="E113" i="14"/>
  <c r="D113" i="14"/>
  <c r="F123" i="14"/>
  <c r="G113" i="14"/>
  <c r="F113" i="14"/>
  <c r="E123" i="14"/>
  <c r="D123" i="14"/>
  <c r="F111" i="15" l="1"/>
  <c r="E111" i="15"/>
  <c r="F121" i="15"/>
  <c r="E121" i="15"/>
  <c r="G111" i="15"/>
  <c r="D121" i="15"/>
  <c r="G121" i="15"/>
  <c r="H113" i="14"/>
  <c r="H123" i="14"/>
  <c r="D111" i="15"/>
  <c r="H111" i="15" l="1"/>
  <c r="H121" i="15"/>
  <c r="I123" i="14"/>
  <c r="I113" i="14"/>
  <c r="J113" i="14" l="1"/>
  <c r="I121" i="15"/>
  <c r="J123" i="14"/>
  <c r="I111" i="15"/>
  <c r="H44" i="16" l="1"/>
  <c r="H54" i="16"/>
  <c r="J111" i="15"/>
  <c r="K113" i="14"/>
  <c r="J121" i="15"/>
  <c r="K123" i="14"/>
  <c r="M44" i="16"/>
  <c r="M54" i="16"/>
  <c r="I54" i="16" l="1"/>
  <c r="I44" i="16"/>
  <c r="K121" i="15"/>
  <c r="L123" i="14"/>
  <c r="K111" i="15"/>
  <c r="L113" i="14"/>
  <c r="N54" i="16"/>
  <c r="N44" i="16"/>
  <c r="J44" i="16" l="1"/>
  <c r="K44" i="16" s="1"/>
  <c r="J54" i="16"/>
  <c r="K54" i="16" s="1"/>
  <c r="L111" i="15"/>
  <c r="L121" i="15"/>
  <c r="M123" i="14"/>
  <c r="M113" i="14"/>
  <c r="O54" i="16"/>
  <c r="O44" i="16"/>
  <c r="M111" i="15" l="1"/>
  <c r="M121" i="15"/>
  <c r="F97" i="14" l="1"/>
  <c r="G97" i="14"/>
  <c r="D95" i="15"/>
  <c r="E97" i="14"/>
  <c r="F95" i="15"/>
  <c r="D97" i="14"/>
  <c r="G95" i="15"/>
  <c r="E95" i="15"/>
  <c r="H95" i="15" l="1"/>
  <c r="H97" i="14"/>
  <c r="I95" i="15" l="1"/>
  <c r="I97" i="14"/>
  <c r="J95" i="15" l="1"/>
  <c r="J97" i="14"/>
  <c r="M28" i="16"/>
  <c r="H28" i="16" l="1"/>
  <c r="K95" i="15"/>
  <c r="K97" i="14"/>
  <c r="N28" i="16"/>
  <c r="I28" i="16" l="1"/>
  <c r="L95" i="15"/>
  <c r="L97" i="14"/>
  <c r="O28" i="16"/>
  <c r="J28" i="16" l="1"/>
  <c r="K28" i="16" s="1"/>
  <c r="M97" i="14"/>
  <c r="M95" i="15"/>
  <c r="F79" i="14" l="1"/>
  <c r="E77" i="15"/>
  <c r="G79" i="14"/>
  <c r="E79" i="14"/>
  <c r="D77" i="15"/>
  <c r="D79" i="14"/>
  <c r="F77" i="15"/>
  <c r="G77" i="15"/>
  <c r="H77" i="15" l="1"/>
  <c r="H79" i="14"/>
  <c r="I79" i="14" l="1"/>
  <c r="I77" i="15"/>
  <c r="M10" i="16"/>
  <c r="H10" i="16" l="1"/>
  <c r="J79" i="14"/>
  <c r="K77" i="15"/>
  <c r="J77" i="15"/>
  <c r="K79" i="14"/>
  <c r="N10" i="16" l="1"/>
  <c r="I10" i="16" l="1"/>
  <c r="L77" i="15"/>
  <c r="L79" i="14"/>
  <c r="O10" i="16"/>
  <c r="J10" i="16" l="1"/>
  <c r="K10" i="16" s="1"/>
  <c r="M77" i="15"/>
  <c r="M79" i="14"/>
  <c r="D110" i="14" l="1"/>
  <c r="E108" i="15"/>
  <c r="E110" i="14"/>
  <c r="G108" i="15"/>
  <c r="F110" i="14"/>
  <c r="D108" i="15"/>
  <c r="G110" i="14"/>
  <c r="F108" i="15"/>
  <c r="F109" i="15"/>
  <c r="E111" i="14" l="1"/>
  <c r="F111" i="14"/>
  <c r="D109" i="15"/>
  <c r="G109" i="15"/>
  <c r="H108" i="15"/>
  <c r="D111" i="14"/>
  <c r="H110" i="14"/>
  <c r="G111" i="14"/>
  <c r="E109" i="15"/>
  <c r="F107" i="15"/>
  <c r="D109" i="14" l="1"/>
  <c r="E107" i="15"/>
  <c r="G109" i="14"/>
  <c r="G107" i="15"/>
  <c r="F109" i="14"/>
  <c r="E109" i="14"/>
  <c r="I108" i="15"/>
  <c r="H109" i="15"/>
  <c r="H111" i="14"/>
  <c r="I110" i="14"/>
  <c r="D107" i="15"/>
  <c r="H107" i="15" l="1"/>
  <c r="I111" i="14"/>
  <c r="I107" i="15"/>
  <c r="I109" i="15"/>
  <c r="H109" i="14"/>
  <c r="I109" i="14"/>
  <c r="J111" i="14" l="1"/>
  <c r="J109" i="15"/>
  <c r="M42" i="16"/>
  <c r="H42" i="16" l="1"/>
  <c r="J108" i="15"/>
  <c r="K111" i="14"/>
  <c r="J110" i="14"/>
  <c r="K109" i="15"/>
  <c r="N42" i="16"/>
  <c r="I42" i="16" l="1"/>
  <c r="L109" i="15"/>
  <c r="L111" i="14"/>
  <c r="O42" i="16"/>
  <c r="J42" i="16" l="1"/>
  <c r="K42" i="16" s="1"/>
  <c r="M109" i="15"/>
  <c r="M111" i="14"/>
  <c r="J109" i="14"/>
  <c r="J107" i="15"/>
  <c r="M41" i="16" l="1"/>
  <c r="M40" i="16"/>
  <c r="H40" i="16" l="1"/>
  <c r="H41" i="16"/>
  <c r="K107" i="15"/>
  <c r="K108" i="15"/>
  <c r="K110" i="14"/>
  <c r="K109" i="14"/>
  <c r="N40" i="16"/>
  <c r="N41" i="16"/>
  <c r="I40" i="16" l="1"/>
  <c r="I41" i="16"/>
  <c r="L108" i="15"/>
  <c r="L107" i="15"/>
  <c r="L109" i="14"/>
  <c r="L110" i="14"/>
  <c r="O40" i="16"/>
  <c r="O41" i="16"/>
  <c r="J41" i="16" l="1"/>
  <c r="K41" i="16" s="1"/>
  <c r="J40" i="16"/>
  <c r="K40" i="16" s="1"/>
  <c r="M109" i="14"/>
  <c r="M107" i="15"/>
  <c r="M108" i="15"/>
  <c r="M110" i="14"/>
  <c r="H97" i="15" l="1"/>
  <c r="D99" i="14"/>
  <c r="G97" i="15"/>
  <c r="F99" i="14"/>
  <c r="G99" i="14"/>
  <c r="F97" i="15"/>
  <c r="E99" i="14"/>
  <c r="H99" i="14"/>
  <c r="D97" i="15"/>
  <c r="E97" i="15"/>
  <c r="I99" i="14" l="1"/>
  <c r="I97" i="15"/>
  <c r="J97" i="15" l="1"/>
  <c r="J99" i="14"/>
  <c r="M30" i="16"/>
  <c r="H30" i="16" l="1"/>
  <c r="K99" i="14"/>
  <c r="K97" i="15"/>
  <c r="N30" i="16"/>
  <c r="I30" i="16" l="1"/>
  <c r="L97" i="15"/>
  <c r="L99" i="14"/>
  <c r="O30" i="16"/>
  <c r="J30" i="16" l="1"/>
  <c r="K30" i="16" s="1"/>
  <c r="M97" i="15"/>
  <c r="M99" i="14"/>
  <c r="D99" i="15" l="1"/>
  <c r="D101" i="14"/>
  <c r="G99" i="15"/>
  <c r="F99" i="15"/>
  <c r="E99" i="15"/>
  <c r="G101" i="14"/>
  <c r="F101" i="14"/>
  <c r="E101" i="14"/>
  <c r="G98" i="15" l="1"/>
  <c r="I101" i="14"/>
  <c r="E100" i="14"/>
  <c r="D100" i="14"/>
  <c r="D98" i="15"/>
  <c r="G100" i="14"/>
  <c r="F100" i="14"/>
  <c r="H99" i="15"/>
  <c r="H101" i="14"/>
  <c r="F98" i="15"/>
  <c r="E98" i="15"/>
  <c r="I99" i="15"/>
  <c r="H100" i="14" l="1"/>
  <c r="D102" i="14"/>
  <c r="E100" i="15"/>
  <c r="E102" i="14"/>
  <c r="G100" i="15"/>
  <c r="F100" i="15"/>
  <c r="D100" i="15"/>
  <c r="H98" i="15"/>
  <c r="G102" i="14"/>
  <c r="F102" i="14"/>
  <c r="M32" i="16"/>
  <c r="H32" i="16" l="1"/>
  <c r="H102" i="14"/>
  <c r="I98" i="15"/>
  <c r="I100" i="14"/>
  <c r="J101" i="14"/>
  <c r="K99" i="15"/>
  <c r="J99" i="15"/>
  <c r="H100" i="15"/>
  <c r="K101" i="14"/>
  <c r="I102" i="14" l="1"/>
  <c r="J100" i="14"/>
  <c r="J98" i="15"/>
  <c r="I100" i="15"/>
  <c r="N32" i="16"/>
  <c r="M31" i="16"/>
  <c r="I32" i="16" l="1"/>
  <c r="H31" i="16"/>
  <c r="L99" i="15"/>
  <c r="L101" i="14"/>
  <c r="K98" i="15"/>
  <c r="J102" i="14"/>
  <c r="K100" i="14"/>
  <c r="J100" i="15"/>
  <c r="O32" i="16"/>
  <c r="M33" i="16"/>
  <c r="N31" i="16"/>
  <c r="J32" i="16" l="1"/>
  <c r="K32" i="16" s="1"/>
  <c r="I31" i="16"/>
  <c r="H33" i="16"/>
  <c r="M101" i="14"/>
  <c r="K100" i="15"/>
  <c r="L100" i="14"/>
  <c r="K102" i="14"/>
  <c r="M99" i="15"/>
  <c r="L98" i="15"/>
  <c r="O31" i="16"/>
  <c r="N33" i="16"/>
  <c r="J31" i="16" l="1"/>
  <c r="K31" i="16" s="1"/>
  <c r="I33" i="16"/>
  <c r="L102" i="14"/>
  <c r="L100" i="15"/>
  <c r="M98" i="15"/>
  <c r="M100" i="14"/>
  <c r="O33" i="16"/>
  <c r="J33" i="16" l="1"/>
  <c r="K33" i="16" s="1"/>
  <c r="M102" i="14"/>
  <c r="M100" i="15"/>
  <c r="D107" i="14" l="1"/>
  <c r="D105" i="15"/>
  <c r="G105" i="15"/>
  <c r="G107" i="14"/>
  <c r="F107" i="14"/>
  <c r="E105" i="15"/>
  <c r="F105" i="15"/>
  <c r="E107" i="14"/>
  <c r="H105" i="15" l="1"/>
  <c r="H107" i="14"/>
  <c r="I107" i="14" l="1"/>
  <c r="I105" i="15"/>
  <c r="J107" i="14" l="1"/>
  <c r="J105" i="15"/>
  <c r="M38" i="16"/>
  <c r="H38" i="16" l="1"/>
  <c r="K105" i="15"/>
  <c r="K107" i="14"/>
  <c r="N38" i="16"/>
  <c r="I38" i="16" l="1"/>
  <c r="L105" i="15"/>
  <c r="L107" i="14"/>
  <c r="O38" i="16"/>
  <c r="J38" i="16" l="1"/>
  <c r="K38" i="16" s="1"/>
  <c r="M107" i="14"/>
  <c r="M105" i="15"/>
  <c r="E75" i="15" l="1"/>
  <c r="E77" i="14"/>
  <c r="F75" i="15" l="1"/>
  <c r="F77" i="14"/>
  <c r="G75" i="15"/>
  <c r="D77" i="14"/>
  <c r="G77" i="14"/>
  <c r="D75" i="15"/>
  <c r="E76" i="14" l="1"/>
  <c r="D74" i="15"/>
  <c r="H77" i="14"/>
  <c r="G74" i="15"/>
  <c r="H75" i="15"/>
  <c r="G76" i="14"/>
  <c r="F76" i="14"/>
  <c r="D76" i="14"/>
  <c r="E74" i="15"/>
  <c r="F74" i="15"/>
  <c r="I75" i="15" l="1"/>
  <c r="I77" i="14"/>
  <c r="H74" i="15"/>
  <c r="H76" i="14"/>
  <c r="I74" i="15" l="1"/>
  <c r="J77" i="14"/>
  <c r="I76" i="14"/>
  <c r="J75" i="15"/>
  <c r="M8" i="16"/>
  <c r="H8" i="16" l="1"/>
  <c r="J74" i="15"/>
  <c r="K75" i="15"/>
  <c r="K77" i="14"/>
  <c r="J76" i="14"/>
  <c r="M7" i="16"/>
  <c r="N8" i="16"/>
  <c r="H7" i="16" l="1"/>
  <c r="I8" i="16"/>
  <c r="L75" i="15"/>
  <c r="L77" i="14"/>
  <c r="K74" i="15"/>
  <c r="K76" i="14"/>
  <c r="O8" i="16"/>
  <c r="N7" i="16"/>
  <c r="I7" i="16" l="1"/>
  <c r="J8" i="16"/>
  <c r="K8" i="16" s="1"/>
  <c r="L74" i="15"/>
  <c r="M75" i="15"/>
  <c r="L76" i="14"/>
  <c r="M77" i="14"/>
  <c r="O7" i="16"/>
  <c r="J7" i="16" l="1"/>
  <c r="K7" i="16" s="1"/>
  <c r="M74" i="15"/>
  <c r="M76" i="14"/>
  <c r="E73" i="15" l="1"/>
  <c r="H73" i="15" l="1"/>
  <c r="I73" i="15"/>
  <c r="F76" i="15"/>
  <c r="F73" i="15"/>
  <c r="H75" i="14"/>
  <c r="F78" i="14"/>
  <c r="I75" i="14"/>
  <c r="D78" i="14"/>
  <c r="G76" i="15"/>
  <c r="F75" i="14"/>
  <c r="D73" i="15"/>
  <c r="G75" i="14"/>
  <c r="E75" i="14"/>
  <c r="D75" i="14"/>
  <c r="E76" i="15"/>
  <c r="E78" i="14"/>
  <c r="G73" i="15"/>
  <c r="G78" i="14"/>
  <c r="D76" i="15"/>
  <c r="H76" i="15" l="1"/>
  <c r="H78" i="14"/>
  <c r="F129" i="14" l="1"/>
  <c r="I78" i="14"/>
  <c r="H127" i="15"/>
  <c r="G129" i="14"/>
  <c r="F127" i="15"/>
  <c r="E127" i="15"/>
  <c r="G127" i="15"/>
  <c r="D127" i="15"/>
  <c r="H129" i="14"/>
  <c r="E129" i="14"/>
  <c r="I76" i="15"/>
  <c r="D129" i="14"/>
  <c r="M6" i="16"/>
  <c r="H6" i="16" l="1"/>
  <c r="K73" i="15"/>
  <c r="K75" i="14"/>
  <c r="J75" i="14"/>
  <c r="J73" i="15"/>
  <c r="I127" i="15"/>
  <c r="I129" i="14"/>
  <c r="M9" i="16"/>
  <c r="H9" i="16" l="1"/>
  <c r="K76" i="15"/>
  <c r="J78" i="14"/>
  <c r="K78" i="14"/>
  <c r="J76" i="15"/>
  <c r="N6" i="16"/>
  <c r="I6" i="16" l="1"/>
  <c r="L75" i="14"/>
  <c r="J127" i="15"/>
  <c r="J129" i="14"/>
  <c r="L73" i="15"/>
  <c r="O6" i="16"/>
  <c r="N9" i="16"/>
  <c r="J6" i="16" l="1"/>
  <c r="K6" i="16" s="1"/>
  <c r="I9" i="16"/>
  <c r="M75" i="14"/>
  <c r="M73" i="15"/>
  <c r="L78" i="14"/>
  <c r="L76" i="15"/>
  <c r="O9" i="16"/>
  <c r="M60" i="16"/>
  <c r="H60" i="16" l="1"/>
  <c r="J9" i="16"/>
  <c r="K9" i="16" s="1"/>
  <c r="M78" i="14"/>
  <c r="K129" i="14"/>
  <c r="M76" i="15"/>
  <c r="K127" i="15"/>
  <c r="N60" i="16"/>
  <c r="I60" i="16" l="1"/>
  <c r="L127" i="15"/>
  <c r="L129" i="14"/>
  <c r="O60" i="16"/>
  <c r="J60" i="16" l="1"/>
  <c r="K60" i="16" s="1"/>
  <c r="M127" i="15"/>
  <c r="M129" i="14"/>
  <c r="E103" i="15" l="1"/>
  <c r="D105" i="14"/>
  <c r="F106" i="14"/>
  <c r="E105" i="14"/>
  <c r="D104" i="15"/>
  <c r="F103" i="15"/>
  <c r="G105" i="14"/>
  <c r="G104" i="15"/>
  <c r="D106" i="14"/>
  <c r="G106" i="14"/>
  <c r="D103" i="15"/>
  <c r="E104" i="15"/>
  <c r="F105" i="14"/>
  <c r="G103" i="15"/>
  <c r="F104" i="15"/>
  <c r="E106" i="14"/>
  <c r="H104" i="15" l="1"/>
  <c r="H106" i="14"/>
  <c r="H105" i="14"/>
  <c r="H103" i="15"/>
  <c r="I104" i="15" l="1"/>
  <c r="I106" i="14"/>
  <c r="I105" i="14"/>
  <c r="I103" i="15"/>
  <c r="J103" i="15" l="1"/>
  <c r="J104" i="15"/>
  <c r="J106" i="14"/>
  <c r="J105" i="14"/>
  <c r="M36" i="16"/>
  <c r="M37" i="16"/>
  <c r="H37" i="16" l="1"/>
  <c r="H36" i="16"/>
  <c r="K106" i="14"/>
  <c r="K103" i="15"/>
  <c r="K105" i="14"/>
  <c r="K104" i="15"/>
  <c r="N36" i="16"/>
  <c r="N37" i="16"/>
  <c r="I36" i="16" l="1"/>
  <c r="I37" i="16"/>
  <c r="L106" i="14"/>
  <c r="L104" i="15"/>
  <c r="L103" i="15"/>
  <c r="L105" i="14"/>
  <c r="O36" i="16"/>
  <c r="O37" i="16"/>
  <c r="J37" i="16" l="1"/>
  <c r="K37" i="16" s="1"/>
  <c r="J36" i="16"/>
  <c r="K36" i="16" s="1"/>
  <c r="M104" i="15"/>
  <c r="M106" i="14"/>
  <c r="M105" i="14"/>
  <c r="M103" i="15"/>
  <c r="E101" i="15" l="1"/>
  <c r="D101" i="15"/>
  <c r="E103" i="14"/>
  <c r="D103" i="14"/>
  <c r="F103" i="14"/>
  <c r="G101" i="15"/>
  <c r="F101" i="15"/>
  <c r="G103" i="14"/>
  <c r="H101" i="15" l="1"/>
  <c r="H103" i="14"/>
  <c r="I101" i="15" l="1"/>
  <c r="I103" i="14"/>
  <c r="J103" i="14" l="1"/>
  <c r="J101" i="15"/>
  <c r="M34" i="16"/>
  <c r="H34" i="16" l="1"/>
  <c r="K101" i="15"/>
  <c r="K103" i="14"/>
  <c r="N34" i="16"/>
  <c r="I34" i="16" l="1"/>
  <c r="L103" i="14"/>
  <c r="L101" i="15"/>
  <c r="O34" i="16"/>
  <c r="J34" i="16" l="1"/>
  <c r="K34" i="16" s="1"/>
  <c r="M103" i="14"/>
  <c r="M101" i="15"/>
  <c r="D108" i="14" l="1"/>
  <c r="H108" i="14"/>
  <c r="D106" i="15"/>
  <c r="H106" i="15"/>
  <c r="G108" i="14"/>
  <c r="G106" i="15"/>
  <c r="E106" i="15"/>
  <c r="F108" i="14"/>
  <c r="E108" i="14"/>
  <c r="F106" i="15"/>
  <c r="I108" i="14" l="1"/>
  <c r="I106" i="15"/>
  <c r="J106" i="15" l="1"/>
  <c r="J108" i="14"/>
  <c r="M39" i="16"/>
  <c r="H39" i="16" l="1"/>
  <c r="K108" i="14"/>
  <c r="K106" i="15"/>
  <c r="N39" i="16"/>
  <c r="I39" i="16" l="1"/>
  <c r="L106" i="15"/>
  <c r="L108" i="14"/>
  <c r="O39" i="16"/>
  <c r="J39" i="16" l="1"/>
  <c r="K39" i="16" s="1"/>
  <c r="M106" i="15"/>
  <c r="M108" i="14"/>
  <c r="F114" i="14" l="1"/>
  <c r="H102" i="15"/>
  <c r="G102" i="15"/>
  <c r="D112" i="15"/>
  <c r="H112" i="15"/>
  <c r="G104" i="14"/>
  <c r="E112" i="15"/>
  <c r="D114" i="14"/>
  <c r="D102" i="15"/>
  <c r="H114" i="14"/>
  <c r="F104" i="14"/>
  <c r="G112" i="15"/>
  <c r="E104" i="14"/>
  <c r="D104" i="14"/>
  <c r="G114" i="14"/>
  <c r="E102" i="15"/>
  <c r="H104" i="14"/>
  <c r="F112" i="15"/>
  <c r="F102" i="15"/>
  <c r="E114" i="14"/>
  <c r="D114" i="15" l="1"/>
  <c r="E114" i="15"/>
  <c r="D115" i="14"/>
  <c r="G114" i="15"/>
  <c r="E116" i="14"/>
  <c r="D116" i="14"/>
  <c r="G116" i="14"/>
  <c r="F114" i="15"/>
  <c r="E113" i="15"/>
  <c r="D113" i="15"/>
  <c r="F116" i="14"/>
  <c r="F113" i="15"/>
  <c r="G113" i="15"/>
  <c r="H113" i="15"/>
  <c r="F115" i="14"/>
  <c r="G115" i="14"/>
  <c r="H115" i="14"/>
  <c r="E115" i="14"/>
  <c r="F110" i="15" l="1"/>
  <c r="E110" i="15"/>
  <c r="F112" i="14"/>
  <c r="E112" i="14"/>
  <c r="H114" i="15"/>
  <c r="H116" i="14"/>
  <c r="G112" i="14"/>
  <c r="H110" i="15"/>
  <c r="D110" i="15"/>
  <c r="H112" i="14"/>
  <c r="G110" i="15"/>
  <c r="D112" i="14"/>
  <c r="I114" i="15" l="1"/>
  <c r="I116" i="14"/>
  <c r="J114" i="15" l="1"/>
  <c r="J116" i="14"/>
  <c r="M47" i="16"/>
  <c r="H47" i="16" l="1"/>
  <c r="K114" i="15"/>
  <c r="K116" i="14"/>
  <c r="N47" i="16"/>
  <c r="I47" i="16" l="1"/>
  <c r="L116" i="14"/>
  <c r="L114" i="15"/>
  <c r="O47" i="16"/>
  <c r="J47" i="16" l="1"/>
  <c r="K47" i="16" s="1"/>
  <c r="M114" i="15"/>
  <c r="M116" i="14"/>
  <c r="I102" i="15" l="1"/>
  <c r="I104" i="14"/>
  <c r="J114" i="14" l="1"/>
  <c r="I110" i="15"/>
  <c r="I112" i="15"/>
  <c r="J112" i="15"/>
  <c r="I114" i="14"/>
  <c r="I112" i="14"/>
  <c r="I113" i="15"/>
  <c r="I115" i="14"/>
  <c r="M35" i="16"/>
  <c r="H35" i="16" l="1"/>
  <c r="K104" i="14"/>
  <c r="J102" i="15"/>
  <c r="K102" i="15"/>
  <c r="J104" i="14"/>
  <c r="J115" i="14"/>
  <c r="J110" i="15"/>
  <c r="J112" i="14"/>
  <c r="J113" i="15"/>
  <c r="M46" i="16"/>
  <c r="M45" i="16"/>
  <c r="H46" i="16" l="1"/>
  <c r="H45" i="16"/>
  <c r="K114" i="14"/>
  <c r="K113" i="15"/>
  <c r="K115" i="14"/>
  <c r="K112" i="15"/>
  <c r="M43" i="16"/>
  <c r="N45" i="16"/>
  <c r="N35" i="16"/>
  <c r="I35" i="16" l="1"/>
  <c r="I45" i="16"/>
  <c r="H43" i="16"/>
  <c r="K110" i="15"/>
  <c r="K112" i="14"/>
  <c r="L114" i="14"/>
  <c r="L112" i="15"/>
  <c r="L104" i="14"/>
  <c r="L102" i="15"/>
  <c r="O45" i="16"/>
  <c r="N43" i="16"/>
  <c r="N46" i="16"/>
  <c r="O35" i="16"/>
  <c r="J35" i="16" l="1"/>
  <c r="K35" i="16" s="1"/>
  <c r="I46" i="16"/>
  <c r="I43" i="16"/>
  <c r="J45" i="16"/>
  <c r="K45" i="16" s="1"/>
  <c r="L110" i="15"/>
  <c r="M114" i="14"/>
  <c r="L112" i="14"/>
  <c r="M104" i="14"/>
  <c r="M102" i="15"/>
  <c r="L113" i="15"/>
  <c r="L115" i="14"/>
  <c r="M112" i="15"/>
  <c r="O43" i="16"/>
  <c r="O46" i="16"/>
  <c r="J43" i="16" l="1"/>
  <c r="K43" i="16" s="1"/>
  <c r="J46" i="16"/>
  <c r="K46" i="16" s="1"/>
  <c r="M110" i="15"/>
  <c r="M112" i="14"/>
  <c r="M115" i="14"/>
  <c r="M113" i="15"/>
  <c r="E90" i="15" l="1"/>
  <c r="F88" i="14" l="1"/>
  <c r="F90" i="14"/>
  <c r="E93" i="14"/>
  <c r="G90" i="14"/>
  <c r="F83" i="15"/>
  <c r="E83" i="15"/>
  <c r="E88" i="15"/>
  <c r="F91" i="15"/>
  <c r="F89" i="14"/>
  <c r="F83" i="14"/>
  <c r="F82" i="14"/>
  <c r="G81" i="15"/>
  <c r="G82" i="14"/>
  <c r="E91" i="14"/>
  <c r="D91" i="14"/>
  <c r="D92" i="14"/>
  <c r="G88" i="14"/>
  <c r="G89" i="15"/>
  <c r="D88" i="15"/>
  <c r="G90" i="15"/>
  <c r="D90" i="14"/>
  <c r="G91" i="15"/>
  <c r="E85" i="14"/>
  <c r="D80" i="15"/>
  <c r="E90" i="14"/>
  <c r="F93" i="14"/>
  <c r="G83" i="14"/>
  <c r="G91" i="14"/>
  <c r="F90" i="15"/>
  <c r="G92" i="14"/>
  <c r="D83" i="15"/>
  <c r="D86" i="15"/>
  <c r="E92" i="14"/>
  <c r="E80" i="15"/>
  <c r="F92" i="14"/>
  <c r="G87" i="15"/>
  <c r="G93" i="14"/>
  <c r="D87" i="15"/>
  <c r="E82" i="14"/>
  <c r="D82" i="14"/>
  <c r="D81" i="15"/>
  <c r="D91" i="15"/>
  <c r="E81" i="15"/>
  <c r="E91" i="15"/>
  <c r="G83" i="15"/>
  <c r="D85" i="14"/>
  <c r="F86" i="15"/>
  <c r="E86" i="15"/>
  <c r="G89" i="14"/>
  <c r="D88" i="14"/>
  <c r="E83" i="14"/>
  <c r="D83" i="14"/>
  <c r="F89" i="15"/>
  <c r="D90" i="15"/>
  <c r="D89" i="15"/>
  <c r="G88" i="15"/>
  <c r="F91" i="14"/>
  <c r="E89" i="14"/>
  <c r="D89" i="14"/>
  <c r="F85" i="14"/>
  <c r="F88" i="15"/>
  <c r="E88" i="14"/>
  <c r="F80" i="15"/>
  <c r="G80" i="15"/>
  <c r="D93" i="14"/>
  <c r="E89" i="15"/>
  <c r="G85" i="14"/>
  <c r="G86" i="15"/>
  <c r="F87" i="15"/>
  <c r="F81" i="15"/>
  <c r="E87" i="15"/>
  <c r="F92" i="15"/>
  <c r="F85" i="15"/>
  <c r="F87" i="14" l="1"/>
  <c r="G82" i="15"/>
  <c r="G84" i="14"/>
  <c r="G85" i="15"/>
  <c r="D82" i="15"/>
  <c r="F82" i="15"/>
  <c r="E82" i="15"/>
  <c r="H87" i="15"/>
  <c r="F84" i="15"/>
  <c r="H93" i="14"/>
  <c r="H88" i="14"/>
  <c r="G93" i="15"/>
  <c r="H92" i="14"/>
  <c r="G95" i="14"/>
  <c r="F84" i="14"/>
  <c r="E84" i="14"/>
  <c r="F86" i="14"/>
  <c r="G87" i="14"/>
  <c r="D87" i="14"/>
  <c r="H90" i="14"/>
  <c r="G92" i="15"/>
  <c r="H81" i="15"/>
  <c r="H89" i="14"/>
  <c r="E92" i="15"/>
  <c r="E84" i="15"/>
  <c r="H83" i="14"/>
  <c r="D84" i="14"/>
  <c r="D93" i="15"/>
  <c r="H90" i="15"/>
  <c r="G94" i="14"/>
  <c r="G86" i="14"/>
  <c r="H89" i="15"/>
  <c r="E85" i="15"/>
  <c r="D84" i="15"/>
  <c r="E94" i="14"/>
  <c r="E86" i="14"/>
  <c r="E93" i="15"/>
  <c r="G84" i="15"/>
  <c r="D85" i="15"/>
  <c r="D92" i="15"/>
  <c r="D86" i="14"/>
  <c r="D95" i="14"/>
  <c r="H91" i="15"/>
  <c r="H80" i="15"/>
  <c r="H91" i="14"/>
  <c r="H85" i="14"/>
  <c r="E87" i="14"/>
  <c r="F93" i="15"/>
  <c r="H83" i="15"/>
  <c r="D94" i="14"/>
  <c r="F95" i="14"/>
  <c r="H86" i="15"/>
  <c r="H82" i="14"/>
  <c r="E95" i="14"/>
  <c r="H88" i="15"/>
  <c r="F94" i="14"/>
  <c r="H87" i="14" l="1"/>
  <c r="H82" i="15"/>
  <c r="H94" i="14"/>
  <c r="H84" i="14"/>
  <c r="H92" i="15"/>
  <c r="H95" i="14"/>
  <c r="I80" i="15"/>
  <c r="I81" i="15"/>
  <c r="I89" i="15"/>
  <c r="I83" i="14"/>
  <c r="I83" i="15"/>
  <c r="I82" i="14"/>
  <c r="I88" i="15"/>
  <c r="I90" i="15"/>
  <c r="I86" i="15"/>
  <c r="H84" i="15"/>
  <c r="I85" i="14"/>
  <c r="H86" i="14"/>
  <c r="I89" i="14"/>
  <c r="H93" i="15"/>
  <c r="I91" i="14"/>
  <c r="I93" i="14"/>
  <c r="I90" i="14"/>
  <c r="I88" i="14"/>
  <c r="I91" i="15"/>
  <c r="I87" i="15"/>
  <c r="I92" i="14"/>
  <c r="H85" i="15"/>
  <c r="I84" i="15" l="1"/>
  <c r="J83" i="15"/>
  <c r="J88" i="15"/>
  <c r="J90" i="15"/>
  <c r="I82" i="15"/>
  <c r="I86" i="14"/>
  <c r="J92" i="14"/>
  <c r="I87" i="14"/>
  <c r="I84" i="14"/>
  <c r="J85" i="14"/>
  <c r="I85" i="15"/>
  <c r="J89" i="15"/>
  <c r="I92" i="15"/>
  <c r="J86" i="15"/>
  <c r="I93" i="15"/>
  <c r="J91" i="15"/>
  <c r="J88" i="14"/>
  <c r="J93" i="14"/>
  <c r="J91" i="14"/>
  <c r="I94" i="14"/>
  <c r="J83" i="14"/>
  <c r="J90" i="14"/>
  <c r="J89" i="14"/>
  <c r="J82" i="14"/>
  <c r="J87" i="15"/>
  <c r="I95" i="14"/>
  <c r="J81" i="15"/>
  <c r="J80" i="15"/>
  <c r="M24" i="16"/>
  <c r="M13" i="16"/>
  <c r="M21" i="16"/>
  <c r="M14" i="16"/>
  <c r="M23" i="16"/>
  <c r="M19" i="16"/>
  <c r="M20" i="16"/>
  <c r="M16" i="16"/>
  <c r="M22" i="16"/>
  <c r="H20" i="16" l="1"/>
  <c r="H21" i="16"/>
  <c r="H14" i="16"/>
  <c r="H16" i="16"/>
  <c r="H13" i="16"/>
  <c r="H24" i="16"/>
  <c r="H23" i="16"/>
  <c r="H19" i="16"/>
  <c r="H22" i="16"/>
  <c r="K83" i="15"/>
  <c r="K87" i="15"/>
  <c r="K88" i="14"/>
  <c r="J87" i="14"/>
  <c r="F80" i="14"/>
  <c r="J86" i="14"/>
  <c r="K81" i="15"/>
  <c r="J93" i="15"/>
  <c r="K85" i="14"/>
  <c r="K93" i="14"/>
  <c r="K89" i="14"/>
  <c r="K90" i="15"/>
  <c r="K92" i="14"/>
  <c r="K83" i="14"/>
  <c r="K88" i="15"/>
  <c r="J92" i="15"/>
  <c r="G80" i="14"/>
  <c r="K89" i="15"/>
  <c r="D78" i="15"/>
  <c r="K90" i="14"/>
  <c r="E78" i="15"/>
  <c r="J95" i="14"/>
  <c r="J82" i="15"/>
  <c r="K80" i="15"/>
  <c r="K91" i="15"/>
  <c r="J94" i="14"/>
  <c r="G78" i="15"/>
  <c r="F78" i="15"/>
  <c r="K86" i="15"/>
  <c r="K91" i="14"/>
  <c r="J85" i="15"/>
  <c r="E80" i="14"/>
  <c r="D80" i="14"/>
  <c r="J84" i="15"/>
  <c r="J84" i="14"/>
  <c r="K82" i="14"/>
  <c r="M25" i="16"/>
  <c r="N23" i="16"/>
  <c r="M17" i="16"/>
  <c r="M15" i="16"/>
  <c r="N16" i="16"/>
  <c r="N22" i="16"/>
  <c r="N24" i="16"/>
  <c r="N14" i="16"/>
  <c r="M26" i="16"/>
  <c r="N20" i="16"/>
  <c r="N13" i="16"/>
  <c r="N19" i="16"/>
  <c r="M18" i="16"/>
  <c r="N21" i="16"/>
  <c r="H15" i="16" l="1"/>
  <c r="I14" i="16"/>
  <c r="H18" i="16"/>
  <c r="I21" i="16"/>
  <c r="I20" i="16"/>
  <c r="H26" i="16"/>
  <c r="I24" i="16"/>
  <c r="I23" i="16"/>
  <c r="I22" i="16"/>
  <c r="I13" i="16"/>
  <c r="H17" i="16"/>
  <c r="I19" i="16"/>
  <c r="I16" i="16"/>
  <c r="H25" i="16"/>
  <c r="L90" i="15"/>
  <c r="L83" i="14"/>
  <c r="K84" i="14"/>
  <c r="L91" i="14"/>
  <c r="L92" i="14"/>
  <c r="L93" i="14"/>
  <c r="L88" i="14"/>
  <c r="L83" i="15"/>
  <c r="D79" i="15"/>
  <c r="K84" i="15"/>
  <c r="L80" i="15"/>
  <c r="K93" i="15"/>
  <c r="L88" i="15"/>
  <c r="L85" i="14"/>
  <c r="D81" i="14"/>
  <c r="K86" i="14"/>
  <c r="L86" i="15"/>
  <c r="K87" i="14"/>
  <c r="G79" i="15"/>
  <c r="F79" i="15"/>
  <c r="E79" i="15"/>
  <c r="H78" i="15"/>
  <c r="K95" i="14"/>
  <c r="K92" i="15"/>
  <c r="K82" i="15"/>
  <c r="L89" i="14"/>
  <c r="K85" i="15"/>
  <c r="L90" i="14"/>
  <c r="K94" i="14"/>
  <c r="L82" i="14"/>
  <c r="L91" i="15"/>
  <c r="L87" i="15"/>
  <c r="L81" i="15"/>
  <c r="L89" i="15"/>
  <c r="G81" i="14"/>
  <c r="F81" i="14"/>
  <c r="E81" i="14"/>
  <c r="H80" i="14"/>
  <c r="O14" i="16"/>
  <c r="N17" i="16"/>
  <c r="O23" i="16"/>
  <c r="N25" i="16"/>
  <c r="N15" i="16"/>
  <c r="O19" i="16"/>
  <c r="O13" i="16"/>
  <c r="O16" i="16"/>
  <c r="O21" i="16"/>
  <c r="N18" i="16"/>
  <c r="N26" i="16"/>
  <c r="O24" i="16"/>
  <c r="O20" i="16"/>
  <c r="O22" i="16"/>
  <c r="J13" i="16" l="1"/>
  <c r="K13" i="16" s="1"/>
  <c r="J14" i="16"/>
  <c r="K14" i="16" s="1"/>
  <c r="J20" i="16"/>
  <c r="K20" i="16" s="1"/>
  <c r="J24" i="16"/>
  <c r="K24" i="16" s="1"/>
  <c r="J19" i="16"/>
  <c r="K19" i="16" s="1"/>
  <c r="I26" i="16"/>
  <c r="I17" i="16"/>
  <c r="I15" i="16"/>
  <c r="I18" i="16"/>
  <c r="I25" i="16"/>
  <c r="J21" i="16"/>
  <c r="K21" i="16" s="1"/>
  <c r="J23" i="16"/>
  <c r="K23" i="16" s="1"/>
  <c r="J22" i="16"/>
  <c r="K22" i="16" s="1"/>
  <c r="J16" i="16"/>
  <c r="K16" i="16" s="1"/>
  <c r="M85" i="14"/>
  <c r="L84" i="15"/>
  <c r="L85" i="15"/>
  <c r="M88" i="15"/>
  <c r="H79" i="15"/>
  <c r="L84" i="14"/>
  <c r="L86" i="14"/>
  <c r="M90" i="14"/>
  <c r="M92" i="14"/>
  <c r="L87" i="14"/>
  <c r="H81" i="14"/>
  <c r="L92" i="15"/>
  <c r="M87" i="15"/>
  <c r="M89" i="14"/>
  <c r="M81" i="15"/>
  <c r="M91" i="15"/>
  <c r="L93" i="15"/>
  <c r="M86" i="15"/>
  <c r="L94" i="14"/>
  <c r="M89" i="15"/>
  <c r="M93" i="14"/>
  <c r="M80" i="15"/>
  <c r="M83" i="14"/>
  <c r="M91" i="14"/>
  <c r="L95" i="14"/>
  <c r="M88" i="14"/>
  <c r="M90" i="15"/>
  <c r="I80" i="14"/>
  <c r="I78" i="15"/>
  <c r="M83" i="15"/>
  <c r="M82" i="14"/>
  <c r="L82" i="15"/>
  <c r="O17" i="16"/>
  <c r="O25" i="16"/>
  <c r="O18" i="16"/>
  <c r="O15" i="16"/>
  <c r="O26" i="16"/>
  <c r="J26" i="16" l="1"/>
  <c r="K26" i="16" s="1"/>
  <c r="J15" i="16"/>
  <c r="K15" i="16" s="1"/>
  <c r="J17" i="16"/>
  <c r="K17" i="16" s="1"/>
  <c r="J18" i="16"/>
  <c r="K18" i="16" s="1"/>
  <c r="J25" i="16"/>
  <c r="K25" i="16" s="1"/>
  <c r="D128" i="15"/>
  <c r="J78" i="15"/>
  <c r="G130" i="14"/>
  <c r="E130" i="14"/>
  <c r="M92" i="15"/>
  <c r="M94" i="14"/>
  <c r="J80" i="14"/>
  <c r="I79" i="15"/>
  <c r="D130" i="14"/>
  <c r="I81" i="14"/>
  <c r="M84" i="15"/>
  <c r="M82" i="15"/>
  <c r="M93" i="15"/>
  <c r="M86" i="14"/>
  <c r="M95" i="14"/>
  <c r="M84" i="14"/>
  <c r="M85" i="15"/>
  <c r="F128" i="15"/>
  <c r="G128" i="15"/>
  <c r="M87" i="14"/>
  <c r="F130" i="14"/>
  <c r="E128" i="15"/>
  <c r="M11" i="16"/>
  <c r="H11" i="16" l="1"/>
  <c r="J79" i="15"/>
  <c r="H130" i="14"/>
  <c r="J81" i="14"/>
  <c r="K78" i="15"/>
  <c r="K80" i="14"/>
  <c r="H128" i="15"/>
  <c r="M12" i="16"/>
  <c r="N11" i="16"/>
  <c r="I11" i="16" l="1"/>
  <c r="H12" i="16"/>
  <c r="L78" i="15"/>
  <c r="L80" i="14"/>
  <c r="I128" i="15"/>
  <c r="K79" i="15"/>
  <c r="I130" i="14"/>
  <c r="K81" i="14"/>
  <c r="N12" i="16"/>
  <c r="O11" i="16"/>
  <c r="I12" i="16" l="1"/>
  <c r="J11" i="16"/>
  <c r="K11" i="16" s="1"/>
  <c r="L79" i="15"/>
  <c r="J128" i="15"/>
  <c r="M80" i="14"/>
  <c r="L81" i="14"/>
  <c r="J130" i="14"/>
  <c r="M78" i="15"/>
  <c r="O12" i="16"/>
  <c r="M61" i="16"/>
  <c r="H61" i="16" l="1"/>
  <c r="J12" i="16"/>
  <c r="K12" i="16" s="1"/>
  <c r="M79" i="15"/>
  <c r="K128" i="15"/>
  <c r="M81" i="14"/>
  <c r="K130" i="14"/>
  <c r="N61" i="16"/>
  <c r="I61" i="16" l="1"/>
  <c r="L128" i="15"/>
  <c r="L130" i="14"/>
  <c r="O61" i="16"/>
  <c r="J61" i="16" l="1"/>
  <c r="K61" i="16" s="1"/>
  <c r="M128" i="15"/>
  <c r="M130" i="14"/>
  <c r="H94" i="15" l="1"/>
  <c r="D96" i="14"/>
  <c r="D94" i="15"/>
  <c r="E94" i="15"/>
  <c r="E96" i="14"/>
  <c r="H96" i="14"/>
  <c r="G94" i="15"/>
  <c r="F96" i="14"/>
  <c r="G96" i="14"/>
  <c r="F94" i="15"/>
  <c r="F96" i="15"/>
  <c r="D96" i="15" l="1"/>
  <c r="D98" i="14"/>
  <c r="G96" i="15"/>
  <c r="G98" i="14"/>
  <c r="E96" i="15"/>
  <c r="F98" i="14"/>
  <c r="E98" i="14"/>
  <c r="H96" i="15" l="1"/>
  <c r="H98" i="14"/>
  <c r="F131" i="14" l="1"/>
  <c r="F117" i="15"/>
  <c r="E117" i="15"/>
  <c r="D119" i="14"/>
  <c r="F129" i="15"/>
  <c r="E129" i="15"/>
  <c r="G117" i="15"/>
  <c r="D129" i="15"/>
  <c r="D117" i="15"/>
  <c r="E119" i="14"/>
  <c r="G119" i="14"/>
  <c r="E131" i="14"/>
  <c r="G129" i="15"/>
  <c r="D131" i="14"/>
  <c r="G131" i="14"/>
  <c r="F119" i="14"/>
  <c r="H129" i="15" l="1"/>
  <c r="E122" i="14"/>
  <c r="D122" i="14"/>
  <c r="H131" i="14"/>
  <c r="D120" i="15"/>
  <c r="F122" i="14"/>
  <c r="G120" i="15"/>
  <c r="G122" i="14"/>
  <c r="E120" i="15"/>
  <c r="F120" i="15"/>
  <c r="H119" i="14"/>
  <c r="H117" i="15"/>
  <c r="H122" i="14" l="1"/>
  <c r="H120" i="15"/>
  <c r="I94" i="15" l="1"/>
  <c r="I96" i="14"/>
  <c r="I96" i="15"/>
  <c r="I98" i="14"/>
  <c r="M27" i="16"/>
  <c r="H27" i="16" l="1"/>
  <c r="J94" i="15"/>
  <c r="J96" i="14"/>
  <c r="K96" i="14"/>
  <c r="J96" i="15"/>
  <c r="K94" i="15"/>
  <c r="J98" i="14"/>
  <c r="M29" i="16"/>
  <c r="H29" i="16" l="1"/>
  <c r="I119" i="14"/>
  <c r="I117" i="15"/>
  <c r="I129" i="15"/>
  <c r="K96" i="15"/>
  <c r="K98" i="14"/>
  <c r="I131" i="14"/>
  <c r="J119" i="14" l="1"/>
  <c r="I122" i="14"/>
  <c r="J129" i="15"/>
  <c r="J117" i="15"/>
  <c r="J131" i="14"/>
  <c r="I120" i="15"/>
  <c r="M62" i="16"/>
  <c r="M50" i="16"/>
  <c r="H62" i="16" l="1"/>
  <c r="H50" i="16"/>
  <c r="K119" i="14"/>
  <c r="K117" i="15"/>
  <c r="J122" i="14"/>
  <c r="J120" i="15"/>
  <c r="K129" i="15"/>
  <c r="K131" i="14"/>
  <c r="N27" i="16"/>
  <c r="N29" i="16"/>
  <c r="M53" i="16"/>
  <c r="H53" i="16" l="1"/>
  <c r="I29" i="16"/>
  <c r="I27" i="16"/>
  <c r="L94" i="15"/>
  <c r="L96" i="14"/>
  <c r="K122" i="14"/>
  <c r="L96" i="15"/>
  <c r="L98" i="14"/>
  <c r="K120" i="15"/>
  <c r="O29" i="16"/>
  <c r="O27" i="16"/>
  <c r="J27" i="16" l="1"/>
  <c r="K27" i="16" s="1"/>
  <c r="J29" i="16"/>
  <c r="K29" i="16" s="1"/>
  <c r="M98" i="14"/>
  <c r="M96" i="15"/>
  <c r="M94" i="15"/>
  <c r="M96" i="14"/>
  <c r="N62" i="16"/>
  <c r="N50" i="16"/>
  <c r="I62" i="16" l="1"/>
  <c r="I50" i="16"/>
  <c r="L131" i="14"/>
  <c r="L119" i="14"/>
  <c r="L117" i="15"/>
  <c r="L129" i="15"/>
  <c r="O62" i="16"/>
  <c r="O50" i="16"/>
  <c r="N53" i="16"/>
  <c r="I53" i="16" l="1"/>
  <c r="J50" i="16"/>
  <c r="K50" i="16" s="1"/>
  <c r="J62" i="16"/>
  <c r="K62" i="16" s="1"/>
  <c r="M119" i="14"/>
  <c r="M131" i="14"/>
  <c r="M117" i="15"/>
  <c r="L120" i="15"/>
  <c r="M129" i="15"/>
  <c r="L122" i="14"/>
  <c r="O53" i="16"/>
  <c r="J53" i="16" l="1"/>
  <c r="K53" i="16" s="1"/>
  <c r="M120" i="15"/>
  <c r="M122" i="14"/>
  <c r="F124" i="15" l="1"/>
  <c r="D124" i="15" l="1"/>
  <c r="G126" i="14"/>
  <c r="E124" i="15"/>
  <c r="G124" i="15"/>
  <c r="E126" i="14"/>
  <c r="D126" i="14"/>
  <c r="F126" i="14"/>
  <c r="H124" i="15" l="1"/>
  <c r="H126" i="14"/>
  <c r="I126" i="14" l="1"/>
  <c r="I124" i="15"/>
  <c r="J124" i="15" l="1"/>
  <c r="J126" i="14"/>
  <c r="M57" i="16"/>
  <c r="H57" i="16" l="1"/>
  <c r="K124" i="15"/>
  <c r="K126" i="14"/>
  <c r="N57" i="16"/>
  <c r="H58" i="16" l="1"/>
  <c r="I57" i="16"/>
  <c r="L124" i="15"/>
  <c r="L126" i="14"/>
  <c r="O57" i="16"/>
  <c r="I58" i="16" l="1"/>
  <c r="J57" i="16"/>
  <c r="K57" i="16" s="1"/>
  <c r="M126" i="14"/>
  <c r="M124" i="15"/>
  <c r="J58" i="16" l="1"/>
  <c r="Z35" i="16" l="1"/>
  <c r="Y30" i="16"/>
  <c r="Z30" i="16"/>
  <c r="L89" i="3"/>
  <c r="Y28" i="16" l="1"/>
  <c r="Z28" i="16"/>
  <c r="L87" i="3"/>
  <c r="Y27" i="16" l="1"/>
  <c r="Z27" i="16"/>
  <c r="L86" i="3"/>
  <c r="Y35" i="16"/>
  <c r="Z26" i="16" l="1"/>
  <c r="L85" i="3"/>
  <c r="Y26" i="16"/>
  <c r="J89" i="3"/>
  <c r="K89" i="3"/>
  <c r="I89" i="3"/>
  <c r="D89" i="3"/>
  <c r="F89" i="3" l="1"/>
  <c r="I87" i="3"/>
  <c r="E89" i="3"/>
  <c r="D87" i="3"/>
  <c r="G89" i="3"/>
  <c r="J87" i="3"/>
  <c r="K87" i="3"/>
  <c r="H89" i="3"/>
  <c r="F87" i="3" l="1"/>
  <c r="H87" i="3"/>
  <c r="D86" i="3"/>
  <c r="J86" i="3"/>
  <c r="K86" i="3"/>
  <c r="G87" i="3"/>
  <c r="I86" i="3"/>
  <c r="E87" i="3"/>
  <c r="F86" i="3" l="1"/>
  <c r="G86" i="3"/>
  <c r="AA35" i="16"/>
  <c r="I85" i="3"/>
  <c r="D85" i="3"/>
  <c r="H86" i="3"/>
  <c r="J85" i="3"/>
  <c r="K85" i="3"/>
  <c r="E86" i="3"/>
  <c r="F85" i="3" l="1"/>
  <c r="H85" i="3"/>
  <c r="E85" i="3"/>
  <c r="G85" i="3"/>
  <c r="AA30" i="16" l="1"/>
  <c r="M89" i="3"/>
  <c r="AA28" i="16" l="1"/>
  <c r="M87" i="3"/>
  <c r="AA27" i="16" l="1"/>
  <c r="M86" i="3"/>
  <c r="AA26" i="16" l="1"/>
  <c r="M85" i="3"/>
  <c r="G118" i="2" l="1"/>
  <c r="H118" i="2"/>
  <c r="D118" i="2" l="1"/>
  <c r="F118" i="2" l="1"/>
  <c r="E88" i="2"/>
  <c r="D88" i="2"/>
  <c r="H88" i="2"/>
  <c r="F88" i="2"/>
  <c r="G88" i="2"/>
  <c r="I118" i="2"/>
  <c r="E118" i="2"/>
  <c r="E83" i="2" l="1"/>
  <c r="H83" i="2"/>
  <c r="G83" i="2"/>
  <c r="F83" i="2"/>
  <c r="D83" i="2"/>
  <c r="J118" i="2"/>
  <c r="E74" i="2" l="1"/>
  <c r="I88" i="2"/>
  <c r="I83" i="2" l="1"/>
  <c r="H74" i="2"/>
  <c r="G74" i="2" l="1"/>
  <c r="F74" i="2"/>
  <c r="K118" i="2"/>
  <c r="L118" i="2"/>
  <c r="J88" i="2"/>
  <c r="H75" i="2" l="1"/>
  <c r="D74" i="2"/>
  <c r="L88" i="2"/>
  <c r="T17" i="16"/>
  <c r="H73" i="2"/>
  <c r="D73" i="2"/>
  <c r="E73" i="2"/>
  <c r="S17" i="16"/>
  <c r="K88" i="2"/>
  <c r="G73" i="2"/>
  <c r="F73" i="2"/>
  <c r="E75" i="2"/>
  <c r="M118" i="2"/>
  <c r="J83" i="2"/>
  <c r="G75" i="2" l="1"/>
  <c r="D75" i="2"/>
  <c r="U17" i="16"/>
  <c r="M88" i="2"/>
  <c r="T14" i="16"/>
  <c r="L83" i="2"/>
  <c r="S14" i="16"/>
  <c r="K83" i="2"/>
  <c r="I75" i="2"/>
  <c r="F75" i="2"/>
  <c r="F72" i="2" l="1"/>
  <c r="G72" i="2"/>
  <c r="E72" i="2"/>
  <c r="D72" i="2"/>
  <c r="U14" i="16"/>
  <c r="M83" i="2"/>
  <c r="H72" i="2"/>
  <c r="J74" i="2" l="1"/>
  <c r="G71" i="2"/>
  <c r="D71" i="2"/>
  <c r="F71" i="2"/>
  <c r="H71" i="2"/>
  <c r="E71" i="2"/>
  <c r="K74" i="2"/>
  <c r="I73" i="2"/>
  <c r="I74" i="2"/>
  <c r="J75" i="2"/>
  <c r="I72" i="2" l="1"/>
  <c r="K75" i="2"/>
  <c r="J73" i="2"/>
  <c r="E83" i="3"/>
  <c r="F83" i="3"/>
  <c r="G83" i="3"/>
  <c r="D83" i="3"/>
  <c r="H83" i="3"/>
  <c r="I71" i="2" l="1"/>
  <c r="T8" i="16"/>
  <c r="L75" i="2"/>
  <c r="L74" i="2"/>
  <c r="M75" i="2" l="1"/>
  <c r="M73" i="2"/>
  <c r="U8" i="16"/>
  <c r="I83" i="3"/>
  <c r="M74" i="2"/>
  <c r="J72" i="2"/>
  <c r="L73" i="2" l="1"/>
  <c r="S7" i="16"/>
  <c r="K72" i="2"/>
  <c r="L72" i="2"/>
  <c r="T7" i="16"/>
  <c r="J83" i="3"/>
  <c r="S8" i="16"/>
  <c r="K73" i="2"/>
  <c r="J71" i="2"/>
  <c r="U7" i="16" l="1"/>
  <c r="M72" i="2"/>
  <c r="T6" i="16"/>
  <c r="L71" i="2"/>
  <c r="K71" i="2"/>
  <c r="S6" i="16"/>
  <c r="Y24" i="16" l="1"/>
  <c r="K83" i="3"/>
  <c r="L83" i="3"/>
  <c r="Z24" i="16"/>
  <c r="AA24" i="16" l="1"/>
  <c r="M83" i="3"/>
  <c r="U6" i="16"/>
  <c r="M71" i="2"/>
  <c r="H92" i="2" l="1"/>
  <c r="D92" i="2"/>
  <c r="E82" i="2"/>
  <c r="E92" i="2"/>
  <c r="F82" i="2"/>
  <c r="D82" i="2"/>
  <c r="D123" i="2"/>
  <c r="E123" i="2"/>
  <c r="F92" i="2"/>
  <c r="G92" i="2"/>
  <c r="H123" i="2"/>
  <c r="G123" i="2" l="1"/>
  <c r="H82" i="2"/>
  <c r="D103" i="2"/>
  <c r="E103" i="2"/>
  <c r="F103" i="2"/>
  <c r="E104" i="2"/>
  <c r="H90" i="2"/>
  <c r="H79" i="2"/>
  <c r="G103" i="2"/>
  <c r="G81" i="2"/>
  <c r="E81" i="2"/>
  <c r="D104" i="2"/>
  <c r="E79" i="2"/>
  <c r="H103" i="2"/>
  <c r="G90" i="2"/>
  <c r="F81" i="2"/>
  <c r="D90" i="2"/>
  <c r="D79" i="2"/>
  <c r="H81" i="2"/>
  <c r="F104" i="2"/>
  <c r="D81" i="2"/>
  <c r="F123" i="2"/>
  <c r="G82" i="2"/>
  <c r="G79" i="2" l="1"/>
  <c r="F90" i="2"/>
  <c r="H104" i="2"/>
  <c r="E80" i="2"/>
  <c r="G80" i="2"/>
  <c r="G78" i="2"/>
  <c r="E78" i="2"/>
  <c r="F80" i="2"/>
  <c r="H80" i="2"/>
  <c r="D80" i="2"/>
  <c r="H78" i="2"/>
  <c r="I82" i="2"/>
  <c r="I123" i="2"/>
  <c r="D78" i="2"/>
  <c r="I92" i="2"/>
  <c r="F78" i="2"/>
  <c r="E90" i="2"/>
  <c r="G104" i="2"/>
  <c r="F79" i="2"/>
  <c r="E77" i="2" l="1"/>
  <c r="I104" i="2"/>
  <c r="I90" i="2"/>
  <c r="J92" i="2"/>
  <c r="I79" i="2"/>
  <c r="H77" i="2"/>
  <c r="G77" i="2"/>
  <c r="I81" i="2"/>
  <c r="D77" i="2"/>
  <c r="F77" i="2"/>
  <c r="J82" i="2"/>
  <c r="I103" i="2"/>
  <c r="J79" i="2" l="1"/>
  <c r="J104" i="2"/>
  <c r="I80" i="2"/>
  <c r="J103" i="2"/>
  <c r="J123" i="2"/>
  <c r="L92" i="2" l="1"/>
  <c r="L123" i="2"/>
  <c r="K82" i="2"/>
  <c r="J80" i="2"/>
  <c r="K92" i="2"/>
  <c r="K123" i="2"/>
  <c r="J78" i="2"/>
  <c r="I77" i="2"/>
  <c r="L82" i="2"/>
  <c r="J81" i="2"/>
  <c r="J90" i="2"/>
  <c r="I78" i="2"/>
  <c r="L81" i="2" l="1"/>
  <c r="K90" i="2"/>
  <c r="S19" i="16"/>
  <c r="T11" i="16"/>
  <c r="T13" i="16"/>
  <c r="M123" i="2"/>
  <c r="K103" i="2"/>
  <c r="S26" i="16"/>
  <c r="K81" i="2"/>
  <c r="J77" i="2"/>
  <c r="L90" i="2"/>
  <c r="T19" i="16"/>
  <c r="K104" i="2"/>
  <c r="S27" i="16"/>
  <c r="K79" i="2"/>
  <c r="S12" i="16"/>
  <c r="L79" i="2"/>
  <c r="T12" i="16"/>
  <c r="L78" i="2" l="1"/>
  <c r="L80" i="2"/>
  <c r="L103" i="2"/>
  <c r="T26" i="16"/>
  <c r="T27" i="16"/>
  <c r="L104" i="2"/>
  <c r="K78" i="2"/>
  <c r="S11" i="16"/>
  <c r="T10" i="16"/>
  <c r="S13" i="16"/>
  <c r="K80" i="2"/>
  <c r="M82" i="2"/>
  <c r="M92" i="2"/>
  <c r="L77" i="2" l="1"/>
  <c r="S10" i="16"/>
  <c r="K77" i="2"/>
  <c r="M81" i="2"/>
  <c r="U12" i="16"/>
  <c r="M79" i="2"/>
  <c r="M103" i="2"/>
  <c r="U26" i="16"/>
  <c r="M90" i="2"/>
  <c r="U19" i="16"/>
  <c r="M80" i="2"/>
  <c r="U13" i="16"/>
  <c r="U27" i="16"/>
  <c r="M104" i="2"/>
  <c r="M78" i="2"/>
  <c r="U11" i="16"/>
  <c r="M77" i="2" l="1"/>
  <c r="U10" i="16"/>
  <c r="S25" i="16" l="1"/>
  <c r="S24" i="16" l="1"/>
  <c r="T25" i="16" l="1"/>
  <c r="L102" i="2"/>
  <c r="L96" i="2" l="1"/>
  <c r="T24" i="16"/>
  <c r="L101" i="2"/>
  <c r="L99" i="2"/>
  <c r="K102" i="2" l="1"/>
  <c r="I101" i="2"/>
  <c r="I102" i="2"/>
  <c r="H102" i="2"/>
  <c r="J102" i="2"/>
  <c r="D102" i="2"/>
  <c r="G102" i="2"/>
  <c r="I99" i="2"/>
  <c r="K101" i="2" l="1"/>
  <c r="H99" i="2"/>
  <c r="K96" i="2"/>
  <c r="H101" i="2"/>
  <c r="K99" i="2"/>
  <c r="J101" i="2"/>
  <c r="G99" i="2"/>
  <c r="J96" i="2"/>
  <c r="G101" i="2"/>
  <c r="J99" i="2"/>
  <c r="D96" i="2"/>
  <c r="I96" i="2"/>
  <c r="F96" i="2" l="1"/>
  <c r="F99" i="2"/>
  <c r="H96" i="2"/>
  <c r="F102" i="2"/>
  <c r="E96" i="2"/>
  <c r="E99" i="2"/>
  <c r="G96" i="2"/>
  <c r="E102" i="2"/>
  <c r="D99" i="2"/>
  <c r="D101" i="2"/>
  <c r="F101" i="2" l="1"/>
  <c r="E101" i="2"/>
  <c r="M102" i="2" l="1"/>
  <c r="U25" i="16"/>
  <c r="L116" i="2" l="1"/>
  <c r="M101" i="2"/>
  <c r="U24" i="16"/>
  <c r="M96" i="2"/>
  <c r="M99" i="2"/>
  <c r="I116" i="2" l="1"/>
  <c r="K116" i="2" l="1"/>
  <c r="J116" i="2"/>
  <c r="M116" i="2" l="1"/>
  <c r="D95" i="2" l="1"/>
  <c r="E97" i="2" l="1"/>
  <c r="D97" i="2"/>
  <c r="D100" i="2"/>
  <c r="E95" i="2" l="1"/>
  <c r="E98" i="2"/>
  <c r="D115" i="2"/>
  <c r="D122" i="2"/>
  <c r="D98" i="2"/>
  <c r="E100" i="2"/>
  <c r="C183" i="2" l="1"/>
  <c r="C153" i="2"/>
  <c r="C148" i="2"/>
  <c r="C138" i="2"/>
  <c r="C139" i="2"/>
  <c r="C140" i="2"/>
  <c r="C137" i="2"/>
  <c r="C136" i="2"/>
  <c r="C157" i="2"/>
  <c r="C188" i="2"/>
  <c r="C147" i="2"/>
  <c r="C155" i="2"/>
  <c r="C169" i="2"/>
  <c r="C144" i="2"/>
  <c r="C146" i="2"/>
  <c r="C168" i="2"/>
  <c r="C143" i="2"/>
  <c r="C145" i="2"/>
  <c r="C142" i="2"/>
  <c r="C167" i="2"/>
  <c r="C164" i="2"/>
  <c r="C166" i="2"/>
  <c r="C161" i="2"/>
  <c r="C165" i="2"/>
  <c r="C162" i="2"/>
  <c r="C163" i="2"/>
  <c r="C160" i="2"/>
  <c r="C159" i="2"/>
  <c r="C182" i="2"/>
  <c r="C187" i="2"/>
  <c r="C185" i="2"/>
  <c r="C180" i="2"/>
  <c r="F98" i="2"/>
  <c r="F95" i="2"/>
  <c r="D106" i="3"/>
  <c r="G97" i="2"/>
  <c r="E122" i="2"/>
  <c r="D120" i="2"/>
  <c r="D117" i="2"/>
  <c r="F97" i="2"/>
  <c r="D94" i="2"/>
  <c r="C149" i="2"/>
  <c r="C150" i="2"/>
  <c r="C151" i="2"/>
  <c r="C176" i="2"/>
  <c r="C152" i="2"/>
  <c r="C156" i="2"/>
  <c r="C154" i="2"/>
  <c r="C171" i="2"/>
  <c r="F100" i="2"/>
  <c r="D159" i="2" l="1"/>
  <c r="D182" i="2"/>
  <c r="D185" i="2"/>
  <c r="C179" i="2"/>
  <c r="C181" i="2"/>
  <c r="D183" i="2"/>
  <c r="D153" i="2"/>
  <c r="D148" i="2"/>
  <c r="D139" i="2"/>
  <c r="D140" i="2"/>
  <c r="D138" i="2"/>
  <c r="D137" i="2"/>
  <c r="D136" i="2"/>
  <c r="D147" i="2"/>
  <c r="D157" i="2"/>
  <c r="D188" i="2"/>
  <c r="D169" i="2"/>
  <c r="D144" i="2"/>
  <c r="D146" i="2"/>
  <c r="D168" i="2"/>
  <c r="D155" i="2"/>
  <c r="D145" i="2"/>
  <c r="D143" i="2"/>
  <c r="D142" i="2"/>
  <c r="D167" i="2"/>
  <c r="D161" i="2"/>
  <c r="D166" i="2"/>
  <c r="D164" i="2"/>
  <c r="D160" i="2"/>
  <c r="D162" i="2"/>
  <c r="D165" i="2"/>
  <c r="D180" i="2"/>
  <c r="D187" i="2"/>
  <c r="D163" i="2"/>
  <c r="E106" i="3"/>
  <c r="G98" i="2"/>
  <c r="F122" i="2"/>
  <c r="E117" i="2"/>
  <c r="E115" i="2"/>
  <c r="E94" i="2"/>
  <c r="G100" i="2"/>
  <c r="D149" i="2"/>
  <c r="D156" i="2"/>
  <c r="D176" i="2"/>
  <c r="D106" i="2"/>
  <c r="D171" i="2"/>
  <c r="D150" i="2"/>
  <c r="D151" i="2"/>
  <c r="D154" i="2"/>
  <c r="D152" i="2"/>
  <c r="E180" i="2" l="1"/>
  <c r="E159" i="2"/>
  <c r="E153" i="2"/>
  <c r="E183" i="2"/>
  <c r="E148" i="2"/>
  <c r="E139" i="2"/>
  <c r="E140" i="2"/>
  <c r="E138" i="2"/>
  <c r="E137" i="2"/>
  <c r="E136" i="2"/>
  <c r="E157" i="2"/>
  <c r="E188" i="2"/>
  <c r="E147" i="2"/>
  <c r="E169" i="2"/>
  <c r="E144" i="2"/>
  <c r="E168" i="2"/>
  <c r="E146" i="2"/>
  <c r="E145" i="2"/>
  <c r="E155" i="2"/>
  <c r="E143" i="2"/>
  <c r="E142" i="2"/>
  <c r="E161" i="2"/>
  <c r="E164" i="2"/>
  <c r="E167" i="2"/>
  <c r="E166" i="2"/>
  <c r="E162" i="2"/>
  <c r="E163" i="2"/>
  <c r="E165" i="2"/>
  <c r="E160" i="2"/>
  <c r="E187" i="2"/>
  <c r="E182" i="2"/>
  <c r="H98" i="2"/>
  <c r="F106" i="3"/>
  <c r="H95" i="2"/>
  <c r="E120" i="2"/>
  <c r="E185" i="2"/>
  <c r="D116" i="2"/>
  <c r="D181" i="2"/>
  <c r="E151" i="2"/>
  <c r="E149" i="2"/>
  <c r="E176" i="2"/>
  <c r="E156" i="2"/>
  <c r="E152" i="2"/>
  <c r="E106" i="2"/>
  <c r="E150" i="2"/>
  <c r="E171" i="2"/>
  <c r="E154" i="2"/>
  <c r="F94" i="2"/>
  <c r="H100" i="2"/>
  <c r="G95" i="2"/>
  <c r="H97" i="2"/>
  <c r="F183" i="2" l="1"/>
  <c r="F153" i="2"/>
  <c r="F148" i="2"/>
  <c r="F139" i="2"/>
  <c r="F138" i="2"/>
  <c r="F140" i="2"/>
  <c r="F137" i="2"/>
  <c r="F136" i="2"/>
  <c r="F157" i="2"/>
  <c r="F147" i="2"/>
  <c r="F169" i="2"/>
  <c r="F155" i="2"/>
  <c r="F146" i="2"/>
  <c r="F188" i="2"/>
  <c r="F168" i="2"/>
  <c r="F143" i="2"/>
  <c r="F144" i="2"/>
  <c r="F145" i="2"/>
  <c r="F142" i="2"/>
  <c r="F167" i="2"/>
  <c r="F166" i="2"/>
  <c r="F161" i="2"/>
  <c r="F164" i="2"/>
  <c r="F160" i="2"/>
  <c r="F162" i="2"/>
  <c r="F165" i="2"/>
  <c r="F163" i="2"/>
  <c r="F187" i="2"/>
  <c r="F159" i="2"/>
  <c r="I100" i="2"/>
  <c r="J97" i="2"/>
  <c r="I97" i="2"/>
  <c r="H94" i="2"/>
  <c r="J100" i="2"/>
  <c r="G106" i="3"/>
  <c r="E114" i="2"/>
  <c r="E179" i="2"/>
  <c r="F117" i="2"/>
  <c r="F182" i="2"/>
  <c r="F115" i="2"/>
  <c r="F180" i="2"/>
  <c r="F120" i="2"/>
  <c r="F185" i="2"/>
  <c r="D179" i="2"/>
  <c r="D114" i="2"/>
  <c r="E116" i="2"/>
  <c r="E181" i="2"/>
  <c r="G94" i="2"/>
  <c r="F149" i="2"/>
  <c r="F152" i="2"/>
  <c r="F171" i="2"/>
  <c r="F156" i="2"/>
  <c r="F106" i="2"/>
  <c r="F176" i="2"/>
  <c r="F150" i="2"/>
  <c r="F154" i="2"/>
  <c r="F151" i="2"/>
  <c r="G159" i="2" l="1"/>
  <c r="H117" i="2"/>
  <c r="G183" i="2"/>
  <c r="G153" i="2"/>
  <c r="G148" i="2"/>
  <c r="G139" i="2"/>
  <c r="G140" i="2"/>
  <c r="G138" i="2"/>
  <c r="G137" i="2"/>
  <c r="G136" i="2"/>
  <c r="G188" i="2"/>
  <c r="G157" i="2"/>
  <c r="G168" i="2"/>
  <c r="G155" i="2"/>
  <c r="G146" i="2"/>
  <c r="G144" i="2"/>
  <c r="G147" i="2"/>
  <c r="G145" i="2"/>
  <c r="G143" i="2"/>
  <c r="G169" i="2"/>
  <c r="G142" i="2"/>
  <c r="G167" i="2"/>
  <c r="G164" i="2"/>
  <c r="G166" i="2"/>
  <c r="G161" i="2"/>
  <c r="G162" i="2"/>
  <c r="G163" i="2"/>
  <c r="G165" i="2"/>
  <c r="G160" i="2"/>
  <c r="H106" i="3"/>
  <c r="I95" i="2"/>
  <c r="I98" i="2"/>
  <c r="J95" i="2"/>
  <c r="J98" i="2"/>
  <c r="G117" i="2"/>
  <c r="G182" i="2"/>
  <c r="F114" i="2"/>
  <c r="F179" i="2"/>
  <c r="F116" i="2"/>
  <c r="F181" i="2"/>
  <c r="G151" i="2"/>
  <c r="G154" i="2"/>
  <c r="G171" i="2"/>
  <c r="G156" i="2"/>
  <c r="G150" i="2"/>
  <c r="G176" i="2"/>
  <c r="G106" i="2"/>
  <c r="G149" i="2"/>
  <c r="G152" i="2"/>
  <c r="H120" i="2" l="1"/>
  <c r="H122" i="2"/>
  <c r="H115" i="2"/>
  <c r="H183" i="2"/>
  <c r="H153" i="2"/>
  <c r="H148" i="2"/>
  <c r="H139" i="2"/>
  <c r="H140" i="2"/>
  <c r="H138" i="2"/>
  <c r="H137" i="2"/>
  <c r="H136" i="2"/>
  <c r="H147" i="2"/>
  <c r="H157" i="2"/>
  <c r="H188" i="2"/>
  <c r="H155" i="2"/>
  <c r="H169" i="2"/>
  <c r="H144" i="2"/>
  <c r="H168" i="2"/>
  <c r="H146" i="2"/>
  <c r="H145" i="2"/>
  <c r="H143" i="2"/>
  <c r="H142" i="2"/>
  <c r="H167" i="2"/>
  <c r="H161" i="2"/>
  <c r="H166" i="2"/>
  <c r="H164" i="2"/>
  <c r="H181" i="2"/>
  <c r="H160" i="2"/>
  <c r="H180" i="2"/>
  <c r="H162" i="2"/>
  <c r="H163" i="2"/>
  <c r="H187" i="2"/>
  <c r="H182" i="2"/>
  <c r="H165" i="2"/>
  <c r="H159" i="2"/>
  <c r="H185" i="2"/>
  <c r="H179" i="2"/>
  <c r="S22" i="16"/>
  <c r="K95" i="2"/>
  <c r="L100" i="2"/>
  <c r="J94" i="2"/>
  <c r="I94" i="2"/>
  <c r="L97" i="2"/>
  <c r="L117" i="2"/>
  <c r="L122" i="2"/>
  <c r="G120" i="2"/>
  <c r="G185" i="2"/>
  <c r="L115" i="2"/>
  <c r="K122" i="2"/>
  <c r="K117" i="2"/>
  <c r="K115" i="2"/>
  <c r="G187" i="2"/>
  <c r="G122" i="2"/>
  <c r="G115" i="2"/>
  <c r="G180" i="2"/>
  <c r="K97" i="2"/>
  <c r="K100" i="2"/>
  <c r="H149" i="2"/>
  <c r="H151" i="2"/>
  <c r="H156" i="2"/>
  <c r="H152" i="2"/>
  <c r="H176" i="2"/>
  <c r="H154" i="2"/>
  <c r="H106" i="2"/>
  <c r="H171" i="2"/>
  <c r="H150" i="2"/>
  <c r="J159" i="2" l="1"/>
  <c r="J115" i="2"/>
  <c r="J122" i="2"/>
  <c r="J117" i="2"/>
  <c r="H116" i="2"/>
  <c r="J182" i="2"/>
  <c r="J180" i="2"/>
  <c r="J183" i="2"/>
  <c r="J153" i="2"/>
  <c r="J139" i="2"/>
  <c r="J148" i="2"/>
  <c r="J140" i="2"/>
  <c r="J138" i="2"/>
  <c r="J137" i="2"/>
  <c r="J136" i="2"/>
  <c r="J147" i="2"/>
  <c r="J157" i="2"/>
  <c r="J188" i="2"/>
  <c r="J144" i="2"/>
  <c r="J169" i="2"/>
  <c r="J168" i="2"/>
  <c r="J143" i="2"/>
  <c r="J145" i="2"/>
  <c r="J146" i="2"/>
  <c r="J155" i="2"/>
  <c r="J142" i="2"/>
  <c r="J167" i="2"/>
  <c r="J164" i="2"/>
  <c r="J166" i="2"/>
  <c r="J161" i="2"/>
  <c r="J181" i="2"/>
  <c r="J165" i="2"/>
  <c r="J162" i="2"/>
  <c r="J160" i="2"/>
  <c r="J163" i="2"/>
  <c r="J187" i="2"/>
  <c r="M100" i="2"/>
  <c r="T22" i="16"/>
  <c r="L95" i="2"/>
  <c r="I106" i="3"/>
  <c r="J106" i="3"/>
  <c r="J154" i="2"/>
  <c r="J152" i="2"/>
  <c r="J171" i="2"/>
  <c r="J149" i="2"/>
  <c r="J151" i="2"/>
  <c r="J176" i="2"/>
  <c r="J156" i="2"/>
  <c r="J150" i="2"/>
  <c r="K120" i="2"/>
  <c r="J185" i="2"/>
  <c r="L114" i="2"/>
  <c r="L120" i="2"/>
  <c r="I115" i="2"/>
  <c r="K114" i="2"/>
  <c r="J179" i="2"/>
  <c r="I122" i="2"/>
  <c r="I117" i="2"/>
  <c r="G181" i="2"/>
  <c r="G116" i="2"/>
  <c r="S23" i="16"/>
  <c r="K98" i="2"/>
  <c r="H114" i="2" l="1"/>
  <c r="I182" i="2"/>
  <c r="I183" i="2"/>
  <c r="I153" i="2"/>
  <c r="I148" i="2"/>
  <c r="I140" i="2"/>
  <c r="I138" i="2"/>
  <c r="I139" i="2"/>
  <c r="I137" i="2"/>
  <c r="I136" i="2"/>
  <c r="I157" i="2"/>
  <c r="I147" i="2"/>
  <c r="I188" i="2"/>
  <c r="I168" i="2"/>
  <c r="I146" i="2"/>
  <c r="I169" i="2"/>
  <c r="I155" i="2"/>
  <c r="I144" i="2"/>
  <c r="I145" i="2"/>
  <c r="I143" i="2"/>
  <c r="I142" i="2"/>
  <c r="I167" i="2"/>
  <c r="I166" i="2"/>
  <c r="I164" i="2"/>
  <c r="I161" i="2"/>
  <c r="I181" i="2"/>
  <c r="I165" i="2"/>
  <c r="I162" i="2"/>
  <c r="I163" i="2"/>
  <c r="I160" i="2"/>
  <c r="I159" i="2"/>
  <c r="I180" i="2"/>
  <c r="I187" i="2"/>
  <c r="J106" i="2"/>
  <c r="U22" i="16"/>
  <c r="M95" i="2"/>
  <c r="Y45" i="16"/>
  <c r="K106" i="3"/>
  <c r="G114" i="2"/>
  <c r="G179" i="2"/>
  <c r="M115" i="2"/>
  <c r="M117" i="2"/>
  <c r="M122" i="2"/>
  <c r="I152" i="2"/>
  <c r="I171" i="2"/>
  <c r="I106" i="2"/>
  <c r="I149" i="2"/>
  <c r="I176" i="2"/>
  <c r="I154" i="2"/>
  <c r="I156" i="2"/>
  <c r="I150" i="2"/>
  <c r="I151" i="2"/>
  <c r="T23" i="16"/>
  <c r="L98" i="2"/>
  <c r="M97" i="2"/>
  <c r="S21" i="16"/>
  <c r="K94" i="2"/>
  <c r="K159" i="2" l="1"/>
  <c r="J120" i="2"/>
  <c r="J114" i="2"/>
  <c r="K183" i="2"/>
  <c r="K153" i="2"/>
  <c r="K148" i="2"/>
  <c r="K139" i="2"/>
  <c r="K140" i="2"/>
  <c r="K138" i="2"/>
  <c r="K137" i="2"/>
  <c r="K136" i="2"/>
  <c r="K188" i="2"/>
  <c r="K147" i="2"/>
  <c r="K157" i="2"/>
  <c r="K169" i="2"/>
  <c r="K155" i="2"/>
  <c r="K168" i="2"/>
  <c r="K144" i="2"/>
  <c r="K146" i="2"/>
  <c r="K143" i="2"/>
  <c r="K145" i="2"/>
  <c r="K142" i="2"/>
  <c r="K167" i="2"/>
  <c r="K166" i="2"/>
  <c r="K164" i="2"/>
  <c r="K161" i="2"/>
  <c r="K181" i="2"/>
  <c r="K160" i="2"/>
  <c r="K162" i="2"/>
  <c r="K187" i="2"/>
  <c r="K165" i="2"/>
  <c r="K182" i="2"/>
  <c r="K180" i="2"/>
  <c r="K163" i="2"/>
  <c r="K179" i="2"/>
  <c r="K185" i="2"/>
  <c r="M94" i="2"/>
  <c r="U21" i="16"/>
  <c r="Z45" i="16"/>
  <c r="L106" i="3"/>
  <c r="M114" i="2"/>
  <c r="I185" i="2"/>
  <c r="I120" i="2"/>
  <c r="M120" i="2"/>
  <c r="I179" i="2"/>
  <c r="I114" i="2"/>
  <c r="L94" i="2"/>
  <c r="T21" i="16"/>
  <c r="U23" i="16"/>
  <c r="M98" i="2"/>
  <c r="K154" i="2"/>
  <c r="K150" i="2"/>
  <c r="K156" i="2"/>
  <c r="K171" i="2"/>
  <c r="K149" i="2"/>
  <c r="S29" i="16"/>
  <c r="K152" i="2"/>
  <c r="K106" i="2"/>
  <c r="K151" i="2"/>
  <c r="K176" i="2"/>
  <c r="L183" i="2" l="1"/>
  <c r="L153" i="2"/>
  <c r="L148" i="2"/>
  <c r="L140" i="2"/>
  <c r="L139" i="2"/>
  <c r="L138" i="2"/>
  <c r="L137" i="2"/>
  <c r="L136" i="2"/>
  <c r="L146" i="2"/>
  <c r="L157" i="2"/>
  <c r="L188" i="2"/>
  <c r="L147" i="2"/>
  <c r="L143" i="2"/>
  <c r="L144" i="2"/>
  <c r="L145" i="2"/>
  <c r="L155" i="2"/>
  <c r="L142" i="2"/>
  <c r="L168" i="2"/>
  <c r="L169" i="2"/>
  <c r="L167" i="2"/>
  <c r="L161" i="2"/>
  <c r="L166" i="2"/>
  <c r="L164" i="2"/>
  <c r="L181" i="2"/>
  <c r="L182" i="2"/>
  <c r="L165" i="2"/>
  <c r="L187" i="2"/>
  <c r="L180" i="2"/>
  <c r="L162" i="2"/>
  <c r="L179" i="2"/>
  <c r="L160" i="2"/>
  <c r="L185" i="2"/>
  <c r="L163" i="2"/>
  <c r="L159" i="2"/>
  <c r="M106" i="3"/>
  <c r="AA45" i="16"/>
  <c r="L152" i="2"/>
  <c r="L150" i="2"/>
  <c r="L149" i="2"/>
  <c r="T29" i="16"/>
  <c r="L151" i="2"/>
  <c r="L156" i="2"/>
  <c r="L176" i="2"/>
  <c r="L171" i="2"/>
  <c r="L106" i="2"/>
  <c r="L154" i="2"/>
  <c r="M183" i="2" l="1"/>
  <c r="M153" i="2"/>
  <c r="M148" i="2"/>
  <c r="M139" i="2"/>
  <c r="M140" i="2"/>
  <c r="M138" i="2"/>
  <c r="M137" i="2"/>
  <c r="M136" i="2"/>
  <c r="M188" i="2"/>
  <c r="M147" i="2"/>
  <c r="M157" i="2"/>
  <c r="M168" i="2"/>
  <c r="M143" i="2"/>
  <c r="M155" i="2"/>
  <c r="M146" i="2"/>
  <c r="M169" i="2"/>
  <c r="M145" i="2"/>
  <c r="M144" i="2"/>
  <c r="M142" i="2"/>
  <c r="M167" i="2"/>
  <c r="M166" i="2"/>
  <c r="M161" i="2"/>
  <c r="M164" i="2"/>
  <c r="M181" i="2"/>
  <c r="M165" i="2"/>
  <c r="M162" i="2"/>
  <c r="M180" i="2"/>
  <c r="M182" i="2"/>
  <c r="M160" i="2"/>
  <c r="M187" i="2"/>
  <c r="M179" i="2"/>
  <c r="M163" i="2"/>
  <c r="M185" i="2"/>
  <c r="M159" i="2"/>
  <c r="M154" i="2"/>
  <c r="U29" i="16"/>
  <c r="M150" i="2"/>
  <c r="M171" i="2"/>
  <c r="M106" i="2"/>
  <c r="M151" i="2"/>
  <c r="M152" i="2"/>
  <c r="M156" i="2"/>
  <c r="M149" i="2"/>
  <c r="M176" i="2"/>
  <c r="W17" i="16" l="1"/>
  <c r="W14" i="16"/>
  <c r="W8" i="16"/>
  <c r="W7" i="16"/>
  <c r="W6" i="16"/>
  <c r="W19" i="16"/>
  <c r="W11" i="16"/>
  <c r="W27" i="16"/>
  <c r="W12" i="16"/>
  <c r="W13" i="16"/>
  <c r="W26" i="16"/>
  <c r="W10" i="16"/>
  <c r="W25" i="16"/>
  <c r="W24" i="16"/>
  <c r="W22" i="16"/>
  <c r="W23" i="16"/>
  <c r="W21" i="16"/>
  <c r="W29" i="16"/>
  <c r="W15" i="16"/>
  <c r="W16" i="16"/>
  <c r="W18" i="16"/>
  <c r="G137" i="3" l="1"/>
  <c r="G160" i="3"/>
  <c r="G163" i="3"/>
  <c r="G142" i="3"/>
  <c r="G126" i="3"/>
  <c r="G143" i="3"/>
  <c r="G125" i="3"/>
  <c r="G124" i="3"/>
  <c r="G141" i="3"/>
  <c r="G144" i="3"/>
  <c r="G128" i="3"/>
  <c r="G120" i="3"/>
  <c r="G135" i="3"/>
  <c r="G139" i="3"/>
  <c r="G133" i="3"/>
  <c r="G123" i="3"/>
  <c r="G117" i="3"/>
  <c r="G147" i="3"/>
  <c r="G132" i="3"/>
  <c r="G140" i="3"/>
  <c r="G129" i="3"/>
  <c r="G118" i="3"/>
  <c r="G146" i="3"/>
  <c r="G127" i="3"/>
  <c r="G130" i="3"/>
  <c r="G121" i="3"/>
  <c r="G145" i="3"/>
  <c r="G116" i="3"/>
  <c r="G122" i="3"/>
  <c r="G150" i="3"/>
  <c r="G119" i="3"/>
  <c r="G157" i="3"/>
  <c r="G149" i="3"/>
  <c r="G148" i="3"/>
  <c r="G153" i="3" l="1"/>
  <c r="G190" i="2"/>
  <c r="G154" i="3" l="1"/>
  <c r="G152" i="3" l="1"/>
  <c r="G175" i="2" l="1"/>
  <c r="G177" i="2" l="1"/>
  <c r="G174" i="2"/>
  <c r="G186" i="2" l="1"/>
  <c r="G184" i="2" l="1"/>
  <c r="E137" i="3" l="1"/>
  <c r="E160" i="3"/>
  <c r="J137" i="3"/>
  <c r="J160" i="3"/>
  <c r="I137" i="3"/>
  <c r="I160" i="3"/>
  <c r="K137" i="3"/>
  <c r="K160" i="3"/>
  <c r="F137" i="3"/>
  <c r="F160" i="3"/>
  <c r="G103" i="3"/>
  <c r="D137" i="3"/>
  <c r="D160" i="3"/>
  <c r="I130" i="3"/>
  <c r="I150" i="3"/>
  <c r="I148" i="3"/>
  <c r="I127" i="3"/>
  <c r="I143" i="3"/>
  <c r="I141" i="3"/>
  <c r="I117" i="3"/>
  <c r="I120" i="3"/>
  <c r="I135" i="3"/>
  <c r="I157" i="3"/>
  <c r="I123" i="3"/>
  <c r="I118" i="3"/>
  <c r="I145" i="3"/>
  <c r="I140" i="3"/>
  <c r="I122" i="3"/>
  <c r="I124" i="3"/>
  <c r="I147" i="3"/>
  <c r="I144" i="3"/>
  <c r="I139" i="3"/>
  <c r="I129" i="3"/>
  <c r="I142" i="3"/>
  <c r="I116" i="3"/>
  <c r="I126" i="3"/>
  <c r="I128" i="3"/>
  <c r="I132" i="3"/>
  <c r="I149" i="3"/>
  <c r="I125" i="3"/>
  <c r="I119" i="3"/>
  <c r="I146" i="3"/>
  <c r="I133" i="3"/>
  <c r="I121" i="3"/>
  <c r="J163" i="3"/>
  <c r="F127" i="3"/>
  <c r="F157" i="3"/>
  <c r="F143" i="3"/>
  <c r="F125" i="3"/>
  <c r="F118" i="3"/>
  <c r="F148" i="3"/>
  <c r="F135" i="3"/>
  <c r="F128" i="3"/>
  <c r="F141" i="3"/>
  <c r="F119" i="3"/>
  <c r="F133" i="3"/>
  <c r="F140" i="3"/>
  <c r="F132" i="3"/>
  <c r="F150" i="3"/>
  <c r="F145" i="3"/>
  <c r="F122" i="3"/>
  <c r="F117" i="3"/>
  <c r="F139" i="3"/>
  <c r="F144" i="3"/>
  <c r="F147" i="3"/>
  <c r="F146" i="3"/>
  <c r="F129" i="3"/>
  <c r="F142" i="3"/>
  <c r="F149" i="3"/>
  <c r="F123" i="3"/>
  <c r="F121" i="3"/>
  <c r="F126" i="3"/>
  <c r="F120" i="3"/>
  <c r="F130" i="3"/>
  <c r="F116" i="3"/>
  <c r="F124" i="3"/>
  <c r="F103" i="3"/>
  <c r="L103" i="3"/>
  <c r="K163" i="3"/>
  <c r="Y47" i="16"/>
  <c r="K109" i="3"/>
  <c r="D163" i="3"/>
  <c r="E163" i="3"/>
  <c r="E109" i="3"/>
  <c r="E147" i="3"/>
  <c r="E124" i="3"/>
  <c r="E127" i="3"/>
  <c r="E116" i="3"/>
  <c r="E128" i="3"/>
  <c r="E120" i="3"/>
  <c r="E144" i="3"/>
  <c r="E103" i="3"/>
  <c r="E142" i="3"/>
  <c r="E123" i="3"/>
  <c r="E146" i="3"/>
  <c r="E125" i="3"/>
  <c r="E149" i="3"/>
  <c r="E145" i="3"/>
  <c r="E150" i="3"/>
  <c r="E148" i="3"/>
  <c r="E129" i="3"/>
  <c r="E157" i="3"/>
  <c r="E122" i="3"/>
  <c r="E143" i="3"/>
  <c r="E130" i="3"/>
  <c r="E117" i="3"/>
  <c r="E132" i="3"/>
  <c r="E141" i="3"/>
  <c r="E133" i="3"/>
  <c r="E126" i="3"/>
  <c r="E135" i="3"/>
  <c r="E119" i="3"/>
  <c r="E140" i="3"/>
  <c r="E118" i="3"/>
  <c r="E121" i="3"/>
  <c r="E139" i="3"/>
  <c r="J117" i="3"/>
  <c r="J150" i="3"/>
  <c r="J149" i="3"/>
  <c r="J116" i="3"/>
  <c r="J120" i="3"/>
  <c r="J145" i="3"/>
  <c r="J128" i="3"/>
  <c r="J144" i="3"/>
  <c r="J142" i="3"/>
  <c r="J119" i="3"/>
  <c r="J148" i="3"/>
  <c r="J143" i="3"/>
  <c r="J140" i="3"/>
  <c r="J146" i="3"/>
  <c r="J122" i="3"/>
  <c r="J130" i="3"/>
  <c r="J121" i="3"/>
  <c r="J141" i="3"/>
  <c r="J126" i="3"/>
  <c r="J133" i="3"/>
  <c r="J147" i="3"/>
  <c r="J103" i="3"/>
  <c r="J132" i="3"/>
  <c r="J124" i="3"/>
  <c r="J129" i="3"/>
  <c r="J139" i="3"/>
  <c r="J125" i="3"/>
  <c r="J118" i="3"/>
  <c r="J157" i="3"/>
  <c r="J127" i="3"/>
  <c r="J123" i="3"/>
  <c r="J135" i="3"/>
  <c r="K118" i="3"/>
  <c r="K119" i="3"/>
  <c r="K141" i="3"/>
  <c r="K129" i="3"/>
  <c r="K149" i="3"/>
  <c r="K126" i="3"/>
  <c r="K122" i="3"/>
  <c r="K127" i="3"/>
  <c r="K121" i="3"/>
  <c r="K140" i="3"/>
  <c r="K145" i="3"/>
  <c r="K116" i="3"/>
  <c r="K143" i="3"/>
  <c r="K125" i="3"/>
  <c r="Y42" i="16"/>
  <c r="K148" i="3"/>
  <c r="K144" i="3"/>
  <c r="K139" i="3"/>
  <c r="K128" i="3"/>
  <c r="K124" i="3"/>
  <c r="K132" i="3"/>
  <c r="K147" i="3"/>
  <c r="K135" i="3"/>
  <c r="K157" i="3"/>
  <c r="K133" i="3"/>
  <c r="K142" i="3"/>
  <c r="K117" i="3"/>
  <c r="K150" i="3"/>
  <c r="K146" i="3"/>
  <c r="K123" i="3"/>
  <c r="K120" i="3"/>
  <c r="K130" i="3"/>
  <c r="K103" i="3"/>
  <c r="D147" i="3"/>
  <c r="D124" i="3"/>
  <c r="D141" i="3"/>
  <c r="D135" i="3"/>
  <c r="D157" i="3"/>
  <c r="D120" i="3"/>
  <c r="D126" i="3"/>
  <c r="D145" i="3"/>
  <c r="D140" i="3"/>
  <c r="D146" i="3"/>
  <c r="D130" i="3"/>
  <c r="D142" i="3"/>
  <c r="D128" i="3"/>
  <c r="D116" i="3"/>
  <c r="D139" i="3"/>
  <c r="D125" i="3"/>
  <c r="D129" i="3"/>
  <c r="D117" i="3"/>
  <c r="D118" i="3"/>
  <c r="D123" i="3"/>
  <c r="D143" i="3"/>
  <c r="D144" i="3"/>
  <c r="D133" i="3"/>
  <c r="D122" i="3"/>
  <c r="D132" i="3"/>
  <c r="D149" i="3"/>
  <c r="D150" i="3"/>
  <c r="D127" i="3"/>
  <c r="D119" i="3"/>
  <c r="D148" i="3"/>
  <c r="D121" i="3"/>
  <c r="L109" i="3" l="1"/>
  <c r="J109" i="3"/>
  <c r="H137" i="3"/>
  <c r="H160" i="3"/>
  <c r="H103" i="3"/>
  <c r="I103" i="3"/>
  <c r="M137" i="3"/>
  <c r="M160" i="3"/>
  <c r="L137" i="3"/>
  <c r="L160" i="3"/>
  <c r="D190" i="2"/>
  <c r="E190" i="2"/>
  <c r="E125" i="2"/>
  <c r="Z47" i="16"/>
  <c r="L163" i="3"/>
  <c r="AA47" i="16"/>
  <c r="M163" i="3"/>
  <c r="M109" i="3"/>
  <c r="I163" i="3"/>
  <c r="I109" i="3"/>
  <c r="H109" i="3"/>
  <c r="H163" i="3"/>
  <c r="L128" i="3"/>
  <c r="L147" i="3"/>
  <c r="L139" i="3"/>
  <c r="L117" i="3"/>
  <c r="L129" i="3"/>
  <c r="L140" i="3"/>
  <c r="Z42" i="16"/>
  <c r="L127" i="3"/>
  <c r="L130" i="3"/>
  <c r="L146" i="3"/>
  <c r="L123" i="3"/>
  <c r="L145" i="3"/>
  <c r="L133" i="3"/>
  <c r="L125" i="3"/>
  <c r="L119" i="3"/>
  <c r="L126" i="3"/>
  <c r="L122" i="3"/>
  <c r="L132" i="3"/>
  <c r="L142" i="3"/>
  <c r="L118" i="3"/>
  <c r="L149" i="3"/>
  <c r="L135" i="3"/>
  <c r="L157" i="3"/>
  <c r="L148" i="3"/>
  <c r="L116" i="3"/>
  <c r="L120" i="3"/>
  <c r="L143" i="3"/>
  <c r="L144" i="3"/>
  <c r="L150" i="3"/>
  <c r="L141" i="3"/>
  <c r="L121" i="3"/>
  <c r="L124" i="3"/>
  <c r="H122" i="3"/>
  <c r="H127" i="3"/>
  <c r="H148" i="3"/>
  <c r="H125" i="3"/>
  <c r="H142" i="3"/>
  <c r="H144" i="3"/>
  <c r="H141" i="3"/>
  <c r="H129" i="3"/>
  <c r="H119" i="3"/>
  <c r="H130" i="3"/>
  <c r="H147" i="3"/>
  <c r="H132" i="3"/>
  <c r="H140" i="3"/>
  <c r="H157" i="3"/>
  <c r="H117" i="3"/>
  <c r="H139" i="3"/>
  <c r="H120" i="3"/>
  <c r="H121" i="3"/>
  <c r="H146" i="3"/>
  <c r="H126" i="3"/>
  <c r="H143" i="3"/>
  <c r="H133" i="3"/>
  <c r="H123" i="3"/>
  <c r="H145" i="3"/>
  <c r="H128" i="3"/>
  <c r="H135" i="3"/>
  <c r="H124" i="3"/>
  <c r="H150" i="3"/>
  <c r="H116" i="3"/>
  <c r="H118" i="3"/>
  <c r="H149" i="3"/>
  <c r="M123" i="3"/>
  <c r="M125" i="3"/>
  <c r="M130" i="3"/>
  <c r="M144" i="3"/>
  <c r="M127" i="3"/>
  <c r="M135" i="3"/>
  <c r="M124" i="3"/>
  <c r="M145" i="3"/>
  <c r="M133" i="3"/>
  <c r="M103" i="3"/>
  <c r="M132" i="3"/>
  <c r="M146" i="3"/>
  <c r="M119" i="3"/>
  <c r="M128" i="3"/>
  <c r="M122" i="3"/>
  <c r="M118" i="3"/>
  <c r="M148" i="3"/>
  <c r="M157" i="3"/>
  <c r="M150" i="3"/>
  <c r="M147" i="3"/>
  <c r="AA42" i="16"/>
  <c r="M126" i="3"/>
  <c r="M116" i="3"/>
  <c r="M129" i="3"/>
  <c r="M142" i="3"/>
  <c r="M120" i="3"/>
  <c r="M149" i="3"/>
  <c r="M143" i="3"/>
  <c r="M117" i="3"/>
  <c r="M139" i="3"/>
  <c r="M121" i="3"/>
  <c r="M141" i="3"/>
  <c r="M140" i="3"/>
  <c r="G109" i="3" l="1"/>
  <c r="AC24" i="16"/>
  <c r="AC45" i="16"/>
  <c r="E99" i="3"/>
  <c r="E153" i="3"/>
  <c r="D153" i="3"/>
  <c r="K99" i="3"/>
  <c r="Y38" i="16"/>
  <c r="K153" i="3"/>
  <c r="J153" i="3"/>
  <c r="AC12" i="16"/>
  <c r="AC20" i="16"/>
  <c r="AC9" i="16"/>
  <c r="AC6" i="16"/>
  <c r="AC19" i="16"/>
  <c r="AC7" i="16"/>
  <c r="AC35" i="16"/>
  <c r="AC16" i="16"/>
  <c r="AC8" i="16"/>
  <c r="AC30" i="16"/>
  <c r="AC11" i="16"/>
  <c r="AC28" i="16"/>
  <c r="AC15" i="16"/>
  <c r="AC42" i="16"/>
  <c r="AC17" i="16"/>
  <c r="AC18" i="16"/>
  <c r="AC14" i="16"/>
  <c r="AC10" i="16"/>
  <c r="AC31" i="16"/>
  <c r="AC33" i="16"/>
  <c r="AC27" i="16"/>
  <c r="AC13" i="16"/>
  <c r="AC26" i="16"/>
  <c r="AC29" i="16"/>
  <c r="AC32" i="16"/>
  <c r="AC34" i="16"/>
  <c r="AC22" i="16"/>
  <c r="AC47" i="16"/>
  <c r="F163" i="3"/>
  <c r="F109" i="3"/>
  <c r="K190" i="2"/>
  <c r="K125" i="2"/>
  <c r="J190" i="2"/>
  <c r="J125" i="2" l="1"/>
  <c r="J99" i="3"/>
  <c r="G99" i="3"/>
  <c r="J154" i="3"/>
  <c r="D154" i="3"/>
  <c r="E154" i="3"/>
  <c r="G125" i="2"/>
  <c r="I99" i="3"/>
  <c r="I153" i="3"/>
  <c r="F99" i="3"/>
  <c r="F153" i="3"/>
  <c r="AA38" i="16"/>
  <c r="M99" i="3"/>
  <c r="M153" i="3"/>
  <c r="Z38" i="16"/>
  <c r="L99" i="3"/>
  <c r="L153" i="3"/>
  <c r="H99" i="3"/>
  <c r="H153" i="3"/>
  <c r="K154" i="3"/>
  <c r="Y39" i="16"/>
  <c r="H125" i="2"/>
  <c r="H190" i="2"/>
  <c r="M125" i="2"/>
  <c r="M190" i="2"/>
  <c r="I125" i="2"/>
  <c r="I190" i="2"/>
  <c r="L190" i="2"/>
  <c r="L125" i="2"/>
  <c r="F125" i="2"/>
  <c r="F190" i="2"/>
  <c r="H154" i="3" l="1"/>
  <c r="J152" i="3"/>
  <c r="F154" i="3"/>
  <c r="D152" i="3"/>
  <c r="E152" i="3"/>
  <c r="I154" i="3"/>
  <c r="L154" i="3"/>
  <c r="Z39" i="16"/>
  <c r="AC38" i="16"/>
  <c r="AA39" i="16"/>
  <c r="M154" i="3"/>
  <c r="K152" i="3"/>
  <c r="Y37" i="16"/>
  <c r="H152" i="3" l="1"/>
  <c r="I152" i="3"/>
  <c r="F152" i="3"/>
  <c r="K175" i="2"/>
  <c r="K110" i="2"/>
  <c r="J175" i="2"/>
  <c r="E175" i="2"/>
  <c r="E110" i="2"/>
  <c r="D175" i="2"/>
  <c r="AC39" i="16"/>
  <c r="M152" i="3"/>
  <c r="AA37" i="16"/>
  <c r="L152" i="3"/>
  <c r="Z37" i="16"/>
  <c r="J110" i="2" l="1"/>
  <c r="G110" i="2"/>
  <c r="E177" i="2"/>
  <c r="E112" i="2"/>
  <c r="I110" i="2"/>
  <c r="I175" i="2"/>
  <c r="D174" i="2"/>
  <c r="H110" i="2"/>
  <c r="H175" i="2"/>
  <c r="J174" i="2"/>
  <c r="K174" i="2"/>
  <c r="K109" i="2"/>
  <c r="M175" i="2"/>
  <c r="M110" i="2"/>
  <c r="K177" i="2"/>
  <c r="D177" i="2"/>
  <c r="F110" i="2"/>
  <c r="F175" i="2"/>
  <c r="E174" i="2"/>
  <c r="E109" i="2"/>
  <c r="L175" i="2"/>
  <c r="L110" i="2"/>
  <c r="AC37" i="16"/>
  <c r="J109" i="2" l="1"/>
  <c r="K112" i="2"/>
  <c r="L177" i="2"/>
  <c r="L112" i="2"/>
  <c r="M174" i="2"/>
  <c r="K121" i="2"/>
  <c r="K186" i="2"/>
  <c r="I177" i="2"/>
  <c r="I112" i="2"/>
  <c r="E186" i="2"/>
  <c r="E121" i="2"/>
  <c r="L186" i="2"/>
  <c r="L121" i="2"/>
  <c r="M112" i="2"/>
  <c r="M177" i="2"/>
  <c r="D186" i="2"/>
  <c r="J186" i="2"/>
  <c r="H109" i="2"/>
  <c r="H174" i="2"/>
  <c r="H177" i="2"/>
  <c r="H112" i="2"/>
  <c r="I174" i="2"/>
  <c r="I109" i="2"/>
  <c r="M121" i="2"/>
  <c r="M186" i="2"/>
  <c r="J177" i="2"/>
  <c r="J112" i="2"/>
  <c r="J121" i="2" l="1"/>
  <c r="M109" i="2"/>
  <c r="G112" i="2"/>
  <c r="G109" i="2"/>
  <c r="C137" i="3"/>
  <c r="C160" i="3"/>
  <c r="D103" i="3"/>
  <c r="C163" i="3"/>
  <c r="D109" i="3"/>
  <c r="D184" i="2"/>
  <c r="K119" i="2"/>
  <c r="K184" i="2"/>
  <c r="L184" i="2"/>
  <c r="L119" i="2"/>
  <c r="E184" i="2"/>
  <c r="E119" i="2"/>
  <c r="H121" i="2"/>
  <c r="H186" i="2"/>
  <c r="M184" i="2"/>
  <c r="M119" i="2"/>
  <c r="I121" i="2"/>
  <c r="I186" i="2"/>
  <c r="J184" i="2"/>
  <c r="C128" i="3"/>
  <c r="C133" i="3"/>
  <c r="C123" i="3"/>
  <c r="C129" i="3"/>
  <c r="C147" i="3"/>
  <c r="C145" i="3"/>
  <c r="C157" i="3"/>
  <c r="C149" i="3"/>
  <c r="C117" i="3"/>
  <c r="C144" i="3"/>
  <c r="C148" i="3"/>
  <c r="C122" i="3"/>
  <c r="C120" i="3"/>
  <c r="C143" i="3"/>
  <c r="C146" i="3"/>
  <c r="C121" i="3"/>
  <c r="C141" i="3"/>
  <c r="C116" i="3"/>
  <c r="C132" i="3"/>
  <c r="C140" i="3"/>
  <c r="C125" i="3"/>
  <c r="C150" i="3"/>
  <c r="C124" i="3"/>
  <c r="C118" i="3"/>
  <c r="C139" i="3"/>
  <c r="C119" i="3"/>
  <c r="C127" i="3"/>
  <c r="C135" i="3"/>
  <c r="C130" i="3"/>
  <c r="C126" i="3"/>
  <c r="C142" i="3"/>
  <c r="L174" i="2"/>
  <c r="L109" i="2"/>
  <c r="F177" i="2"/>
  <c r="F112" i="2"/>
  <c r="F174" i="2"/>
  <c r="F109" i="2"/>
  <c r="J119" i="2" l="1"/>
  <c r="G121" i="2"/>
  <c r="C190" i="2"/>
  <c r="D125" i="2"/>
  <c r="I184" i="2"/>
  <c r="I119" i="2"/>
  <c r="H184" i="2"/>
  <c r="H119" i="2"/>
  <c r="F121" i="2"/>
  <c r="F186" i="2"/>
  <c r="G119" i="2" l="1"/>
  <c r="C153" i="3"/>
  <c r="D99" i="3"/>
  <c r="F184" i="2"/>
  <c r="F119" i="2"/>
  <c r="C154" i="3" l="1"/>
  <c r="C152" i="3" l="1"/>
  <c r="C175" i="2" l="1"/>
  <c r="D110" i="2"/>
  <c r="C177" i="2" l="1"/>
  <c r="D112" i="2"/>
  <c r="C174" i="2"/>
  <c r="D109" i="2"/>
  <c r="C186" i="2" l="1"/>
  <c r="D121" i="2"/>
  <c r="C184" i="2" l="1"/>
  <c r="D119" i="2"/>
  <c r="D10" i="16" l="1"/>
  <c r="D42" i="16"/>
  <c r="D41" i="16"/>
  <c r="D40" i="16" l="1"/>
  <c r="B10" i="16" l="1"/>
  <c r="D79" i="1" l="1"/>
  <c r="H79" i="1"/>
  <c r="J79" i="1"/>
  <c r="K79" i="1"/>
  <c r="E79" i="1"/>
  <c r="F79" i="1"/>
  <c r="G79" i="1"/>
  <c r="I79" i="1"/>
  <c r="C10" i="16" l="1"/>
  <c r="E10" i="16" s="1"/>
  <c r="L79" i="1"/>
  <c r="M79" i="1"/>
  <c r="G111" i="1" l="1"/>
  <c r="E111" i="1" l="1"/>
  <c r="F111" i="1"/>
  <c r="H111" i="1"/>
  <c r="B42" i="16" l="1"/>
  <c r="K111" i="1"/>
  <c r="C42" i="16" l="1"/>
  <c r="E42" i="16" s="1"/>
  <c r="L111" i="1"/>
  <c r="M111" i="1"/>
  <c r="I111" i="1" l="1"/>
  <c r="J111" i="1"/>
  <c r="G110" i="1" l="1"/>
  <c r="D110" i="1" l="1"/>
  <c r="F110" i="1"/>
  <c r="H110" i="1"/>
  <c r="G109" i="1"/>
  <c r="E110" i="1"/>
  <c r="I110" i="1"/>
  <c r="F109" i="1" l="1"/>
  <c r="E109" i="1"/>
  <c r="H109" i="1"/>
  <c r="D111" i="1"/>
  <c r="I109" i="1"/>
  <c r="D109" i="1" l="1"/>
  <c r="J110" i="1" l="1"/>
  <c r="J109" i="1" l="1"/>
  <c r="C41" i="16" l="1"/>
  <c r="E41" i="16" s="1"/>
  <c r="M110" i="1"/>
  <c r="C40" i="16" l="1"/>
  <c r="E40" i="16" s="1"/>
  <c r="M109" i="1"/>
  <c r="B41" i="16" l="1"/>
  <c r="K110" i="1"/>
  <c r="L110" i="1"/>
  <c r="B40" i="16" l="1"/>
  <c r="K109" i="1"/>
  <c r="L109" i="1"/>
  <c r="D30" i="16" l="1"/>
  <c r="D99" i="1" l="1"/>
  <c r="F99" i="1" l="1"/>
  <c r="E99" i="1"/>
  <c r="G99" i="1"/>
  <c r="H99" i="1" l="1"/>
  <c r="K99" i="1" l="1"/>
  <c r="B30" i="16"/>
  <c r="C30" i="16"/>
  <c r="E30" i="16" s="1"/>
  <c r="L99" i="1"/>
  <c r="M99" i="1"/>
  <c r="I99" i="1"/>
  <c r="J99" i="1"/>
  <c r="D28" i="16" l="1"/>
  <c r="C28" i="16" l="1"/>
  <c r="E28" i="16" s="1"/>
  <c r="M97" i="1"/>
  <c r="D97" i="1" l="1"/>
  <c r="E97" i="1" l="1"/>
  <c r="F97" i="1" l="1"/>
  <c r="G97" i="1" l="1"/>
  <c r="H97" i="1"/>
  <c r="B28" i="16" l="1"/>
  <c r="K97" i="1"/>
  <c r="L97" i="1"/>
  <c r="I97" i="1" l="1"/>
  <c r="J97" i="1"/>
  <c r="F102" i="1" l="1"/>
  <c r="G102" i="1" l="1"/>
  <c r="D101" i="1" l="1"/>
  <c r="H102" i="1"/>
  <c r="E101" i="1" l="1"/>
  <c r="D32" i="16"/>
  <c r="I102" i="1"/>
  <c r="D102" i="1" l="1"/>
  <c r="E102" i="1"/>
  <c r="C33" i="16"/>
  <c r="F101" i="1"/>
  <c r="J102" i="1"/>
  <c r="G101" i="1" l="1"/>
  <c r="F100" i="1"/>
  <c r="D100" i="1"/>
  <c r="B33" i="16"/>
  <c r="K102" i="1"/>
  <c r="E100" i="1"/>
  <c r="L102" i="1"/>
  <c r="D33" i="16" l="1"/>
  <c r="E33" i="16" s="1"/>
  <c r="M102" i="1"/>
  <c r="H101" i="1"/>
  <c r="G100" i="1"/>
  <c r="D31" i="16" l="1"/>
  <c r="I101" i="1"/>
  <c r="H100" i="1"/>
  <c r="J101" i="1" l="1"/>
  <c r="I100" i="1"/>
  <c r="J100" i="1" l="1"/>
  <c r="B32" i="16"/>
  <c r="K101" i="1"/>
  <c r="B31" i="16" l="1"/>
  <c r="K100" i="1"/>
  <c r="C32" i="16"/>
  <c r="E32" i="16" s="1"/>
  <c r="L101" i="1"/>
  <c r="M101" i="1"/>
  <c r="C31" i="16" l="1"/>
  <c r="E31" i="16" s="1"/>
  <c r="L100" i="1"/>
  <c r="M100" i="1"/>
  <c r="I107" i="1" l="1"/>
  <c r="B38" i="16"/>
  <c r="K107" i="1"/>
  <c r="G107" i="1"/>
  <c r="D107" i="1"/>
  <c r="F107" i="1"/>
  <c r="H107" i="1"/>
  <c r="E107" i="1"/>
  <c r="M107" i="1"/>
  <c r="D38" i="16"/>
  <c r="L107" i="1"/>
  <c r="C38" i="16"/>
  <c r="J107" i="1"/>
  <c r="E38" i="16" l="1"/>
  <c r="D37" i="16"/>
  <c r="E37" i="16" l="1"/>
  <c r="M106" i="1"/>
  <c r="D36" i="16"/>
  <c r="J106" i="1"/>
  <c r="B37" i="16"/>
  <c r="K106" i="1"/>
  <c r="C37" i="16"/>
  <c r="L106" i="1"/>
  <c r="F106" i="1"/>
  <c r="G106" i="1"/>
  <c r="I106" i="1"/>
  <c r="H106" i="1"/>
  <c r="E106" i="1"/>
  <c r="M105" i="1" l="1"/>
  <c r="E105" i="1"/>
  <c r="J105" i="1"/>
  <c r="H105" i="1"/>
  <c r="I105" i="1"/>
  <c r="F105" i="1"/>
  <c r="G105" i="1"/>
  <c r="B36" i="16"/>
  <c r="K105" i="1"/>
  <c r="C36" i="16"/>
  <c r="E36" i="16" s="1"/>
  <c r="L105" i="1"/>
  <c r="D106" i="1" l="1"/>
  <c r="D105" i="1" l="1"/>
  <c r="G103" i="1" l="1"/>
  <c r="H103" i="1"/>
  <c r="D103" i="1" l="1"/>
  <c r="E103" i="1"/>
  <c r="F103" i="1"/>
  <c r="D34" i="16" l="1"/>
  <c r="I103" i="1" l="1"/>
  <c r="J103" i="1" l="1"/>
  <c r="C34" i="16" l="1"/>
  <c r="E34" i="16" s="1"/>
  <c r="L103" i="1"/>
  <c r="M103" i="1"/>
  <c r="B34" i="16"/>
  <c r="K103" i="1"/>
  <c r="H108" i="1" l="1"/>
  <c r="D108" i="1"/>
  <c r="F108" i="1"/>
  <c r="G108" i="1"/>
  <c r="E108" i="1"/>
  <c r="D39" i="16" l="1"/>
  <c r="I108" i="1" l="1"/>
  <c r="J108" i="1"/>
  <c r="B39" i="16" l="1"/>
  <c r="K108" i="1"/>
  <c r="C39" i="16"/>
  <c r="E39" i="16" s="1"/>
  <c r="L108" i="1"/>
  <c r="M108" i="1"/>
  <c r="H98" i="1" l="1"/>
  <c r="D98" i="1"/>
  <c r="F98" i="1"/>
  <c r="E98" i="1"/>
  <c r="G98" i="1"/>
  <c r="E96" i="1" l="1"/>
  <c r="H96" i="1"/>
  <c r="G96" i="1"/>
  <c r="F96" i="1"/>
  <c r="D96" i="1"/>
  <c r="D29" i="16" l="1"/>
  <c r="D27" i="16" l="1"/>
  <c r="I98" i="1"/>
  <c r="J98" i="1"/>
  <c r="K98" i="1"/>
  <c r="B29" i="16"/>
  <c r="B27" i="16" l="1"/>
  <c r="K96" i="1"/>
  <c r="J96" i="1"/>
  <c r="I96" i="1"/>
  <c r="C29" i="16" l="1"/>
  <c r="E29" i="16" s="1"/>
  <c r="L98" i="1"/>
  <c r="M98" i="1"/>
  <c r="C27" i="16" l="1"/>
  <c r="E27" i="16" s="1"/>
  <c r="L96" i="1"/>
  <c r="M96" i="1"/>
  <c r="D26" i="16" l="1"/>
  <c r="D13" i="16"/>
  <c r="D21" i="16"/>
  <c r="D15" i="16"/>
  <c r="D17" i="16"/>
  <c r="D25" i="16"/>
  <c r="D22" i="16"/>
  <c r="D19" i="16"/>
  <c r="D23" i="16"/>
  <c r="D16" i="16"/>
  <c r="D24" i="16"/>
  <c r="D20" i="16"/>
  <c r="D18" i="16"/>
  <c r="D14" i="16"/>
  <c r="D12" i="16" l="1"/>
  <c r="D11" i="16" l="1"/>
  <c r="M61" i="1"/>
  <c r="D61" i="16" l="1"/>
  <c r="C26" i="16" l="1"/>
  <c r="E26" i="16" s="1"/>
  <c r="M95" i="1"/>
  <c r="C20" i="16"/>
  <c r="E20" i="16" s="1"/>
  <c r="M89" i="1"/>
  <c r="C23" i="16"/>
  <c r="E23" i="16" s="1"/>
  <c r="M92" i="1"/>
  <c r="C13" i="16"/>
  <c r="E13" i="16" s="1"/>
  <c r="M82" i="1"/>
  <c r="C17" i="16"/>
  <c r="E17" i="16" s="1"/>
  <c r="M86" i="1"/>
  <c r="C16" i="16"/>
  <c r="E16" i="16" s="1"/>
  <c r="M85" i="1"/>
  <c r="C15" i="16"/>
  <c r="E15" i="16" s="1"/>
  <c r="M84" i="1"/>
  <c r="C24" i="16"/>
  <c r="E24" i="16" s="1"/>
  <c r="M93" i="1"/>
  <c r="C14" i="16"/>
  <c r="E14" i="16" s="1"/>
  <c r="M83" i="1"/>
  <c r="C18" i="16"/>
  <c r="E18" i="16" s="1"/>
  <c r="M87" i="1"/>
  <c r="C19" i="16"/>
  <c r="E19" i="16" s="1"/>
  <c r="M88" i="1"/>
  <c r="C21" i="16"/>
  <c r="E21" i="16" s="1"/>
  <c r="M90" i="1"/>
  <c r="C25" i="16"/>
  <c r="E25" i="16" s="1"/>
  <c r="M94" i="1"/>
  <c r="C22" i="16"/>
  <c r="E22" i="16" s="1"/>
  <c r="M91" i="1"/>
  <c r="C12" i="16" l="1"/>
  <c r="E12" i="16" s="1"/>
  <c r="M81" i="1"/>
  <c r="C11" i="16" l="1"/>
  <c r="E11" i="16" s="1"/>
  <c r="L61" i="1"/>
  <c r="M80" i="1"/>
  <c r="C61" i="16" l="1"/>
  <c r="E61" i="16" s="1"/>
  <c r="M130" i="1"/>
  <c r="B16" i="16" l="1"/>
  <c r="L85" i="1"/>
  <c r="B13" i="16"/>
  <c r="L82" i="1"/>
  <c r="B25" i="16"/>
  <c r="L94" i="1"/>
  <c r="B22" i="16"/>
  <c r="L91" i="1"/>
  <c r="B24" i="16"/>
  <c r="L93" i="1"/>
  <c r="B19" i="16"/>
  <c r="L88" i="1"/>
  <c r="B20" i="16"/>
  <c r="L89" i="1"/>
  <c r="B14" i="16"/>
  <c r="L83" i="1"/>
  <c r="B26" i="16"/>
  <c r="L95" i="1"/>
  <c r="B15" i="16"/>
  <c r="L84" i="1"/>
  <c r="B21" i="16"/>
  <c r="L90" i="1"/>
  <c r="B17" i="16"/>
  <c r="L86" i="1"/>
  <c r="B18" i="16"/>
  <c r="L87" i="1"/>
  <c r="B23" i="16"/>
  <c r="L92" i="1"/>
  <c r="G91" i="1" l="1"/>
  <c r="K90" i="1"/>
  <c r="G88" i="1"/>
  <c r="G83" i="1"/>
  <c r="K92" i="1"/>
  <c r="I86" i="1"/>
  <c r="G89" i="1"/>
  <c r="K93" i="1"/>
  <c r="H94" i="1"/>
  <c r="I88" i="1"/>
  <c r="F82" i="1"/>
  <c r="H92" i="1"/>
  <c r="G82" i="1"/>
  <c r="I83" i="1"/>
  <c r="F90" i="1"/>
  <c r="H87" i="1"/>
  <c r="J87" i="1"/>
  <c r="I93" i="1"/>
  <c r="H88" i="1"/>
  <c r="I91" i="1"/>
  <c r="H90" i="1"/>
  <c r="J93" i="1"/>
  <c r="G90" i="1"/>
  <c r="I85" i="1"/>
  <c r="F88" i="1"/>
  <c r="H89" i="1"/>
  <c r="F91" i="1"/>
  <c r="F93" i="1"/>
  <c r="H91" i="1"/>
  <c r="J91" i="1"/>
  <c r="H84" i="1"/>
  <c r="I95" i="1"/>
  <c r="H93" i="1"/>
  <c r="J85" i="1"/>
  <c r="G93" i="1"/>
  <c r="I87" i="1"/>
  <c r="I84" i="1"/>
  <c r="I89" i="1"/>
  <c r="H86" i="1"/>
  <c r="J88" i="1"/>
  <c r="K88" i="1"/>
  <c r="K85" i="1"/>
  <c r="I92" i="1"/>
  <c r="I90" i="1"/>
  <c r="H82" i="1"/>
  <c r="H83" i="1"/>
  <c r="K91" i="1"/>
  <c r="J90" i="1"/>
  <c r="I82" i="1"/>
  <c r="F89" i="1"/>
  <c r="I94" i="1"/>
  <c r="F83" i="1"/>
  <c r="H85" i="1"/>
  <c r="H95" i="1"/>
  <c r="J92" i="1"/>
  <c r="K87" i="1"/>
  <c r="F87" i="1" l="1"/>
  <c r="G87" i="1"/>
  <c r="J86" i="1"/>
  <c r="K86" i="1"/>
  <c r="F86" i="1"/>
  <c r="G86" i="1"/>
  <c r="J89" i="1"/>
  <c r="K89" i="1"/>
  <c r="F95" i="1"/>
  <c r="G95" i="1"/>
  <c r="J84" i="1"/>
  <c r="K84" i="1"/>
  <c r="J95" i="1"/>
  <c r="K95" i="1"/>
  <c r="F94" i="1"/>
  <c r="G94" i="1"/>
  <c r="J82" i="1"/>
  <c r="K82" i="1"/>
  <c r="B12" i="16"/>
  <c r="L81" i="1"/>
  <c r="F92" i="1"/>
  <c r="G92" i="1"/>
  <c r="J94" i="1"/>
  <c r="K94" i="1"/>
  <c r="F84" i="1"/>
  <c r="G84" i="1"/>
  <c r="J83" i="1"/>
  <c r="K83" i="1"/>
  <c r="H81" i="1"/>
  <c r="F85" i="1"/>
  <c r="G85" i="1"/>
  <c r="D82" i="1" l="1"/>
  <c r="E82" i="1"/>
  <c r="D86" i="1"/>
  <c r="E86" i="1"/>
  <c r="D92" i="1"/>
  <c r="E92" i="1"/>
  <c r="I81" i="1"/>
  <c r="D93" i="1"/>
  <c r="E93" i="1"/>
  <c r="D89" i="1"/>
  <c r="E89" i="1"/>
  <c r="D87" i="1"/>
  <c r="E87" i="1"/>
  <c r="G61" i="1"/>
  <c r="D85" i="1"/>
  <c r="E85" i="1"/>
  <c r="D84" i="1"/>
  <c r="E84" i="1"/>
  <c r="D94" i="1"/>
  <c r="E94" i="1"/>
  <c r="D90" i="1"/>
  <c r="E90" i="1"/>
  <c r="B11" i="16"/>
  <c r="K61" i="1"/>
  <c r="L80" i="1"/>
  <c r="D88" i="1"/>
  <c r="E88" i="1"/>
  <c r="C61" i="1"/>
  <c r="D91" i="1"/>
  <c r="E91" i="1"/>
  <c r="D95" i="1"/>
  <c r="E95" i="1"/>
  <c r="D83" i="1"/>
  <c r="E83" i="1"/>
  <c r="H80" i="1"/>
  <c r="H61" i="1"/>
  <c r="K80" i="1" l="1"/>
  <c r="E61" i="1"/>
  <c r="B61" i="16"/>
  <c r="L130" i="1"/>
  <c r="F80" i="1"/>
  <c r="F61" i="1"/>
  <c r="G130" i="1" s="1"/>
  <c r="H130" i="1"/>
  <c r="G80" i="1"/>
  <c r="J81" i="1"/>
  <c r="K81" i="1"/>
  <c r="I80" i="1"/>
  <c r="I61" i="1"/>
  <c r="J80" i="1"/>
  <c r="J61" i="1"/>
  <c r="F81" i="1"/>
  <c r="G81" i="1"/>
  <c r="D81" i="1" l="1"/>
  <c r="E81" i="1"/>
  <c r="J130" i="1"/>
  <c r="I130" i="1"/>
  <c r="F130" i="1"/>
  <c r="K130" i="1"/>
  <c r="D80" i="1" l="1"/>
  <c r="D61" i="1"/>
  <c r="E80" i="1"/>
  <c r="D130" i="1" l="1"/>
  <c r="E130" i="1"/>
  <c r="H104" i="1" l="1"/>
  <c r="F104" i="1"/>
  <c r="G104" i="1"/>
  <c r="E104" i="1"/>
  <c r="E115" i="1" l="1"/>
  <c r="F115" i="1"/>
  <c r="G115" i="1"/>
  <c r="H115" i="1"/>
  <c r="F116" i="1"/>
  <c r="G116" i="1"/>
  <c r="D47" i="16"/>
  <c r="E116" i="1"/>
  <c r="M116" i="1" l="1"/>
  <c r="H116" i="1"/>
  <c r="C47" i="16"/>
  <c r="E47" i="16" s="1"/>
  <c r="I116" i="1"/>
  <c r="D104" i="1" l="1"/>
  <c r="D116" i="1" l="1"/>
  <c r="D115" i="1"/>
  <c r="D35" i="16" l="1"/>
  <c r="I104" i="1" l="1"/>
  <c r="J104" i="1" l="1"/>
  <c r="I115" i="1"/>
  <c r="D46" i="16" l="1"/>
  <c r="B35" i="16"/>
  <c r="K104" i="1"/>
  <c r="C35" i="16" l="1"/>
  <c r="E35" i="16" s="1"/>
  <c r="L104" i="1"/>
  <c r="M104" i="1"/>
  <c r="C46" i="16" l="1"/>
  <c r="E46" i="16" s="1"/>
  <c r="M115" i="1"/>
  <c r="K116" i="1" l="1"/>
  <c r="B47" i="16"/>
  <c r="L116" i="1"/>
  <c r="J116" i="1"/>
  <c r="B46" i="16"/>
  <c r="K115" i="1"/>
  <c r="L115" i="1"/>
  <c r="J115" i="1"/>
  <c r="D112" i="1" l="1"/>
  <c r="E112" i="1"/>
  <c r="J112" i="1"/>
  <c r="G112" i="1"/>
  <c r="H112" i="1"/>
  <c r="I112" i="1"/>
  <c r="F112" i="1"/>
  <c r="C43" i="16" l="1"/>
  <c r="B43" i="16" l="1"/>
  <c r="K112" i="1"/>
  <c r="L112" i="1"/>
  <c r="D43" i="16" l="1"/>
  <c r="E43" i="16" s="1"/>
  <c r="M112" i="1"/>
  <c r="C45" i="16" l="1"/>
  <c r="L114" i="1"/>
  <c r="B45" i="16"/>
  <c r="F114" i="1" l="1"/>
  <c r="D114" i="1"/>
  <c r="I114" i="1"/>
  <c r="E114" i="1"/>
  <c r="J114" i="1"/>
  <c r="K114" i="1"/>
  <c r="G114" i="1" l="1"/>
  <c r="H114" i="1"/>
  <c r="D45" i="16" l="1"/>
  <c r="E45" i="16" s="1"/>
  <c r="M114" i="1"/>
  <c r="B44" i="16" l="1"/>
  <c r="K62" i="1"/>
  <c r="C44" i="16"/>
  <c r="L113" i="1"/>
  <c r="L62" i="1"/>
  <c r="B62" i="16" l="1"/>
  <c r="C62" i="16"/>
  <c r="L131" i="1"/>
  <c r="D113" i="1" l="1"/>
  <c r="D62" i="1"/>
  <c r="C62" i="1"/>
  <c r="J113" i="1"/>
  <c r="J62" i="1"/>
  <c r="K113" i="1"/>
  <c r="I113" i="1"/>
  <c r="I62" i="1"/>
  <c r="H62" i="1"/>
  <c r="F62" i="1"/>
  <c r="F113" i="1" l="1"/>
  <c r="I131" i="1"/>
  <c r="G113" i="1"/>
  <c r="G62" i="1"/>
  <c r="H131" i="1" s="1"/>
  <c r="E113" i="1"/>
  <c r="E62" i="1"/>
  <c r="F131" i="1" s="1"/>
  <c r="H113" i="1"/>
  <c r="D131" i="1"/>
  <c r="J131" i="1"/>
  <c r="K131" i="1"/>
  <c r="G131" i="1" l="1"/>
  <c r="E131" i="1"/>
  <c r="M113" i="1" l="1"/>
  <c r="D44" i="16"/>
  <c r="E44" i="16" s="1"/>
  <c r="M62" i="1"/>
  <c r="D62" i="16" l="1"/>
  <c r="E62" i="16" s="1"/>
  <c r="M131" i="1"/>
  <c r="D77" i="1" l="1"/>
  <c r="H77" i="1"/>
  <c r="I77" i="1"/>
  <c r="J77" i="1"/>
  <c r="H76" i="1" l="1"/>
  <c r="G77" i="1"/>
  <c r="E76" i="1" l="1"/>
  <c r="D8" i="16"/>
  <c r="D76" i="1"/>
  <c r="F76" i="1"/>
  <c r="G76" i="1"/>
  <c r="J76" i="1" l="1"/>
  <c r="C8" i="16"/>
  <c r="E8" i="16" s="1"/>
  <c r="L77" i="1"/>
  <c r="B8" i="16"/>
  <c r="K77" i="1"/>
  <c r="M77" i="1"/>
  <c r="I76" i="1"/>
  <c r="E77" i="1"/>
  <c r="F77" i="1"/>
  <c r="B7" i="16"/>
  <c r="K76" i="1"/>
  <c r="C7" i="16" l="1"/>
  <c r="L76" i="1"/>
  <c r="D7" i="16" l="1"/>
  <c r="E7" i="16" s="1"/>
  <c r="M76" i="1"/>
  <c r="D75" i="1" l="1"/>
  <c r="D60" i="1"/>
  <c r="D78" i="1"/>
  <c r="E78" i="1" l="1"/>
  <c r="C60" i="1"/>
  <c r="D119" i="1"/>
  <c r="E60" i="1" l="1"/>
  <c r="E75" i="1"/>
  <c r="F78" i="1"/>
  <c r="D129" i="1"/>
  <c r="G78" i="1" l="1"/>
  <c r="E129" i="1"/>
  <c r="F75" i="1"/>
  <c r="F60" i="1"/>
  <c r="E119" i="1"/>
  <c r="F129" i="1" l="1"/>
  <c r="F119" i="1"/>
  <c r="G60" i="1"/>
  <c r="G75" i="1"/>
  <c r="D190" i="1"/>
  <c r="H78" i="1"/>
  <c r="G129" i="1" l="1"/>
  <c r="I78" i="1"/>
  <c r="H60" i="1"/>
  <c r="H75" i="1"/>
  <c r="D122" i="1"/>
  <c r="J78" i="1"/>
  <c r="D193" i="1"/>
  <c r="D146" i="1"/>
  <c r="D178" i="1"/>
  <c r="D177" i="1"/>
  <c r="D176" i="1"/>
  <c r="D166" i="1"/>
  <c r="D164" i="1"/>
  <c r="D168" i="1"/>
  <c r="D169" i="1"/>
  <c r="D167" i="1"/>
  <c r="D174" i="1"/>
  <c r="D173" i="1"/>
  <c r="D172" i="1"/>
  <c r="D170" i="1"/>
  <c r="D175" i="1"/>
  <c r="D165" i="1"/>
  <c r="D163" i="1"/>
  <c r="D150" i="1"/>
  <c r="D154" i="1"/>
  <c r="D155" i="1"/>
  <c r="D158" i="1"/>
  <c r="D149" i="1"/>
  <c r="D156" i="1"/>
  <c r="D153" i="1"/>
  <c r="D159" i="1"/>
  <c r="D151" i="1"/>
  <c r="D152" i="1"/>
  <c r="D161" i="1"/>
  <c r="D160" i="1"/>
  <c r="D157" i="1"/>
  <c r="D162" i="1"/>
  <c r="D148" i="1"/>
  <c r="D147" i="1"/>
  <c r="D197" i="1"/>
  <c r="D171" i="1"/>
  <c r="D183" i="1"/>
  <c r="D182" i="1"/>
  <c r="D179" i="1"/>
  <c r="D181" i="1"/>
  <c r="D180" i="1"/>
  <c r="D198" i="1"/>
  <c r="D144" i="1"/>
  <c r="D143" i="1"/>
  <c r="D142" i="1"/>
  <c r="D186" i="1"/>
  <c r="D145" i="1"/>
  <c r="D196" i="1"/>
  <c r="D189" i="1"/>
  <c r="G119" i="1"/>
  <c r="H119" i="1" l="1"/>
  <c r="E122" i="1"/>
  <c r="D123" i="1"/>
  <c r="J60" i="1"/>
  <c r="J75" i="1"/>
  <c r="I60" i="1"/>
  <c r="I75" i="1"/>
  <c r="H129" i="1"/>
  <c r="C190" i="1" l="1"/>
  <c r="I119" i="1"/>
  <c r="C193" i="1"/>
  <c r="C146" i="1"/>
  <c r="C177" i="1"/>
  <c r="C178" i="1"/>
  <c r="C176" i="1"/>
  <c r="C166" i="1"/>
  <c r="C164" i="1"/>
  <c r="C168" i="1"/>
  <c r="C169" i="1"/>
  <c r="C167" i="1"/>
  <c r="C174" i="1"/>
  <c r="C173" i="1"/>
  <c r="C172" i="1"/>
  <c r="C170" i="1"/>
  <c r="C175" i="1"/>
  <c r="C165" i="1"/>
  <c r="C163" i="1"/>
  <c r="C162" i="1"/>
  <c r="C149" i="1"/>
  <c r="C157" i="1"/>
  <c r="C159" i="1"/>
  <c r="C153" i="1"/>
  <c r="C154" i="1"/>
  <c r="C156" i="1"/>
  <c r="C152" i="1"/>
  <c r="C160" i="1"/>
  <c r="C151" i="1"/>
  <c r="C150" i="1"/>
  <c r="C161" i="1"/>
  <c r="C155" i="1"/>
  <c r="C158" i="1"/>
  <c r="C148" i="1"/>
  <c r="C147" i="1"/>
  <c r="C197" i="1"/>
  <c r="C171" i="1"/>
  <c r="C183" i="1"/>
  <c r="C182" i="1"/>
  <c r="C179" i="1"/>
  <c r="C181" i="1"/>
  <c r="C180" i="1"/>
  <c r="C198" i="1"/>
  <c r="C143" i="1"/>
  <c r="C144" i="1"/>
  <c r="C145" i="1"/>
  <c r="C186" i="1"/>
  <c r="C142" i="1"/>
  <c r="C196" i="1"/>
  <c r="D126" i="1"/>
  <c r="C189" i="1"/>
  <c r="I129" i="1"/>
  <c r="J119" i="1"/>
  <c r="F122" i="1"/>
  <c r="E123" i="1"/>
  <c r="B9" i="16"/>
  <c r="K78" i="1"/>
  <c r="J129" i="1"/>
  <c r="E190" i="1" l="1"/>
  <c r="C9" i="16"/>
  <c r="L78" i="1"/>
  <c r="F190" i="1"/>
  <c r="F123" i="1"/>
  <c r="F193" i="1"/>
  <c r="F126" i="1"/>
  <c r="F146" i="1"/>
  <c r="F178" i="1"/>
  <c r="F177" i="1"/>
  <c r="F176" i="1"/>
  <c r="F166" i="1"/>
  <c r="F164" i="1"/>
  <c r="F169" i="1"/>
  <c r="F168" i="1"/>
  <c r="F167" i="1"/>
  <c r="F174" i="1"/>
  <c r="F173" i="1"/>
  <c r="F172" i="1"/>
  <c r="F170" i="1"/>
  <c r="F175" i="1"/>
  <c r="F165" i="1"/>
  <c r="F163" i="1"/>
  <c r="F158" i="1"/>
  <c r="F155" i="1"/>
  <c r="F157" i="1"/>
  <c r="F150" i="1"/>
  <c r="F156" i="1"/>
  <c r="F149" i="1"/>
  <c r="F160" i="1"/>
  <c r="F152" i="1"/>
  <c r="F154" i="1"/>
  <c r="F161" i="1"/>
  <c r="F151" i="1"/>
  <c r="F162" i="1"/>
  <c r="F159" i="1"/>
  <c r="F153" i="1"/>
  <c r="F148" i="1"/>
  <c r="F147" i="1"/>
  <c r="F197" i="1"/>
  <c r="F171" i="1"/>
  <c r="F183" i="1"/>
  <c r="F182" i="1"/>
  <c r="F179" i="1"/>
  <c r="F181" i="1"/>
  <c r="F180" i="1"/>
  <c r="F198" i="1"/>
  <c r="F144" i="1"/>
  <c r="F143" i="1"/>
  <c r="F145" i="1"/>
  <c r="F142" i="1"/>
  <c r="F186" i="1"/>
  <c r="F196" i="1"/>
  <c r="E126" i="1"/>
  <c r="E193" i="1"/>
  <c r="E146" i="1"/>
  <c r="E178" i="1"/>
  <c r="E177" i="1"/>
  <c r="E176" i="1"/>
  <c r="E166" i="1"/>
  <c r="E164" i="1"/>
  <c r="E169" i="1"/>
  <c r="E168" i="1"/>
  <c r="E167" i="1"/>
  <c r="E174" i="1"/>
  <c r="E173" i="1"/>
  <c r="E172" i="1"/>
  <c r="E170" i="1"/>
  <c r="E175" i="1"/>
  <c r="E165" i="1"/>
  <c r="E163" i="1"/>
  <c r="E162" i="1"/>
  <c r="E159" i="1"/>
  <c r="E160" i="1"/>
  <c r="E161" i="1"/>
  <c r="E151" i="1"/>
  <c r="E153" i="1"/>
  <c r="E149" i="1"/>
  <c r="E152" i="1"/>
  <c r="E154" i="1"/>
  <c r="E155" i="1"/>
  <c r="E157" i="1"/>
  <c r="E158" i="1"/>
  <c r="E150" i="1"/>
  <c r="E156" i="1"/>
  <c r="E148" i="1"/>
  <c r="E147" i="1"/>
  <c r="E197" i="1"/>
  <c r="E171" i="1"/>
  <c r="E182" i="1"/>
  <c r="E183" i="1"/>
  <c r="E179" i="1"/>
  <c r="E181" i="1"/>
  <c r="E180" i="1"/>
  <c r="E198" i="1"/>
  <c r="E143" i="1"/>
  <c r="E144" i="1"/>
  <c r="E145" i="1"/>
  <c r="E142" i="1"/>
  <c r="E186" i="1"/>
  <c r="E196" i="1"/>
  <c r="E189" i="1"/>
  <c r="F189" i="1"/>
  <c r="B6" i="16"/>
  <c r="K75" i="1"/>
  <c r="K60" i="1"/>
  <c r="G122" i="1"/>
  <c r="B60" i="16" l="1"/>
  <c r="K129" i="1"/>
  <c r="L60" i="1"/>
  <c r="L75" i="1"/>
  <c r="C6" i="16"/>
  <c r="G190" i="1"/>
  <c r="G126" i="1"/>
  <c r="G193" i="1"/>
  <c r="G146" i="1"/>
  <c r="G178" i="1"/>
  <c r="G177" i="1"/>
  <c r="G176" i="1"/>
  <c r="G166" i="1"/>
  <c r="G164" i="1"/>
  <c r="G169" i="1"/>
  <c r="G168" i="1"/>
  <c r="G167" i="1"/>
  <c r="G174" i="1"/>
  <c r="G173" i="1"/>
  <c r="G172" i="1"/>
  <c r="G170" i="1"/>
  <c r="G175" i="1"/>
  <c r="G165" i="1"/>
  <c r="G163" i="1"/>
  <c r="G155" i="1"/>
  <c r="G162" i="1"/>
  <c r="G160" i="1"/>
  <c r="G159" i="1"/>
  <c r="G150" i="1"/>
  <c r="G158" i="1"/>
  <c r="G157" i="1"/>
  <c r="G154" i="1"/>
  <c r="G156" i="1"/>
  <c r="G151" i="1"/>
  <c r="G161" i="1"/>
  <c r="G152" i="1"/>
  <c r="G153" i="1"/>
  <c r="G149" i="1"/>
  <c r="G148" i="1"/>
  <c r="G147" i="1"/>
  <c r="G197" i="1"/>
  <c r="G183" i="1"/>
  <c r="G171" i="1"/>
  <c r="G182" i="1"/>
  <c r="G179" i="1"/>
  <c r="G181" i="1"/>
  <c r="G180" i="1"/>
  <c r="G198" i="1"/>
  <c r="G144" i="1"/>
  <c r="G143" i="1"/>
  <c r="G145" i="1"/>
  <c r="G142" i="1"/>
  <c r="G196" i="1"/>
  <c r="G186" i="1"/>
  <c r="D9" i="16"/>
  <c r="E9" i="16" s="1"/>
  <c r="M78" i="1"/>
  <c r="G189" i="1"/>
  <c r="H122" i="1"/>
  <c r="B50" i="16"/>
  <c r="K119" i="1"/>
  <c r="G123" i="1"/>
  <c r="H190" i="1" l="1"/>
  <c r="H123" i="1"/>
  <c r="C60" i="16"/>
  <c r="L129" i="1"/>
  <c r="D6" i="16"/>
  <c r="E6" i="16" s="1"/>
  <c r="M75" i="1"/>
  <c r="M60" i="1"/>
  <c r="I122" i="1"/>
  <c r="J122" i="1"/>
  <c r="H193" i="1"/>
  <c r="H126" i="1"/>
  <c r="H146" i="1"/>
  <c r="H178" i="1"/>
  <c r="H177" i="1"/>
  <c r="H176" i="1"/>
  <c r="H166" i="1"/>
  <c r="H164" i="1"/>
  <c r="H169" i="1"/>
  <c r="H168" i="1"/>
  <c r="H167" i="1"/>
  <c r="H174" i="1"/>
  <c r="H173" i="1"/>
  <c r="H172" i="1"/>
  <c r="H170" i="1"/>
  <c r="H175" i="1"/>
  <c r="H165" i="1"/>
  <c r="H163" i="1"/>
  <c r="H159" i="1"/>
  <c r="H158" i="1"/>
  <c r="H162" i="1"/>
  <c r="H149" i="1"/>
  <c r="H151" i="1"/>
  <c r="H153" i="1"/>
  <c r="H155" i="1"/>
  <c r="H150" i="1"/>
  <c r="H160" i="1"/>
  <c r="H156" i="1"/>
  <c r="H161" i="1"/>
  <c r="H154" i="1"/>
  <c r="H157" i="1"/>
  <c r="H152" i="1"/>
  <c r="H148" i="1"/>
  <c r="H147" i="1"/>
  <c r="H197" i="1"/>
  <c r="H171" i="1"/>
  <c r="H182" i="1"/>
  <c r="H183" i="1"/>
  <c r="H179" i="1"/>
  <c r="H181" i="1"/>
  <c r="H180" i="1"/>
  <c r="H198" i="1"/>
  <c r="H144" i="1"/>
  <c r="H143" i="1"/>
  <c r="H145" i="1"/>
  <c r="H142" i="1"/>
  <c r="H186" i="1"/>
  <c r="H196" i="1"/>
  <c r="C50" i="16"/>
  <c r="L119" i="1"/>
  <c r="H189" i="1"/>
  <c r="J193" i="1" l="1"/>
  <c r="J146" i="1"/>
  <c r="J178" i="1"/>
  <c r="J177" i="1"/>
  <c r="J176" i="1"/>
  <c r="J166" i="1"/>
  <c r="J164" i="1"/>
  <c r="J169" i="1"/>
  <c r="J168" i="1"/>
  <c r="J167" i="1"/>
  <c r="J174" i="1"/>
  <c r="J173" i="1"/>
  <c r="J172" i="1"/>
  <c r="J170" i="1"/>
  <c r="J175" i="1"/>
  <c r="J165" i="1"/>
  <c r="J163" i="1"/>
  <c r="J160" i="1"/>
  <c r="J159" i="1"/>
  <c r="J158" i="1"/>
  <c r="J155" i="1"/>
  <c r="J154" i="1"/>
  <c r="J152" i="1"/>
  <c r="J157" i="1"/>
  <c r="J150" i="1"/>
  <c r="J162" i="1"/>
  <c r="J156" i="1"/>
  <c r="J151" i="1"/>
  <c r="J153" i="1"/>
  <c r="J161" i="1"/>
  <c r="J149" i="1"/>
  <c r="J148" i="1"/>
  <c r="J147" i="1"/>
  <c r="J197" i="1"/>
  <c r="J171" i="1"/>
  <c r="J182" i="1"/>
  <c r="J183" i="1"/>
  <c r="J179" i="1"/>
  <c r="J181" i="1"/>
  <c r="J180" i="1"/>
  <c r="J198" i="1"/>
  <c r="J144" i="1"/>
  <c r="J143" i="1"/>
  <c r="J145" i="1"/>
  <c r="J142" i="1"/>
  <c r="J196" i="1"/>
  <c r="J186" i="1"/>
  <c r="J123" i="1"/>
  <c r="J190" i="1"/>
  <c r="J189" i="1"/>
  <c r="I123" i="1"/>
  <c r="D60" i="16"/>
  <c r="E60" i="16" s="1"/>
  <c r="M129" i="1"/>
  <c r="D50" i="16"/>
  <c r="E50" i="16" s="1"/>
  <c r="M119" i="1"/>
  <c r="I190" i="1" l="1"/>
  <c r="I126" i="1"/>
  <c r="I193" i="1"/>
  <c r="I146" i="1"/>
  <c r="I178" i="1"/>
  <c r="I177" i="1"/>
  <c r="I176" i="1"/>
  <c r="I166" i="1"/>
  <c r="I164" i="1"/>
  <c r="I169" i="1"/>
  <c r="I168" i="1"/>
  <c r="I167" i="1"/>
  <c r="I174" i="1"/>
  <c r="I173" i="1"/>
  <c r="I172" i="1"/>
  <c r="I170" i="1"/>
  <c r="I175" i="1"/>
  <c r="I165" i="1"/>
  <c r="I163" i="1"/>
  <c r="I153" i="1"/>
  <c r="I154" i="1"/>
  <c r="I155" i="1"/>
  <c r="I151" i="1"/>
  <c r="I159" i="1"/>
  <c r="I150" i="1"/>
  <c r="I149" i="1"/>
  <c r="I156" i="1"/>
  <c r="I161" i="1"/>
  <c r="I158" i="1"/>
  <c r="I162" i="1"/>
  <c r="I157" i="1"/>
  <c r="I160" i="1"/>
  <c r="I152" i="1"/>
  <c r="I148" i="1"/>
  <c r="I147" i="1"/>
  <c r="I197" i="1"/>
  <c r="I183" i="1"/>
  <c r="I171" i="1"/>
  <c r="I182" i="1"/>
  <c r="I179" i="1"/>
  <c r="I181" i="1"/>
  <c r="I180" i="1"/>
  <c r="I198" i="1"/>
  <c r="I144" i="1"/>
  <c r="I143" i="1"/>
  <c r="I145" i="1"/>
  <c r="I142" i="1"/>
  <c r="I186" i="1"/>
  <c r="I196" i="1"/>
  <c r="I189" i="1"/>
  <c r="B53" i="16"/>
  <c r="K122" i="1"/>
  <c r="J126" i="1"/>
  <c r="K189" i="1" l="1"/>
  <c r="B54" i="16"/>
  <c r="K190" i="1"/>
  <c r="K123" i="1"/>
  <c r="L122" i="1"/>
  <c r="C53" i="16"/>
  <c r="B57" i="16"/>
  <c r="K193" i="1"/>
  <c r="K126" i="1"/>
  <c r="K146" i="1"/>
  <c r="K178" i="1"/>
  <c r="K177" i="1"/>
  <c r="K176" i="1"/>
  <c r="K166" i="1"/>
  <c r="K164" i="1"/>
  <c r="K169" i="1"/>
  <c r="K168" i="1"/>
  <c r="K167" i="1"/>
  <c r="K174" i="1"/>
  <c r="K173" i="1"/>
  <c r="K172" i="1"/>
  <c r="K170" i="1"/>
  <c r="K175" i="1"/>
  <c r="K165" i="1"/>
  <c r="K163" i="1"/>
  <c r="K154" i="1"/>
  <c r="K157" i="1"/>
  <c r="K158" i="1"/>
  <c r="K152" i="1"/>
  <c r="K155" i="1"/>
  <c r="K161" i="1"/>
  <c r="K151" i="1"/>
  <c r="K149" i="1"/>
  <c r="K156" i="1"/>
  <c r="K150" i="1"/>
  <c r="K162" i="1"/>
  <c r="K153" i="1"/>
  <c r="K159" i="1"/>
  <c r="K160" i="1"/>
  <c r="K148" i="1"/>
  <c r="K147" i="1"/>
  <c r="K197" i="1"/>
  <c r="K171" i="1"/>
  <c r="K183" i="1"/>
  <c r="K182" i="1"/>
  <c r="K179" i="1"/>
  <c r="K181" i="1"/>
  <c r="K180" i="1"/>
  <c r="K198" i="1"/>
  <c r="K143" i="1"/>
  <c r="K144" i="1"/>
  <c r="K145" i="1"/>
  <c r="K142" i="1"/>
  <c r="K186" i="1"/>
  <c r="K196" i="1"/>
  <c r="D53" i="16" l="1"/>
  <c r="E53" i="16" s="1"/>
  <c r="M122" i="1"/>
  <c r="C54" i="16"/>
  <c r="L123" i="1"/>
  <c r="L190" i="1" l="1"/>
  <c r="D54" i="16"/>
  <c r="E54" i="16" s="1"/>
  <c r="M123" i="1"/>
  <c r="C57" i="16"/>
  <c r="L193" i="1"/>
  <c r="L146" i="1"/>
  <c r="L178" i="1"/>
  <c r="L177" i="1"/>
  <c r="L176" i="1"/>
  <c r="L166" i="1"/>
  <c r="L164" i="1"/>
  <c r="L169" i="1"/>
  <c r="L168" i="1"/>
  <c r="L167" i="1"/>
  <c r="L174" i="1"/>
  <c r="L173" i="1"/>
  <c r="L172" i="1"/>
  <c r="L170" i="1"/>
  <c r="L175" i="1"/>
  <c r="L165" i="1"/>
  <c r="L163" i="1"/>
  <c r="L154" i="1"/>
  <c r="L159" i="1"/>
  <c r="L153" i="1"/>
  <c r="L160" i="1"/>
  <c r="L162" i="1"/>
  <c r="L161" i="1"/>
  <c r="L152" i="1"/>
  <c r="L155" i="1"/>
  <c r="L149" i="1"/>
  <c r="L150" i="1"/>
  <c r="L156" i="1"/>
  <c r="L158" i="1"/>
  <c r="L151" i="1"/>
  <c r="L157" i="1"/>
  <c r="L148" i="1"/>
  <c r="L147" i="1"/>
  <c r="L197" i="1"/>
  <c r="L183" i="1"/>
  <c r="L171" i="1"/>
  <c r="L182" i="1"/>
  <c r="L179" i="1"/>
  <c r="L181" i="1"/>
  <c r="L180" i="1"/>
  <c r="L198" i="1"/>
  <c r="L144" i="1"/>
  <c r="L143" i="1"/>
  <c r="L145" i="1"/>
  <c r="L142" i="1"/>
  <c r="L196" i="1"/>
  <c r="L186" i="1"/>
  <c r="L189" i="1"/>
  <c r="L126" i="1"/>
  <c r="M190" i="1" l="1"/>
  <c r="M193" i="1"/>
  <c r="D57" i="16"/>
  <c r="E57" i="16" s="1"/>
  <c r="M126" i="1"/>
  <c r="M177" i="1"/>
  <c r="M146" i="1"/>
  <c r="M178" i="1"/>
  <c r="M176" i="1"/>
  <c r="M166" i="1"/>
  <c r="M164" i="1"/>
  <c r="M168" i="1"/>
  <c r="M169" i="1"/>
  <c r="M167" i="1"/>
  <c r="M174" i="1"/>
  <c r="M173" i="1"/>
  <c r="M172" i="1"/>
  <c r="M170" i="1"/>
  <c r="M175" i="1"/>
  <c r="M165" i="1"/>
  <c r="M163" i="1"/>
  <c r="M161" i="1"/>
  <c r="M162" i="1"/>
  <c r="M151" i="1"/>
  <c r="M158" i="1"/>
  <c r="M152" i="1"/>
  <c r="M154" i="1"/>
  <c r="M157" i="1"/>
  <c r="M149" i="1"/>
  <c r="M153" i="1"/>
  <c r="M155" i="1"/>
  <c r="M160" i="1"/>
  <c r="M150" i="1"/>
  <c r="M159" i="1"/>
  <c r="M156" i="1"/>
  <c r="M148" i="1"/>
  <c r="M147" i="1"/>
  <c r="M197" i="1"/>
  <c r="M183" i="1"/>
  <c r="M171" i="1"/>
  <c r="M182" i="1"/>
  <c r="M179" i="1"/>
  <c r="M181" i="1"/>
  <c r="M180" i="1"/>
  <c r="M198" i="1"/>
  <c r="M144" i="1"/>
  <c r="M143" i="1"/>
  <c r="M145" i="1"/>
  <c r="M142" i="1"/>
  <c r="M196" i="1"/>
  <c r="M186" i="1"/>
  <c r="M189" i="1"/>
  <c r="F54" i="16" l="1"/>
  <c r="F57" i="16"/>
  <c r="F42" i="16"/>
  <c r="F10" i="16"/>
  <c r="F41" i="16"/>
  <c r="F40" i="16"/>
  <c r="F30" i="16"/>
  <c r="F28" i="16"/>
  <c r="F32" i="16"/>
  <c r="F33" i="16"/>
  <c r="F31" i="16"/>
  <c r="F38" i="16"/>
  <c r="F37" i="16"/>
  <c r="F36" i="16"/>
  <c r="F34" i="16"/>
  <c r="F39" i="16"/>
  <c r="F29" i="16"/>
  <c r="F27" i="16"/>
  <c r="F20" i="16"/>
  <c r="F23" i="16"/>
  <c r="F25" i="16"/>
  <c r="F14" i="16"/>
  <c r="F21" i="16"/>
  <c r="F24" i="16"/>
  <c r="F19" i="16"/>
  <c r="F16" i="16"/>
  <c r="F17" i="16"/>
  <c r="F18" i="16"/>
  <c r="F13" i="16"/>
  <c r="F22" i="16"/>
  <c r="F15" i="16"/>
  <c r="F26" i="16"/>
  <c r="F12" i="16"/>
  <c r="F11" i="16"/>
  <c r="F61" i="16"/>
  <c r="F47" i="16"/>
  <c r="F35" i="16"/>
  <c r="F46" i="16"/>
  <c r="F43" i="16"/>
  <c r="F45" i="16"/>
  <c r="F44" i="16"/>
  <c r="F62" i="16"/>
  <c r="F8" i="16"/>
  <c r="F7" i="16"/>
  <c r="F9" i="16"/>
  <c r="F6" i="16"/>
  <c r="F60" i="16"/>
  <c r="F50" i="16"/>
  <c r="F53" i="16"/>
  <c r="E81" i="8" l="1"/>
  <c r="E77" i="8"/>
  <c r="D80" i="8"/>
  <c r="G81" i="8" l="1"/>
  <c r="D77" i="8"/>
  <c r="F80" i="8"/>
  <c r="D81" i="8"/>
  <c r="G80" i="8"/>
  <c r="G77" i="8"/>
  <c r="F81" i="8"/>
  <c r="F77" i="8"/>
  <c r="E80" i="8"/>
  <c r="H80" i="8"/>
  <c r="D82" i="8"/>
  <c r="H81" i="8"/>
  <c r="G70" i="8"/>
  <c r="H77" i="8"/>
  <c r="E76" i="9"/>
  <c r="G76" i="9"/>
  <c r="F80" i="9"/>
  <c r="E79" i="9" l="1"/>
  <c r="G79" i="9"/>
  <c r="E70" i="8"/>
  <c r="D79" i="9"/>
  <c r="E80" i="9"/>
  <c r="G82" i="8"/>
  <c r="E82" i="8"/>
  <c r="F70" i="8"/>
  <c r="F76" i="9"/>
  <c r="D76" i="9"/>
  <c r="D80" i="9"/>
  <c r="D70" i="8"/>
  <c r="F82" i="8"/>
  <c r="G80" i="9"/>
  <c r="F79" i="9"/>
  <c r="G79" i="8"/>
  <c r="I81" i="8"/>
  <c r="I80" i="8"/>
  <c r="H82" i="8"/>
  <c r="H79" i="9"/>
  <c r="H80" i="9"/>
  <c r="H76" i="9"/>
  <c r="I77" i="8"/>
  <c r="E69" i="9"/>
  <c r="H70" i="8"/>
  <c r="E81" i="9" l="1"/>
  <c r="G69" i="9"/>
  <c r="E79" i="8"/>
  <c r="D69" i="9"/>
  <c r="F81" i="9"/>
  <c r="D81" i="9"/>
  <c r="G81" i="9"/>
  <c r="D79" i="8"/>
  <c r="F69" i="9"/>
  <c r="F79" i="8"/>
  <c r="G78" i="9"/>
  <c r="H79" i="8"/>
  <c r="J80" i="8"/>
  <c r="I76" i="9"/>
  <c r="I82" i="8"/>
  <c r="J81" i="8"/>
  <c r="I70" i="8"/>
  <c r="H81" i="9"/>
  <c r="I80" i="9"/>
  <c r="J77" i="8"/>
  <c r="I79" i="9"/>
  <c r="H69" i="9"/>
  <c r="D78" i="9" l="1"/>
  <c r="E78" i="9"/>
  <c r="F78" i="9"/>
  <c r="L81" i="8"/>
  <c r="H78" i="9"/>
  <c r="I79" i="8"/>
  <c r="K77" i="8"/>
  <c r="J70" i="8"/>
  <c r="I81" i="9"/>
  <c r="K80" i="8"/>
  <c r="J76" i="9"/>
  <c r="I69" i="9"/>
  <c r="K81" i="8"/>
  <c r="J79" i="9"/>
  <c r="J82" i="8"/>
  <c r="J80" i="9"/>
  <c r="L77" i="8" l="1"/>
  <c r="L80" i="8"/>
  <c r="L70" i="8"/>
  <c r="M77" i="8"/>
  <c r="M80" i="8"/>
  <c r="M81" i="8"/>
  <c r="I78" i="9"/>
  <c r="J79" i="8"/>
  <c r="K80" i="9"/>
  <c r="K70" i="8"/>
  <c r="K76" i="9"/>
  <c r="J81" i="9"/>
  <c r="K82" i="8"/>
  <c r="K79" i="9"/>
  <c r="J69" i="9"/>
  <c r="L79" i="9" l="1"/>
  <c r="L82" i="8"/>
  <c r="L80" i="9"/>
  <c r="L76" i="9"/>
  <c r="M76" i="9"/>
  <c r="M79" i="9"/>
  <c r="M80" i="9"/>
  <c r="M82" i="8"/>
  <c r="M70" i="8"/>
  <c r="J78" i="9"/>
  <c r="K79" i="8"/>
  <c r="K81" i="9"/>
  <c r="K69" i="9"/>
  <c r="L79" i="8" l="1"/>
  <c r="L69" i="9"/>
  <c r="L81" i="9"/>
  <c r="K78" i="9"/>
  <c r="M69" i="9"/>
  <c r="M81" i="9"/>
  <c r="M79" i="8"/>
  <c r="L78" i="9" l="1"/>
  <c r="M78" i="9"/>
  <c r="F67" i="8" l="1"/>
  <c r="F66" i="9"/>
  <c r="G67" i="8"/>
  <c r="G66" i="9"/>
  <c r="D67" i="8"/>
  <c r="D66" i="9"/>
  <c r="E67" i="8" l="1"/>
  <c r="E66" i="9"/>
  <c r="H67" i="8"/>
  <c r="H66" i="9"/>
  <c r="I67" i="8" l="1"/>
  <c r="I66" i="9"/>
  <c r="J67" i="8" l="1"/>
  <c r="J66" i="9"/>
  <c r="K67" i="8" l="1"/>
  <c r="K66" i="9"/>
  <c r="L67" i="8" l="1"/>
  <c r="L66" i="9"/>
  <c r="M66" i="9" l="1"/>
  <c r="M67" i="8" l="1"/>
  <c r="G58" i="8" l="1"/>
  <c r="G57" i="9"/>
  <c r="E58" i="8"/>
  <c r="E57" i="9" l="1"/>
  <c r="D57" i="9"/>
  <c r="D58" i="8"/>
  <c r="F57" i="9"/>
  <c r="F58" i="8"/>
  <c r="G66" i="8"/>
  <c r="G65" i="9"/>
  <c r="F64" i="8"/>
  <c r="F63" i="9"/>
  <c r="G60" i="8"/>
  <c r="G59" i="9"/>
  <c r="G64" i="8"/>
  <c r="G63" i="9"/>
  <c r="E66" i="8"/>
  <c r="F65" i="9"/>
  <c r="G57" i="8"/>
  <c r="G56" i="9"/>
  <c r="F60" i="8"/>
  <c r="F63" i="8"/>
  <c r="F57" i="8"/>
  <c r="D60" i="8"/>
  <c r="G56" i="8"/>
  <c r="G55" i="9"/>
  <c r="E63" i="8" l="1"/>
  <c r="E56" i="9"/>
  <c r="D57" i="8"/>
  <c r="E62" i="9"/>
  <c r="D59" i="9"/>
  <c r="F62" i="9"/>
  <c r="D55" i="9"/>
  <c r="D66" i="8"/>
  <c r="G62" i="9"/>
  <c r="G63" i="8"/>
  <c r="D63" i="9"/>
  <c r="E63" i="9"/>
  <c r="D62" i="9"/>
  <c r="F56" i="9"/>
  <c r="E59" i="9"/>
  <c r="E55" i="9"/>
  <c r="F59" i="9"/>
  <c r="D64" i="8"/>
  <c r="E64" i="8"/>
  <c r="D63" i="8"/>
  <c r="D56" i="8"/>
  <c r="E60" i="8"/>
  <c r="E56" i="8"/>
  <c r="D65" i="9"/>
  <c r="F66" i="8"/>
  <c r="E57" i="8"/>
  <c r="D56" i="9"/>
  <c r="E65" i="9"/>
  <c r="F55" i="9"/>
  <c r="F56" i="8"/>
  <c r="F59" i="8"/>
  <c r="G59" i="8"/>
  <c r="G58" i="9"/>
  <c r="G65" i="8"/>
  <c r="G64" i="9"/>
  <c r="E65" i="8" l="1"/>
  <c r="E64" i="9"/>
  <c r="D59" i="8"/>
  <c r="D58" i="9"/>
  <c r="E58" i="9"/>
  <c r="E59" i="8"/>
  <c r="F58" i="9"/>
  <c r="D64" i="9"/>
  <c r="D65" i="8"/>
  <c r="F64" i="9"/>
  <c r="F65" i="8"/>
  <c r="H64" i="8" l="1"/>
  <c r="H63" i="9"/>
  <c r="H66" i="8"/>
  <c r="H65" i="9"/>
  <c r="H65" i="8"/>
  <c r="H64" i="9"/>
  <c r="H58" i="8"/>
  <c r="H57" i="9"/>
  <c r="H59" i="8"/>
  <c r="H58" i="9"/>
  <c r="H57" i="8"/>
  <c r="H56" i="9"/>
  <c r="H60" i="8" l="1"/>
  <c r="H59" i="9"/>
  <c r="H56" i="8"/>
  <c r="H55" i="9"/>
  <c r="I66" i="8" l="1"/>
  <c r="I65" i="9"/>
  <c r="I60" i="8"/>
  <c r="I59" i="9"/>
  <c r="I64" i="8" l="1"/>
  <c r="I63" i="9"/>
  <c r="J66" i="8"/>
  <c r="J65" i="9"/>
  <c r="I58" i="8"/>
  <c r="I57" i="9"/>
  <c r="I59" i="8"/>
  <c r="I58" i="9"/>
  <c r="I65" i="8"/>
  <c r="I64" i="9"/>
  <c r="I57" i="8"/>
  <c r="I56" i="9"/>
  <c r="I56" i="8"/>
  <c r="I55" i="9"/>
  <c r="J60" i="8"/>
  <c r="J59" i="9"/>
  <c r="J64" i="8" l="1"/>
  <c r="J63" i="9"/>
  <c r="J56" i="8"/>
  <c r="J55" i="9"/>
  <c r="H63" i="8"/>
  <c r="H62" i="9"/>
  <c r="K66" i="8"/>
  <c r="K65" i="9"/>
  <c r="J58" i="8"/>
  <c r="J57" i="9"/>
  <c r="J57" i="8"/>
  <c r="J56" i="9"/>
  <c r="K60" i="8"/>
  <c r="K59" i="9"/>
  <c r="J65" i="8"/>
  <c r="J64" i="9"/>
  <c r="J59" i="8"/>
  <c r="J58" i="9"/>
  <c r="K65" i="8" l="1"/>
  <c r="K64" i="9"/>
  <c r="K57" i="8"/>
  <c r="K56" i="9"/>
  <c r="K64" i="8"/>
  <c r="K63" i="9"/>
  <c r="K56" i="8"/>
  <c r="K55" i="9"/>
  <c r="K58" i="8"/>
  <c r="K57" i="9"/>
  <c r="L66" i="8"/>
  <c r="L65" i="9"/>
  <c r="L60" i="8"/>
  <c r="L59" i="9"/>
  <c r="I63" i="8"/>
  <c r="I62" i="9"/>
  <c r="L64" i="8" l="1"/>
  <c r="L63" i="9"/>
  <c r="L57" i="8"/>
  <c r="L56" i="9"/>
  <c r="L65" i="8"/>
  <c r="L64" i="9"/>
  <c r="M65" i="9"/>
  <c r="L58" i="8"/>
  <c r="L57" i="9"/>
  <c r="L56" i="8"/>
  <c r="L55" i="9"/>
  <c r="J63" i="8"/>
  <c r="J62" i="9"/>
  <c r="M59" i="9"/>
  <c r="M60" i="8" l="1"/>
  <c r="M66" i="8"/>
  <c r="M64" i="9"/>
  <c r="M57" i="9"/>
  <c r="K63" i="8"/>
  <c r="K62" i="9"/>
  <c r="M63" i="9"/>
  <c r="M55" i="9"/>
  <c r="M56" i="9"/>
  <c r="M65" i="8" l="1"/>
  <c r="M56" i="8"/>
  <c r="M57" i="8"/>
  <c r="M58" i="8"/>
  <c r="M64" i="8"/>
  <c r="L63" i="8"/>
  <c r="L62" i="9"/>
  <c r="K59" i="8"/>
  <c r="K58" i="9"/>
  <c r="L59" i="8" l="1"/>
  <c r="L58" i="9"/>
  <c r="M62" i="9"/>
  <c r="M63" i="8" l="1"/>
  <c r="M58" i="9"/>
  <c r="M59" i="8" l="1"/>
  <c r="G62" i="8" l="1"/>
  <c r="G61" i="9"/>
  <c r="E61" i="9" l="1"/>
  <c r="D61" i="9"/>
  <c r="D62" i="8"/>
  <c r="F61" i="9"/>
  <c r="E62" i="8"/>
  <c r="F62" i="8"/>
  <c r="H62" i="8"/>
  <c r="H61" i="9"/>
  <c r="I62" i="8" l="1"/>
  <c r="I61" i="9"/>
  <c r="J62" i="8" l="1"/>
  <c r="J61" i="9"/>
  <c r="K62" i="8" l="1"/>
  <c r="K61" i="9"/>
  <c r="L62" i="8" l="1"/>
  <c r="L61" i="9"/>
  <c r="M61" i="9" l="1"/>
  <c r="M62" i="8" l="1"/>
  <c r="G68" i="8" l="1"/>
  <c r="G67" i="9"/>
  <c r="E68" i="8"/>
  <c r="E67" i="9"/>
  <c r="D67" i="9" l="1"/>
  <c r="D68" i="8"/>
  <c r="F67" i="9"/>
  <c r="F68" i="8"/>
  <c r="H68" i="8" l="1"/>
  <c r="H67" i="9"/>
  <c r="I68" i="8" l="1"/>
  <c r="I67" i="9"/>
  <c r="G61" i="8" l="1"/>
  <c r="G60" i="9"/>
  <c r="J68" i="8"/>
  <c r="J67" i="9"/>
  <c r="E61" i="8" l="1"/>
  <c r="D60" i="9"/>
  <c r="D61" i="8"/>
  <c r="E60" i="9"/>
  <c r="F60" i="9"/>
  <c r="F61" i="8"/>
  <c r="H61" i="8"/>
  <c r="H60" i="9"/>
  <c r="K68" i="8"/>
  <c r="K67" i="9"/>
  <c r="L68" i="8" l="1"/>
  <c r="L67" i="9"/>
  <c r="I61" i="8"/>
  <c r="I60" i="9"/>
  <c r="M67" i="9" l="1"/>
  <c r="J61" i="8"/>
  <c r="J60" i="9"/>
  <c r="M68" i="8" l="1"/>
  <c r="K61" i="8"/>
  <c r="K60" i="9"/>
  <c r="L61" i="8" l="1"/>
  <c r="L60" i="9"/>
  <c r="M60" i="9" l="1"/>
  <c r="M61" i="8" l="1"/>
  <c r="E53" i="9" l="1"/>
  <c r="F55" i="8"/>
  <c r="G54" i="8"/>
  <c r="G53" i="9"/>
  <c r="D55" i="8" l="1"/>
  <c r="E54" i="8"/>
  <c r="G54" i="9"/>
  <c r="D53" i="9"/>
  <c r="F54" i="9"/>
  <c r="E55" i="8"/>
  <c r="G55" i="8"/>
  <c r="F54" i="8"/>
  <c r="D54" i="8"/>
  <c r="D54" i="9"/>
  <c r="E54" i="9"/>
  <c r="F53" i="9"/>
  <c r="H54" i="8"/>
  <c r="H53" i="9"/>
  <c r="H55" i="8"/>
  <c r="H54" i="9"/>
  <c r="I55" i="8" l="1"/>
  <c r="I54" i="9"/>
  <c r="I54" i="8"/>
  <c r="I53" i="9"/>
  <c r="J55" i="8" l="1"/>
  <c r="J54" i="9"/>
  <c r="J54" i="8"/>
  <c r="J53" i="9"/>
  <c r="K55" i="8" l="1"/>
  <c r="K54" i="9"/>
  <c r="K54" i="8"/>
  <c r="K53" i="9"/>
  <c r="L54" i="8" l="1"/>
  <c r="L53" i="9"/>
  <c r="L55" i="8"/>
  <c r="L54" i="9"/>
  <c r="M54" i="9" l="1"/>
  <c r="M53" i="9"/>
  <c r="M55" i="8" l="1"/>
  <c r="M54" i="8"/>
  <c r="G84" i="9" l="1"/>
  <c r="F84" i="9" l="1"/>
  <c r="E84" i="9"/>
  <c r="D84" i="9"/>
  <c r="H84" i="9"/>
  <c r="I84" i="9" l="1"/>
  <c r="J84" i="9" l="1"/>
  <c r="K84" i="9" l="1"/>
  <c r="L84" i="9" l="1"/>
  <c r="M84" i="9" l="1"/>
  <c r="D83" i="9" l="1"/>
  <c r="G83" i="9"/>
  <c r="E83" i="9" l="1"/>
  <c r="F83" i="9"/>
  <c r="H83" i="9"/>
  <c r="G82" i="9"/>
  <c r="D82" i="9" l="1"/>
  <c r="E82" i="9"/>
  <c r="F82" i="9"/>
  <c r="H82" i="9"/>
  <c r="I83" i="9"/>
  <c r="G78" i="8"/>
  <c r="G77" i="9"/>
  <c r="D77" i="9" l="1"/>
  <c r="D78" i="8"/>
  <c r="E77" i="9"/>
  <c r="E78" i="8"/>
  <c r="F77" i="9"/>
  <c r="F78" i="8"/>
  <c r="J83" i="9"/>
  <c r="H78" i="8"/>
  <c r="H77" i="9"/>
  <c r="G76" i="8"/>
  <c r="G75" i="9"/>
  <c r="I82" i="9"/>
  <c r="D75" i="9" l="1"/>
  <c r="D76" i="8"/>
  <c r="E75" i="9"/>
  <c r="F76" i="8"/>
  <c r="E76" i="8"/>
  <c r="F75" i="9"/>
  <c r="J82" i="9"/>
  <c r="H76" i="8"/>
  <c r="H75" i="9"/>
  <c r="I78" i="8"/>
  <c r="I77" i="9"/>
  <c r="K83" i="9"/>
  <c r="E75" i="8"/>
  <c r="G75" i="8"/>
  <c r="G74" i="9"/>
  <c r="D74" i="9" l="1"/>
  <c r="D75" i="8"/>
  <c r="F75" i="8"/>
  <c r="E74" i="9"/>
  <c r="F74" i="9"/>
  <c r="G91" i="8"/>
  <c r="G74" i="8"/>
  <c r="G73" i="9"/>
  <c r="L83" i="9"/>
  <c r="J78" i="8"/>
  <c r="J77" i="9"/>
  <c r="H75" i="8"/>
  <c r="H74" i="9"/>
  <c r="K82" i="9"/>
  <c r="I76" i="8"/>
  <c r="I75" i="9"/>
  <c r="E73" i="9" l="1"/>
  <c r="E74" i="8"/>
  <c r="E91" i="8"/>
  <c r="D73" i="9"/>
  <c r="F74" i="8"/>
  <c r="D91" i="8"/>
  <c r="D74" i="8"/>
  <c r="F91" i="8"/>
  <c r="F73" i="9"/>
  <c r="L82" i="9"/>
  <c r="I75" i="8"/>
  <c r="I74" i="9"/>
  <c r="K78" i="8"/>
  <c r="K77" i="9"/>
  <c r="H74" i="8"/>
  <c r="H73" i="9"/>
  <c r="J76" i="8"/>
  <c r="J75" i="9"/>
  <c r="M83" i="9"/>
  <c r="H91" i="8"/>
  <c r="L78" i="8" l="1"/>
  <c r="L77" i="9"/>
  <c r="I91" i="8"/>
  <c r="M82" i="9"/>
  <c r="K76" i="8"/>
  <c r="K75" i="9"/>
  <c r="J75" i="8"/>
  <c r="J74" i="9"/>
  <c r="I74" i="8"/>
  <c r="I73" i="9"/>
  <c r="L76" i="8" l="1"/>
  <c r="L75" i="9"/>
  <c r="K75" i="8"/>
  <c r="K74" i="9"/>
  <c r="J74" i="8"/>
  <c r="J73" i="9"/>
  <c r="J91" i="8"/>
  <c r="M78" i="8"/>
  <c r="M77" i="9"/>
  <c r="L75" i="8" l="1"/>
  <c r="L74" i="9"/>
  <c r="M76" i="8"/>
  <c r="M75" i="9"/>
  <c r="K74" i="8"/>
  <c r="K73" i="9"/>
  <c r="K91" i="8"/>
  <c r="L91" i="8" l="1"/>
  <c r="L74" i="8"/>
  <c r="L73" i="9"/>
  <c r="M75" i="8"/>
  <c r="M74" i="9"/>
  <c r="M74" i="8" l="1"/>
  <c r="M73" i="9"/>
  <c r="M91" i="8"/>
  <c r="F72" i="8" l="1"/>
  <c r="F71" i="9"/>
  <c r="G71" i="9" l="1"/>
  <c r="D72" i="8"/>
  <c r="D71" i="9"/>
  <c r="G72" i="8"/>
  <c r="E72" i="8"/>
  <c r="E71" i="9"/>
  <c r="H72" i="8"/>
  <c r="H71" i="9"/>
  <c r="I72" i="8" l="1"/>
  <c r="I71" i="9"/>
  <c r="J72" i="8" l="1"/>
  <c r="J71" i="9"/>
  <c r="K72" i="8" l="1"/>
  <c r="K71" i="9"/>
  <c r="L72" i="8" l="1"/>
  <c r="L71" i="9"/>
  <c r="M72" i="8" l="1"/>
  <c r="M71" i="9"/>
  <c r="E90" i="9" l="1"/>
  <c r="K90" i="9"/>
  <c r="H90" i="9"/>
  <c r="L90" i="9"/>
  <c r="M90" i="9" l="1"/>
  <c r="F90" i="9" l="1"/>
  <c r="G90" i="9"/>
  <c r="I90" i="9"/>
  <c r="J90" i="9"/>
  <c r="D90" i="9" l="1"/>
</calcChain>
</file>

<file path=xl/sharedStrings.xml><?xml version="1.0" encoding="utf-8"?>
<sst xmlns="http://schemas.openxmlformats.org/spreadsheetml/2006/main" count="1744" uniqueCount="357">
  <si>
    <t>（単位：百万円）</t>
  </si>
  <si>
    <t>（単位：％）</t>
  </si>
  <si>
    <t xml:space="preserve">― </t>
  </si>
  <si>
    <t>　　　　　区　　　　　分</t>
  </si>
  <si>
    <t>　１ 民間最終消費支出</t>
  </si>
  <si>
    <t>　 (1) 家計最終消費支出</t>
  </si>
  <si>
    <t>　 (1) 総固定資本形成</t>
  </si>
  <si>
    <t>　(2) 雇主の社会負担</t>
  </si>
  <si>
    <t>　　ａ 雇主の現実社会負担</t>
  </si>
  <si>
    <t>　　ａ 非金融法人企業</t>
  </si>
  <si>
    <t>　　ｂ 金融機関</t>
  </si>
  <si>
    <t>　(2) 家計</t>
  </si>
  <si>
    <t>　(1) 賃金・俸給</t>
  </si>
  <si>
    <t>　(3) 対家計民間非営利団体</t>
  </si>
  <si>
    <t>　　ｂ 雇主の帰属社会負担</t>
  </si>
  <si>
    <t>　④賃貸料（受取）</t>
  </si>
  <si>
    <t>　②配当（受取）</t>
  </si>
  <si>
    <t>　①利子</t>
  </si>
  <si>
    <t xml:space="preserve"> ２ 財産所得（非企業部門）</t>
  </si>
  <si>
    <t>　(3)個人企業</t>
  </si>
  <si>
    <t>　(2)公的企業</t>
  </si>
  <si>
    <t>　(1) 非金融法人企業および金融機関</t>
  </si>
  <si>
    <t>　(3) 家計（個人企業含む）</t>
  </si>
  <si>
    <t>　(4) 対家計民間非営利団体</t>
  </si>
  <si>
    <t>　　　ａ　民間</t>
  </si>
  <si>
    <t>　　　(ａ) 住宅</t>
  </si>
  <si>
    <t>　　　(ｂ) 企業設備</t>
  </si>
  <si>
    <t>　　　ｂ　公的</t>
  </si>
  <si>
    <t>　　　ａ　民間企業</t>
  </si>
  <si>
    <t>　　ｂ　支払</t>
  </si>
  <si>
    <t>　　ａ 農林水産業</t>
  </si>
  <si>
    <t>　　ａ　受取</t>
  </si>
  <si>
    <t>　　（再掲）</t>
  </si>
  <si>
    <t>（実数）</t>
  </si>
  <si>
    <t xml:space="preserve"> （単位：百万円）</t>
  </si>
  <si>
    <t xml:space="preserve"> （単位：％）</t>
  </si>
  <si>
    <t>項目</t>
    <rPh sb="0" eb="2">
      <t>コウモク</t>
    </rPh>
    <phoneticPr fontId="3"/>
  </si>
  <si>
    <t>(1)</t>
    <phoneticPr fontId="3"/>
  </si>
  <si>
    <t>(2)</t>
    <phoneticPr fontId="3"/>
  </si>
  <si>
    <t>(3)</t>
    <phoneticPr fontId="3"/>
  </si>
  <si>
    <t>食</t>
    <rPh sb="0" eb="1">
      <t>ショク</t>
    </rPh>
    <phoneticPr fontId="3"/>
  </si>
  <si>
    <t>繊</t>
    <rPh sb="0" eb="1">
      <t>セン</t>
    </rPh>
    <phoneticPr fontId="3"/>
  </si>
  <si>
    <t>化</t>
    <rPh sb="0" eb="1">
      <t>カ</t>
    </rPh>
    <phoneticPr fontId="3"/>
  </si>
  <si>
    <t>石</t>
    <rPh sb="0" eb="1">
      <t>イシ</t>
    </rPh>
    <phoneticPr fontId="3"/>
  </si>
  <si>
    <t>窯</t>
    <rPh sb="0" eb="1">
      <t>カマ</t>
    </rPh>
    <phoneticPr fontId="3"/>
  </si>
  <si>
    <t>金</t>
    <rPh sb="0" eb="1">
      <t>キン</t>
    </rPh>
    <phoneticPr fontId="3"/>
  </si>
  <si>
    <t>電</t>
    <rPh sb="0" eb="1">
      <t>デン</t>
    </rPh>
    <phoneticPr fontId="3"/>
  </si>
  <si>
    <t>輸</t>
    <rPh sb="0" eb="1">
      <t>ユ</t>
    </rPh>
    <phoneticPr fontId="3"/>
  </si>
  <si>
    <t>他</t>
    <rPh sb="0" eb="1">
      <t>ホカ</t>
    </rPh>
    <phoneticPr fontId="3"/>
  </si>
  <si>
    <t>(4)</t>
    <phoneticPr fontId="3"/>
  </si>
  <si>
    <t>農</t>
    <rPh sb="0" eb="1">
      <t>ノウ</t>
    </rPh>
    <phoneticPr fontId="3"/>
  </si>
  <si>
    <t>林</t>
    <rPh sb="0" eb="1">
      <t>リン</t>
    </rPh>
    <phoneticPr fontId="3"/>
  </si>
  <si>
    <t>水</t>
    <rPh sb="0" eb="1">
      <t>スイ</t>
    </rPh>
    <phoneticPr fontId="3"/>
  </si>
  <si>
    <t xml:space="preserve"> （参　考）</t>
    <rPh sb="2" eb="3">
      <t>サン</t>
    </rPh>
    <rPh sb="4" eb="5">
      <t>コウ</t>
    </rPh>
    <phoneticPr fontId="3"/>
  </si>
  <si>
    <t>　第１次産業</t>
    <rPh sb="1" eb="2">
      <t>ダイ</t>
    </rPh>
    <rPh sb="3" eb="4">
      <t>ジ</t>
    </rPh>
    <rPh sb="4" eb="6">
      <t>サンギョウ</t>
    </rPh>
    <phoneticPr fontId="3"/>
  </si>
  <si>
    <t>　第２次産業</t>
    <rPh sb="1" eb="2">
      <t>ダイ</t>
    </rPh>
    <rPh sb="3" eb="4">
      <t>ジ</t>
    </rPh>
    <rPh sb="4" eb="6">
      <t>サンギョウ</t>
    </rPh>
    <phoneticPr fontId="3"/>
  </si>
  <si>
    <t>　第３次産業</t>
    <rPh sb="1" eb="2">
      <t>ダイ</t>
    </rPh>
    <rPh sb="3" eb="4">
      <t>ジ</t>
    </rPh>
    <rPh sb="4" eb="6">
      <t>サンギョウ</t>
    </rPh>
    <phoneticPr fontId="3"/>
  </si>
  <si>
    <t>（参　考）</t>
    <rPh sb="1" eb="2">
      <t>サン</t>
    </rPh>
    <rPh sb="3" eb="4">
      <t>コウ</t>
    </rPh>
    <phoneticPr fontId="3"/>
  </si>
  <si>
    <t>（１）－１　経済活動別県内総生産（名目）</t>
    <rPh sb="17" eb="19">
      <t>メイモク</t>
    </rPh>
    <phoneticPr fontId="3"/>
  </si>
  <si>
    <t>（１）－３　経済活動別県内総生産（デフレーター：連鎖方式）</t>
    <rPh sb="6" eb="8">
      <t>ケイザイ</t>
    </rPh>
    <rPh sb="8" eb="10">
      <t>カツドウ</t>
    </rPh>
    <rPh sb="10" eb="11">
      <t>ベツ</t>
    </rPh>
    <rPh sb="11" eb="13">
      <t>ケンナイ</t>
    </rPh>
    <rPh sb="13" eb="16">
      <t>ソウセイサン</t>
    </rPh>
    <rPh sb="24" eb="26">
      <t>レンサ</t>
    </rPh>
    <rPh sb="26" eb="28">
      <t>ホウシキ</t>
    </rPh>
    <phoneticPr fontId="3"/>
  </si>
  <si>
    <t>（２）　県民所得および県民可処分所得の分配</t>
    <rPh sb="11" eb="13">
      <t>ケンミン</t>
    </rPh>
    <rPh sb="13" eb="16">
      <t>カショブン</t>
    </rPh>
    <rPh sb="16" eb="18">
      <t>ショトク</t>
    </rPh>
    <rPh sb="19" eb="21">
      <t>ブンパイ</t>
    </rPh>
    <phoneticPr fontId="3"/>
  </si>
  <si>
    <t>（３）－１　県内総生産 （支出側、名目）</t>
    <rPh sb="9" eb="11">
      <t>セイサン</t>
    </rPh>
    <rPh sb="13" eb="15">
      <t>シシュツ</t>
    </rPh>
    <rPh sb="15" eb="16">
      <t>ガワ</t>
    </rPh>
    <rPh sb="17" eb="18">
      <t>ナ</t>
    </rPh>
    <rPh sb="18" eb="19">
      <t>メ</t>
    </rPh>
    <phoneticPr fontId="4"/>
  </si>
  <si>
    <t>２　主 要 系 列 表</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</si>
  <si>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</si>
  <si>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</si>
  <si>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</si>
  <si>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</si>
  <si>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</si>
  <si>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</si>
  <si>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</si>
  <si>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</si>
  <si>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</si>
  <si>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</si>
  <si>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 xml:space="preserve"> </t>
    <phoneticPr fontId="3"/>
  </si>
  <si>
    <t>①</t>
    <phoneticPr fontId="3"/>
  </si>
  <si>
    <t>②</t>
    <phoneticPr fontId="3"/>
  </si>
  <si>
    <t>③</t>
    <phoneticPr fontId="3"/>
  </si>
  <si>
    <t>④</t>
    <phoneticPr fontId="3"/>
  </si>
  <si>
    <t>　     b アルコール飲料・たばこ</t>
  </si>
  <si>
    <t xml:space="preserve">     　c 被服・履物</t>
  </si>
  <si>
    <t>　     d 住居・電気・ガス・水道</t>
  </si>
  <si>
    <t xml:space="preserve">     　e 家具・家庭用機器・家事サービス</t>
  </si>
  <si>
    <t>　     f 保健・医療</t>
  </si>
  <si>
    <t>　     g 交通</t>
  </si>
  <si>
    <t>　　（再掲）</t>
    <rPh sb="3" eb="5">
      <t>サイケイ</t>
    </rPh>
    <phoneticPr fontId="3"/>
  </si>
  <si>
    <t>　　　家計最終消費支出（除く持ち家の帰属家賃）</t>
    <rPh sb="3" eb="5">
      <t>カケイ</t>
    </rPh>
    <rPh sb="5" eb="7">
      <t>サイシュウ</t>
    </rPh>
    <rPh sb="7" eb="9">
      <t>ショウヒ</t>
    </rPh>
    <rPh sb="9" eb="11">
      <t>シシュツ</t>
    </rPh>
    <rPh sb="12" eb="13">
      <t>ノゾ</t>
    </rPh>
    <rPh sb="14" eb="15">
      <t>モ</t>
    </rPh>
    <rPh sb="16" eb="17">
      <t>イエ</t>
    </rPh>
    <rPh sb="18" eb="20">
      <t>キゾク</t>
    </rPh>
    <rPh sb="20" eb="22">
      <t>ヤチン</t>
    </rPh>
    <phoneticPr fontId="3"/>
  </si>
  <si>
    <t>　　　持ち家の帰属家賃</t>
    <rPh sb="3" eb="4">
      <t>モ</t>
    </rPh>
    <rPh sb="5" eb="6">
      <t>イエ</t>
    </rPh>
    <rPh sb="7" eb="9">
      <t>キゾク</t>
    </rPh>
    <rPh sb="9" eb="11">
      <t>ヤチン</t>
    </rPh>
    <phoneticPr fontId="3"/>
  </si>
  <si>
    <t>k</t>
    <phoneticPr fontId="3"/>
  </si>
  <si>
    <t>l</t>
    <phoneticPr fontId="3"/>
  </si>
  <si>
    <t>　(1)民間法人企業</t>
    <phoneticPr fontId="3"/>
  </si>
  <si>
    <t xml:space="preserve"> （注）　 第１次産業：農林水産業</t>
    <rPh sb="2" eb="3">
      <t>チュウ</t>
    </rPh>
    <rPh sb="6" eb="7">
      <t>ダイ</t>
    </rPh>
    <rPh sb="8" eb="9">
      <t>ジ</t>
    </rPh>
    <rPh sb="9" eb="11">
      <t>サンギョウ</t>
    </rPh>
    <rPh sb="12" eb="14">
      <t>ノウリン</t>
    </rPh>
    <rPh sb="14" eb="17">
      <t>スイサンギョウ</t>
    </rPh>
    <phoneticPr fontId="3"/>
  </si>
  <si>
    <t>　　　　  第２次産業：鉱業、製造業、建設業</t>
    <rPh sb="6" eb="7">
      <t>ダイ</t>
    </rPh>
    <rPh sb="8" eb="9">
      <t>ジ</t>
    </rPh>
    <rPh sb="9" eb="11">
      <t>サンギョウ</t>
    </rPh>
    <rPh sb="12" eb="14">
      <t>コウギョウ</t>
    </rPh>
    <rPh sb="15" eb="18">
      <t>セイゾウギョウ</t>
    </rPh>
    <rPh sb="19" eb="22">
      <t>ケンセツギョウ</t>
    </rPh>
    <phoneticPr fontId="3"/>
  </si>
  <si>
    <t>(2)</t>
    <phoneticPr fontId="3"/>
  </si>
  <si>
    <t>(1)</t>
    <phoneticPr fontId="3"/>
  </si>
  <si>
    <t>a</t>
    <phoneticPr fontId="3"/>
  </si>
  <si>
    <t>(a)</t>
    <phoneticPr fontId="3"/>
  </si>
  <si>
    <t>(b)</t>
    <phoneticPr fontId="3"/>
  </si>
  <si>
    <t>b</t>
    <phoneticPr fontId="3"/>
  </si>
  <si>
    <t>　(実数）</t>
    <phoneticPr fontId="3"/>
  </si>
  <si>
    <t>　(構成比）</t>
    <phoneticPr fontId="3"/>
  </si>
  <si>
    <t xml:space="preserve"> （単位：％）</t>
    <phoneticPr fontId="3"/>
  </si>
  <si>
    <t>（構成比）</t>
    <phoneticPr fontId="3"/>
  </si>
  <si>
    <t>　　　　　　　</t>
    <phoneticPr fontId="3"/>
  </si>
  <si>
    <t>　４ 財貨・サービスの移出入（純）・統計上の不突合</t>
    <phoneticPr fontId="3"/>
  </si>
  <si>
    <t>　５ 県内総生産（支出側）　（１＋２＋３＋４）　</t>
    <rPh sb="6" eb="8">
      <t>セイサン</t>
    </rPh>
    <rPh sb="9" eb="11">
      <t>シシュツ</t>
    </rPh>
    <rPh sb="11" eb="12">
      <t>ガワ</t>
    </rPh>
    <phoneticPr fontId="3"/>
  </si>
  <si>
    <t xml:space="preserve"> ４ 県民所得（要素費用表示）　（１＋２＋３）　</t>
    <phoneticPr fontId="3"/>
  </si>
  <si>
    <t xml:space="preserve"> </t>
    <phoneticPr fontId="3"/>
  </si>
  <si>
    <t xml:space="preserve"> ８ 県民可処分所得　（６＋７）</t>
    <phoneticPr fontId="3"/>
  </si>
  <si>
    <t>　 (2) 対家計民間非営利団体最終消費支出</t>
    <phoneticPr fontId="3"/>
  </si>
  <si>
    <t>平成２３年度</t>
    <rPh sb="0" eb="2">
      <t>ヘイセイ</t>
    </rPh>
    <rPh sb="4" eb="6">
      <t>ネンド</t>
    </rPh>
    <phoneticPr fontId="3"/>
  </si>
  <si>
    <t>（対前年度増加率）</t>
  </si>
  <si>
    <t>（対前年度増加率）</t>
    <phoneticPr fontId="3"/>
  </si>
  <si>
    <t>(対前年度増加率)</t>
  </si>
  <si>
    <t>　（対前年度増加率)</t>
  </si>
  <si>
    <t>平成２４年度</t>
    <rPh sb="0" eb="2">
      <t>ヘイセイ</t>
    </rPh>
    <rPh sb="4" eb="6">
      <t>ネンド</t>
    </rPh>
    <phoneticPr fontId="3"/>
  </si>
  <si>
    <t/>
  </si>
  <si>
    <t>　　ｂ　支払（消費者負債利子）</t>
    <rPh sb="7" eb="10">
      <t>ショウヒシャ</t>
    </rPh>
    <rPh sb="10" eb="12">
      <t>フサイ</t>
    </rPh>
    <rPh sb="12" eb="14">
      <t>リシ</t>
    </rPh>
    <phoneticPr fontId="3"/>
  </si>
  <si>
    <t>平成２５年度</t>
    <rPh sb="0" eb="2">
      <t>ヘイセイ</t>
    </rPh>
    <rPh sb="4" eb="6">
      <t>ネンド</t>
    </rPh>
    <phoneticPr fontId="3"/>
  </si>
  <si>
    <t>　 (2) 統計上の不突合</t>
    <rPh sb="6" eb="9">
      <t>トウケイジョウ</t>
    </rPh>
    <rPh sb="10" eb="11">
      <t>フ</t>
    </rPh>
    <rPh sb="11" eb="12">
      <t>トツ</t>
    </rPh>
    <rPh sb="12" eb="13">
      <t>ゴウ</t>
    </rPh>
    <phoneticPr fontId="3"/>
  </si>
  <si>
    <t>　 (1) 財貨・サービスの移出入（純）</t>
    <rPh sb="6" eb="8">
      <t>ザイカ</t>
    </rPh>
    <rPh sb="14" eb="16">
      <t>イシュツ</t>
    </rPh>
    <rPh sb="16" eb="17">
      <t>ニュウ</t>
    </rPh>
    <rPh sb="18" eb="19">
      <t>ジュン</t>
    </rPh>
    <phoneticPr fontId="3"/>
  </si>
  <si>
    <t>パ</t>
  </si>
  <si>
    <t>　　　　　第２次産業：鉱業、製造業、建設業</t>
    <rPh sb="5" eb="6">
      <t>ダイ</t>
    </rPh>
    <rPh sb="7" eb="8">
      <t>ジ</t>
    </rPh>
    <rPh sb="8" eb="10">
      <t>サンギョウ</t>
    </rPh>
    <rPh sb="11" eb="13">
      <t>コウギョウ</t>
    </rPh>
    <rPh sb="14" eb="17">
      <t>セイゾウギョウ</t>
    </rPh>
    <rPh sb="18" eb="21">
      <t>ケンセツギョウ</t>
    </rPh>
    <phoneticPr fontId="3"/>
  </si>
  <si>
    <t>平成２６年度</t>
    <rPh sb="0" eb="2">
      <t>ヘイセイ</t>
    </rPh>
    <rPh sb="4" eb="6">
      <t>ネンド</t>
    </rPh>
    <phoneticPr fontId="3"/>
  </si>
  <si>
    <t>平成２７年度</t>
    <rPh sb="0" eb="2">
      <t>ヘイセイ</t>
    </rPh>
    <rPh sb="4" eb="6">
      <t>ネンド</t>
    </rPh>
    <phoneticPr fontId="3"/>
  </si>
  <si>
    <t xml:space="preserve"> 1 農林水産業</t>
    <phoneticPr fontId="3"/>
  </si>
  <si>
    <t xml:space="preserve"> 2 鉱業</t>
    <rPh sb="3" eb="5">
      <t>コウギョウ</t>
    </rPh>
    <phoneticPr fontId="3"/>
  </si>
  <si>
    <t xml:space="preserve"> 3 製造業</t>
    <rPh sb="3" eb="5">
      <t>セイゾウ</t>
    </rPh>
    <rPh sb="5" eb="6">
      <t>ギョウ</t>
    </rPh>
    <phoneticPr fontId="3"/>
  </si>
  <si>
    <t xml:space="preserve">    (1)農業</t>
    <phoneticPr fontId="3"/>
  </si>
  <si>
    <t xml:space="preserve">    (2)林業</t>
    <phoneticPr fontId="3"/>
  </si>
  <si>
    <t xml:space="preserve">    (3)水産業</t>
    <phoneticPr fontId="3"/>
  </si>
  <si>
    <t xml:space="preserve">    (1)食料品</t>
    <phoneticPr fontId="3"/>
  </si>
  <si>
    <t xml:space="preserve">    (4)化学</t>
    <phoneticPr fontId="3"/>
  </si>
  <si>
    <t xml:space="preserve">    (5)石油・石炭製品</t>
    <phoneticPr fontId="3"/>
  </si>
  <si>
    <t xml:space="preserve">    (6)窯業・土石製品</t>
    <phoneticPr fontId="3"/>
  </si>
  <si>
    <t xml:space="preserve">    (8)金属製品</t>
    <phoneticPr fontId="3"/>
  </si>
  <si>
    <t xml:space="preserve">    (9)はん用・生産用・業務用機械</t>
    <rPh sb="9" eb="10">
      <t>ヨウ</t>
    </rPh>
    <rPh sb="11" eb="14">
      <t>セイサンヨウ</t>
    </rPh>
    <rPh sb="15" eb="18">
      <t>ギョウムヨウ</t>
    </rPh>
    <rPh sb="18" eb="20">
      <t>キカイ</t>
    </rPh>
    <phoneticPr fontId="3"/>
  </si>
  <si>
    <t xml:space="preserve">    (10)電子部品・デバイス</t>
    <rPh sb="8" eb="10">
      <t>デンシ</t>
    </rPh>
    <rPh sb="10" eb="12">
      <t>ブヒン</t>
    </rPh>
    <phoneticPr fontId="3"/>
  </si>
  <si>
    <t xml:space="preserve">    (11)電気機械</t>
    <phoneticPr fontId="3"/>
  </si>
  <si>
    <t xml:space="preserve">    (12)情報・通信機器</t>
    <rPh sb="8" eb="10">
      <t>ジョウホウ</t>
    </rPh>
    <rPh sb="11" eb="13">
      <t>ツウシン</t>
    </rPh>
    <rPh sb="13" eb="15">
      <t>キキ</t>
    </rPh>
    <phoneticPr fontId="3"/>
  </si>
  <si>
    <t xml:space="preserve">    (13)輸送用機械</t>
    <phoneticPr fontId="3"/>
  </si>
  <si>
    <t xml:space="preserve">    (15)その他の製造業</t>
    <rPh sb="12" eb="15">
      <t>セイゾウギョウ</t>
    </rPh>
    <phoneticPr fontId="3"/>
  </si>
  <si>
    <t>10 金融・保険業</t>
    <phoneticPr fontId="3"/>
  </si>
  <si>
    <t>11 不動産業</t>
    <phoneticPr fontId="3"/>
  </si>
  <si>
    <t xml:space="preserve"> 9 情報通信業</t>
    <rPh sb="3" eb="5">
      <t>ジョウホウ</t>
    </rPh>
    <rPh sb="5" eb="7">
      <t>ツウシン</t>
    </rPh>
    <phoneticPr fontId="3"/>
  </si>
  <si>
    <t xml:space="preserve"> 8 宿泊・飲食サービス業</t>
    <rPh sb="3" eb="5">
      <t>シュクハク</t>
    </rPh>
    <rPh sb="6" eb="8">
      <t>インショク</t>
    </rPh>
    <rPh sb="12" eb="13">
      <t>ギョウ</t>
    </rPh>
    <phoneticPr fontId="3"/>
  </si>
  <si>
    <t>13 公務</t>
    <rPh sb="3" eb="5">
      <t>コウム</t>
    </rPh>
    <phoneticPr fontId="3"/>
  </si>
  <si>
    <t>12 専門・科学技術、業務支援サービス業</t>
    <rPh sb="3" eb="5">
      <t>センモン</t>
    </rPh>
    <rPh sb="6" eb="8">
      <t>カガク</t>
    </rPh>
    <rPh sb="8" eb="10">
      <t>ギジュツ</t>
    </rPh>
    <rPh sb="11" eb="13">
      <t>ギョウム</t>
    </rPh>
    <rPh sb="13" eb="15">
      <t>シエン</t>
    </rPh>
    <rPh sb="19" eb="20">
      <t>ギョウ</t>
    </rPh>
    <phoneticPr fontId="3"/>
  </si>
  <si>
    <t>14 教育</t>
    <rPh sb="3" eb="5">
      <t>キョウイク</t>
    </rPh>
    <phoneticPr fontId="3"/>
  </si>
  <si>
    <t>15 保健衛生・社会事業</t>
    <rPh sb="3" eb="5">
      <t>ホケン</t>
    </rPh>
    <rPh sb="5" eb="7">
      <t>エイセイ</t>
    </rPh>
    <rPh sb="8" eb="10">
      <t>シャカイ</t>
    </rPh>
    <rPh sb="10" eb="12">
      <t>ジギョウ</t>
    </rPh>
    <phoneticPr fontId="3"/>
  </si>
  <si>
    <t>16 その他のサービス</t>
    <rPh sb="5" eb="6">
      <t>タ</t>
    </rPh>
    <phoneticPr fontId="3"/>
  </si>
  <si>
    <t>18 輸入品に課される税・関税</t>
    <phoneticPr fontId="3"/>
  </si>
  <si>
    <t>19 (控除)総資本形成に係る消費税</t>
    <phoneticPr fontId="3"/>
  </si>
  <si>
    <t>20 県内総生産（17+18-19）</t>
    <phoneticPr fontId="3"/>
  </si>
  <si>
    <t xml:space="preserve"> １ 雇用者報酬</t>
    <rPh sb="3" eb="6">
      <t>コヨウシャ</t>
    </rPh>
    <phoneticPr fontId="3"/>
  </si>
  <si>
    <t>　③その他の投資所得（受取）</t>
    <phoneticPr fontId="3"/>
  </si>
  <si>
    <t>　　ｃ 持ち家</t>
    <phoneticPr fontId="3"/>
  </si>
  <si>
    <t>　　ｂ その他の産業（非農林水産・非金融）</t>
    <phoneticPr fontId="3"/>
  </si>
  <si>
    <t>　３ 県内総資本形成</t>
    <phoneticPr fontId="3"/>
  </si>
  <si>
    <t>　 (2) 在庫変動</t>
    <phoneticPr fontId="3"/>
  </si>
  <si>
    <t>(1)</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</si>
  <si>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</si>
  <si>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</si>
  <si>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</si>
  <si>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</si>
  <si>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</si>
  <si>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</si>
  <si>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</si>
  <si>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</si>
  <si>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</si>
  <si>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</si>
  <si>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</si>
  <si>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</si>
  <si>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(2)</t>
    <phoneticPr fontId="3"/>
  </si>
  <si>
    <t>(a)</t>
    <phoneticPr fontId="3"/>
  </si>
  <si>
    <t>(b)</t>
    <phoneticPr fontId="3"/>
  </si>
  <si>
    <t>　　　　　　　</t>
    <phoneticPr fontId="3"/>
  </si>
  <si>
    <t>　(対前年度増加率）</t>
    <phoneticPr fontId="3"/>
  </si>
  <si>
    <t xml:space="preserve">    (7)一次金属</t>
    <rPh sb="7" eb="9">
      <t>イチジ</t>
    </rPh>
    <rPh sb="9" eb="11">
      <t>キンゾク</t>
    </rPh>
    <phoneticPr fontId="4"/>
  </si>
  <si>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</si>
  <si>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</si>
  <si>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</si>
  <si>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</si>
  <si>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</si>
  <si>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</si>
  <si>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</si>
  <si>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</si>
  <si>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</si>
  <si>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</si>
  <si>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</si>
  <si>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</si>
  <si>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</si>
  <si>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</si>
  <si>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</si>
  <si>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</si>
  <si>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印</t>
    <rPh sb="0" eb="1">
      <t>イン</t>
    </rPh>
    <phoneticPr fontId="3"/>
  </si>
  <si>
    <t>情</t>
    <rPh sb="0" eb="1">
      <t>ジョウ</t>
    </rPh>
    <phoneticPr fontId="3"/>
  </si>
  <si>
    <t>気</t>
    <rPh sb="0" eb="1">
      <t>キ</t>
    </rPh>
    <phoneticPr fontId="3"/>
  </si>
  <si>
    <t>子</t>
    <rPh sb="0" eb="1">
      <t>コ</t>
    </rPh>
    <phoneticPr fontId="3"/>
  </si>
  <si>
    <t>は</t>
    <phoneticPr fontId="3"/>
  </si>
  <si>
    <t>一</t>
    <rPh sb="0" eb="1">
      <t>１</t>
    </rPh>
    <phoneticPr fontId="3"/>
  </si>
  <si>
    <t>ガ</t>
    <phoneticPr fontId="3"/>
  </si>
  <si>
    <t>卸</t>
    <rPh sb="0" eb="1">
      <t>オロシ</t>
    </rPh>
    <phoneticPr fontId="3"/>
  </si>
  <si>
    <t>小</t>
    <rPh sb="0" eb="1">
      <t>ショウ</t>
    </rPh>
    <phoneticPr fontId="3"/>
  </si>
  <si>
    <t>通</t>
    <rPh sb="0" eb="1">
      <t>ツウ</t>
    </rPh>
    <phoneticPr fontId="3"/>
  </si>
  <si>
    <t>住</t>
    <rPh sb="0" eb="1">
      <t>スミ</t>
    </rPh>
    <phoneticPr fontId="3"/>
  </si>
  <si>
    <t>他</t>
    <phoneticPr fontId="3"/>
  </si>
  <si>
    <t>18</t>
    <phoneticPr fontId="3"/>
  </si>
  <si>
    <t>19</t>
    <phoneticPr fontId="3"/>
  </si>
  <si>
    <t>20</t>
    <phoneticPr fontId="3"/>
  </si>
  <si>
    <t xml:space="preserve"> 4 電気・ガス・水道・廃棄物処理業</t>
    <rPh sb="12" eb="15">
      <t>ハイキブツ</t>
    </rPh>
    <rPh sb="15" eb="17">
      <t>ショリ</t>
    </rPh>
    <phoneticPr fontId="3"/>
  </si>
  <si>
    <t xml:space="preserve"> 6 卸売・小売業</t>
    <phoneticPr fontId="3"/>
  </si>
  <si>
    <t>　４ 財貨・サービスの移出入（純）・統計上の不突合・開差</t>
    <rPh sb="26" eb="27">
      <t>カイ</t>
    </rPh>
    <rPh sb="27" eb="28">
      <t>サ</t>
    </rPh>
    <phoneticPr fontId="3"/>
  </si>
  <si>
    <t>21　開　差（20-17-18+19）</t>
    <rPh sb="3" eb="4">
      <t>カイ</t>
    </rPh>
    <rPh sb="5" eb="6">
      <t>サ</t>
    </rPh>
    <phoneticPr fontId="3"/>
  </si>
  <si>
    <t xml:space="preserve"> 5 建設業</t>
    <phoneticPr fontId="3"/>
  </si>
  <si>
    <t xml:space="preserve"> 7 運輸・郵便業</t>
    <rPh sb="6" eb="8">
      <t>ユウビン</t>
    </rPh>
    <rPh sb="8" eb="9">
      <t>ギョウ</t>
    </rPh>
    <phoneticPr fontId="3"/>
  </si>
  <si>
    <t>平成２８年度</t>
    <rPh sb="0" eb="2">
      <t>ヘイセイ</t>
    </rPh>
    <rPh sb="4" eb="6">
      <t>ネンド</t>
    </rPh>
    <phoneticPr fontId="3"/>
  </si>
  <si>
    <t xml:space="preserve">    (2)繊維製品</t>
    <rPh sb="9" eb="11">
      <t>セイヒン</t>
    </rPh>
    <phoneticPr fontId="3"/>
  </si>
  <si>
    <t xml:space="preserve">    (3)パルプ・紙・紙加工品</t>
    <rPh sb="13" eb="14">
      <t>カミ</t>
    </rPh>
    <rPh sb="14" eb="16">
      <t>カコウ</t>
    </rPh>
    <rPh sb="16" eb="17">
      <t>ヒン</t>
    </rPh>
    <phoneticPr fontId="3"/>
  </si>
  <si>
    <t>平成２９年度</t>
    <rPh sb="0" eb="2">
      <t>ヘイセイ</t>
    </rPh>
    <rPh sb="4" eb="6">
      <t>ネンド</t>
    </rPh>
    <phoneticPr fontId="3"/>
  </si>
  <si>
    <t>　　　    第３次産業：電気・ガス・水道・廃棄物処理業、卸売・小売業～その他のサービス</t>
    <rPh sb="7" eb="8">
      <t>ダイ</t>
    </rPh>
    <rPh sb="9" eb="10">
      <t>ジ</t>
    </rPh>
    <rPh sb="10" eb="12">
      <t>サンギョウ</t>
    </rPh>
    <rPh sb="13" eb="15">
      <t>デンキ</t>
    </rPh>
    <rPh sb="19" eb="21">
      <t>スイドウ</t>
    </rPh>
    <rPh sb="22" eb="25">
      <t>ハイキブツ</t>
    </rPh>
    <rPh sb="25" eb="27">
      <t>ショリ</t>
    </rPh>
    <rPh sb="27" eb="28">
      <t>ギョウ</t>
    </rPh>
    <rPh sb="38" eb="39">
      <t>タ</t>
    </rPh>
    <phoneticPr fontId="3"/>
  </si>
  <si>
    <t>17 小計</t>
    <phoneticPr fontId="3"/>
  </si>
  <si>
    <t>17 小計</t>
    <phoneticPr fontId="3"/>
  </si>
  <si>
    <t>20 県内総生産</t>
    <phoneticPr fontId="3"/>
  </si>
  <si>
    <t>平成３０年度</t>
    <rPh sb="0" eb="2">
      <t>ヘイセイ</t>
    </rPh>
    <rPh sb="4" eb="6">
      <t>ネンド</t>
    </rPh>
    <phoneticPr fontId="3"/>
  </si>
  <si>
    <t>令和元年度</t>
    <rPh sb="0" eb="2">
      <t>レイワ</t>
    </rPh>
    <rPh sb="2" eb="4">
      <t>ガンネン</t>
    </rPh>
    <rPh sb="4" eb="5">
      <t>ド</t>
    </rPh>
    <phoneticPr fontId="3"/>
  </si>
  <si>
    <t xml:space="preserve">    (14)印刷業</t>
    <rPh sb="8" eb="10">
      <t>インサツ</t>
    </rPh>
    <rPh sb="10" eb="11">
      <t>ギョウ</t>
    </rPh>
    <phoneticPr fontId="3"/>
  </si>
  <si>
    <t xml:space="preserve"> ３ 企業所得</t>
    <phoneticPr fontId="3"/>
  </si>
  <si>
    <t xml:space="preserve"> ５ 生産・輸入品に課される税（控除）補助金（地方政府）</t>
    <rPh sb="23" eb="25">
      <t>チホウ</t>
    </rPh>
    <rPh sb="25" eb="27">
      <t>セイフ</t>
    </rPh>
    <phoneticPr fontId="3"/>
  </si>
  <si>
    <t xml:space="preserve"> ６ 県民所得（第１次所得バランス）　（４＋５）　</t>
    <rPh sb="8" eb="9">
      <t>ダイ</t>
    </rPh>
    <rPh sb="10" eb="11">
      <t>ジ</t>
    </rPh>
    <rPh sb="11" eb="13">
      <t>ショトク</t>
    </rPh>
    <phoneticPr fontId="3"/>
  </si>
  <si>
    <t xml:space="preserve"> ７ 経常移転の受取（純）</t>
    <rPh sb="8" eb="10">
      <t>ウケトリ</t>
    </rPh>
    <phoneticPr fontId="3"/>
  </si>
  <si>
    <t>　(2) 一般政府（地方政府等）</t>
    <rPh sb="10" eb="12">
      <t>チホウ</t>
    </rPh>
    <rPh sb="12" eb="14">
      <t>セイフ</t>
    </rPh>
    <rPh sb="14" eb="15">
      <t>トウ</t>
    </rPh>
    <phoneticPr fontId="3"/>
  </si>
  <si>
    <t>　(2) 一般政府（地方政府等）</t>
    <rPh sb="10" eb="15">
      <t>チホウセイフトウ</t>
    </rPh>
    <phoneticPr fontId="3"/>
  </si>
  <si>
    <t>　県民総所得（市場価格表示）</t>
    <rPh sb="1" eb="3">
      <t>ケンミン</t>
    </rPh>
    <rPh sb="3" eb="6">
      <t>ソウショトク</t>
    </rPh>
    <rPh sb="7" eb="9">
      <t>シジョウ</t>
    </rPh>
    <rPh sb="9" eb="11">
      <t>カカク</t>
    </rPh>
    <rPh sb="11" eb="13">
      <t>ヒョウジ</t>
    </rPh>
    <phoneticPr fontId="3"/>
  </si>
  <si>
    <t>（注）1 県民総所得（市場価格表示）＝県民所得（要素費用表示）＋固定資本減耗＋生産・輸入品に課される税（控除）補助金（中央政府、地方政府）</t>
    <rPh sb="15" eb="17">
      <t>ヒョウジ</t>
    </rPh>
    <rPh sb="59" eb="61">
      <t>チュウオウ</t>
    </rPh>
    <rPh sb="61" eb="63">
      <t>セイフ</t>
    </rPh>
    <rPh sb="64" eb="66">
      <t>チホウ</t>
    </rPh>
    <rPh sb="66" eb="68">
      <t>セイフ</t>
    </rPh>
    <phoneticPr fontId="3"/>
  </si>
  <si>
    <t>（注）2 企業所得は、営業余剰・混合所得に財産所得の受取を加え、財産所得の支払を控除したもの。</t>
    <phoneticPr fontId="3"/>
  </si>
  <si>
    <t xml:space="preserve">（注）4「市場価格表示」とは、市場で取引される価格による評価方法であり、市場における財貨・サービスの取引に係る要素全般で構成する価格構造を反映した表示である。
</t>
    <phoneticPr fontId="3"/>
  </si>
  <si>
    <t>　(3) 家計（個人企業を含む）</t>
    <phoneticPr fontId="3"/>
  </si>
  <si>
    <t>　(1) 一般政府（地方政府等）</t>
    <rPh sb="10" eb="14">
      <t>チホウセイフ</t>
    </rPh>
    <rPh sb="14" eb="15">
      <t>トウ</t>
    </rPh>
    <phoneticPr fontId="3"/>
  </si>
  <si>
    <t>(1)</t>
  </si>
  <si>
    <t>(2)</t>
  </si>
  <si>
    <t>　     a 食料・非アルコール</t>
    <phoneticPr fontId="3"/>
  </si>
  <si>
    <t>　     h 情報・通信</t>
    <rPh sb="8" eb="10">
      <t>ジョウホウ</t>
    </rPh>
    <phoneticPr fontId="3"/>
  </si>
  <si>
    <t>　     i 娯楽・スポーツ・文化</t>
    <phoneticPr fontId="3"/>
  </si>
  <si>
    <t xml:space="preserve">     　j 教育サービス</t>
    <phoneticPr fontId="3"/>
  </si>
  <si>
    <t xml:space="preserve">     　k 外食・宿泊サービス</t>
    <phoneticPr fontId="3"/>
  </si>
  <si>
    <t>　     l 保険・金融サービス</t>
    <rPh sb="8" eb="10">
      <t>ホケン</t>
    </rPh>
    <rPh sb="11" eb="13">
      <t>キンユウ</t>
    </rPh>
    <phoneticPr fontId="3"/>
  </si>
  <si>
    <t>　２ 地方政府等最終消費支出</t>
    <rPh sb="3" eb="5">
      <t>チホウ</t>
    </rPh>
    <rPh sb="5" eb="7">
      <t>セイフ</t>
    </rPh>
    <rPh sb="7" eb="8">
      <t>トウ</t>
    </rPh>
    <phoneticPr fontId="3"/>
  </si>
  <si>
    <t>　　　(ｃ) 一般政府（中央政府等、地方政府等）</t>
    <rPh sb="12" eb="16">
      <t>チュウオウセイフ</t>
    </rPh>
    <rPh sb="16" eb="17">
      <t>トウ</t>
    </rPh>
    <rPh sb="18" eb="23">
      <t>チホウセイフトウ</t>
    </rPh>
    <phoneticPr fontId="3"/>
  </si>
  <si>
    <t>　県民総所得（市場価格表示）</t>
    <rPh sb="11" eb="13">
      <t>ヒョウジ</t>
    </rPh>
    <phoneticPr fontId="3"/>
  </si>
  <si>
    <t>　域外からの要素所得（純）</t>
    <rPh sb="1" eb="2">
      <t>イキ</t>
    </rPh>
    <rPh sb="6" eb="8">
      <t>ヨウソ</t>
    </rPh>
    <phoneticPr fontId="3"/>
  </si>
  <si>
    <t>　　　ｂ　公的（公的企業・一般政府（中央政府等、地方政府等））</t>
    <phoneticPr fontId="3"/>
  </si>
  <si>
    <t>m</t>
    <phoneticPr fontId="3"/>
  </si>
  <si>
    <t>（注）1  「中央政府等」は、中央政府と全国社会保障基金である。</t>
    <phoneticPr fontId="3"/>
  </si>
  <si>
    <t>（注）2  「地方政府等」は、地方政府と地方社会保障基金である。</t>
    <phoneticPr fontId="3"/>
  </si>
  <si>
    <t>（注） 実質では、４．は開差を含め、「財貨・サービスの移出入（純）・統計上の不突合・開差」と表章し、（再掲）及び（参考）は表章しない。</t>
    <phoneticPr fontId="3"/>
  </si>
  <si>
    <t>（３）－２　県内総生産 （支出側、実質：連鎖方式） ＜平成２７暦年基準＞</t>
    <rPh sb="6" eb="8">
      <t>ケンナイ</t>
    </rPh>
    <rPh sb="9" eb="11">
      <t>セイサン</t>
    </rPh>
    <rPh sb="13" eb="15">
      <t>シシュツ</t>
    </rPh>
    <rPh sb="15" eb="16">
      <t>ガワ</t>
    </rPh>
    <rPh sb="17" eb="19">
      <t>ジッシツ</t>
    </rPh>
    <rPh sb="20" eb="22">
      <t>レンサ</t>
    </rPh>
    <rPh sb="22" eb="24">
      <t>ホウシキ</t>
    </rPh>
    <rPh sb="27" eb="29">
      <t>ヘイセイ</t>
    </rPh>
    <rPh sb="31" eb="32">
      <t>レキ</t>
    </rPh>
    <rPh sb="32" eb="33">
      <t>ネン</t>
    </rPh>
    <rPh sb="33" eb="35">
      <t>キジュン</t>
    </rPh>
    <phoneticPr fontId="4"/>
  </si>
  <si>
    <t>（３）－３　県内総生産（支出側、デフレーター）＜平成２７暦年基準＞</t>
    <rPh sb="6" eb="8">
      <t>ケンナイ</t>
    </rPh>
    <rPh sb="8" eb="11">
      <t>ソウセイサン</t>
    </rPh>
    <rPh sb="12" eb="14">
      <t>シシュツ</t>
    </rPh>
    <rPh sb="14" eb="15">
      <t>ガワ</t>
    </rPh>
    <phoneticPr fontId="3"/>
  </si>
  <si>
    <t>　５ 県内総生産（支出側）</t>
    <phoneticPr fontId="3"/>
  </si>
  <si>
    <t>（３）－３　県内総生産（支出側、デフレーター：連鎖方式）＜平成２７暦年基準＞</t>
    <rPh sb="6" eb="8">
      <t>ケンナイ</t>
    </rPh>
    <rPh sb="8" eb="11">
      <t>ソウセイサン</t>
    </rPh>
    <rPh sb="12" eb="14">
      <t>シシュツ</t>
    </rPh>
    <rPh sb="14" eb="15">
      <t>ガワ</t>
    </rPh>
    <rPh sb="23" eb="25">
      <t>レンサ</t>
    </rPh>
    <rPh sb="25" eb="27">
      <t>ホウシキ</t>
    </rPh>
    <phoneticPr fontId="3"/>
  </si>
  <si>
    <t>令和２年度</t>
    <rPh sb="0" eb="2">
      <t>レイワ</t>
    </rPh>
    <rPh sb="3" eb="5">
      <t>ネンド</t>
    </rPh>
    <rPh sb="4" eb="5">
      <t>ド</t>
    </rPh>
    <phoneticPr fontId="3"/>
  </si>
  <si>
    <t xml:space="preserve"> 1 農林水産業</t>
  </si>
  <si>
    <t xml:space="preserve">    (1)農業</t>
  </si>
  <si>
    <t xml:space="preserve">    (2)林業</t>
  </si>
  <si>
    <t xml:space="preserve">    (3)水産業</t>
  </si>
  <si>
    <t xml:space="preserve">    (1)食料品</t>
  </si>
  <si>
    <t xml:space="preserve">    (4)化学</t>
  </si>
  <si>
    <t xml:space="preserve">    (5)石油・石炭製品</t>
  </si>
  <si>
    <t xml:space="preserve">    (6)窯業・土石製品</t>
  </si>
  <si>
    <t xml:space="preserve">    (8)金属製品</t>
  </si>
  <si>
    <t xml:space="preserve">    (11)電気機械</t>
  </si>
  <si>
    <t xml:space="preserve">    (13)輸送用機械</t>
  </si>
  <si>
    <t xml:space="preserve"> 5 建設業</t>
  </si>
  <si>
    <t xml:space="preserve"> 6 卸売・小売業</t>
  </si>
  <si>
    <t>10 金融・保険業</t>
  </si>
  <si>
    <t>11 不動産業</t>
  </si>
  <si>
    <t>15 保健衛生・社会事業</t>
  </si>
  <si>
    <t>16 その他のサービス</t>
  </si>
  <si>
    <t>　　　    第３次産業：電気・ガス・水道・廃棄物処理業、卸売・小売業～その他のサービス</t>
  </si>
  <si>
    <t xml:space="preserve"> １ 雇用者報酬</t>
  </si>
  <si>
    <t>　(1) 一般政府（地方政府等）</t>
  </si>
  <si>
    <t>　　ｂ　支払（消費者負債利子）</t>
  </si>
  <si>
    <t>　③その他の投資所得（受取）</t>
  </si>
  <si>
    <t xml:space="preserve"> ３ 企業所得</t>
  </si>
  <si>
    <t>　(1)民間法人企業</t>
  </si>
  <si>
    <t>　　ｂ その他の産業（非農林水産・非金融）</t>
  </si>
  <si>
    <t>　　ｃ 持ち家</t>
  </si>
  <si>
    <t xml:space="preserve"> ４ 県民所得（要素費用表示）　（１＋２＋３）　</t>
  </si>
  <si>
    <t xml:space="preserve"> ５ 生産・輸入品に課される税（控除）補助金（地方政府）</t>
  </si>
  <si>
    <t xml:space="preserve"> ６ 県民所得（第１次所得バランス）　（４＋５）　</t>
  </si>
  <si>
    <t xml:space="preserve"> ７ 経常移転の受取（純）</t>
  </si>
  <si>
    <t>　(2) 一般政府（地方政府等）</t>
  </si>
  <si>
    <t>　(3) 家計（個人企業を含む）</t>
  </si>
  <si>
    <t xml:space="preserve"> ８ 県民可処分所得　（６＋７）</t>
  </si>
  <si>
    <t>（参　考）</t>
  </si>
  <si>
    <t>　県民総所得（市場価格表示）</t>
  </si>
  <si>
    <t>（注）1 県民総所得（市場価格表示）＝県民所得（要素費用表示）＋固定資本減耗＋生産・輸入品に課される税（控除）補助金（中央政府、地方政府）</t>
  </si>
  <si>
    <t>（注）2 企業所得は、営業余剰・混合所得に財産所得の受取を加え、財産所得の支払を控除したもの。</t>
  </si>
  <si>
    <t xml:space="preserve">（注）4「市場価格表示」とは、市場で取引される価格による評価方法であり、市場における財貨・サービスの取引に係る要素全般で構成する価格構造を反映した表示である。
</t>
  </si>
  <si>
    <t>　     a 食料・非アルコール</t>
  </si>
  <si>
    <t>　     h 情報・通信</t>
  </si>
  <si>
    <t>　     i 娯楽・スポーツ・文化</t>
  </si>
  <si>
    <t xml:space="preserve">     　j 教育サービス</t>
  </si>
  <si>
    <t xml:space="preserve">     　k 外食・宿泊サービス</t>
  </si>
  <si>
    <t>　     l 保険・金融サービス</t>
  </si>
  <si>
    <t>　　　家計最終消費支出（除く持ち家の帰属家賃）</t>
  </si>
  <si>
    <t>　　　持ち家の帰属家賃</t>
  </si>
  <si>
    <t>　 (2) 対家計民間非営利団体最終消費支出</t>
  </si>
  <si>
    <t>　２ 地方政府等最終消費支出</t>
  </si>
  <si>
    <t>　３ 県内総資本形成</t>
  </si>
  <si>
    <t>　　　(ｃ) 一般政府（中央政府等、地方政府等）</t>
  </si>
  <si>
    <t>　 (2) 在庫変動</t>
  </si>
  <si>
    <t>　　　ｂ　公的（公的企業・一般政府（中央政府等、地方政府等））</t>
  </si>
  <si>
    <t>　４ 財貨・サービスの移出入（純）・統計上の不突合</t>
  </si>
  <si>
    <t>　 (1) 財貨・サービスの移出入（純）</t>
  </si>
  <si>
    <t>　 (2) 統計上の不突合</t>
  </si>
  <si>
    <t>　　　　　　　</t>
  </si>
  <si>
    <t>　５ 県内総生産（支出側）　（１＋２＋３＋４）　</t>
  </si>
  <si>
    <t>　域外からの要素所得（純）</t>
  </si>
  <si>
    <t>　４ 財貨・サービスの移出入（純）・統計上の不突合・開差</t>
  </si>
  <si>
    <t>（注） 実質では、４．は開差を含め、「財貨・サービスの移出入（純）・統計上の不突合・開差」と表章し、（再掲）及び（参考）は表章しない。</t>
  </si>
  <si>
    <t>　５ 県内総生産（支出側）</t>
  </si>
  <si>
    <t>令和３年度</t>
    <rPh sb="0" eb="2">
      <t>レイワ</t>
    </rPh>
    <rPh sb="3" eb="5">
      <t>ネンド</t>
    </rPh>
    <rPh sb="4" eb="5">
      <t>ド</t>
    </rPh>
    <phoneticPr fontId="3"/>
  </si>
  <si>
    <t>（１）－２　経済活動別県内総生産（実質：連鎖方式）　平成２７暦年連鎖価格</t>
    <rPh sb="17" eb="19">
      <t>ジッシツ</t>
    </rPh>
    <rPh sb="20" eb="22">
      <t>レンサ</t>
    </rPh>
    <rPh sb="22" eb="24">
      <t>ホウシキ</t>
    </rPh>
    <rPh sb="26" eb="28">
      <t>ヘイセイ</t>
    </rPh>
    <rPh sb="30" eb="32">
      <t>レキネン</t>
    </rPh>
    <rPh sb="32" eb="34">
      <t>レンサ</t>
    </rPh>
    <rPh sb="34" eb="36">
      <t>カカク</t>
    </rPh>
    <phoneticPr fontId="3"/>
  </si>
  <si>
    <t xml:space="preserve"> （平成27暦年＝100）</t>
    <rPh sb="2" eb="4">
      <t>ヘイセイ</t>
    </rPh>
    <rPh sb="6" eb="8">
      <t>レキネン</t>
    </rPh>
    <phoneticPr fontId="3"/>
  </si>
  <si>
    <t>（単位：百万円）</t>
    <rPh sb="1" eb="3">
      <t>タンイ</t>
    </rPh>
    <rPh sb="4" eb="7">
      <t>ヒャクマンエン</t>
    </rPh>
    <phoneticPr fontId="3"/>
  </si>
  <si>
    <t>※連鎖方式では理論上加法整合性がないため、開差項目を設けている。</t>
    <rPh sb="1" eb="3">
      <t>レンサ</t>
    </rPh>
    <rPh sb="3" eb="5">
      <t>ホウシキ</t>
    </rPh>
    <rPh sb="7" eb="9">
      <t>リロン</t>
    </rPh>
    <rPh sb="9" eb="10">
      <t>ジョウ</t>
    </rPh>
    <rPh sb="10" eb="12">
      <t>カホウ</t>
    </rPh>
    <rPh sb="12" eb="15">
      <t>セイゴウセイ</t>
    </rPh>
    <rPh sb="21" eb="23">
      <t>カイサ</t>
    </rPh>
    <rPh sb="23" eb="25">
      <t>コウモク</t>
    </rPh>
    <rPh sb="26" eb="27">
      <t>モウ</t>
    </rPh>
    <phoneticPr fontId="3"/>
  </si>
  <si>
    <t>(再掲：加法整合性はない。）</t>
    <rPh sb="1" eb="3">
      <t>サイケイ</t>
    </rPh>
    <rPh sb="4" eb="6">
      <t>カホウ</t>
    </rPh>
    <rPh sb="6" eb="9">
      <t>セイゴウセイ</t>
    </rPh>
    <phoneticPr fontId="3"/>
  </si>
  <si>
    <t>（単位：千円）</t>
    <rPh sb="1" eb="3">
      <t>タンイ</t>
    </rPh>
    <rPh sb="4" eb="5">
      <t>セン</t>
    </rPh>
    <rPh sb="5" eb="6">
      <t>エン</t>
    </rPh>
    <phoneticPr fontId="3"/>
  </si>
  <si>
    <t xml:space="preserve"> 一人当たり県民所得</t>
    <rPh sb="1" eb="3">
      <t>ヒトリ</t>
    </rPh>
    <phoneticPr fontId="3"/>
  </si>
  <si>
    <t>Ⅲ　統 計 表</t>
    <phoneticPr fontId="31"/>
  </si>
  <si>
    <t>主要系列表</t>
    <phoneticPr fontId="31"/>
  </si>
  <si>
    <t>実数</t>
    <rPh sb="0" eb="2">
      <t>ジッスウ</t>
    </rPh>
    <phoneticPr fontId="31"/>
  </si>
  <si>
    <t>構成比（％）</t>
    <rPh sb="0" eb="3">
      <t>コウセイヒ</t>
    </rPh>
    <phoneticPr fontId="31"/>
  </si>
  <si>
    <t>対前年度
増加率（％）</t>
    <rPh sb="0" eb="4">
      <t>タイゼンネンド</t>
    </rPh>
    <rPh sb="5" eb="8">
      <t>ゾウカリツ</t>
    </rPh>
    <phoneticPr fontId="31"/>
  </si>
  <si>
    <r>
      <t>　　　区　　　分　</t>
    </r>
    <r>
      <rPr>
        <sz val="12"/>
        <rFont val="BIZ UDPゴシック"/>
        <family val="3"/>
        <charset val="128"/>
      </rPr>
      <t>　</t>
    </r>
    <phoneticPr fontId="3"/>
  </si>
  <si>
    <r>
      <t xml:space="preserve">17 小計
</t>
    </r>
    <r>
      <rPr>
        <sz val="12"/>
        <rFont val="BIZ UD明朝 Medium"/>
        <family val="1"/>
        <charset val="128"/>
      </rPr>
      <t>（1+2+3+4+5+6+7+8+9+10+11+12+13+14+15+16）</t>
    </r>
    <phoneticPr fontId="3"/>
  </si>
  <si>
    <t>(c)</t>
    <phoneticPr fontId="3"/>
  </si>
  <si>
    <t>　     m 個別ケア・社会保護・その他</t>
    <rPh sb="8" eb="10">
      <t>コベツ</t>
    </rPh>
    <rPh sb="13" eb="15">
      <t>シャカイ</t>
    </rPh>
    <rPh sb="15" eb="17">
      <t>ホゴ</t>
    </rPh>
    <phoneticPr fontId="3"/>
  </si>
  <si>
    <t>　     m 個別ケア・社会保護・その他</t>
    <phoneticPr fontId="3"/>
  </si>
  <si>
    <t xml:space="preserve">    (1)電気業</t>
    <rPh sb="7" eb="9">
      <t>デンキ</t>
    </rPh>
    <rPh sb="9" eb="10">
      <t>ギョウ</t>
    </rPh>
    <phoneticPr fontId="3"/>
  </si>
  <si>
    <t xml:space="preserve">    (2)ガス・水道・廃棄物処理業</t>
    <rPh sb="10" eb="12">
      <t>スイドウ</t>
    </rPh>
    <rPh sb="13" eb="16">
      <t>ハイキブツ</t>
    </rPh>
    <rPh sb="16" eb="18">
      <t>ショリ</t>
    </rPh>
    <rPh sb="18" eb="19">
      <t>ギョウ</t>
    </rPh>
    <phoneticPr fontId="3"/>
  </si>
  <si>
    <t xml:space="preserve">    (1)通信・放送業</t>
    <rPh sb="7" eb="9">
      <t>ツウシン</t>
    </rPh>
    <rPh sb="10" eb="13">
      <t>ホウソウギョウ</t>
    </rPh>
    <phoneticPr fontId="3"/>
  </si>
  <si>
    <t xml:space="preserve">    (2)情報サービス、映像音声文字情報制作業</t>
    <rPh sb="7" eb="9">
      <t>ジョウホウ</t>
    </rPh>
    <rPh sb="16" eb="18">
      <t>オンセイ</t>
    </rPh>
    <phoneticPr fontId="3"/>
  </si>
  <si>
    <t xml:space="preserve">    (1)住宅賃貸業</t>
  </si>
  <si>
    <t xml:space="preserve">    (1)住宅賃貸業</t>
    <phoneticPr fontId="3"/>
  </si>
  <si>
    <t xml:space="preserve">    (2)その他の不動産業</t>
    <rPh sb="9" eb="10">
      <t>タ</t>
    </rPh>
    <rPh sb="11" eb="14">
      <t>フドウサン</t>
    </rPh>
    <rPh sb="14" eb="15">
      <t>ギョウ</t>
    </rPh>
    <phoneticPr fontId="3"/>
  </si>
  <si>
    <t xml:space="preserve">    (1)卸売業</t>
    <phoneticPr fontId="3"/>
  </si>
  <si>
    <t xml:space="preserve">    (2)小売業</t>
    <rPh sb="7" eb="8">
      <t>ショウ</t>
    </rPh>
    <phoneticPr fontId="3"/>
  </si>
  <si>
    <t xml:space="preserve">    (1)卸売業</t>
    <phoneticPr fontId="3"/>
  </si>
  <si>
    <t>　(1) 非金融法人企業および金融機関</t>
    <phoneticPr fontId="3"/>
  </si>
  <si>
    <t>　(1)生産・輸入品に課される税</t>
    <rPh sb="4" eb="6">
      <t>セイサン</t>
    </rPh>
    <rPh sb="7" eb="10">
      <t>ユニュウヒン</t>
    </rPh>
    <rPh sb="11" eb="12">
      <t>カ</t>
    </rPh>
    <rPh sb="15" eb="16">
      <t>ゼイ</t>
    </rPh>
    <phoneticPr fontId="3"/>
  </si>
  <si>
    <t>　(2)（控除）補助金</t>
    <rPh sb="5" eb="7">
      <t>コウジョ</t>
    </rPh>
    <rPh sb="8" eb="11">
      <t>ホジョキン</t>
    </rPh>
    <phoneticPr fontId="3"/>
  </si>
  <si>
    <t>（注）3「地方政府等」は、地方政府と地方社会保障基金である。</t>
    <phoneticPr fontId="3"/>
  </si>
  <si>
    <t xml:space="preserve"> 　    m 個別ケア・社会保護・その他</t>
    <phoneticPr fontId="3"/>
  </si>
  <si>
    <t>　     m 個別ケア・社会保護・その他</t>
    <phoneticPr fontId="3"/>
  </si>
  <si>
    <t>（注）3「地方政府等」は、地方政府と地方社会保障基金である。</t>
    <phoneticPr fontId="3"/>
  </si>
  <si>
    <t>-</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</si>
</sst>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quot;¥&quot;#,##0.00_);[Red]\(&quot;¥&quot;#,##0.00\)"/>
    <numFmt numFmtId="178" formatCode="#,##0.0_ "/>
    <numFmt numFmtId="179" formatCode="#,##0.0;&quot;▲ &quot;#,##0.0"/>
    <numFmt numFmtId="180" formatCode="0.0;&quot;▲ &quot;0.0"/>
    <numFmt numFmtId="181" formatCode="#,##0;&quot;▲ &quot;#,##0"/>
    <numFmt numFmtId="182" formatCode="#,##0.0"/>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明朝"/>
      <family val="1"/>
      <charset val="128"/>
    </font>
    <font>
      <b/>
      <sz val="14"/>
      <name val="ＭＳ Ｐゴシック"/>
      <family val="3"/>
      <charset val="128"/>
    </font>
    <font>
      <sz val="14"/>
      <name val="ＭＳ Ｐゴシック"/>
      <family val="3"/>
      <charset val="128"/>
    </font>
    <font>
      <u/>
      <sz val="8.25"/>
      <color indexed="12"/>
      <name val="明朝"/>
      <family val="1"/>
      <charset val="128"/>
    </font>
    <font>
      <u/>
      <sz val="8.25"/>
      <color indexed="36"/>
      <name val="明朝"/>
      <family val="1"/>
      <charset val="128"/>
    </font>
    <font>
      <sz val="16"/>
      <name val="ＭＳ Ｐゴシック"/>
      <family val="3"/>
      <charset val="128"/>
    </font>
    <font>
      <sz val="14"/>
      <name val="ＭＳ Ｐ明朝"/>
      <family val="1"/>
      <charset val="128"/>
    </font>
    <font>
      <sz val="13"/>
      <name val="ＭＳ Ｐ明朝"/>
      <family val="1"/>
      <charset val="128"/>
    </font>
    <font>
      <sz val="13"/>
      <name val="ＭＳ Ｐゴシック"/>
      <family val="3"/>
      <charset val="128"/>
    </font>
    <font>
      <sz val="16"/>
      <name val="ＭＳ Ｐ明朝"/>
      <family val="1"/>
      <charset val="128"/>
    </font>
    <font>
      <sz val="14"/>
      <color theme="2" tint="-0.249977111117893"/>
      <name val="ＭＳ Ｐ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明朝"/>
      <family val="1"/>
      <charset val="128"/>
    </font>
    <font>
      <sz val="11"/>
      <name val="ＭＳ 明朝"/>
      <family val="1"/>
      <charset val="128"/>
    </font>
    <font>
      <sz val="11"/>
      <name val="ＭＳ ゴシック"/>
      <family val="3"/>
      <charset val="128"/>
    </font>
    <font>
      <b/>
      <sz val="11"/>
      <name val="ＭＳ 明朝"/>
      <family val="1"/>
      <charset val="128"/>
    </font>
    <font>
      <b/>
      <sz val="11"/>
      <name val="ＭＳ ゴシック"/>
      <family val="3"/>
      <charset val="128"/>
    </font>
    <font>
      <b/>
      <sz val="18"/>
      <name val="BIZ UDPゴシック"/>
      <family val="3"/>
      <charset val="128"/>
    </font>
    <font>
      <sz val="16"/>
      <name val="BIZ UDPゴシック"/>
      <family val="3"/>
      <charset val="128"/>
    </font>
    <font>
      <sz val="14"/>
      <name val="BIZ UDPゴシック"/>
      <family val="3"/>
      <charset val="128"/>
    </font>
    <font>
      <sz val="12"/>
      <name val="BIZ UDPゴシック"/>
      <family val="3"/>
      <charset val="128"/>
    </font>
    <font>
      <sz val="14"/>
      <name val="BIZ UD明朝 Medium"/>
      <family val="1"/>
      <charset val="128"/>
    </font>
    <font>
      <sz val="12"/>
      <name val="BIZ UD明朝 Medium"/>
      <family val="1"/>
      <charset val="128"/>
    </font>
    <font>
      <sz val="13"/>
      <name val="BIZ UD明朝 Medium"/>
      <family val="1"/>
      <charset val="128"/>
    </font>
    <font>
      <sz val="16"/>
      <name val="BIZ UDゴシック"/>
      <family val="3"/>
      <charset val="128"/>
    </font>
    <font>
      <sz val="11"/>
      <name val="BIZ UDゴシック"/>
      <family val="3"/>
      <charset val="128"/>
    </font>
    <font>
      <sz val="11"/>
      <name val="BIZ UD明朝 Medium"/>
      <family val="1"/>
      <charset val="128"/>
    </font>
    <font>
      <sz val="9"/>
      <name val="BIZ UDゴシック"/>
      <family val="3"/>
      <charset val="128"/>
    </font>
    <font>
      <sz val="10"/>
      <name val="BIZ UDゴシック"/>
      <family val="3"/>
      <charset val="128"/>
    </font>
    <font>
      <b/>
      <sz val="11"/>
      <name val="BIZ UD明朝 Medium"/>
      <family val="1"/>
      <charset val="128"/>
    </font>
    <font>
      <b/>
      <sz val="8"/>
      <name val="BIZ UD明朝 Medium"/>
      <family val="1"/>
      <charset val="128"/>
    </font>
    <font>
      <b/>
      <sz val="10"/>
      <name val="BIZ UD明朝 Medium"/>
      <family val="1"/>
      <charset val="128"/>
    </font>
    <font>
      <sz val="14"/>
      <name val="BIZ UDP明朝 Medium"/>
      <family val="1"/>
      <charset val="128"/>
    </font>
    <font>
      <sz val="11"/>
      <name val="BIZ UDP明朝 Medium"/>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s>
  <cellStyleXfs count="49">
    <xf numFmtId="0" fontId="0" fillId="0" borderId="0" applyNumberFormat="0" applyFont="0" applyBorder="0" applyAlignment="0" applyProtection="0"/>
    <xf numFmtId="0" fontId="7" fillId="0" borderId="0" applyNumberFormat="0" applyFill="0" applyBorder="0" applyAlignment="0" applyProtection="0">
      <alignment vertical="top"/>
      <protection locked="0"/>
    </xf>
    <xf numFmtId="38" fontId="2" fillId="0" borderId="0" applyFont="0" applyFill="0" applyBorder="0" applyAlignment="0" applyProtection="0"/>
    <xf numFmtId="0" fontId="8" fillId="0" borderId="0" applyNumberFormat="0" applyFill="0" applyBorder="0" applyAlignment="0" applyProtection="0">
      <alignment vertical="top"/>
      <protection locked="0"/>
    </xf>
    <xf numFmtId="40" fontId="2" fillId="0" borderId="0" applyFont="0" applyFill="0" applyBorder="0" applyAlignment="0" applyProtection="0">
      <alignment vertical="center"/>
    </xf>
    <xf numFmtId="177" fontId="2" fillId="0" borderId="0" applyFont="0" applyFill="0" applyBorder="0" applyAlignment="0" applyProtection="0">
      <alignment vertical="center"/>
    </xf>
    <xf numFmtId="176" fontId="2" fillId="0" borderId="0" applyFont="0" applyFill="0" applyBorder="0" applyAlignment="0" applyProtection="0">
      <alignment vertical="center"/>
    </xf>
    <xf numFmtId="9" fontId="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15" applyNumberFormat="0" applyAlignment="0" applyProtection="0">
      <alignment vertical="center"/>
    </xf>
    <xf numFmtId="0" fontId="23" fillId="6" borderId="16" applyNumberFormat="0" applyAlignment="0" applyProtection="0">
      <alignment vertical="center"/>
    </xf>
    <xf numFmtId="0" fontId="24" fillId="6" borderId="15" applyNumberFormat="0" applyAlignment="0" applyProtection="0">
      <alignment vertical="center"/>
    </xf>
    <xf numFmtId="0" fontId="25" fillId="0" borderId="17" applyNumberFormat="0" applyFill="0" applyAlignment="0" applyProtection="0">
      <alignment vertical="center"/>
    </xf>
    <xf numFmtId="0" fontId="26" fillId="7" borderId="18" applyNumberFormat="0" applyAlignment="0" applyProtection="0">
      <alignment vertical="center"/>
    </xf>
    <xf numFmtId="0" fontId="27" fillId="0" borderId="0" applyNumberFormat="0" applyFill="0" applyBorder="0" applyAlignment="0" applyProtection="0">
      <alignment vertical="center"/>
    </xf>
    <xf numFmtId="0" fontId="2" fillId="8" borderId="19" applyNumberFormat="0" applyFont="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30" fillId="32" borderId="0" applyNumberFormat="0" applyBorder="0" applyAlignment="0" applyProtection="0">
      <alignment vertical="center"/>
    </xf>
  </cellStyleXfs>
  <cellXfs count="311">
    <xf numFmtId="0" fontId="0" fillId="0" borderId="0" xfId="0"/>
    <xf numFmtId="0" fontId="6" fillId="0" borderId="0" xfId="0" applyFont="1" applyFill="1"/>
    <xf numFmtId="0" fontId="5" fillId="0" borderId="0" xfId="0" applyFont="1" applyFill="1"/>
    <xf numFmtId="0" fontId="6" fillId="0" borderId="0" xfId="0" applyFont="1" applyFill="1" applyAlignment="1">
      <alignment horizontal="right"/>
    </xf>
    <xf numFmtId="0" fontId="6" fillId="0" borderId="0" xfId="0" applyFont="1" applyFill="1" applyAlignment="1">
      <alignment vertical="center"/>
    </xf>
    <xf numFmtId="0" fontId="6" fillId="0" borderId="1" xfId="0" applyFont="1" applyFill="1" applyBorder="1"/>
    <xf numFmtId="0" fontId="6" fillId="0" borderId="1" xfId="0" applyFont="1" applyFill="1" applyBorder="1" applyAlignment="1">
      <alignment horizontal="right"/>
    </xf>
    <xf numFmtId="0" fontId="10" fillId="0" borderId="0" xfId="0" applyFont="1" applyFill="1"/>
    <xf numFmtId="0" fontId="10" fillId="0" borderId="4" xfId="0" applyFont="1" applyFill="1" applyBorder="1"/>
    <xf numFmtId="0" fontId="10" fillId="0" borderId="5" xfId="0" applyFont="1" applyFill="1" applyBorder="1"/>
    <xf numFmtId="181" fontId="10" fillId="0" borderId="6" xfId="0" applyNumberFormat="1" applyFont="1" applyFill="1" applyBorder="1"/>
    <xf numFmtId="0" fontId="10" fillId="0" borderId="7" xfId="0" applyFont="1" applyFill="1" applyBorder="1"/>
    <xf numFmtId="181" fontId="10" fillId="0" borderId="0" xfId="0" applyNumberFormat="1" applyFont="1" applyFill="1" applyBorder="1"/>
    <xf numFmtId="0" fontId="6" fillId="0" borderId="0" xfId="0" applyFont="1" applyFill="1" applyBorder="1"/>
    <xf numFmtId="0" fontId="6" fillId="0" borderId="0" xfId="0" applyFont="1" applyFill="1" applyBorder="1" applyAlignment="1">
      <alignment horizontal="right"/>
    </xf>
    <xf numFmtId="0" fontId="10" fillId="0" borderId="0" xfId="0" applyFont="1" applyFill="1" applyAlignment="1">
      <alignment vertical="center"/>
    </xf>
    <xf numFmtId="180" fontId="10" fillId="0" borderId="1" xfId="0" applyNumberFormat="1" applyFont="1" applyFill="1" applyBorder="1"/>
    <xf numFmtId="0" fontId="10" fillId="0" borderId="0" xfId="0" applyFont="1" applyFill="1" applyBorder="1"/>
    <xf numFmtId="0" fontId="10" fillId="0" borderId="6" xfId="0" applyFont="1" applyFill="1" applyBorder="1"/>
    <xf numFmtId="180" fontId="10" fillId="0" borderId="0" xfId="0" applyNumberFormat="1" applyFont="1" applyFill="1"/>
    <xf numFmtId="180" fontId="10" fillId="0" borderId="0" xfId="0" applyNumberFormat="1" applyFont="1" applyFill="1" applyBorder="1"/>
    <xf numFmtId="180" fontId="10" fillId="0" borderId="6" xfId="0" applyNumberFormat="1" applyFont="1" applyFill="1" applyBorder="1"/>
    <xf numFmtId="0" fontId="9" fillId="0" borderId="0" xfId="0" applyFont="1" applyFill="1"/>
    <xf numFmtId="0" fontId="11" fillId="0" borderId="0" xfId="0" applyFont="1" applyFill="1"/>
    <xf numFmtId="0" fontId="12" fillId="0" borderId="0" xfId="0" applyFont="1" applyFill="1"/>
    <xf numFmtId="0" fontId="9" fillId="0" borderId="0" xfId="0" applyFont="1" applyFill="1" applyBorder="1"/>
    <xf numFmtId="0" fontId="9" fillId="0" borderId="0" xfId="0" applyFont="1" applyFill="1" applyBorder="1" applyAlignment="1">
      <alignment horizontal="right"/>
    </xf>
    <xf numFmtId="180" fontId="11" fillId="0" borderId="0" xfId="0" applyNumberFormat="1" applyFont="1" applyFill="1"/>
    <xf numFmtId="181" fontId="10" fillId="0" borderId="9" xfId="0" applyNumberFormat="1" applyFont="1" applyFill="1" applyBorder="1" applyAlignment="1">
      <alignment horizontal="center"/>
    </xf>
    <xf numFmtId="181" fontId="10" fillId="0" borderId="0" xfId="0" applyNumberFormat="1" applyFont="1" applyFill="1"/>
    <xf numFmtId="181" fontId="10" fillId="0" borderId="10" xfId="0" applyNumberFormat="1" applyFont="1" applyFill="1" applyBorder="1" applyAlignment="1">
      <alignment horizontal="center"/>
    </xf>
    <xf numFmtId="181" fontId="10" fillId="0" borderId="11" xfId="0" applyNumberFormat="1" applyFont="1" applyFill="1" applyBorder="1" applyAlignment="1">
      <alignment horizontal="center"/>
    </xf>
    <xf numFmtId="181" fontId="10" fillId="0" borderId="0" xfId="0" applyNumberFormat="1" applyFont="1" applyFill="1" applyBorder="1" applyAlignment="1"/>
    <xf numFmtId="179" fontId="10" fillId="0" borderId="0" xfId="0" applyNumberFormat="1" applyFont="1" applyFill="1" applyAlignment="1"/>
    <xf numFmtId="179" fontId="10" fillId="0" borderId="1" xfId="0" applyNumberFormat="1" applyFont="1" applyFill="1" applyBorder="1" applyAlignment="1"/>
    <xf numFmtId="179" fontId="10" fillId="0" borderId="6" xfId="0" applyNumberFormat="1" applyFont="1" applyFill="1" applyBorder="1" applyAlignment="1"/>
    <xf numFmtId="179" fontId="10" fillId="0" borderId="0" xfId="0" applyNumberFormat="1" applyFont="1" applyFill="1" applyBorder="1" applyAlignment="1"/>
    <xf numFmtId="0" fontId="10" fillId="0" borderId="10" xfId="0" applyFont="1" applyFill="1" applyBorder="1"/>
    <xf numFmtId="0" fontId="11" fillId="0" borderId="0" xfId="0" applyFont="1" applyFill="1" applyBorder="1"/>
    <xf numFmtId="179" fontId="10" fillId="0" borderId="0" xfId="0" applyNumberFormat="1" applyFont="1" applyFill="1"/>
    <xf numFmtId="179" fontId="10" fillId="0" borderId="1" xfId="0" applyNumberFormat="1" applyFont="1" applyFill="1" applyBorder="1"/>
    <xf numFmtId="179" fontId="10" fillId="0" borderId="6" xfId="0" applyNumberFormat="1" applyFont="1" applyFill="1" applyBorder="1"/>
    <xf numFmtId="0" fontId="10" fillId="0" borderId="5" xfId="0" applyFont="1" applyFill="1" applyBorder="1" applyAlignment="1">
      <alignment horizontal="right"/>
    </xf>
    <xf numFmtId="3" fontId="6" fillId="0" borderId="0" xfId="0" applyNumberFormat="1" applyFont="1" applyFill="1" applyBorder="1"/>
    <xf numFmtId="0" fontId="6" fillId="0" borderId="1" xfId="0" applyFont="1" applyFill="1" applyBorder="1" applyAlignment="1">
      <alignment horizontal="left"/>
    </xf>
    <xf numFmtId="178" fontId="6" fillId="0" borderId="0" xfId="0" applyNumberFormat="1" applyFont="1" applyFill="1" applyBorder="1"/>
    <xf numFmtId="0" fontId="9" fillId="0" borderId="0" xfId="0" applyFont="1" applyFill="1" applyBorder="1" applyAlignment="1">
      <alignment horizontal="center"/>
    </xf>
    <xf numFmtId="0" fontId="12" fillId="0" borderId="0" xfId="0" applyFont="1" applyFill="1" applyBorder="1" applyAlignment="1">
      <alignment horizontal="center"/>
    </xf>
    <xf numFmtId="181" fontId="11" fillId="0" borderId="9" xfId="0" applyNumberFormat="1" applyFont="1" applyFill="1" applyBorder="1" applyAlignment="1">
      <alignment horizontal="center"/>
    </xf>
    <xf numFmtId="0" fontId="11" fillId="0" borderId="0" xfId="0" applyFont="1" applyFill="1" applyBorder="1" applyAlignment="1">
      <alignment horizontal="center"/>
    </xf>
    <xf numFmtId="181" fontId="11" fillId="0" borderId="0" xfId="0" quotePrefix="1" applyNumberFormat="1" applyFont="1" applyFill="1" applyBorder="1" applyAlignment="1">
      <alignment horizontal="center"/>
    </xf>
    <xf numFmtId="181" fontId="11" fillId="0" borderId="10" xfId="0" applyNumberFormat="1" applyFont="1" applyFill="1" applyBorder="1" applyAlignment="1">
      <alignment horizontal="center"/>
    </xf>
    <xf numFmtId="181" fontId="11" fillId="0" borderId="11" xfId="0" applyNumberFormat="1" applyFont="1" applyFill="1" applyBorder="1" applyAlignment="1">
      <alignment horizontal="center"/>
    </xf>
    <xf numFmtId="181" fontId="11" fillId="0" borderId="0" xfId="0" applyNumberFormat="1" applyFont="1" applyFill="1" applyBorder="1" applyAlignment="1">
      <alignment horizontal="center"/>
    </xf>
    <xf numFmtId="3" fontId="9" fillId="0" borderId="0" xfId="0" applyNumberFormat="1" applyFont="1" applyFill="1" applyBorder="1"/>
    <xf numFmtId="178" fontId="9" fillId="0" borderId="0" xfId="0" applyNumberFormat="1" applyFont="1" applyFill="1" applyBorder="1"/>
    <xf numFmtId="0" fontId="10" fillId="0" borderId="4" xfId="0" applyFont="1" applyFill="1" applyBorder="1" applyAlignment="1">
      <alignment horizontal="right"/>
    </xf>
    <xf numFmtId="0" fontId="12" fillId="0" borderId="0" xfId="0" applyFont="1" applyFill="1" applyAlignment="1">
      <alignment horizontal="center"/>
    </xf>
    <xf numFmtId="0" fontId="12" fillId="0" borderId="1" xfId="0" applyFont="1" applyFill="1" applyBorder="1" applyAlignment="1">
      <alignment horizontal="center"/>
    </xf>
    <xf numFmtId="0" fontId="9" fillId="0" borderId="0" xfId="0" applyFont="1" applyFill="1" applyAlignment="1">
      <alignment horizontal="center"/>
    </xf>
    <xf numFmtId="0" fontId="6" fillId="0" borderId="0" xfId="0" applyFont="1" applyFill="1" applyBorder="1" applyAlignment="1">
      <alignment vertical="top"/>
    </xf>
    <xf numFmtId="181" fontId="6" fillId="0" borderId="0" xfId="0" applyNumberFormat="1" applyFont="1" applyFill="1" applyBorder="1"/>
    <xf numFmtId="0" fontId="10" fillId="0" borderId="0" xfId="0" applyFont="1" applyFill="1" applyBorder="1" applyAlignment="1">
      <alignment vertical="center"/>
    </xf>
    <xf numFmtId="181" fontId="12" fillId="0" borderId="0" xfId="0" applyNumberFormat="1" applyFont="1" applyFill="1" applyBorder="1" applyAlignment="1">
      <alignment horizontal="center"/>
    </xf>
    <xf numFmtId="49" fontId="10" fillId="0" borderId="0" xfId="0" applyNumberFormat="1" applyFont="1" applyFill="1" applyBorder="1"/>
    <xf numFmtId="0" fontId="13" fillId="0" borderId="0" xfId="0" applyFont="1" applyFill="1"/>
    <xf numFmtId="0" fontId="10" fillId="0" borderId="4" xfId="0" applyFont="1" applyFill="1" applyBorder="1" applyAlignment="1">
      <alignment wrapText="1"/>
    </xf>
    <xf numFmtId="181" fontId="10" fillId="0" borderId="0" xfId="0" applyNumberFormat="1" applyFont="1" applyFill="1" applyBorder="1" applyAlignment="1">
      <alignment horizontal="center"/>
    </xf>
    <xf numFmtId="0" fontId="11" fillId="0" borderId="6" xfId="0" applyFont="1" applyFill="1" applyBorder="1" applyAlignment="1">
      <alignment horizontal="center"/>
    </xf>
    <xf numFmtId="38" fontId="10" fillId="0" borderId="0" xfId="0" applyNumberFormat="1" applyFont="1" applyFill="1" applyBorder="1"/>
    <xf numFmtId="179" fontId="10" fillId="0" borderId="0" xfId="0" applyNumberFormat="1" applyFont="1" applyFill="1" applyBorder="1"/>
    <xf numFmtId="0" fontId="6" fillId="0" borderId="6" xfId="0" applyFont="1" applyFill="1" applyBorder="1"/>
    <xf numFmtId="181" fontId="6" fillId="0" borderId="6" xfId="0" applyNumberFormat="1" applyFont="1" applyFill="1" applyBorder="1"/>
    <xf numFmtId="181" fontId="12" fillId="0" borderId="6" xfId="0" applyNumberFormat="1" applyFont="1" applyFill="1" applyBorder="1" applyAlignment="1">
      <alignment horizontal="center"/>
    </xf>
    <xf numFmtId="0" fontId="10" fillId="0" borderId="2" xfId="0" applyFont="1" applyFill="1" applyBorder="1"/>
    <xf numFmtId="0" fontId="10" fillId="0" borderId="9" xfId="0" applyFont="1" applyFill="1" applyBorder="1"/>
    <xf numFmtId="181" fontId="10" fillId="0" borderId="8" xfId="0" applyNumberFormat="1" applyFont="1" applyFill="1" applyBorder="1" applyAlignment="1">
      <alignment horizontal="center"/>
    </xf>
    <xf numFmtId="0" fontId="13" fillId="0" borderId="0" xfId="0" applyFont="1" applyFill="1" applyBorder="1"/>
    <xf numFmtId="49" fontId="10" fillId="0" borderId="0" xfId="0" applyNumberFormat="1" applyFont="1" applyFill="1"/>
    <xf numFmtId="49" fontId="13" fillId="0" borderId="0" xfId="0" applyNumberFormat="1" applyFont="1" applyFill="1"/>
    <xf numFmtId="49" fontId="10" fillId="0" borderId="9" xfId="0" applyNumberFormat="1" applyFont="1" applyFill="1" applyBorder="1" applyAlignment="1">
      <alignment horizontal="center"/>
    </xf>
    <xf numFmtId="49" fontId="10" fillId="0" borderId="10" xfId="0" applyNumberFormat="1" applyFont="1" applyFill="1" applyBorder="1" applyAlignment="1">
      <alignment horizontal="center"/>
    </xf>
    <xf numFmtId="49" fontId="10" fillId="0" borderId="11" xfId="0" applyNumberFormat="1" applyFont="1" applyFill="1" applyBorder="1" applyAlignment="1">
      <alignment horizontal="center"/>
    </xf>
    <xf numFmtId="49" fontId="11" fillId="0" borderId="0" xfId="0" applyNumberFormat="1" applyFont="1" applyFill="1" applyBorder="1"/>
    <xf numFmtId="49" fontId="13" fillId="0" borderId="0" xfId="0" applyNumberFormat="1" applyFont="1" applyFill="1" applyBorder="1"/>
    <xf numFmtId="49" fontId="10" fillId="0" borderId="10" xfId="0" applyNumberFormat="1" applyFont="1" applyFill="1" applyBorder="1"/>
    <xf numFmtId="49" fontId="11" fillId="0" borderId="0" xfId="0" applyNumberFormat="1" applyFont="1" applyFill="1"/>
    <xf numFmtId="49" fontId="10" fillId="0" borderId="0" xfId="0" applyNumberFormat="1" applyFont="1" applyFill="1" applyBorder="1" applyAlignment="1">
      <alignment horizontal="right" vertical="center"/>
    </xf>
    <xf numFmtId="0" fontId="10" fillId="0" borderId="0" xfId="0" applyFont="1" applyFill="1" applyBorder="1" applyAlignment="1">
      <alignment horizontal="right"/>
    </xf>
    <xf numFmtId="0" fontId="10" fillId="0" borderId="6" xfId="0" applyFont="1" applyFill="1" applyBorder="1" applyAlignment="1">
      <alignment horizontal="right"/>
    </xf>
    <xf numFmtId="181" fontId="11" fillId="0" borderId="6" xfId="0" applyNumberFormat="1" applyFont="1" applyFill="1" applyBorder="1" applyAlignment="1">
      <alignment horizontal="center"/>
    </xf>
    <xf numFmtId="180" fontId="11" fillId="0" borderId="0" xfId="0" applyNumberFormat="1" applyFont="1" applyFill="1" applyBorder="1"/>
    <xf numFmtId="38" fontId="14" fillId="0" borderId="0" xfId="0" applyNumberFormat="1" applyFont="1" applyFill="1" applyBorder="1"/>
    <xf numFmtId="179" fontId="10" fillId="0" borderId="0" xfId="0" applyNumberFormat="1" applyFont="1" applyFill="1" applyBorder="1" applyAlignment="1">
      <alignment horizontal="right"/>
    </xf>
    <xf numFmtId="179" fontId="10" fillId="0" borderId="0" xfId="0" applyNumberFormat="1" applyFont="1" applyFill="1" applyAlignment="1">
      <alignment horizontal="right"/>
    </xf>
    <xf numFmtId="179" fontId="10" fillId="0" borderId="1" xfId="0" applyNumberFormat="1" applyFont="1" applyFill="1" applyBorder="1" applyAlignment="1">
      <alignment horizontal="right"/>
    </xf>
    <xf numFmtId="179" fontId="10" fillId="0" borderId="6" xfId="0" applyNumberFormat="1" applyFont="1" applyFill="1" applyBorder="1" applyAlignment="1">
      <alignment horizontal="right"/>
    </xf>
    <xf numFmtId="0" fontId="10" fillId="0" borderId="0" xfId="0" applyFont="1" applyFill="1" applyBorder="1" applyAlignment="1"/>
    <xf numFmtId="181" fontId="10" fillId="0" borderId="6" xfId="0" applyNumberFormat="1" applyFont="1" applyFill="1" applyBorder="1" applyAlignment="1">
      <alignment horizontal="right"/>
    </xf>
    <xf numFmtId="181" fontId="10" fillId="0" borderId="1" xfId="0" applyNumberFormat="1" applyFont="1" applyFill="1" applyBorder="1" applyAlignment="1">
      <alignment horizontal="right"/>
    </xf>
    <xf numFmtId="181" fontId="10" fillId="0" borderId="0" xfId="0" applyNumberFormat="1" applyFont="1" applyFill="1" applyBorder="1" applyAlignment="1">
      <alignment horizontal="right"/>
    </xf>
    <xf numFmtId="179" fontId="10" fillId="0" borderId="11" xfId="0" applyNumberFormat="1" applyFont="1" applyFill="1" applyBorder="1"/>
    <xf numFmtId="181" fontId="10" fillId="0" borderId="11" xfId="0" applyNumberFormat="1" applyFont="1" applyFill="1" applyBorder="1"/>
    <xf numFmtId="49" fontId="6" fillId="0" borderId="0" xfId="0" applyNumberFormat="1" applyFont="1" applyFill="1" applyBorder="1"/>
    <xf numFmtId="179" fontId="10" fillId="0" borderId="4" xfId="0" applyNumberFormat="1" applyFont="1" applyFill="1" applyBorder="1"/>
    <xf numFmtId="181" fontId="11" fillId="0" borderId="1" xfId="0" applyNumberFormat="1" applyFont="1" applyFill="1" applyBorder="1" applyAlignment="1">
      <alignment horizontal="center"/>
    </xf>
    <xf numFmtId="181" fontId="10" fillId="0" borderId="4" xfId="0" applyNumberFormat="1" applyFont="1" applyFill="1" applyBorder="1"/>
    <xf numFmtId="181" fontId="10" fillId="0" borderId="7" xfId="0" applyNumberFormat="1" applyFont="1" applyFill="1" applyBorder="1"/>
    <xf numFmtId="181" fontId="10" fillId="0" borderId="9" xfId="0" applyNumberFormat="1" applyFont="1" applyFill="1" applyBorder="1"/>
    <xf numFmtId="179" fontId="10" fillId="0" borderId="7" xfId="0" applyNumberFormat="1" applyFont="1" applyFill="1" applyBorder="1"/>
    <xf numFmtId="181" fontId="10" fillId="0" borderId="1" xfId="0" applyNumberFormat="1" applyFont="1" applyFill="1" applyBorder="1"/>
    <xf numFmtId="181" fontId="10" fillId="0" borderId="5" xfId="0" applyNumberFormat="1" applyFont="1" applyFill="1" applyBorder="1"/>
    <xf numFmtId="0" fontId="32" fillId="0" borderId="4" xfId="0" applyFont="1" applyFill="1" applyBorder="1"/>
    <xf numFmtId="0" fontId="5" fillId="0" borderId="0" xfId="0" applyFont="1" applyFill="1" applyBorder="1" applyAlignment="1">
      <alignment vertical="top"/>
    </xf>
    <xf numFmtId="0" fontId="33" fillId="0" borderId="0" xfId="0" applyFont="1" applyFill="1"/>
    <xf numFmtId="0" fontId="35" fillId="0" borderId="0" xfId="0" applyFont="1" applyFill="1"/>
    <xf numFmtId="0" fontId="35" fillId="0" borderId="0" xfId="0" applyFont="1" applyFill="1" applyBorder="1" applyAlignment="1">
      <alignment vertical="center"/>
    </xf>
    <xf numFmtId="49" fontId="34" fillId="0" borderId="28" xfId="0" applyNumberFormat="1" applyFont="1" applyFill="1" applyBorder="1" applyAlignment="1">
      <alignment horizontal="centerContinuous"/>
    </xf>
    <xf numFmtId="49" fontId="32" fillId="0" borderId="0" xfId="0" applyNumberFormat="1" applyFont="1" applyFill="1"/>
    <xf numFmtId="0" fontId="34" fillId="0" borderId="28" xfId="0" applyFont="1" applyFill="1" applyBorder="1" applyAlignment="1">
      <alignment horizontal="centerContinuous"/>
    </xf>
    <xf numFmtId="0" fontId="32" fillId="0" borderId="0" xfId="0" applyFont="1" applyFill="1"/>
    <xf numFmtId="0" fontId="32" fillId="0" borderId="5" xfId="0" applyFont="1" applyFill="1" applyBorder="1" applyAlignment="1">
      <alignment horizontal="center"/>
    </xf>
    <xf numFmtId="0" fontId="32" fillId="0" borderId="24" xfId="0" applyFont="1" applyFill="1" applyBorder="1"/>
    <xf numFmtId="0" fontId="32" fillId="0" borderId="22" xfId="0" applyFont="1" applyFill="1" applyBorder="1"/>
    <xf numFmtId="0" fontId="32" fillId="0" borderId="5" xfId="0" applyFont="1" applyFill="1" applyBorder="1"/>
    <xf numFmtId="49" fontId="32" fillId="0" borderId="1" xfId="0" applyNumberFormat="1" applyFont="1" applyFill="1" applyBorder="1"/>
    <xf numFmtId="49" fontId="32" fillId="0" borderId="22" xfId="0" applyNumberFormat="1" applyFont="1" applyFill="1" applyBorder="1"/>
    <xf numFmtId="49" fontId="32" fillId="0" borderId="24" xfId="0" applyNumberFormat="1" applyFont="1" applyFill="1" applyBorder="1"/>
    <xf numFmtId="49" fontId="32" fillId="0" borderId="26" xfId="0" applyNumberFormat="1" applyFont="1" applyFill="1" applyBorder="1"/>
    <xf numFmtId="49" fontId="34" fillId="0" borderId="30" xfId="0" applyNumberFormat="1" applyFont="1" applyFill="1" applyBorder="1"/>
    <xf numFmtId="49" fontId="32" fillId="0" borderId="5" xfId="0" applyNumberFormat="1" applyFont="1" applyFill="1" applyBorder="1"/>
    <xf numFmtId="0" fontId="32" fillId="0" borderId="1" xfId="0" applyFont="1" applyFill="1" applyBorder="1"/>
    <xf numFmtId="181" fontId="32" fillId="0" borderId="0" xfId="0" applyNumberFormat="1" applyFont="1" applyFill="1"/>
    <xf numFmtId="181" fontId="34" fillId="0" borderId="0" xfId="0" applyNumberFormat="1" applyFont="1" applyFill="1"/>
    <xf numFmtId="180" fontId="34" fillId="0" borderId="0" xfId="0" applyNumberFormat="1" applyFont="1" applyFill="1"/>
    <xf numFmtId="182" fontId="34" fillId="0" borderId="0" xfId="0" applyNumberFormat="1" applyFont="1" applyFill="1"/>
    <xf numFmtId="180" fontId="32" fillId="0" borderId="0" xfId="0" applyNumberFormat="1" applyFont="1" applyFill="1"/>
    <xf numFmtId="49" fontId="32" fillId="0" borderId="4" xfId="0" applyNumberFormat="1" applyFont="1" applyFill="1" applyBorder="1"/>
    <xf numFmtId="179" fontId="34" fillId="0" borderId="0" xfId="0" applyNumberFormat="1" applyFont="1" applyFill="1"/>
    <xf numFmtId="181" fontId="32" fillId="0" borderId="1" xfId="0" applyNumberFormat="1" applyFont="1" applyFill="1" applyBorder="1"/>
    <xf numFmtId="181" fontId="34" fillId="0" borderId="1" xfId="0" applyNumberFormat="1" applyFont="1" applyFill="1" applyBorder="1"/>
    <xf numFmtId="180" fontId="34" fillId="0" borderId="1" xfId="0" applyNumberFormat="1" applyFont="1" applyFill="1" applyBorder="1"/>
    <xf numFmtId="181" fontId="32" fillId="0" borderId="9" xfId="0" applyNumberFormat="1" applyFont="1" applyFill="1" applyBorder="1"/>
    <xf numFmtId="0" fontId="32" fillId="0" borderId="10" xfId="0" applyFont="1" applyFill="1" applyBorder="1"/>
    <xf numFmtId="0" fontId="34" fillId="0" borderId="1" xfId="0" applyFont="1" applyFill="1" applyBorder="1"/>
    <xf numFmtId="0" fontId="32" fillId="0" borderId="0" xfId="0" applyFont="1" applyFill="1" applyBorder="1"/>
    <xf numFmtId="0" fontId="34" fillId="0" borderId="0" xfId="0" applyFont="1" applyFill="1"/>
    <xf numFmtId="181" fontId="32" fillId="0" borderId="0" xfId="0" applyNumberFormat="1" applyFont="1" applyFill="1" applyBorder="1"/>
    <xf numFmtId="181" fontId="34" fillId="0" borderId="0" xfId="0" applyNumberFormat="1" applyFont="1" applyFill="1" applyBorder="1"/>
    <xf numFmtId="180" fontId="32" fillId="0" borderId="0" xfId="0" applyNumberFormat="1" applyFont="1" applyFill="1" applyBorder="1"/>
    <xf numFmtId="182" fontId="32" fillId="0" borderId="0" xfId="0" applyNumberFormat="1" applyFont="1" applyFill="1" applyBorder="1"/>
    <xf numFmtId="0" fontId="32" fillId="0" borderId="4" xfId="0" applyFont="1" applyFill="1" applyBorder="1" applyAlignment="1">
      <alignment horizontal="left"/>
    </xf>
    <xf numFmtId="49" fontId="32" fillId="0" borderId="7" xfId="0" applyNumberFormat="1" applyFont="1" applyFill="1" applyBorder="1"/>
    <xf numFmtId="181" fontId="32" fillId="0" borderId="6" xfId="0" applyNumberFormat="1" applyFont="1" applyFill="1" applyBorder="1"/>
    <xf numFmtId="181" fontId="34" fillId="0" borderId="6" xfId="0" applyNumberFormat="1" applyFont="1" applyFill="1" applyBorder="1"/>
    <xf numFmtId="180" fontId="34" fillId="0" borderId="6" xfId="0" applyNumberFormat="1" applyFont="1" applyFill="1" applyBorder="1"/>
    <xf numFmtId="179" fontId="34" fillId="0" borderId="6" xfId="0" applyNumberFormat="1" applyFont="1" applyFill="1" applyBorder="1"/>
    <xf numFmtId="180" fontId="34" fillId="0" borderId="0" xfId="0" applyNumberFormat="1" applyFont="1" applyFill="1" applyBorder="1"/>
    <xf numFmtId="0" fontId="34" fillId="0" borderId="6" xfId="0" applyFont="1" applyFill="1" applyBorder="1"/>
    <xf numFmtId="0" fontId="34" fillId="0" borderId="0" xfId="0" applyFont="1" applyFill="1" applyBorder="1"/>
    <xf numFmtId="0" fontId="32" fillId="0" borderId="9" xfId="0" applyFont="1" applyFill="1" applyBorder="1"/>
    <xf numFmtId="0" fontId="32" fillId="0" borderId="7" xfId="0" applyFont="1" applyFill="1" applyBorder="1" applyAlignment="1">
      <alignment horizontal="left"/>
    </xf>
    <xf numFmtId="0" fontId="32" fillId="0" borderId="6" xfId="0" applyFont="1" applyFill="1" applyBorder="1"/>
    <xf numFmtId="0" fontId="32" fillId="0" borderId="11" xfId="0" applyFont="1" applyFill="1" applyBorder="1"/>
    <xf numFmtId="0" fontId="32" fillId="0" borderId="7" xfId="0" applyFont="1" applyFill="1" applyBorder="1"/>
    <xf numFmtId="0" fontId="32" fillId="0" borderId="5" xfId="0" applyFont="1" applyFill="1" applyBorder="1" applyAlignment="1">
      <alignment horizontal="left"/>
    </xf>
    <xf numFmtId="180" fontId="32" fillId="0" borderId="1" xfId="0" applyNumberFormat="1" applyFont="1" applyFill="1" applyBorder="1"/>
    <xf numFmtId="181" fontId="32" fillId="0" borderId="11" xfId="0" applyNumberFormat="1" applyFont="1" applyFill="1" applyBorder="1"/>
    <xf numFmtId="0" fontId="36" fillId="0" borderId="0" xfId="0" applyFont="1" applyFill="1" applyAlignment="1">
      <alignment vertical="top"/>
    </xf>
    <xf numFmtId="0" fontId="37" fillId="0" borderId="0" xfId="0" applyFont="1" applyFill="1" applyAlignment="1">
      <alignment vertical="center"/>
    </xf>
    <xf numFmtId="0" fontId="38" fillId="0" borderId="1" xfId="0" applyFont="1" applyFill="1" applyBorder="1"/>
    <xf numFmtId="0" fontId="38" fillId="0" borderId="1" xfId="0" applyFont="1" applyFill="1" applyBorder="1" applyAlignment="1">
      <alignment horizontal="right"/>
    </xf>
    <xf numFmtId="49" fontId="38" fillId="0" borderId="2" xfId="0" applyNumberFormat="1" applyFont="1" applyFill="1" applyBorder="1" applyAlignment="1">
      <alignment vertical="center"/>
    </xf>
    <xf numFmtId="49" fontId="40" fillId="0" borderId="3" xfId="0" applyNumberFormat="1" applyFont="1" applyFill="1" applyBorder="1" applyAlignment="1">
      <alignment horizontal="center" vertical="center"/>
    </xf>
    <xf numFmtId="49" fontId="40" fillId="0" borderId="8" xfId="0" applyNumberFormat="1" applyFont="1" applyFill="1" applyBorder="1" applyAlignment="1">
      <alignment horizontal="right" vertical="center"/>
    </xf>
    <xf numFmtId="0" fontId="40" fillId="0" borderId="4" xfId="0" applyFont="1" applyFill="1" applyBorder="1"/>
    <xf numFmtId="181" fontId="40" fillId="0" borderId="0" xfId="0" applyNumberFormat="1" applyFont="1" applyFill="1"/>
    <xf numFmtId="49" fontId="40" fillId="0" borderId="9" xfId="0" quotePrefix="1" applyNumberFormat="1" applyFont="1" applyFill="1" applyBorder="1" applyAlignment="1">
      <alignment horizontal="center"/>
    </xf>
    <xf numFmtId="49" fontId="40" fillId="0" borderId="9" xfId="0" applyNumberFormat="1" applyFont="1" applyFill="1" applyBorder="1" applyAlignment="1">
      <alignment horizontal="center"/>
    </xf>
    <xf numFmtId="0" fontId="40" fillId="0" borderId="4" xfId="0" applyFont="1" applyFill="1" applyBorder="1" applyAlignment="1">
      <alignment wrapText="1"/>
    </xf>
    <xf numFmtId="181" fontId="40" fillId="0" borderId="0" xfId="0" applyNumberFormat="1" applyFont="1" applyFill="1" applyBorder="1"/>
    <xf numFmtId="0" fontId="40" fillId="0" borderId="5" xfId="0" applyFont="1" applyFill="1" applyBorder="1"/>
    <xf numFmtId="181" fontId="40" fillId="0" borderId="1" xfId="0" applyNumberFormat="1" applyFont="1" applyFill="1" applyBorder="1"/>
    <xf numFmtId="0" fontId="42" fillId="0" borderId="0" xfId="0" applyFont="1" applyFill="1" applyBorder="1"/>
    <xf numFmtId="0" fontId="37" fillId="0" borderId="0" xfId="0" applyFont="1" applyFill="1" applyBorder="1" applyAlignment="1">
      <alignment vertical="center"/>
    </xf>
    <xf numFmtId="0" fontId="38" fillId="0" borderId="0" xfId="0" applyFont="1" applyFill="1"/>
    <xf numFmtId="0" fontId="38" fillId="0" borderId="0" xfId="0" applyFont="1" applyFill="1" applyBorder="1" applyAlignment="1">
      <alignment horizontal="right"/>
    </xf>
    <xf numFmtId="49" fontId="40" fillId="0" borderId="3" xfId="0" applyNumberFormat="1" applyFont="1" applyFill="1" applyBorder="1" applyAlignment="1">
      <alignment horizontal="right" vertical="center"/>
    </xf>
    <xf numFmtId="179" fontId="40" fillId="0" borderId="0" xfId="0" applyNumberFormat="1" applyFont="1" applyFill="1" applyAlignment="1">
      <alignment horizontal="right"/>
    </xf>
    <xf numFmtId="179" fontId="40" fillId="0" borderId="0" xfId="0" applyNumberFormat="1" applyFont="1" applyFill="1"/>
    <xf numFmtId="179" fontId="40" fillId="0" borderId="0" xfId="0" applyNumberFormat="1" applyFont="1" applyFill="1" applyBorder="1" applyAlignment="1">
      <alignment horizontal="right"/>
    </xf>
    <xf numFmtId="179" fontId="40" fillId="0" borderId="0" xfId="0" applyNumberFormat="1" applyFont="1" applyFill="1" applyBorder="1"/>
    <xf numFmtId="179" fontId="40" fillId="0" borderId="1" xfId="0" applyNumberFormat="1" applyFont="1" applyFill="1" applyBorder="1" applyAlignment="1">
      <alignment horizontal="right"/>
    </xf>
    <xf numFmtId="179" fontId="40" fillId="0" borderId="1" xfId="0" applyNumberFormat="1" applyFont="1" applyFill="1" applyBorder="1"/>
    <xf numFmtId="180" fontId="40" fillId="0" borderId="0" xfId="0" applyNumberFormat="1" applyFont="1" applyFill="1"/>
    <xf numFmtId="180" fontId="40" fillId="0" borderId="0" xfId="0" applyNumberFormat="1" applyFont="1" applyFill="1" applyBorder="1"/>
    <xf numFmtId="180" fontId="40" fillId="0" borderId="1" xfId="0" applyNumberFormat="1" applyFont="1" applyFill="1" applyBorder="1"/>
    <xf numFmtId="0" fontId="42" fillId="0" borderId="0" xfId="0" applyFont="1" applyFill="1"/>
    <xf numFmtId="0" fontId="37" fillId="0" borderId="0" xfId="0" applyFont="1" applyFill="1" applyAlignment="1">
      <alignment vertical="top"/>
    </xf>
    <xf numFmtId="181" fontId="40" fillId="0" borderId="9" xfId="0" applyNumberFormat="1" applyFont="1" applyFill="1" applyBorder="1" applyAlignment="1">
      <alignment horizontal="center"/>
    </xf>
    <xf numFmtId="181" fontId="40" fillId="0" borderId="10" xfId="0" applyNumberFormat="1" applyFont="1" applyFill="1" applyBorder="1"/>
    <xf numFmtId="181" fontId="40" fillId="0" borderId="5" xfId="0" applyNumberFormat="1" applyFont="1" applyFill="1" applyBorder="1"/>
    <xf numFmtId="0" fontId="37" fillId="0" borderId="0" xfId="0" applyFont="1" applyFill="1" applyBorder="1" applyAlignment="1">
      <alignment vertical="top"/>
    </xf>
    <xf numFmtId="179" fontId="40" fillId="0" borderId="0" xfId="0" applyNumberFormat="1" applyFont="1" applyFill="1" applyBorder="1" applyAlignment="1"/>
    <xf numFmtId="180" fontId="40" fillId="0" borderId="1" xfId="0" applyNumberFormat="1" applyFont="1" applyFill="1" applyBorder="1" applyAlignment="1">
      <alignment horizontal="right"/>
    </xf>
    <xf numFmtId="179" fontId="40" fillId="0" borderId="1" xfId="0" applyNumberFormat="1" applyFont="1" applyFill="1" applyBorder="1" applyAlignment="1"/>
    <xf numFmtId="0" fontId="38" fillId="0" borderId="0" xfId="0" applyFont="1" applyFill="1" applyBorder="1" applyAlignment="1">
      <alignment horizontal="left"/>
    </xf>
    <xf numFmtId="179" fontId="40" fillId="0" borderId="0" xfId="0" applyNumberFormat="1" applyFont="1" applyFill="1" applyAlignment="1"/>
    <xf numFmtId="49" fontId="40" fillId="0" borderId="2" xfId="0" applyNumberFormat="1" applyFont="1" applyFill="1" applyBorder="1" applyAlignment="1">
      <alignment vertical="center"/>
    </xf>
    <xf numFmtId="49" fontId="42" fillId="0" borderId="8" xfId="0" applyNumberFormat="1" applyFont="1" applyFill="1" applyBorder="1" applyAlignment="1">
      <alignment horizontal="center" vertical="center"/>
    </xf>
    <xf numFmtId="181" fontId="42" fillId="0" borderId="9" xfId="0" applyNumberFormat="1" applyFont="1" applyFill="1" applyBorder="1" applyAlignment="1">
      <alignment horizontal="center"/>
    </xf>
    <xf numFmtId="181" fontId="42" fillId="0" borderId="9" xfId="0" quotePrefix="1" applyNumberFormat="1" applyFont="1" applyFill="1" applyBorder="1" applyAlignment="1">
      <alignment horizontal="center"/>
    </xf>
    <xf numFmtId="0" fontId="40" fillId="0" borderId="4" xfId="0" applyFont="1" applyFill="1" applyBorder="1" applyAlignment="1">
      <alignment horizontal="left" indent="1"/>
    </xf>
    <xf numFmtId="0" fontId="40" fillId="0" borderId="7" xfId="0" applyFont="1" applyFill="1" applyBorder="1"/>
    <xf numFmtId="181" fontId="40" fillId="0" borderId="6" xfId="0" applyNumberFormat="1" applyFont="1" applyFill="1" applyBorder="1"/>
    <xf numFmtId="181" fontId="42" fillId="0" borderId="11" xfId="0" applyNumberFormat="1" applyFont="1" applyFill="1" applyBorder="1" applyAlignment="1">
      <alignment horizontal="center"/>
    </xf>
    <xf numFmtId="181" fontId="42" fillId="0" borderId="10" xfId="0" quotePrefix="1" applyNumberFormat="1" applyFont="1" applyFill="1" applyBorder="1" applyAlignment="1">
      <alignment horizontal="center"/>
    </xf>
    <xf numFmtId="181" fontId="40" fillId="0" borderId="7" xfId="0" applyNumberFormat="1" applyFont="1" applyFill="1" applyBorder="1"/>
    <xf numFmtId="181" fontId="42" fillId="0" borderId="0" xfId="0" applyNumberFormat="1" applyFont="1" applyFill="1" applyBorder="1" applyAlignment="1">
      <alignment horizontal="center"/>
    </xf>
    <xf numFmtId="181" fontId="40" fillId="0" borderId="4" xfId="0" applyNumberFormat="1" applyFont="1" applyFill="1" applyBorder="1"/>
    <xf numFmtId="181" fontId="42" fillId="0" borderId="0" xfId="0" quotePrefix="1" applyNumberFormat="1" applyFont="1" applyFill="1" applyBorder="1" applyAlignment="1">
      <alignment horizontal="center"/>
    </xf>
    <xf numFmtId="181" fontId="42" fillId="0" borderId="1" xfId="0" quotePrefix="1" applyNumberFormat="1" applyFont="1" applyFill="1" applyBorder="1" applyAlignment="1">
      <alignment horizontal="center"/>
    </xf>
    <xf numFmtId="0" fontId="40" fillId="0" borderId="6" xfId="0" applyFont="1" applyFill="1" applyBorder="1" applyAlignment="1">
      <alignment horizontal="left"/>
    </xf>
    <xf numFmtId="0" fontId="40" fillId="0" borderId="0" xfId="0" applyFont="1" applyFill="1" applyBorder="1" applyAlignment="1">
      <alignment vertical="top"/>
    </xf>
    <xf numFmtId="0" fontId="40" fillId="0" borderId="0" xfId="0" applyFont="1" applyFill="1" applyBorder="1"/>
    <xf numFmtId="0" fontId="40" fillId="0" borderId="0" xfId="0" applyFont="1" applyFill="1" applyBorder="1" applyAlignment="1"/>
    <xf numFmtId="179" fontId="40" fillId="0" borderId="6" xfId="0" applyNumberFormat="1" applyFont="1" applyFill="1" applyBorder="1" applyAlignment="1">
      <alignment horizontal="right"/>
    </xf>
    <xf numFmtId="179" fontId="40" fillId="0" borderId="6" xfId="0" applyNumberFormat="1" applyFont="1" applyFill="1" applyBorder="1"/>
    <xf numFmtId="0" fontId="40" fillId="0" borderId="0" xfId="0" applyFont="1" applyFill="1"/>
    <xf numFmtId="0" fontId="42" fillId="0" borderId="0" xfId="0" applyFont="1" applyFill="1" applyBorder="1" applyAlignment="1">
      <alignment horizontal="center"/>
    </xf>
    <xf numFmtId="0" fontId="38" fillId="0" borderId="1" xfId="0" applyFont="1" applyFill="1" applyBorder="1" applyAlignment="1">
      <alignment horizontal="left"/>
    </xf>
    <xf numFmtId="179" fontId="40" fillId="0" borderId="4" xfId="0" applyNumberFormat="1" applyFont="1" applyFill="1" applyBorder="1"/>
    <xf numFmtId="179" fontId="40" fillId="0" borderId="10" xfId="0" applyNumberFormat="1" applyFont="1" applyFill="1" applyBorder="1"/>
    <xf numFmtId="179" fontId="40" fillId="0" borderId="5" xfId="0" applyNumberFormat="1" applyFont="1" applyFill="1" applyBorder="1"/>
    <xf numFmtId="0" fontId="38" fillId="0" borderId="1" xfId="0" applyFont="1" applyFill="1" applyBorder="1" applyAlignment="1"/>
    <xf numFmtId="0" fontId="42" fillId="0" borderId="9" xfId="0" applyFont="1" applyFill="1" applyBorder="1" applyAlignment="1">
      <alignment horizontal="center"/>
    </xf>
    <xf numFmtId="0" fontId="38" fillId="0" borderId="0" xfId="0" applyFont="1" applyFill="1" applyBorder="1" applyAlignment="1"/>
    <xf numFmtId="0" fontId="38" fillId="0" borderId="0" xfId="0" applyFont="1" applyFill="1" applyBorder="1"/>
    <xf numFmtId="0" fontId="44" fillId="0" borderId="0" xfId="0" applyFont="1" applyFill="1"/>
    <xf numFmtId="0" fontId="44" fillId="0" borderId="0" xfId="0" applyFont="1" applyFill="1" applyBorder="1"/>
    <xf numFmtId="0" fontId="45" fillId="0" borderId="0" xfId="0" applyFont="1" applyFill="1" applyAlignment="1">
      <alignment horizontal="right"/>
    </xf>
    <xf numFmtId="0" fontId="46" fillId="0" borderId="0" xfId="0" applyFont="1" applyFill="1"/>
    <xf numFmtId="0" fontId="45" fillId="0" borderId="0" xfId="0" applyFont="1" applyFill="1" applyAlignment="1">
      <alignment horizontal="left"/>
    </xf>
    <xf numFmtId="0" fontId="47" fillId="0" borderId="0" xfId="0" applyFont="1" applyFill="1"/>
    <xf numFmtId="0" fontId="44" fillId="0" borderId="0" xfId="0" applyFont="1" applyFill="1" applyAlignment="1">
      <alignment horizontal="right"/>
    </xf>
    <xf numFmtId="49" fontId="45" fillId="0" borderId="7" xfId="0" applyNumberFormat="1" applyFont="1" applyFill="1" applyBorder="1" applyAlignment="1"/>
    <xf numFmtId="49" fontId="45" fillId="0" borderId="23" xfId="0" applyNumberFormat="1" applyFont="1" applyFill="1" applyBorder="1" applyAlignment="1">
      <alignment horizontal="center"/>
    </xf>
    <xf numFmtId="49" fontId="45" fillId="0" borderId="21" xfId="0" applyNumberFormat="1" applyFont="1" applyFill="1" applyBorder="1" applyAlignment="1">
      <alignment horizontal="center"/>
    </xf>
    <xf numFmtId="49" fontId="48" fillId="0" borderId="27" xfId="0" applyNumberFormat="1" applyFont="1" applyFill="1" applyBorder="1" applyAlignment="1">
      <alignment horizontal="centerContinuous"/>
    </xf>
    <xf numFmtId="181" fontId="45" fillId="0" borderId="6" xfId="0" applyNumberFormat="1" applyFont="1" applyFill="1" applyBorder="1" applyAlignment="1">
      <alignment horizontal="center"/>
    </xf>
    <xf numFmtId="181" fontId="45" fillId="0" borderId="21" xfId="0" applyNumberFormat="1" applyFont="1" applyFill="1" applyBorder="1" applyAlignment="1">
      <alignment horizontal="center"/>
    </xf>
    <xf numFmtId="181" fontId="48" fillId="0" borderId="27" xfId="0" applyNumberFormat="1" applyFont="1" applyFill="1" applyBorder="1" applyAlignment="1">
      <alignment horizontal="centerContinuous"/>
    </xf>
    <xf numFmtId="0" fontId="45" fillId="0" borderId="7" xfId="0" applyFont="1" applyFill="1" applyBorder="1" applyAlignment="1"/>
    <xf numFmtId="0" fontId="45" fillId="0" borderId="23" xfId="0" applyFont="1" applyFill="1" applyBorder="1" applyAlignment="1">
      <alignment horizontal="center"/>
    </xf>
    <xf numFmtId="0" fontId="45" fillId="0" borderId="25" xfId="0" applyFont="1" applyFill="1" applyBorder="1" applyAlignment="1">
      <alignment horizontal="center"/>
    </xf>
    <xf numFmtId="0" fontId="48" fillId="0" borderId="29" xfId="0" applyFont="1" applyFill="1" applyBorder="1" applyAlignment="1">
      <alignment horizontal="center"/>
    </xf>
    <xf numFmtId="49" fontId="45" fillId="0" borderId="6" xfId="0" applyNumberFormat="1" applyFont="1" applyFill="1" applyBorder="1" applyAlignment="1">
      <alignment horizontal="center"/>
    </xf>
    <xf numFmtId="0" fontId="48" fillId="0" borderId="2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50" fillId="0" borderId="30" xfId="0"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49" fontId="49" fillId="0" borderId="26" xfId="0" applyNumberFormat="1" applyFont="1" applyFill="1" applyBorder="1" applyAlignment="1">
      <alignment horizontal="center" vertical="center" wrapText="1"/>
    </xf>
    <xf numFmtId="49" fontId="50" fillId="0" borderId="30" xfId="0" applyNumberFormat="1" applyFont="1" applyFill="1" applyBorder="1" applyAlignment="1">
      <alignment horizontal="center" vertical="center" wrapText="1"/>
    </xf>
    <xf numFmtId="0" fontId="49" fillId="0" borderId="3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45" fillId="0" borderId="4" xfId="0" applyFont="1" applyFill="1" applyBorder="1"/>
    <xf numFmtId="181" fontId="45" fillId="0" borderId="0" xfId="0" applyNumberFormat="1" applyFont="1" applyFill="1"/>
    <xf numFmtId="181" fontId="48" fillId="0" borderId="0" xfId="0" applyNumberFormat="1" applyFont="1" applyFill="1"/>
    <xf numFmtId="180" fontId="48" fillId="0" borderId="0" xfId="0" applyNumberFormat="1" applyFont="1" applyFill="1"/>
    <xf numFmtId="182" fontId="48" fillId="0" borderId="0" xfId="0" applyNumberFormat="1" applyFont="1" applyFill="1"/>
    <xf numFmtId="0" fontId="45" fillId="0" borderId="4" xfId="0" applyNumberFormat="1" applyFont="1" applyFill="1" applyBorder="1"/>
    <xf numFmtId="180" fontId="45" fillId="0" borderId="0" xfId="0" applyNumberFormat="1" applyFont="1" applyFill="1"/>
    <xf numFmtId="49" fontId="45" fillId="0" borderId="4" xfId="0" applyNumberFormat="1" applyFont="1" applyFill="1" applyBorder="1"/>
    <xf numFmtId="179" fontId="48" fillId="0" borderId="0" xfId="0" applyNumberFormat="1" applyFont="1" applyFill="1"/>
    <xf numFmtId="49" fontId="45" fillId="0" borderId="4" xfId="0" applyNumberFormat="1" applyFont="1" applyFill="1" applyBorder="1" applyAlignment="1">
      <alignment shrinkToFit="1"/>
    </xf>
    <xf numFmtId="0" fontId="45" fillId="0" borderId="4" xfId="0" applyFont="1" applyFill="1" applyBorder="1" applyAlignment="1">
      <alignment horizontal="left" indent="1"/>
    </xf>
    <xf numFmtId="0" fontId="45" fillId="0" borderId="4" xfId="0" applyFont="1" applyFill="1" applyBorder="1" applyAlignment="1">
      <alignment shrinkToFit="1"/>
    </xf>
    <xf numFmtId="0" fontId="45" fillId="0" borderId="4" xfId="0" applyNumberFormat="1" applyFont="1" applyFill="1" applyBorder="1" applyAlignment="1">
      <alignment shrinkToFit="1"/>
    </xf>
    <xf numFmtId="0" fontId="45" fillId="0" borderId="4" xfId="0" applyFont="1" applyFill="1" applyBorder="1" applyAlignment="1">
      <alignment horizontal="left" indent="1" shrinkToFit="1"/>
    </xf>
    <xf numFmtId="0" fontId="45" fillId="0" borderId="5" xfId="0" applyFont="1" applyFill="1" applyBorder="1"/>
    <xf numFmtId="181" fontId="45" fillId="0" borderId="1" xfId="0" applyNumberFormat="1" applyFont="1" applyFill="1" applyBorder="1"/>
    <xf numFmtId="181" fontId="48" fillId="0" borderId="1" xfId="0" applyNumberFormat="1" applyFont="1" applyFill="1" applyBorder="1"/>
    <xf numFmtId="180" fontId="48" fillId="0" borderId="1" xfId="0" applyNumberFormat="1" applyFont="1" applyFill="1" applyBorder="1"/>
    <xf numFmtId="182" fontId="48" fillId="0" borderId="1" xfId="0" applyNumberFormat="1" applyFont="1" applyFill="1" applyBorder="1"/>
    <xf numFmtId="0" fontId="45" fillId="0" borderId="0" xfId="0" applyFont="1" applyFill="1" applyBorder="1" applyAlignment="1">
      <alignment shrinkToFit="1"/>
    </xf>
    <xf numFmtId="181" fontId="45" fillId="0" borderId="9" xfId="0" applyNumberFormat="1" applyFont="1" applyFill="1" applyBorder="1"/>
    <xf numFmtId="49" fontId="45" fillId="0" borderId="4" xfId="0" applyNumberFormat="1" applyFont="1" applyFill="1" applyBorder="1" applyAlignment="1">
      <alignment horizontal="left" indent="1"/>
    </xf>
    <xf numFmtId="182" fontId="45" fillId="0" borderId="0" xfId="0" applyNumberFormat="1" applyFont="1" applyFill="1" applyAlignment="1">
      <alignment horizontal="right"/>
    </xf>
    <xf numFmtId="0" fontId="45" fillId="0" borderId="0" xfId="0" applyFont="1" applyFill="1" applyBorder="1"/>
    <xf numFmtId="181" fontId="45" fillId="0" borderId="0" xfId="0" applyNumberFormat="1" applyFont="1" applyFill="1" applyBorder="1"/>
    <xf numFmtId="181" fontId="48" fillId="0" borderId="0" xfId="0" applyNumberFormat="1" applyFont="1" applyFill="1" applyBorder="1"/>
    <xf numFmtId="0" fontId="45" fillId="0" borderId="4" xfId="0" applyFont="1" applyFill="1" applyBorder="1" applyAlignment="1">
      <alignment horizontal="left"/>
    </xf>
    <xf numFmtId="180" fontId="48" fillId="0" borderId="0" xfId="0" applyNumberFormat="1" applyFont="1" applyFill="1" applyBorder="1"/>
    <xf numFmtId="179" fontId="48" fillId="0" borderId="0" xfId="0" applyNumberFormat="1" applyFont="1" applyFill="1" applyBorder="1"/>
    <xf numFmtId="49" fontId="45" fillId="0" borderId="7" xfId="0" applyNumberFormat="1" applyFont="1" applyFill="1" applyBorder="1"/>
    <xf numFmtId="49" fontId="45" fillId="0" borderId="0" xfId="0" applyNumberFormat="1" applyFont="1" applyFill="1"/>
    <xf numFmtId="0" fontId="45" fillId="0" borderId="4" xfId="0" applyFont="1" applyFill="1" applyBorder="1" applyAlignment="1">
      <alignment horizontal="left" shrinkToFit="1"/>
    </xf>
    <xf numFmtId="182" fontId="48" fillId="0" borderId="0" xfId="0" applyNumberFormat="1" applyFont="1" applyFill="1" applyBorder="1"/>
    <xf numFmtId="180" fontId="45" fillId="0" borderId="0" xfId="0" applyNumberFormat="1" applyFont="1" applyFill="1" applyBorder="1"/>
    <xf numFmtId="181" fontId="45" fillId="0" borderId="4" xfId="0" applyNumberFormat="1" applyFont="1" applyFill="1" applyBorder="1"/>
    <xf numFmtId="181" fontId="45" fillId="0" borderId="5" xfId="0" applyNumberFormat="1" applyFont="1" applyFill="1" applyBorder="1"/>
    <xf numFmtId="0" fontId="45" fillId="0" borderId="5" xfId="0" applyFont="1" applyFill="1" applyBorder="1" applyAlignment="1">
      <alignment horizontal="left"/>
    </xf>
    <xf numFmtId="180" fontId="45" fillId="0" borderId="1" xfId="0" applyNumberFormat="1" applyFont="1" applyFill="1" applyBorder="1"/>
    <xf numFmtId="0" fontId="45" fillId="0" borderId="0" xfId="0" applyFont="1" applyFill="1"/>
    <xf numFmtId="0" fontId="40" fillId="0" borderId="4" xfId="0" applyFont="1" applyFill="1" applyBorder="1" applyAlignment="1">
      <alignment shrinkToFit="1"/>
    </xf>
    <xf numFmtId="0" fontId="51" fillId="0" borderId="4" xfId="0" applyFont="1" applyFill="1" applyBorder="1" applyAlignment="1">
      <alignment shrinkToFit="1"/>
    </xf>
    <xf numFmtId="20" fontId="43" fillId="0" borderId="0" xfId="0" applyNumberFormat="1" applyFont="1" applyFill="1"/>
    <xf numFmtId="0" fontId="51" fillId="0" borderId="4" xfId="0" applyFont="1" applyFill="1" applyBorder="1"/>
    <xf numFmtId="49" fontId="52" fillId="0" borderId="4" xfId="0" applyNumberFormat="1" applyFont="1" applyFill="1" applyBorder="1" applyAlignment="1">
      <alignment horizontal="left" indent="3" shrinkToFit="1"/>
    </xf>
    <xf numFmtId="49" fontId="52" fillId="0" borderId="4" xfId="0" applyNumberFormat="1" applyFont="1" applyFill="1" applyBorder="1" applyAlignment="1">
      <alignment shrinkToFit="1"/>
    </xf>
    <xf numFmtId="180" fontId="48" fillId="0" borderId="0" xfId="0" applyNumberFormat="1" applyFont="1" applyFill="1" applyAlignment="1">
      <alignment horizontal="right"/>
    </xf>
  </cellXfs>
  <cellStyles count="49">
    <cellStyle name="20% - アクセント 1" xfId="26" builtinId="30" hidden="1"/>
    <cellStyle name="20% - アクセント 2" xfId="30" builtinId="34" hidden="1"/>
    <cellStyle name="20% - アクセント 3" xfId="34" builtinId="38" hidden="1"/>
    <cellStyle name="20% - アクセント 4" xfId="38" builtinId="42" hidden="1"/>
    <cellStyle name="20% - アクセント 5" xfId="42" builtinId="46" hidden="1"/>
    <cellStyle name="20% - アクセント 6" xfId="46" builtinId="50" hidden="1"/>
    <cellStyle name="40% - アクセント 1" xfId="27" builtinId="31" hidden="1"/>
    <cellStyle name="40% - アクセント 2" xfId="31" builtinId="35" hidden="1"/>
    <cellStyle name="40% - アクセント 3" xfId="35" builtinId="39" hidden="1"/>
    <cellStyle name="40% - アクセント 4" xfId="39" builtinId="43" hidden="1"/>
    <cellStyle name="40% - アクセント 5" xfId="43" builtinId="47" hidden="1"/>
    <cellStyle name="40% - アクセント 6" xfId="47" builtinId="51" hidden="1"/>
    <cellStyle name="60% - アクセント 1" xfId="28" builtinId="32" hidden="1"/>
    <cellStyle name="60% - アクセント 2" xfId="32" builtinId="36" hidden="1"/>
    <cellStyle name="60% - アクセント 3" xfId="36" builtinId="40" hidden="1"/>
    <cellStyle name="60% - アクセント 4" xfId="40" builtinId="44" hidden="1"/>
    <cellStyle name="60% - アクセント 5" xfId="44" builtinId="48" hidden="1"/>
    <cellStyle name="60% - アクセント 6" xfId="48" builtinId="52" hidden="1"/>
    <cellStyle name="アクセント 1" xfId="25" builtinId="29" hidden="1"/>
    <cellStyle name="アクセント 2" xfId="29" builtinId="33" hidden="1"/>
    <cellStyle name="アクセント 3" xfId="33" builtinId="37" hidden="1"/>
    <cellStyle name="アクセント 4" xfId="37" builtinId="41" hidden="1"/>
    <cellStyle name="アクセント 5" xfId="41" builtinId="45" hidden="1"/>
    <cellStyle name="アクセント 6" xfId="45" builtinId="49" hidden="1"/>
    <cellStyle name="タイトル" xfId="8" builtinId="15" hidden="1"/>
    <cellStyle name="チェック セル" xfId="20" builtinId="23" hidden="1"/>
    <cellStyle name="どちらでもない" xfId="15" builtinId="28" hidden="1"/>
    <cellStyle name="パーセント" xfId="7" builtinId="5" hidden="1"/>
    <cellStyle name="ハイパーリンク" xfId="1" builtinId="8" hidden="1" customBuiltin="1"/>
    <cellStyle name="メモ" xfId="22" builtinId="10" hidden="1"/>
    <cellStyle name="リンク セル" xfId="19" builtinId="24" hidden="1"/>
    <cellStyle name="悪い" xfId="14" builtinId="27" hidden="1"/>
    <cellStyle name="計算" xfId="18" builtinId="22" hidden="1"/>
    <cellStyle name="警告文" xfId="21" builtinId="11" hidden="1"/>
    <cellStyle name="桁区切り" xfId="2" builtinId="6" hidden="1"/>
    <cellStyle name="桁区切り [0.00]" xfId="4" builtinId="3" hidden="1"/>
    <cellStyle name="見出し 1" xfId="9" builtinId="16" hidden="1"/>
    <cellStyle name="見出し 2" xfId="10" builtinId="17" hidden="1"/>
    <cellStyle name="見出し 3" xfId="11" builtinId="18" hidden="1"/>
    <cellStyle name="見出し 4" xfId="12" builtinId="19" hidden="1"/>
    <cellStyle name="集計" xfId="24" builtinId="25" hidden="1"/>
    <cellStyle name="出力" xfId="17" builtinId="21" hidden="1"/>
    <cellStyle name="説明文" xfId="23" builtinId="53" hidden="1"/>
    <cellStyle name="通貨" xfId="6" builtinId="7" hidden="1"/>
    <cellStyle name="通貨 [0.00]" xfId="5" builtinId="4" hidden="1"/>
    <cellStyle name="入力" xfId="16" builtinId="20" hidden="1"/>
    <cellStyle name="標準" xfId="0" builtinId="0" customBuiltin="1"/>
    <cellStyle name="表示済みのハイパーリンク" xfId="3" builtinId="9" hidden="1" customBuiltin="1"/>
    <cellStyle name="良い" xfId="13" builtinId="26" hidden="1"/>
  </cellStyles>
  <dxfs count="0"/>
  <tableStyles count="0" defaultTableStyle="TableStyleMedium9" defaultPivotStyle="PivotStyleLight16"/>
  <colors>
    <mruColors>
      <color rgb="FF0000FF"/>
      <color rgb="FFFF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02"/>
  <sheetViews>
    <sheetView showGridLines="0" zoomScaleNormal="100" zoomScaleSheetLayoutView="100" workbookViewId="0">
      <pane xSplit="2" ySplit="4" topLeftCell="C16" activePane="bottomRight" state="frozen"/>
      <selection pane="topRight"/>
      <selection pane="bottomLeft"/>
      <selection pane="bottomRight"/>
    </sheetView>
  </sheetViews>
  <sheetFormatPr defaultRowHeight="17.25"/>
  <cols>
    <col min="1" max="1" width="3.875" style="1" customWidth="1"/>
    <col min="2" max="2" width="56" style="1" customWidth="1"/>
    <col min="3" max="6" width="15.875" style="1" customWidth="1"/>
    <col min="7" max="13" width="15.875" style="13" customWidth="1"/>
    <col min="14" max="14" width="6.875" style="78" bestFit="1" customWidth="1"/>
    <col min="15" max="16384" width="9" style="1"/>
  </cols>
  <sheetData>
    <row r="1" spans="2:14" ht="21">
      <c r="B1" s="168" t="s">
        <v>62</v>
      </c>
    </row>
    <row r="2" spans="2:14" s="22" customFormat="1" ht="30" customHeight="1">
      <c r="B2" s="169" t="s">
        <v>58</v>
      </c>
      <c r="G2" s="25"/>
      <c r="H2" s="25"/>
      <c r="I2" s="25"/>
      <c r="J2" s="25"/>
      <c r="K2" s="25"/>
      <c r="L2" s="25"/>
      <c r="M2" s="25"/>
      <c r="N2" s="79"/>
    </row>
    <row r="3" spans="2:14">
      <c r="B3" s="5"/>
      <c r="C3" s="170" t="s">
        <v>33</v>
      </c>
      <c r="D3" s="6"/>
      <c r="E3" s="6"/>
      <c r="F3" s="6"/>
      <c r="G3" s="6"/>
      <c r="H3" s="6"/>
      <c r="I3" s="6"/>
      <c r="J3" s="6"/>
      <c r="K3" s="6"/>
      <c r="L3" s="6"/>
      <c r="M3" s="171" t="s">
        <v>34</v>
      </c>
    </row>
    <row r="4" spans="2:14" ht="30" customHeight="1">
      <c r="B4" s="172" t="s">
        <v>334</v>
      </c>
      <c r="C4" s="173" t="s">
        <v>109</v>
      </c>
      <c r="D4" s="173" t="s">
        <v>114</v>
      </c>
      <c r="E4" s="173" t="s">
        <v>117</v>
      </c>
      <c r="F4" s="173" t="s">
        <v>122</v>
      </c>
      <c r="G4" s="173" t="s">
        <v>123</v>
      </c>
      <c r="H4" s="173" t="s">
        <v>215</v>
      </c>
      <c r="I4" s="173" t="s">
        <v>218</v>
      </c>
      <c r="J4" s="173" t="s">
        <v>223</v>
      </c>
      <c r="K4" s="173" t="s">
        <v>224</v>
      </c>
      <c r="L4" s="173" t="s">
        <v>259</v>
      </c>
      <c r="M4" s="173" t="s">
        <v>321</v>
      </c>
      <c r="N4" s="174" t="s">
        <v>36</v>
      </c>
    </row>
    <row r="5" spans="2:14">
      <c r="B5" s="8"/>
      <c r="C5" s="29"/>
      <c r="D5" s="29"/>
      <c r="E5" s="29"/>
      <c r="F5" s="29"/>
      <c r="G5" s="12"/>
      <c r="H5" s="12"/>
      <c r="I5" s="12"/>
      <c r="J5" s="12"/>
      <c r="K5" s="12"/>
      <c r="L5" s="12"/>
      <c r="M5" s="12"/>
      <c r="N5" s="80"/>
    </row>
    <row r="6" spans="2:14">
      <c r="B6" s="175" t="s">
        <v>124</v>
      </c>
      <c r="C6" s="176">
        <v>83141</v>
      </c>
      <c r="D6" s="176">
        <v>85278</v>
      </c>
      <c r="E6" s="176">
        <v>78697</v>
      </c>
      <c r="F6" s="176">
        <v>74377</v>
      </c>
      <c r="G6" s="176">
        <v>82492</v>
      </c>
      <c r="H6" s="176">
        <v>87562</v>
      </c>
      <c r="I6" s="176">
        <v>88503</v>
      </c>
      <c r="J6" s="176">
        <v>80304</v>
      </c>
      <c r="K6" s="176">
        <v>78751</v>
      </c>
      <c r="L6" s="176">
        <v>70925</v>
      </c>
      <c r="M6" s="176">
        <v>71490</v>
      </c>
      <c r="N6" s="177">
        <v>1</v>
      </c>
    </row>
    <row r="7" spans="2:14">
      <c r="B7" s="175" t="s">
        <v>127</v>
      </c>
      <c r="C7" s="176">
        <v>54812</v>
      </c>
      <c r="D7" s="176">
        <v>56849</v>
      </c>
      <c r="E7" s="176">
        <v>52843</v>
      </c>
      <c r="F7" s="176">
        <v>46043</v>
      </c>
      <c r="G7" s="176">
        <v>50781</v>
      </c>
      <c r="H7" s="176">
        <v>55775</v>
      </c>
      <c r="I7" s="176">
        <v>56799</v>
      </c>
      <c r="J7" s="176">
        <v>52979</v>
      </c>
      <c r="K7" s="176">
        <v>53358</v>
      </c>
      <c r="L7" s="176">
        <v>49175</v>
      </c>
      <c r="M7" s="176">
        <v>46832</v>
      </c>
      <c r="N7" s="178" t="s">
        <v>50</v>
      </c>
    </row>
    <row r="8" spans="2:14">
      <c r="B8" s="175" t="s">
        <v>128</v>
      </c>
      <c r="C8" s="176">
        <v>4220</v>
      </c>
      <c r="D8" s="176">
        <v>3964</v>
      </c>
      <c r="E8" s="176">
        <v>4165</v>
      </c>
      <c r="F8" s="176">
        <v>4674</v>
      </c>
      <c r="G8" s="176">
        <v>4305</v>
      </c>
      <c r="H8" s="176">
        <v>4357</v>
      </c>
      <c r="I8" s="176">
        <v>4323</v>
      </c>
      <c r="J8" s="176">
        <v>4175</v>
      </c>
      <c r="K8" s="176">
        <v>4179</v>
      </c>
      <c r="L8" s="176">
        <v>3964</v>
      </c>
      <c r="M8" s="176">
        <v>4897</v>
      </c>
      <c r="N8" s="178" t="s">
        <v>51</v>
      </c>
    </row>
    <row r="9" spans="2:14">
      <c r="B9" s="175" t="s">
        <v>129</v>
      </c>
      <c r="C9" s="176">
        <v>24109</v>
      </c>
      <c r="D9" s="176">
        <v>24465</v>
      </c>
      <c r="E9" s="176">
        <v>21689</v>
      </c>
      <c r="F9" s="176">
        <v>23660</v>
      </c>
      <c r="G9" s="176">
        <v>27406</v>
      </c>
      <c r="H9" s="176">
        <v>27430</v>
      </c>
      <c r="I9" s="176">
        <v>27381</v>
      </c>
      <c r="J9" s="176">
        <v>23150</v>
      </c>
      <c r="K9" s="176">
        <v>21214</v>
      </c>
      <c r="L9" s="176">
        <v>17786</v>
      </c>
      <c r="M9" s="176">
        <v>19761</v>
      </c>
      <c r="N9" s="178" t="s">
        <v>52</v>
      </c>
    </row>
    <row r="10" spans="2:14">
      <c r="B10" s="175" t="s">
        <v>125</v>
      </c>
      <c r="C10" s="176">
        <v>7642</v>
      </c>
      <c r="D10" s="176">
        <v>7410</v>
      </c>
      <c r="E10" s="176">
        <v>8710</v>
      </c>
      <c r="F10" s="176">
        <v>9711</v>
      </c>
      <c r="G10" s="176">
        <v>9863</v>
      </c>
      <c r="H10" s="176">
        <v>8698</v>
      </c>
      <c r="I10" s="176">
        <v>9124</v>
      </c>
      <c r="J10" s="176">
        <v>8990</v>
      </c>
      <c r="K10" s="176">
        <v>8870</v>
      </c>
      <c r="L10" s="176">
        <v>8781</v>
      </c>
      <c r="M10" s="176">
        <v>8367</v>
      </c>
      <c r="N10" s="177" t="s">
        <v>178</v>
      </c>
    </row>
    <row r="11" spans="2:14">
      <c r="B11" s="175" t="s">
        <v>126</v>
      </c>
      <c r="C11" s="176">
        <v>2662757</v>
      </c>
      <c r="D11" s="176">
        <v>2671593</v>
      </c>
      <c r="E11" s="176">
        <v>2881519</v>
      </c>
      <c r="F11" s="176">
        <v>2801927</v>
      </c>
      <c r="G11" s="176">
        <v>2898259</v>
      </c>
      <c r="H11" s="176">
        <v>3115463</v>
      </c>
      <c r="I11" s="176">
        <v>3295524</v>
      </c>
      <c r="J11" s="176">
        <v>3422617</v>
      </c>
      <c r="K11" s="176">
        <v>2902107</v>
      </c>
      <c r="L11" s="176">
        <v>3320914</v>
      </c>
      <c r="M11" s="176">
        <v>3423868</v>
      </c>
      <c r="N11" s="178" t="s">
        <v>179</v>
      </c>
    </row>
    <row r="12" spans="2:14">
      <c r="B12" s="175" t="s">
        <v>130</v>
      </c>
      <c r="C12" s="176">
        <v>175571</v>
      </c>
      <c r="D12" s="176">
        <v>149144</v>
      </c>
      <c r="E12" s="176">
        <v>152684</v>
      </c>
      <c r="F12" s="176">
        <v>148770</v>
      </c>
      <c r="G12" s="176">
        <v>180522</v>
      </c>
      <c r="H12" s="176">
        <v>188070</v>
      </c>
      <c r="I12" s="176">
        <v>203956</v>
      </c>
      <c r="J12" s="176">
        <v>218086</v>
      </c>
      <c r="K12" s="176">
        <v>213275</v>
      </c>
      <c r="L12" s="176">
        <v>236121</v>
      </c>
      <c r="M12" s="176">
        <v>207798</v>
      </c>
      <c r="N12" s="178" t="s">
        <v>40</v>
      </c>
    </row>
    <row r="13" spans="2:14">
      <c r="B13" s="175" t="s">
        <v>216</v>
      </c>
      <c r="C13" s="176">
        <v>14273</v>
      </c>
      <c r="D13" s="176">
        <v>15245</v>
      </c>
      <c r="E13" s="176">
        <v>12735</v>
      </c>
      <c r="F13" s="176">
        <v>13764</v>
      </c>
      <c r="G13" s="176">
        <v>20542</v>
      </c>
      <c r="H13" s="176">
        <v>12893</v>
      </c>
      <c r="I13" s="176">
        <v>19247</v>
      </c>
      <c r="J13" s="176">
        <v>9472</v>
      </c>
      <c r="K13" s="176">
        <v>15070</v>
      </c>
      <c r="L13" s="176">
        <v>20845</v>
      </c>
      <c r="M13" s="176">
        <v>15881</v>
      </c>
      <c r="N13" s="178" t="s">
        <v>41</v>
      </c>
    </row>
    <row r="14" spans="2:14">
      <c r="B14" s="175" t="s">
        <v>217</v>
      </c>
      <c r="C14" s="176">
        <v>22011</v>
      </c>
      <c r="D14" s="176">
        <v>21040</v>
      </c>
      <c r="E14" s="176">
        <v>17273</v>
      </c>
      <c r="F14" s="176">
        <v>20635</v>
      </c>
      <c r="G14" s="176">
        <v>24768</v>
      </c>
      <c r="H14" s="176">
        <v>20788</v>
      </c>
      <c r="I14" s="176">
        <v>22275</v>
      </c>
      <c r="J14" s="176">
        <v>21082</v>
      </c>
      <c r="K14" s="176">
        <v>23850</v>
      </c>
      <c r="L14" s="176">
        <v>21098</v>
      </c>
      <c r="M14" s="176">
        <v>23746</v>
      </c>
      <c r="N14" s="178" t="s">
        <v>120</v>
      </c>
    </row>
    <row r="15" spans="2:14">
      <c r="B15" s="175" t="s">
        <v>131</v>
      </c>
      <c r="C15" s="176">
        <v>308346</v>
      </c>
      <c r="D15" s="176">
        <v>423107</v>
      </c>
      <c r="E15" s="176">
        <v>419743</v>
      </c>
      <c r="F15" s="176">
        <v>436947</v>
      </c>
      <c r="G15" s="176">
        <v>427546</v>
      </c>
      <c r="H15" s="176">
        <v>450107</v>
      </c>
      <c r="I15" s="176">
        <v>373746</v>
      </c>
      <c r="J15" s="176">
        <v>386349</v>
      </c>
      <c r="K15" s="176">
        <v>464975</v>
      </c>
      <c r="L15" s="176">
        <v>549499</v>
      </c>
      <c r="M15" s="176">
        <v>428965</v>
      </c>
      <c r="N15" s="178" t="s">
        <v>42</v>
      </c>
    </row>
    <row r="16" spans="2:14">
      <c r="B16" s="175" t="s">
        <v>132</v>
      </c>
      <c r="C16" s="176">
        <v>12772</v>
      </c>
      <c r="D16" s="176">
        <v>33244</v>
      </c>
      <c r="E16" s="176">
        <v>100281</v>
      </c>
      <c r="F16" s="176">
        <v>137706</v>
      </c>
      <c r="G16" s="176">
        <v>176258</v>
      </c>
      <c r="H16" s="176">
        <v>128433</v>
      </c>
      <c r="I16" s="176">
        <v>147938</v>
      </c>
      <c r="J16" s="176">
        <v>166416</v>
      </c>
      <c r="K16" s="176">
        <v>134766</v>
      </c>
      <c r="L16" s="176">
        <v>296265</v>
      </c>
      <c r="M16" s="176">
        <v>260907</v>
      </c>
      <c r="N16" s="178" t="s">
        <v>43</v>
      </c>
    </row>
    <row r="17" spans="2:14">
      <c r="B17" s="175" t="s">
        <v>133</v>
      </c>
      <c r="C17" s="176">
        <v>133876</v>
      </c>
      <c r="D17" s="176">
        <v>124435</v>
      </c>
      <c r="E17" s="176">
        <v>100645</v>
      </c>
      <c r="F17" s="176">
        <v>93413</v>
      </c>
      <c r="G17" s="176">
        <v>93371</v>
      </c>
      <c r="H17" s="176">
        <v>111883</v>
      </c>
      <c r="I17" s="176">
        <v>116157</v>
      </c>
      <c r="J17" s="176">
        <v>120644</v>
      </c>
      <c r="K17" s="176">
        <v>118052</v>
      </c>
      <c r="L17" s="176">
        <v>99179</v>
      </c>
      <c r="M17" s="176">
        <v>100945</v>
      </c>
      <c r="N17" s="178" t="s">
        <v>44</v>
      </c>
    </row>
    <row r="18" spans="2:14">
      <c r="B18" s="175" t="s">
        <v>177</v>
      </c>
      <c r="C18" s="176">
        <v>108831</v>
      </c>
      <c r="D18" s="176">
        <v>72503</v>
      </c>
      <c r="E18" s="176">
        <v>70310</v>
      </c>
      <c r="F18" s="176">
        <v>64179</v>
      </c>
      <c r="G18" s="176">
        <v>80517</v>
      </c>
      <c r="H18" s="176">
        <v>67390</v>
      </c>
      <c r="I18" s="176">
        <v>101078</v>
      </c>
      <c r="J18" s="176">
        <v>85978</v>
      </c>
      <c r="K18" s="176">
        <v>100218</v>
      </c>
      <c r="L18" s="176">
        <v>111097</v>
      </c>
      <c r="M18" s="176">
        <v>139239</v>
      </c>
      <c r="N18" s="178" t="s">
        <v>199</v>
      </c>
    </row>
    <row r="19" spans="2:14">
      <c r="B19" s="175" t="s">
        <v>134</v>
      </c>
      <c r="C19" s="176">
        <v>113958</v>
      </c>
      <c r="D19" s="176">
        <v>111344</v>
      </c>
      <c r="E19" s="176">
        <v>107808</v>
      </c>
      <c r="F19" s="176">
        <v>122372</v>
      </c>
      <c r="G19" s="176">
        <v>197067</v>
      </c>
      <c r="H19" s="176">
        <v>150547</v>
      </c>
      <c r="I19" s="176">
        <v>141457</v>
      </c>
      <c r="J19" s="176">
        <v>192534</v>
      </c>
      <c r="K19" s="176">
        <v>157740</v>
      </c>
      <c r="L19" s="176">
        <v>161860</v>
      </c>
      <c r="M19" s="176">
        <v>145916</v>
      </c>
      <c r="N19" s="178" t="s">
        <v>45</v>
      </c>
    </row>
    <row r="20" spans="2:14">
      <c r="B20" s="175" t="s">
        <v>135</v>
      </c>
      <c r="C20" s="176">
        <v>265819</v>
      </c>
      <c r="D20" s="176">
        <v>256249</v>
      </c>
      <c r="E20" s="176">
        <v>269704</v>
      </c>
      <c r="F20" s="176">
        <v>269323</v>
      </c>
      <c r="G20" s="176">
        <v>291292</v>
      </c>
      <c r="H20" s="176">
        <v>286370</v>
      </c>
      <c r="I20" s="176">
        <v>316901</v>
      </c>
      <c r="J20" s="176">
        <v>327119</v>
      </c>
      <c r="K20" s="176">
        <v>302746</v>
      </c>
      <c r="L20" s="176">
        <v>278037</v>
      </c>
      <c r="M20" s="176">
        <v>319494</v>
      </c>
      <c r="N20" s="178" t="s">
        <v>198</v>
      </c>
    </row>
    <row r="21" spans="2:14">
      <c r="B21" s="175" t="s">
        <v>136</v>
      </c>
      <c r="C21" s="176">
        <v>461753</v>
      </c>
      <c r="D21" s="176">
        <v>390737</v>
      </c>
      <c r="E21" s="176">
        <v>513024</v>
      </c>
      <c r="F21" s="176">
        <v>457401</v>
      </c>
      <c r="G21" s="176">
        <v>323261</v>
      </c>
      <c r="H21" s="176">
        <v>464078</v>
      </c>
      <c r="I21" s="176">
        <v>728262</v>
      </c>
      <c r="J21" s="176">
        <v>735139</v>
      </c>
      <c r="K21" s="176">
        <v>285033</v>
      </c>
      <c r="L21" s="176">
        <v>432754</v>
      </c>
      <c r="M21" s="176">
        <v>696042</v>
      </c>
      <c r="N21" s="178" t="s">
        <v>197</v>
      </c>
    </row>
    <row r="22" spans="2:14">
      <c r="B22" s="175" t="s">
        <v>137</v>
      </c>
      <c r="C22" s="176">
        <v>80517</v>
      </c>
      <c r="D22" s="176">
        <v>129897</v>
      </c>
      <c r="E22" s="176">
        <v>144426</v>
      </c>
      <c r="F22" s="176">
        <v>137828</v>
      </c>
      <c r="G22" s="176">
        <v>127348</v>
      </c>
      <c r="H22" s="176">
        <v>137762</v>
      </c>
      <c r="I22" s="176">
        <v>159632</v>
      </c>
      <c r="J22" s="176">
        <v>207932</v>
      </c>
      <c r="K22" s="176">
        <v>186467</v>
      </c>
      <c r="L22" s="176">
        <v>217631</v>
      </c>
      <c r="M22" s="176">
        <v>225849</v>
      </c>
      <c r="N22" s="178" t="s">
        <v>196</v>
      </c>
    </row>
    <row r="23" spans="2:14">
      <c r="B23" s="175" t="s">
        <v>138</v>
      </c>
      <c r="C23" s="176">
        <v>92478</v>
      </c>
      <c r="D23" s="176">
        <v>72567</v>
      </c>
      <c r="E23" s="176">
        <v>131325</v>
      </c>
      <c r="F23" s="176">
        <v>84486</v>
      </c>
      <c r="G23" s="176">
        <v>41959</v>
      </c>
      <c r="H23" s="176">
        <v>55681</v>
      </c>
      <c r="I23" s="176">
        <v>62563</v>
      </c>
      <c r="J23" s="176">
        <v>64911</v>
      </c>
      <c r="K23" s="176">
        <v>63895</v>
      </c>
      <c r="L23" s="176">
        <v>16033</v>
      </c>
      <c r="M23" s="176">
        <v>17644</v>
      </c>
      <c r="N23" s="178" t="s">
        <v>195</v>
      </c>
    </row>
    <row r="24" spans="2:14">
      <c r="B24" s="175" t="s">
        <v>139</v>
      </c>
      <c r="C24" s="176">
        <v>629729</v>
      </c>
      <c r="D24" s="176">
        <v>641534</v>
      </c>
      <c r="E24" s="176">
        <v>577233</v>
      </c>
      <c r="F24" s="176">
        <v>542419</v>
      </c>
      <c r="G24" s="176">
        <v>605824</v>
      </c>
      <c r="H24" s="176">
        <v>729636</v>
      </c>
      <c r="I24" s="176">
        <v>585972</v>
      </c>
      <c r="J24" s="176">
        <v>552937</v>
      </c>
      <c r="K24" s="176">
        <v>503567</v>
      </c>
      <c r="L24" s="176">
        <v>550164</v>
      </c>
      <c r="M24" s="176">
        <v>561261</v>
      </c>
      <c r="N24" s="178" t="s">
        <v>47</v>
      </c>
    </row>
    <row r="25" spans="2:14">
      <c r="B25" s="175" t="s">
        <v>225</v>
      </c>
      <c r="C25" s="176">
        <v>18637</v>
      </c>
      <c r="D25" s="176">
        <v>15899</v>
      </c>
      <c r="E25" s="176">
        <v>17040</v>
      </c>
      <c r="F25" s="176">
        <v>17434</v>
      </c>
      <c r="G25" s="176">
        <v>15208</v>
      </c>
      <c r="H25" s="176">
        <v>13788</v>
      </c>
      <c r="I25" s="176">
        <v>13921</v>
      </c>
      <c r="J25" s="176">
        <v>13114</v>
      </c>
      <c r="K25" s="176">
        <v>12049</v>
      </c>
      <c r="L25" s="176">
        <v>12882</v>
      </c>
      <c r="M25" s="176">
        <v>12667</v>
      </c>
      <c r="N25" s="178" t="s">
        <v>194</v>
      </c>
    </row>
    <row r="26" spans="2:14">
      <c r="B26" s="175" t="s">
        <v>140</v>
      </c>
      <c r="C26" s="176">
        <v>224186</v>
      </c>
      <c r="D26" s="176">
        <v>214648</v>
      </c>
      <c r="E26" s="176">
        <v>247288</v>
      </c>
      <c r="F26" s="176">
        <v>255250</v>
      </c>
      <c r="G26" s="176">
        <v>292776</v>
      </c>
      <c r="H26" s="176">
        <v>298037</v>
      </c>
      <c r="I26" s="176">
        <v>302419</v>
      </c>
      <c r="J26" s="176">
        <v>320904</v>
      </c>
      <c r="K26" s="176">
        <v>320404</v>
      </c>
      <c r="L26" s="176">
        <v>317449</v>
      </c>
      <c r="M26" s="176">
        <v>267514</v>
      </c>
      <c r="N26" s="178" t="s">
        <v>48</v>
      </c>
    </row>
    <row r="27" spans="2:14">
      <c r="B27" s="175" t="s">
        <v>209</v>
      </c>
      <c r="C27" s="176">
        <v>214011</v>
      </c>
      <c r="D27" s="176">
        <v>212988</v>
      </c>
      <c r="E27" s="176">
        <v>207265</v>
      </c>
      <c r="F27" s="176">
        <v>244319</v>
      </c>
      <c r="G27" s="176">
        <v>304715</v>
      </c>
      <c r="H27" s="176">
        <v>275293</v>
      </c>
      <c r="I27" s="176">
        <v>294001</v>
      </c>
      <c r="J27" s="176">
        <v>276155</v>
      </c>
      <c r="K27" s="176">
        <v>277838</v>
      </c>
      <c r="L27" s="176">
        <v>276898</v>
      </c>
      <c r="M27" s="176">
        <v>197102</v>
      </c>
      <c r="N27" s="178" t="s">
        <v>180</v>
      </c>
    </row>
    <row r="28" spans="2:14">
      <c r="B28" s="175" t="s">
        <v>339</v>
      </c>
      <c r="C28" s="176">
        <v>120549</v>
      </c>
      <c r="D28" s="176">
        <v>120758</v>
      </c>
      <c r="E28" s="176">
        <v>108313</v>
      </c>
      <c r="F28" s="176">
        <v>149563</v>
      </c>
      <c r="G28" s="176">
        <v>205649</v>
      </c>
      <c r="H28" s="176">
        <v>175397</v>
      </c>
      <c r="I28" s="176">
        <v>191826</v>
      </c>
      <c r="J28" s="176">
        <v>171058</v>
      </c>
      <c r="K28" s="176">
        <v>169580</v>
      </c>
      <c r="L28" s="176">
        <v>170676</v>
      </c>
      <c r="M28" s="176">
        <v>84298</v>
      </c>
      <c r="N28" s="178" t="s">
        <v>46</v>
      </c>
    </row>
    <row r="29" spans="2:14">
      <c r="B29" s="175" t="s">
        <v>340</v>
      </c>
      <c r="C29" s="176">
        <v>93462</v>
      </c>
      <c r="D29" s="176">
        <v>92230</v>
      </c>
      <c r="E29" s="176">
        <v>98952</v>
      </c>
      <c r="F29" s="176">
        <v>94756</v>
      </c>
      <c r="G29" s="176">
        <v>99066</v>
      </c>
      <c r="H29" s="176">
        <v>99896</v>
      </c>
      <c r="I29" s="176">
        <v>102175</v>
      </c>
      <c r="J29" s="176">
        <v>105097</v>
      </c>
      <c r="K29" s="176">
        <v>108258</v>
      </c>
      <c r="L29" s="176">
        <v>106222</v>
      </c>
      <c r="M29" s="176">
        <v>112804</v>
      </c>
      <c r="N29" s="177" t="s">
        <v>200</v>
      </c>
    </row>
    <row r="30" spans="2:14">
      <c r="B30" s="175" t="s">
        <v>213</v>
      </c>
      <c r="C30" s="176">
        <v>303842</v>
      </c>
      <c r="D30" s="176">
        <v>319432</v>
      </c>
      <c r="E30" s="176">
        <v>364366</v>
      </c>
      <c r="F30" s="176">
        <v>342164</v>
      </c>
      <c r="G30" s="176">
        <v>370311</v>
      </c>
      <c r="H30" s="176">
        <v>409657</v>
      </c>
      <c r="I30" s="176">
        <v>442283</v>
      </c>
      <c r="J30" s="176">
        <v>411646</v>
      </c>
      <c r="K30" s="176">
        <v>388070</v>
      </c>
      <c r="L30" s="176">
        <v>376756</v>
      </c>
      <c r="M30" s="176">
        <v>419176</v>
      </c>
      <c r="N30" s="178" t="s">
        <v>181</v>
      </c>
    </row>
    <row r="31" spans="2:14">
      <c r="B31" s="175" t="s">
        <v>210</v>
      </c>
      <c r="C31" s="176">
        <v>580827</v>
      </c>
      <c r="D31" s="176">
        <v>601491</v>
      </c>
      <c r="E31" s="176">
        <v>628630</v>
      </c>
      <c r="F31" s="176">
        <v>623017</v>
      </c>
      <c r="G31" s="176">
        <v>630215</v>
      </c>
      <c r="H31" s="176">
        <v>629805</v>
      </c>
      <c r="I31" s="176">
        <v>648440</v>
      </c>
      <c r="J31" s="176">
        <v>640417</v>
      </c>
      <c r="K31" s="176">
        <v>627277</v>
      </c>
      <c r="L31" s="176">
        <v>587183</v>
      </c>
      <c r="M31" s="176">
        <v>616330</v>
      </c>
      <c r="N31" s="177" t="s">
        <v>182</v>
      </c>
    </row>
    <row r="32" spans="2:14">
      <c r="B32" s="175" t="s">
        <v>346</v>
      </c>
      <c r="C32" s="176">
        <v>203072</v>
      </c>
      <c r="D32" s="176">
        <v>197306</v>
      </c>
      <c r="E32" s="176">
        <v>198047</v>
      </c>
      <c r="F32" s="176">
        <v>193872</v>
      </c>
      <c r="G32" s="176">
        <v>191818</v>
      </c>
      <c r="H32" s="176">
        <v>184298</v>
      </c>
      <c r="I32" s="176">
        <v>193404</v>
      </c>
      <c r="J32" s="176">
        <v>195720</v>
      </c>
      <c r="K32" s="176">
        <v>185468</v>
      </c>
      <c r="L32" s="176">
        <v>167379</v>
      </c>
      <c r="M32" s="176">
        <v>185575</v>
      </c>
      <c r="N32" s="178" t="s">
        <v>201</v>
      </c>
    </row>
    <row r="33" spans="2:14">
      <c r="B33" s="175" t="s">
        <v>347</v>
      </c>
      <c r="C33" s="176">
        <v>377755</v>
      </c>
      <c r="D33" s="176">
        <v>404185</v>
      </c>
      <c r="E33" s="176">
        <v>430583</v>
      </c>
      <c r="F33" s="176">
        <v>429145</v>
      </c>
      <c r="G33" s="176">
        <v>438397</v>
      </c>
      <c r="H33" s="176">
        <v>445507</v>
      </c>
      <c r="I33" s="176">
        <v>455036</v>
      </c>
      <c r="J33" s="176">
        <v>444697</v>
      </c>
      <c r="K33" s="176">
        <v>441809</v>
      </c>
      <c r="L33" s="176">
        <v>419804</v>
      </c>
      <c r="M33" s="176">
        <v>430755</v>
      </c>
      <c r="N33" s="177" t="s">
        <v>202</v>
      </c>
    </row>
    <row r="34" spans="2:14">
      <c r="B34" s="175" t="s">
        <v>214</v>
      </c>
      <c r="C34" s="176">
        <v>443296</v>
      </c>
      <c r="D34" s="176">
        <v>437774</v>
      </c>
      <c r="E34" s="176">
        <v>436937</v>
      </c>
      <c r="F34" s="176">
        <v>449126</v>
      </c>
      <c r="G34" s="176">
        <v>455975</v>
      </c>
      <c r="H34" s="176">
        <v>461383</v>
      </c>
      <c r="I34" s="176">
        <v>488121</v>
      </c>
      <c r="J34" s="176">
        <v>503494</v>
      </c>
      <c r="K34" s="176">
        <v>526469</v>
      </c>
      <c r="L34" s="176">
        <v>421519</v>
      </c>
      <c r="M34" s="176">
        <v>442335</v>
      </c>
      <c r="N34" s="177" t="s">
        <v>183</v>
      </c>
    </row>
    <row r="35" spans="2:14">
      <c r="B35" s="175" t="s">
        <v>144</v>
      </c>
      <c r="C35" s="176">
        <v>173219</v>
      </c>
      <c r="D35" s="176">
        <v>164086</v>
      </c>
      <c r="E35" s="176">
        <v>172837</v>
      </c>
      <c r="F35" s="176">
        <v>173098</v>
      </c>
      <c r="G35" s="176">
        <v>171440</v>
      </c>
      <c r="H35" s="176">
        <v>191402</v>
      </c>
      <c r="I35" s="176">
        <v>197108</v>
      </c>
      <c r="J35" s="176">
        <v>196794</v>
      </c>
      <c r="K35" s="176">
        <v>185017</v>
      </c>
      <c r="L35" s="176">
        <v>112214</v>
      </c>
      <c r="M35" s="176">
        <v>105379</v>
      </c>
      <c r="N35" s="178" t="s">
        <v>184</v>
      </c>
    </row>
    <row r="36" spans="2:14">
      <c r="B36" s="175" t="s">
        <v>143</v>
      </c>
      <c r="C36" s="176">
        <v>172682</v>
      </c>
      <c r="D36" s="176">
        <v>172559</v>
      </c>
      <c r="E36" s="176">
        <v>175280</v>
      </c>
      <c r="F36" s="176">
        <v>172146</v>
      </c>
      <c r="G36" s="176">
        <v>171891</v>
      </c>
      <c r="H36" s="176">
        <v>171189</v>
      </c>
      <c r="I36" s="176">
        <v>168877</v>
      </c>
      <c r="J36" s="176">
        <v>170527</v>
      </c>
      <c r="K36" s="176">
        <v>162648</v>
      </c>
      <c r="L36" s="176">
        <v>168287</v>
      </c>
      <c r="M36" s="176">
        <v>162962</v>
      </c>
      <c r="N36" s="178" t="s">
        <v>185</v>
      </c>
    </row>
    <row r="37" spans="2:14">
      <c r="B37" s="175" t="s">
        <v>341</v>
      </c>
      <c r="C37" s="176">
        <v>133592</v>
      </c>
      <c r="D37" s="176">
        <v>134296</v>
      </c>
      <c r="E37" s="176">
        <v>138471</v>
      </c>
      <c r="F37" s="176">
        <v>134703</v>
      </c>
      <c r="G37" s="176">
        <v>134843</v>
      </c>
      <c r="H37" s="176">
        <v>135694</v>
      </c>
      <c r="I37" s="176">
        <v>133586</v>
      </c>
      <c r="J37" s="176">
        <v>134623</v>
      </c>
      <c r="K37" s="176">
        <v>125565</v>
      </c>
      <c r="L37" s="176">
        <v>132219</v>
      </c>
      <c r="M37" s="176">
        <v>125583</v>
      </c>
      <c r="N37" s="178" t="s">
        <v>203</v>
      </c>
    </row>
    <row r="38" spans="2:14">
      <c r="B38" s="304" t="s">
        <v>342</v>
      </c>
      <c r="C38" s="176">
        <v>39090</v>
      </c>
      <c r="D38" s="176">
        <v>38263</v>
      </c>
      <c r="E38" s="176">
        <v>36809</v>
      </c>
      <c r="F38" s="176">
        <v>37443</v>
      </c>
      <c r="G38" s="176">
        <v>37048</v>
      </c>
      <c r="H38" s="176">
        <v>35495</v>
      </c>
      <c r="I38" s="176">
        <v>35291</v>
      </c>
      <c r="J38" s="176">
        <v>35904</v>
      </c>
      <c r="K38" s="176">
        <v>37083</v>
      </c>
      <c r="L38" s="176">
        <v>36068</v>
      </c>
      <c r="M38" s="176">
        <v>37379</v>
      </c>
      <c r="N38" s="177" t="s">
        <v>195</v>
      </c>
    </row>
    <row r="39" spans="2:14">
      <c r="B39" s="175" t="s">
        <v>141</v>
      </c>
      <c r="C39" s="176">
        <v>265436</v>
      </c>
      <c r="D39" s="176">
        <v>253220</v>
      </c>
      <c r="E39" s="176">
        <v>257650</v>
      </c>
      <c r="F39" s="176">
        <v>257111</v>
      </c>
      <c r="G39" s="176">
        <v>256587</v>
      </c>
      <c r="H39" s="176">
        <v>244623</v>
      </c>
      <c r="I39" s="176">
        <v>242862</v>
      </c>
      <c r="J39" s="176">
        <v>248569</v>
      </c>
      <c r="K39" s="176">
        <v>263803</v>
      </c>
      <c r="L39" s="176">
        <v>253887</v>
      </c>
      <c r="M39" s="176">
        <v>268266</v>
      </c>
      <c r="N39" s="177" t="s">
        <v>186</v>
      </c>
    </row>
    <row r="40" spans="2:14">
      <c r="B40" s="175" t="s">
        <v>142</v>
      </c>
      <c r="C40" s="176">
        <v>708949</v>
      </c>
      <c r="D40" s="176">
        <v>720915</v>
      </c>
      <c r="E40" s="176">
        <v>737813</v>
      </c>
      <c r="F40" s="176">
        <v>741007</v>
      </c>
      <c r="G40" s="176">
        <v>736725</v>
      </c>
      <c r="H40" s="176">
        <v>729702</v>
      </c>
      <c r="I40" s="176">
        <v>727313</v>
      </c>
      <c r="J40" s="176">
        <v>716994</v>
      </c>
      <c r="K40" s="176">
        <v>711866</v>
      </c>
      <c r="L40" s="176">
        <v>705590</v>
      </c>
      <c r="M40" s="176">
        <v>698635</v>
      </c>
      <c r="N40" s="178" t="s">
        <v>187</v>
      </c>
    </row>
    <row r="41" spans="2:14">
      <c r="B41" s="175" t="s">
        <v>344</v>
      </c>
      <c r="C41" s="176">
        <v>630885</v>
      </c>
      <c r="D41" s="176">
        <v>636986</v>
      </c>
      <c r="E41" s="176">
        <v>645043</v>
      </c>
      <c r="F41" s="176">
        <v>637246</v>
      </c>
      <c r="G41" s="176">
        <v>630077</v>
      </c>
      <c r="H41" s="176">
        <v>622268</v>
      </c>
      <c r="I41" s="176">
        <v>620136</v>
      </c>
      <c r="J41" s="176">
        <v>612041</v>
      </c>
      <c r="K41" s="176">
        <v>606576</v>
      </c>
      <c r="L41" s="176">
        <v>603502</v>
      </c>
      <c r="M41" s="176">
        <v>601926</v>
      </c>
      <c r="N41" s="178" t="s">
        <v>204</v>
      </c>
    </row>
    <row r="42" spans="2:14">
      <c r="B42" s="175" t="s">
        <v>345</v>
      </c>
      <c r="C42" s="176">
        <v>78064</v>
      </c>
      <c r="D42" s="176">
        <v>83929</v>
      </c>
      <c r="E42" s="176">
        <v>92770</v>
      </c>
      <c r="F42" s="176">
        <v>103761</v>
      </c>
      <c r="G42" s="176">
        <v>106648</v>
      </c>
      <c r="H42" s="176">
        <v>107434</v>
      </c>
      <c r="I42" s="176">
        <v>107177</v>
      </c>
      <c r="J42" s="176">
        <v>104953</v>
      </c>
      <c r="K42" s="176">
        <v>105290</v>
      </c>
      <c r="L42" s="176">
        <v>102088</v>
      </c>
      <c r="M42" s="176">
        <v>96709</v>
      </c>
      <c r="N42" s="177" t="s">
        <v>205</v>
      </c>
    </row>
    <row r="43" spans="2:14">
      <c r="B43" s="175" t="s">
        <v>146</v>
      </c>
      <c r="C43" s="176">
        <v>331018</v>
      </c>
      <c r="D43" s="176">
        <v>328602</v>
      </c>
      <c r="E43" s="176">
        <v>337723</v>
      </c>
      <c r="F43" s="176">
        <v>337291</v>
      </c>
      <c r="G43" s="176">
        <v>346444</v>
      </c>
      <c r="H43" s="176">
        <v>362321</v>
      </c>
      <c r="I43" s="176">
        <v>364893</v>
      </c>
      <c r="J43" s="176">
        <v>377562</v>
      </c>
      <c r="K43" s="176">
        <v>390368</v>
      </c>
      <c r="L43" s="176">
        <v>405910</v>
      </c>
      <c r="M43" s="176">
        <v>415962</v>
      </c>
      <c r="N43" s="177" t="s">
        <v>188</v>
      </c>
    </row>
    <row r="44" spans="2:14">
      <c r="B44" s="175" t="s">
        <v>145</v>
      </c>
      <c r="C44" s="176">
        <v>407058</v>
      </c>
      <c r="D44" s="176">
        <v>406059</v>
      </c>
      <c r="E44" s="176">
        <v>394656</v>
      </c>
      <c r="F44" s="176">
        <v>402090</v>
      </c>
      <c r="G44" s="176">
        <v>410763</v>
      </c>
      <c r="H44" s="176">
        <v>409385</v>
      </c>
      <c r="I44" s="176">
        <v>420269</v>
      </c>
      <c r="J44" s="176">
        <v>424997</v>
      </c>
      <c r="K44" s="176">
        <v>430700</v>
      </c>
      <c r="L44" s="176">
        <v>415650</v>
      </c>
      <c r="M44" s="176">
        <v>424956</v>
      </c>
      <c r="N44" s="177" t="s">
        <v>189</v>
      </c>
    </row>
    <row r="45" spans="2:14">
      <c r="B45" s="175" t="s">
        <v>147</v>
      </c>
      <c r="C45" s="176">
        <v>277341</v>
      </c>
      <c r="D45" s="176">
        <v>272101</v>
      </c>
      <c r="E45" s="176">
        <v>269337</v>
      </c>
      <c r="F45" s="176">
        <v>273736</v>
      </c>
      <c r="G45" s="176">
        <v>274371</v>
      </c>
      <c r="H45" s="176">
        <v>272407</v>
      </c>
      <c r="I45" s="176">
        <v>272678</v>
      </c>
      <c r="J45" s="176">
        <v>270116</v>
      </c>
      <c r="K45" s="176">
        <v>268929</v>
      </c>
      <c r="L45" s="176">
        <v>275980</v>
      </c>
      <c r="M45" s="176">
        <v>276486</v>
      </c>
      <c r="N45" s="178" t="s">
        <v>190</v>
      </c>
    </row>
    <row r="46" spans="2:14">
      <c r="B46" s="175" t="s">
        <v>148</v>
      </c>
      <c r="C46" s="176">
        <v>483398</v>
      </c>
      <c r="D46" s="176">
        <v>509649</v>
      </c>
      <c r="E46" s="176">
        <v>525243</v>
      </c>
      <c r="F46" s="176">
        <v>526389</v>
      </c>
      <c r="G46" s="176">
        <v>561396</v>
      </c>
      <c r="H46" s="176">
        <v>574174</v>
      </c>
      <c r="I46" s="176">
        <v>571321</v>
      </c>
      <c r="J46" s="176">
        <v>576438</v>
      </c>
      <c r="K46" s="176">
        <v>591397</v>
      </c>
      <c r="L46" s="176">
        <v>588605</v>
      </c>
      <c r="M46" s="176">
        <v>606189</v>
      </c>
      <c r="N46" s="177" t="s">
        <v>191</v>
      </c>
    </row>
    <row r="47" spans="2:14">
      <c r="B47" s="175" t="s">
        <v>149</v>
      </c>
      <c r="C47" s="176">
        <v>338238</v>
      </c>
      <c r="D47" s="176">
        <v>340994</v>
      </c>
      <c r="E47" s="176">
        <v>331848</v>
      </c>
      <c r="F47" s="176">
        <v>325566</v>
      </c>
      <c r="G47" s="176">
        <v>326121</v>
      </c>
      <c r="H47" s="176">
        <v>329969</v>
      </c>
      <c r="I47" s="176">
        <v>337663</v>
      </c>
      <c r="J47" s="176">
        <v>329632</v>
      </c>
      <c r="K47" s="176">
        <v>328903</v>
      </c>
      <c r="L47" s="176">
        <v>298840</v>
      </c>
      <c r="M47" s="176">
        <v>302045</v>
      </c>
      <c r="N47" s="178" t="s">
        <v>192</v>
      </c>
    </row>
    <row r="48" spans="2:14">
      <c r="B48" s="9"/>
      <c r="C48" s="110"/>
      <c r="D48" s="110"/>
      <c r="E48" s="110"/>
      <c r="F48" s="110"/>
      <c r="G48" s="110"/>
      <c r="H48" s="110"/>
      <c r="I48" s="110"/>
      <c r="J48" s="110"/>
      <c r="K48" s="110"/>
      <c r="L48" s="110"/>
      <c r="M48" s="110"/>
      <c r="N48" s="81"/>
    </row>
    <row r="49" spans="2:14">
      <c r="B49" s="8"/>
      <c r="C49" s="10"/>
      <c r="D49" s="10"/>
      <c r="E49" s="10"/>
      <c r="F49" s="10"/>
      <c r="G49" s="10"/>
      <c r="H49" s="10"/>
      <c r="I49" s="10"/>
      <c r="J49" s="10"/>
      <c r="K49" s="10"/>
      <c r="L49" s="10"/>
      <c r="M49" s="10"/>
      <c r="N49" s="82"/>
    </row>
    <row r="50" spans="2:14" ht="31.5">
      <c r="B50" s="179" t="s">
        <v>335</v>
      </c>
      <c r="C50" s="176">
        <v>7452855</v>
      </c>
      <c r="D50" s="176">
        <v>7504151</v>
      </c>
      <c r="E50" s="176">
        <v>7808511</v>
      </c>
      <c r="F50" s="176">
        <v>7753075</v>
      </c>
      <c r="G50" s="176">
        <v>8007568</v>
      </c>
      <c r="H50" s="176">
        <v>8273033</v>
      </c>
      <c r="I50" s="176">
        <v>8568980</v>
      </c>
      <c r="J50" s="176">
        <v>8655252</v>
      </c>
      <c r="K50" s="176">
        <v>8143013</v>
      </c>
      <c r="L50" s="176">
        <v>8287939</v>
      </c>
      <c r="M50" s="176">
        <v>8439548</v>
      </c>
      <c r="N50" s="178" t="s">
        <v>193</v>
      </c>
    </row>
    <row r="51" spans="2:14">
      <c r="B51" s="9"/>
      <c r="C51" s="110"/>
      <c r="D51" s="110"/>
      <c r="E51" s="110"/>
      <c r="F51" s="110"/>
      <c r="G51" s="110"/>
      <c r="H51" s="110"/>
      <c r="I51" s="110"/>
      <c r="J51" s="110"/>
      <c r="K51" s="110"/>
      <c r="L51" s="110"/>
      <c r="M51" s="110"/>
      <c r="N51" s="81"/>
    </row>
    <row r="52" spans="2:14">
      <c r="B52" s="8"/>
      <c r="C52" s="29"/>
      <c r="D52" s="29"/>
      <c r="E52" s="29"/>
      <c r="F52" s="29"/>
      <c r="G52" s="29"/>
      <c r="H52" s="29"/>
      <c r="I52" s="29"/>
      <c r="J52" s="29"/>
      <c r="K52" s="29"/>
      <c r="L52" s="29"/>
      <c r="M52" s="29"/>
      <c r="N52" s="80"/>
    </row>
    <row r="53" spans="2:14">
      <c r="B53" s="175" t="s">
        <v>150</v>
      </c>
      <c r="C53" s="176">
        <v>92071</v>
      </c>
      <c r="D53" s="176">
        <v>93760</v>
      </c>
      <c r="E53" s="176">
        <v>106117</v>
      </c>
      <c r="F53" s="176">
        <v>138030</v>
      </c>
      <c r="G53" s="176">
        <v>138271</v>
      </c>
      <c r="H53" s="176">
        <v>124658</v>
      </c>
      <c r="I53" s="176">
        <v>141289</v>
      </c>
      <c r="J53" s="176">
        <v>152964</v>
      </c>
      <c r="K53" s="176">
        <v>141901</v>
      </c>
      <c r="L53" s="176">
        <v>147336</v>
      </c>
      <c r="M53" s="176">
        <v>174979</v>
      </c>
      <c r="N53" s="178" t="s">
        <v>206</v>
      </c>
    </row>
    <row r="54" spans="2:14">
      <c r="B54" s="175" t="s">
        <v>151</v>
      </c>
      <c r="C54" s="176">
        <v>39791</v>
      </c>
      <c r="D54" s="176">
        <v>46474</v>
      </c>
      <c r="E54" s="176">
        <v>45605</v>
      </c>
      <c r="F54" s="176">
        <v>67714</v>
      </c>
      <c r="G54" s="176">
        <v>76711</v>
      </c>
      <c r="H54" s="176">
        <v>85270</v>
      </c>
      <c r="I54" s="176">
        <v>96010</v>
      </c>
      <c r="J54" s="176">
        <v>122734</v>
      </c>
      <c r="K54" s="176">
        <v>102870</v>
      </c>
      <c r="L54" s="176">
        <v>109147</v>
      </c>
      <c r="M54" s="176">
        <v>109367</v>
      </c>
      <c r="N54" s="178" t="s">
        <v>207</v>
      </c>
    </row>
    <row r="55" spans="2:14">
      <c r="B55" s="9"/>
      <c r="C55" s="110"/>
      <c r="D55" s="110"/>
      <c r="E55" s="110"/>
      <c r="F55" s="110"/>
      <c r="G55" s="110"/>
      <c r="H55" s="110"/>
      <c r="I55" s="110"/>
      <c r="J55" s="110"/>
      <c r="K55" s="110"/>
      <c r="L55" s="110"/>
      <c r="M55" s="110"/>
      <c r="N55" s="81"/>
    </row>
    <row r="56" spans="2:14">
      <c r="B56" s="11"/>
      <c r="C56" s="10"/>
      <c r="D56" s="10"/>
      <c r="E56" s="10"/>
      <c r="F56" s="10"/>
      <c r="G56" s="10"/>
      <c r="H56" s="10"/>
      <c r="I56" s="10"/>
      <c r="J56" s="10"/>
      <c r="K56" s="10"/>
      <c r="L56" s="10"/>
      <c r="M56" s="10"/>
      <c r="N56" s="82"/>
    </row>
    <row r="57" spans="2:14">
      <c r="B57" s="175" t="s">
        <v>152</v>
      </c>
      <c r="C57" s="180">
        <v>7505135</v>
      </c>
      <c r="D57" s="180">
        <v>7551437</v>
      </c>
      <c r="E57" s="180">
        <v>7869023</v>
      </c>
      <c r="F57" s="180">
        <v>7823391</v>
      </c>
      <c r="G57" s="180">
        <v>8069128</v>
      </c>
      <c r="H57" s="180">
        <v>8312421</v>
      </c>
      <c r="I57" s="180">
        <v>8614259</v>
      </c>
      <c r="J57" s="180">
        <v>8685482</v>
      </c>
      <c r="K57" s="180">
        <v>8182044</v>
      </c>
      <c r="L57" s="180">
        <v>8326128</v>
      </c>
      <c r="M57" s="180">
        <v>8505160</v>
      </c>
      <c r="N57" s="178" t="s">
        <v>208</v>
      </c>
    </row>
    <row r="58" spans="2:14">
      <c r="B58" s="9"/>
      <c r="C58" s="110"/>
      <c r="D58" s="110"/>
      <c r="E58" s="110"/>
      <c r="F58" s="110"/>
      <c r="G58" s="110"/>
      <c r="H58" s="110"/>
      <c r="I58" s="110"/>
      <c r="J58" s="110"/>
      <c r="K58" s="110"/>
      <c r="L58" s="110"/>
      <c r="M58" s="110"/>
      <c r="N58" s="81"/>
    </row>
    <row r="59" spans="2:14">
      <c r="B59" s="175" t="s">
        <v>53</v>
      </c>
      <c r="C59" s="12"/>
      <c r="D59" s="12"/>
      <c r="E59" s="12"/>
      <c r="F59" s="12"/>
      <c r="G59" s="12"/>
      <c r="H59" s="12"/>
      <c r="I59" s="12"/>
      <c r="J59" s="12"/>
      <c r="K59" s="12"/>
      <c r="L59" s="12"/>
      <c r="M59" s="12"/>
      <c r="N59" s="80"/>
    </row>
    <row r="60" spans="2:14">
      <c r="B60" s="175" t="s">
        <v>54</v>
      </c>
      <c r="C60" s="180">
        <f>C6</f>
        <v>83141</v>
      </c>
      <c r="D60" s="180">
        <f>D6</f>
        <v>85278</v>
      </c>
      <c r="E60" s="180">
        <f t="shared" ref="E60:M60" si="0">E6</f>
        <v>78697</v>
      </c>
      <c r="F60" s="180">
        <f t="shared" si="0"/>
        <v>74377</v>
      </c>
      <c r="G60" s="180">
        <f t="shared" si="0"/>
        <v>82492</v>
      </c>
      <c r="H60" s="180">
        <f t="shared" si="0"/>
        <v>87562</v>
      </c>
      <c r="I60" s="180">
        <f t="shared" si="0"/>
        <v>88503</v>
      </c>
      <c r="J60" s="180">
        <f t="shared" si="0"/>
        <v>80304</v>
      </c>
      <c r="K60" s="180">
        <f t="shared" si="0"/>
        <v>78751</v>
      </c>
      <c r="L60" s="180">
        <f t="shared" si="0"/>
        <v>70925</v>
      </c>
      <c r="M60" s="180">
        <f t="shared" si="0"/>
        <v>71490</v>
      </c>
      <c r="N60" s="80"/>
    </row>
    <row r="61" spans="2:14">
      <c r="B61" s="175" t="s">
        <v>55</v>
      </c>
      <c r="C61" s="180">
        <f>C10+C11+C30</f>
        <v>2974241</v>
      </c>
      <c r="D61" s="180">
        <f>D10+D11+D30</f>
        <v>2998435</v>
      </c>
      <c r="E61" s="180">
        <f t="shared" ref="E61:M61" si="1">E10+E11+E30</f>
        <v>3254595</v>
      </c>
      <c r="F61" s="180">
        <f t="shared" si="1"/>
        <v>3153802</v>
      </c>
      <c r="G61" s="180">
        <f t="shared" si="1"/>
        <v>3278433</v>
      </c>
      <c r="H61" s="180">
        <f t="shared" si="1"/>
        <v>3533818</v>
      </c>
      <c r="I61" s="180">
        <f t="shared" si="1"/>
        <v>3746931</v>
      </c>
      <c r="J61" s="180">
        <f t="shared" si="1"/>
        <v>3843253</v>
      </c>
      <c r="K61" s="180">
        <f t="shared" si="1"/>
        <v>3299047</v>
      </c>
      <c r="L61" s="180">
        <f t="shared" si="1"/>
        <v>3706451</v>
      </c>
      <c r="M61" s="180">
        <f t="shared" si="1"/>
        <v>3851411</v>
      </c>
      <c r="N61" s="80"/>
    </row>
    <row r="62" spans="2:14">
      <c r="B62" s="181" t="s">
        <v>56</v>
      </c>
      <c r="C62" s="182">
        <f>C27+C31+C34+C35+C36+C39+C40+C43+C44+C45+C46+C47</f>
        <v>4395473</v>
      </c>
      <c r="D62" s="182">
        <f>D27+D31+D34+D35+D36+D39+D40+D43+D44+D45+D46+D47</f>
        <v>4420438</v>
      </c>
      <c r="E62" s="182">
        <f t="shared" ref="E62:M62" si="2">E27+E31+E34+E35+E36+E39+E40+E43+E44+E45+E46+E47</f>
        <v>4475219</v>
      </c>
      <c r="F62" s="182">
        <f t="shared" si="2"/>
        <v>4524896</v>
      </c>
      <c r="G62" s="182">
        <f t="shared" si="2"/>
        <v>4646643</v>
      </c>
      <c r="H62" s="182">
        <f t="shared" si="2"/>
        <v>4651653</v>
      </c>
      <c r="I62" s="182">
        <f t="shared" si="2"/>
        <v>4733546</v>
      </c>
      <c r="J62" s="182">
        <f t="shared" si="2"/>
        <v>4731695</v>
      </c>
      <c r="K62" s="182">
        <f t="shared" si="2"/>
        <v>4765215</v>
      </c>
      <c r="L62" s="182">
        <f t="shared" si="2"/>
        <v>4510563</v>
      </c>
      <c r="M62" s="182">
        <f t="shared" si="2"/>
        <v>4516647</v>
      </c>
      <c r="N62" s="81"/>
    </row>
    <row r="63" spans="2:14">
      <c r="B63" s="17"/>
      <c r="C63" s="7"/>
      <c r="D63" s="7"/>
      <c r="E63" s="7"/>
      <c r="F63" s="7"/>
      <c r="G63" s="17"/>
      <c r="H63" s="17"/>
      <c r="I63" s="17"/>
      <c r="J63" s="17"/>
      <c r="K63" s="17"/>
      <c r="L63" s="17"/>
      <c r="M63" s="17"/>
      <c r="N63" s="64"/>
    </row>
    <row r="64" spans="2:14" s="24" customFormat="1" ht="15">
      <c r="B64" s="183" t="s">
        <v>90</v>
      </c>
      <c r="C64" s="23"/>
      <c r="D64" s="23"/>
      <c r="E64" s="23"/>
      <c r="F64" s="23"/>
      <c r="G64" s="38"/>
      <c r="H64" s="38"/>
      <c r="I64" s="38"/>
      <c r="J64" s="38"/>
      <c r="K64" s="38"/>
      <c r="L64" s="38"/>
      <c r="M64" s="38"/>
      <c r="N64" s="83"/>
    </row>
    <row r="65" spans="2:14" s="24" customFormat="1" ht="15">
      <c r="B65" s="183" t="s">
        <v>91</v>
      </c>
      <c r="C65" s="23"/>
      <c r="D65" s="23"/>
      <c r="E65" s="23"/>
      <c r="F65" s="23"/>
      <c r="G65" s="38"/>
      <c r="H65" s="38"/>
      <c r="I65" s="38"/>
      <c r="J65" s="38"/>
      <c r="K65" s="38"/>
      <c r="L65" s="38"/>
      <c r="M65" s="38"/>
      <c r="N65" s="83"/>
    </row>
    <row r="66" spans="2:14" s="24" customFormat="1" ht="15">
      <c r="B66" s="183" t="s">
        <v>219</v>
      </c>
      <c r="C66" s="23"/>
      <c r="D66" s="23"/>
      <c r="E66" s="23"/>
      <c r="F66" s="23"/>
      <c r="G66" s="38"/>
      <c r="H66" s="38"/>
      <c r="I66" s="38"/>
      <c r="J66" s="38"/>
      <c r="K66" s="38"/>
      <c r="L66" s="38"/>
      <c r="M66" s="38"/>
      <c r="N66" s="83"/>
    </row>
    <row r="67" spans="2:14">
      <c r="B67" s="13"/>
      <c r="N67" s="64"/>
    </row>
    <row r="68" spans="2:14">
      <c r="B68" s="13"/>
      <c r="N68" s="64"/>
    </row>
    <row r="69" spans="2:14">
      <c r="B69" s="13"/>
      <c r="N69" s="64"/>
    </row>
    <row r="70" spans="2:14">
      <c r="B70" s="13"/>
      <c r="N70" s="64"/>
    </row>
    <row r="71" spans="2:14" s="22" customFormat="1" ht="30" customHeight="1">
      <c r="B71" s="184" t="s">
        <v>58</v>
      </c>
      <c r="C71" s="26"/>
      <c r="D71" s="26"/>
      <c r="E71" s="26"/>
      <c r="F71" s="26"/>
      <c r="G71" s="26"/>
      <c r="H71" s="26"/>
      <c r="I71" s="26"/>
      <c r="J71" s="26"/>
      <c r="K71" s="26"/>
      <c r="L71" s="26"/>
      <c r="M71" s="26"/>
      <c r="N71" s="84"/>
    </row>
    <row r="72" spans="2:14">
      <c r="B72" s="13"/>
      <c r="C72" s="185" t="s">
        <v>111</v>
      </c>
      <c r="D72" s="3"/>
      <c r="E72" s="3"/>
      <c r="F72" s="3"/>
      <c r="G72" s="14"/>
      <c r="H72" s="14"/>
      <c r="I72" s="14"/>
      <c r="J72" s="14"/>
      <c r="K72" s="14"/>
      <c r="L72" s="14"/>
      <c r="M72" s="186" t="s">
        <v>100</v>
      </c>
      <c r="N72" s="64"/>
    </row>
    <row r="73" spans="2:14" s="4" customFormat="1" ht="30" customHeight="1">
      <c r="B73" s="172" t="s">
        <v>334</v>
      </c>
      <c r="C73" s="187" t="str">
        <f t="shared" ref="C73:M73" si="3">C4</f>
        <v>平成２３年度</v>
      </c>
      <c r="D73" s="187" t="str">
        <f t="shared" si="3"/>
        <v>平成２４年度</v>
      </c>
      <c r="E73" s="187" t="str">
        <f t="shared" si="3"/>
        <v>平成２５年度</v>
      </c>
      <c r="F73" s="187" t="str">
        <f t="shared" si="3"/>
        <v>平成２６年度</v>
      </c>
      <c r="G73" s="187" t="str">
        <f t="shared" si="3"/>
        <v>平成２７年度</v>
      </c>
      <c r="H73" s="187" t="str">
        <f t="shared" si="3"/>
        <v>平成２８年度</v>
      </c>
      <c r="I73" s="187" t="str">
        <f t="shared" si="3"/>
        <v>平成２９年度</v>
      </c>
      <c r="J73" s="187" t="str">
        <f t="shared" si="3"/>
        <v>平成３０年度</v>
      </c>
      <c r="K73" s="187" t="str">
        <f t="shared" si="3"/>
        <v>令和元年度</v>
      </c>
      <c r="L73" s="187" t="str">
        <f t="shared" si="3"/>
        <v>令和２年度</v>
      </c>
      <c r="M73" s="187" t="str">
        <f t="shared" si="3"/>
        <v>令和３年度</v>
      </c>
      <c r="N73" s="174" t="s">
        <v>36</v>
      </c>
    </row>
    <row r="74" spans="2:14">
      <c r="B74" s="8"/>
      <c r="C74" s="39"/>
      <c r="D74" s="39"/>
      <c r="E74" s="39"/>
      <c r="F74" s="39"/>
      <c r="G74" s="70"/>
      <c r="H74" s="70"/>
      <c r="I74" s="70"/>
      <c r="J74" s="70"/>
      <c r="K74" s="70"/>
      <c r="L74" s="70"/>
      <c r="M74" s="70"/>
      <c r="N74" s="80"/>
    </row>
    <row r="75" spans="2:14">
      <c r="B75" s="175" t="s">
        <v>260</v>
      </c>
      <c r="C75" s="188" t="s">
        <v>2</v>
      </c>
      <c r="D75" s="189">
        <f t="shared" ref="D75:D117" si="4">IF(D6="","",(D6-C6)/C6*100)</f>
        <v>2.5703323270107408</v>
      </c>
      <c r="E75" s="189">
        <f t="shared" ref="E75:M75" si="5">IF(E6="","",(E6-D6)/D6*100)</f>
        <v>-7.7171134407467337</v>
      </c>
      <c r="F75" s="189">
        <f t="shared" si="5"/>
        <v>-5.4894087449330975</v>
      </c>
      <c r="G75" s="189">
        <f t="shared" si="5"/>
        <v>10.910630974629253</v>
      </c>
      <c r="H75" s="189">
        <f t="shared" si="5"/>
        <v>6.1460505261116234</v>
      </c>
      <c r="I75" s="189">
        <f t="shared" si="5"/>
        <v>1.0746670930312234</v>
      </c>
      <c r="J75" s="189">
        <f t="shared" si="5"/>
        <v>-9.2640927426188941</v>
      </c>
      <c r="K75" s="189">
        <f t="shared" si="5"/>
        <v>-1.9339011755329747</v>
      </c>
      <c r="L75" s="189">
        <f t="shared" si="5"/>
        <v>-9.9376515853766936</v>
      </c>
      <c r="M75" s="189">
        <f t="shared" si="5"/>
        <v>0.7966161438138879</v>
      </c>
      <c r="N75" s="177">
        <f t="shared" ref="N75:N106" si="6">N6</f>
        <v>1</v>
      </c>
    </row>
    <row r="76" spans="2:14">
      <c r="B76" s="175" t="s">
        <v>261</v>
      </c>
      <c r="C76" s="188" t="s">
        <v>2</v>
      </c>
      <c r="D76" s="189">
        <f t="shared" si="4"/>
        <v>3.7163394877034226</v>
      </c>
      <c r="E76" s="189">
        <f t="shared" ref="E76:M76" si="7">IF(E7="","",(E7-D7)/D7*100)</f>
        <v>-7.0467378493904897</v>
      </c>
      <c r="F76" s="189">
        <f t="shared" si="7"/>
        <v>-12.868308006736937</v>
      </c>
      <c r="G76" s="189">
        <f t="shared" si="7"/>
        <v>10.290380731055752</v>
      </c>
      <c r="H76" s="189">
        <f t="shared" si="7"/>
        <v>9.8343868769815472</v>
      </c>
      <c r="I76" s="189">
        <f t="shared" si="7"/>
        <v>1.8359480053787538</v>
      </c>
      <c r="J76" s="189">
        <f t="shared" si="7"/>
        <v>-6.7254705188471622</v>
      </c>
      <c r="K76" s="189">
        <f t="shared" si="7"/>
        <v>0.71537779120028688</v>
      </c>
      <c r="L76" s="189">
        <f t="shared" si="7"/>
        <v>-7.839499231605382</v>
      </c>
      <c r="M76" s="189">
        <f t="shared" si="7"/>
        <v>-4.7646161667513978</v>
      </c>
      <c r="N76" s="178" t="str">
        <f t="shared" si="6"/>
        <v>農</v>
      </c>
    </row>
    <row r="77" spans="2:14">
      <c r="B77" s="175" t="s">
        <v>262</v>
      </c>
      <c r="C77" s="188" t="s">
        <v>2</v>
      </c>
      <c r="D77" s="189">
        <f t="shared" si="4"/>
        <v>-6.0663507109004744</v>
      </c>
      <c r="E77" s="189">
        <f t="shared" ref="E77:M77" si="8">IF(E8="","",(E8-D8)/D8*100)</f>
        <v>5.0706357214934412</v>
      </c>
      <c r="F77" s="189">
        <f t="shared" si="8"/>
        <v>12.220888355342137</v>
      </c>
      <c r="G77" s="189">
        <f t="shared" si="8"/>
        <v>-7.8947368421052628</v>
      </c>
      <c r="H77" s="189">
        <f t="shared" si="8"/>
        <v>1.207897793263647</v>
      </c>
      <c r="I77" s="189">
        <f t="shared" si="8"/>
        <v>-0.78035345421161351</v>
      </c>
      <c r="J77" s="189">
        <f t="shared" si="8"/>
        <v>-3.4235484617164005</v>
      </c>
      <c r="K77" s="189">
        <f t="shared" si="8"/>
        <v>9.580838323353294E-2</v>
      </c>
      <c r="L77" s="189">
        <f t="shared" si="8"/>
        <v>-5.1447714764297681</v>
      </c>
      <c r="M77" s="189">
        <f t="shared" si="8"/>
        <v>23.536831483350152</v>
      </c>
      <c r="N77" s="178" t="str">
        <f t="shared" si="6"/>
        <v>林</v>
      </c>
    </row>
    <row r="78" spans="2:14">
      <c r="B78" s="175" t="s">
        <v>263</v>
      </c>
      <c r="C78" s="188" t="s">
        <v>2</v>
      </c>
      <c r="D78" s="189">
        <f t="shared" si="4"/>
        <v>1.4766269857729477</v>
      </c>
      <c r="E78" s="189">
        <f t="shared" ref="E78:M78" si="9">IF(E9="","",(E9-D9)/D9*100)</f>
        <v>-11.346821990598814</v>
      </c>
      <c r="F78" s="189">
        <f t="shared" si="9"/>
        <v>9.087555903914426</v>
      </c>
      <c r="G78" s="189">
        <f t="shared" si="9"/>
        <v>15.832628909551985</v>
      </c>
      <c r="H78" s="189">
        <f t="shared" si="9"/>
        <v>8.7572064511420855E-2</v>
      </c>
      <c r="I78" s="189">
        <f t="shared" si="9"/>
        <v>-0.17863652934742982</v>
      </c>
      <c r="J78" s="189">
        <f t="shared" si="9"/>
        <v>-15.452320952485298</v>
      </c>
      <c r="K78" s="189">
        <f t="shared" si="9"/>
        <v>-8.3628509719222457</v>
      </c>
      <c r="L78" s="189">
        <f t="shared" si="9"/>
        <v>-16.159140190440276</v>
      </c>
      <c r="M78" s="189">
        <f t="shared" si="9"/>
        <v>11.104239289328685</v>
      </c>
      <c r="N78" s="178" t="str">
        <f t="shared" si="6"/>
        <v>水</v>
      </c>
    </row>
    <row r="79" spans="2:14">
      <c r="B79" s="175" t="s">
        <v>125</v>
      </c>
      <c r="C79" s="188" t="s">
        <v>2</v>
      </c>
      <c r="D79" s="189">
        <f t="shared" si="4"/>
        <v>-3.0358544883538343</v>
      </c>
      <c r="E79" s="189">
        <f t="shared" ref="E79:M79" si="10">IF(E10="","",(E10-D10)/D10*100)</f>
        <v>17.543859649122805</v>
      </c>
      <c r="F79" s="189">
        <f t="shared" si="10"/>
        <v>11.492537313432836</v>
      </c>
      <c r="G79" s="189">
        <f t="shared" si="10"/>
        <v>1.5652353001750594</v>
      </c>
      <c r="H79" s="189">
        <f t="shared" si="10"/>
        <v>-11.811821960863835</v>
      </c>
      <c r="I79" s="189">
        <f t="shared" si="10"/>
        <v>4.8976776270406992</v>
      </c>
      <c r="J79" s="189">
        <f t="shared" si="10"/>
        <v>-1.4686540990793511</v>
      </c>
      <c r="K79" s="189">
        <f t="shared" si="10"/>
        <v>-1.3348164627363739</v>
      </c>
      <c r="L79" s="189">
        <f t="shared" si="10"/>
        <v>-1.0033821871476889</v>
      </c>
      <c r="M79" s="189">
        <f t="shared" si="10"/>
        <v>-4.7147249743764945</v>
      </c>
      <c r="N79" s="177" t="str">
        <f t="shared" si="6"/>
        <v>2</v>
      </c>
    </row>
    <row r="80" spans="2:14">
      <c r="B80" s="175" t="s">
        <v>126</v>
      </c>
      <c r="C80" s="188" t="s">
        <v>2</v>
      </c>
      <c r="D80" s="189">
        <f t="shared" si="4"/>
        <v>0.33183651380880796</v>
      </c>
      <c r="E80" s="189">
        <f t="shared" ref="E80:M80" si="11">IF(E11="","",(E11-D11)/D11*100)</f>
        <v>7.8577088650853621</v>
      </c>
      <c r="F80" s="189">
        <f t="shared" si="11"/>
        <v>-2.7621542665517738</v>
      </c>
      <c r="G80" s="189">
        <f t="shared" si="11"/>
        <v>3.4380624477368609</v>
      </c>
      <c r="H80" s="189">
        <f t="shared" si="11"/>
        <v>7.494292263044815</v>
      </c>
      <c r="I80" s="189">
        <f t="shared" si="11"/>
        <v>5.7795903851209269</v>
      </c>
      <c r="J80" s="189">
        <f t="shared" si="11"/>
        <v>3.8565338926374078</v>
      </c>
      <c r="K80" s="189">
        <f t="shared" si="11"/>
        <v>-15.207953446149538</v>
      </c>
      <c r="L80" s="189">
        <f t="shared" si="11"/>
        <v>14.431135723114274</v>
      </c>
      <c r="M80" s="189">
        <f t="shared" si="11"/>
        <v>3.1001706156799003</v>
      </c>
      <c r="N80" s="178" t="str">
        <f t="shared" si="6"/>
        <v>3</v>
      </c>
    </row>
    <row r="81" spans="2:14">
      <c r="B81" s="175" t="s">
        <v>264</v>
      </c>
      <c r="C81" s="188" t="s">
        <v>2</v>
      </c>
      <c r="D81" s="189">
        <f t="shared" si="4"/>
        <v>-15.052030232783316</v>
      </c>
      <c r="E81" s="189">
        <f t="shared" ref="E81:M81" si="12">IF(E12="","",(E12-D12)/D12*100)</f>
        <v>2.3735450303062811</v>
      </c>
      <c r="F81" s="189">
        <f t="shared" si="12"/>
        <v>-2.5634644101543058</v>
      </c>
      <c r="G81" s="189">
        <f t="shared" si="12"/>
        <v>21.343012704174228</v>
      </c>
      <c r="H81" s="189">
        <f t="shared" si="12"/>
        <v>4.1812078306245217</v>
      </c>
      <c r="I81" s="189">
        <f t="shared" si="12"/>
        <v>8.4468548944541926</v>
      </c>
      <c r="J81" s="189">
        <f t="shared" si="12"/>
        <v>6.9279648551648396</v>
      </c>
      <c r="K81" s="189">
        <f t="shared" si="12"/>
        <v>-2.2060104729326966</v>
      </c>
      <c r="L81" s="189">
        <f t="shared" si="12"/>
        <v>10.71199156019224</v>
      </c>
      <c r="M81" s="189">
        <f t="shared" si="12"/>
        <v>-11.995121145514375</v>
      </c>
      <c r="N81" s="178" t="str">
        <f t="shared" si="6"/>
        <v>食</v>
      </c>
    </row>
    <row r="82" spans="2:14">
      <c r="B82" s="175" t="s">
        <v>216</v>
      </c>
      <c r="C82" s="188" t="s">
        <v>2</v>
      </c>
      <c r="D82" s="189">
        <f t="shared" si="4"/>
        <v>6.8100609542492823</v>
      </c>
      <c r="E82" s="189">
        <f t="shared" ref="E82:M82" si="13">IF(E13="","",(E13-D13)/D13*100)</f>
        <v>-16.464414562151525</v>
      </c>
      <c r="F82" s="189">
        <f t="shared" si="13"/>
        <v>8.0800942285041231</v>
      </c>
      <c r="G82" s="189">
        <f t="shared" si="13"/>
        <v>49.244405696018603</v>
      </c>
      <c r="H82" s="189">
        <f t="shared" si="13"/>
        <v>-37.235906922402883</v>
      </c>
      <c r="I82" s="189">
        <f t="shared" si="13"/>
        <v>49.282556425967577</v>
      </c>
      <c r="J82" s="189">
        <f t="shared" si="13"/>
        <v>-50.787135657505068</v>
      </c>
      <c r="K82" s="189">
        <f t="shared" si="13"/>
        <v>59.100506756756758</v>
      </c>
      <c r="L82" s="189">
        <f t="shared" si="13"/>
        <v>38.321167883211679</v>
      </c>
      <c r="M82" s="189">
        <f t="shared" si="13"/>
        <v>-23.813864236027822</v>
      </c>
      <c r="N82" s="178" t="str">
        <f t="shared" si="6"/>
        <v>繊</v>
      </c>
    </row>
    <row r="83" spans="2:14">
      <c r="B83" s="175" t="s">
        <v>217</v>
      </c>
      <c r="C83" s="188" t="s">
        <v>2</v>
      </c>
      <c r="D83" s="189">
        <f t="shared" si="4"/>
        <v>-4.4114306483122077</v>
      </c>
      <c r="E83" s="189">
        <f t="shared" ref="E83:M83" si="14">IF(E14="","",(E14-D14)/D14*100)</f>
        <v>-17.903992395437264</v>
      </c>
      <c r="F83" s="189">
        <f t="shared" si="14"/>
        <v>19.463903201528396</v>
      </c>
      <c r="G83" s="189">
        <f t="shared" si="14"/>
        <v>20.029076811243034</v>
      </c>
      <c r="H83" s="189">
        <f t="shared" si="14"/>
        <v>-16.069121447028422</v>
      </c>
      <c r="I83" s="189">
        <f t="shared" si="14"/>
        <v>7.1531652876659608</v>
      </c>
      <c r="J83" s="189">
        <f t="shared" si="14"/>
        <v>-5.3557800224466892</v>
      </c>
      <c r="K83" s="189">
        <f t="shared" si="14"/>
        <v>13.129684090693484</v>
      </c>
      <c r="L83" s="189">
        <f t="shared" si="14"/>
        <v>-11.538784067085954</v>
      </c>
      <c r="M83" s="189">
        <f t="shared" si="14"/>
        <v>12.550952696938097</v>
      </c>
      <c r="N83" s="178" t="str">
        <f t="shared" si="6"/>
        <v>パ</v>
      </c>
    </row>
    <row r="84" spans="2:14">
      <c r="B84" s="175" t="s">
        <v>265</v>
      </c>
      <c r="C84" s="188" t="s">
        <v>2</v>
      </c>
      <c r="D84" s="189">
        <f t="shared" si="4"/>
        <v>37.218254817639924</v>
      </c>
      <c r="E84" s="189">
        <f t="shared" ref="E84:M84" si="15">IF(E15="","",(E15-D15)/D15*100)</f>
        <v>-0.79507075042483333</v>
      </c>
      <c r="F84" s="189">
        <f t="shared" si="15"/>
        <v>4.0986984893136995</v>
      </c>
      <c r="G84" s="189">
        <f t="shared" si="15"/>
        <v>-2.1515195206741318</v>
      </c>
      <c r="H84" s="189">
        <f t="shared" si="15"/>
        <v>5.2768590982022987</v>
      </c>
      <c r="I84" s="189">
        <f t="shared" si="15"/>
        <v>-16.965077192756389</v>
      </c>
      <c r="J84" s="189">
        <f t="shared" si="15"/>
        <v>3.3720762228893419</v>
      </c>
      <c r="K84" s="189">
        <f t="shared" si="15"/>
        <v>20.351029768421817</v>
      </c>
      <c r="L84" s="189">
        <f t="shared" si="15"/>
        <v>18.178181622667886</v>
      </c>
      <c r="M84" s="189">
        <f t="shared" si="15"/>
        <v>-21.935253749324385</v>
      </c>
      <c r="N84" s="178" t="str">
        <f t="shared" si="6"/>
        <v>化</v>
      </c>
    </row>
    <row r="85" spans="2:14">
      <c r="B85" s="175" t="s">
        <v>266</v>
      </c>
      <c r="C85" s="188" t="s">
        <v>2</v>
      </c>
      <c r="D85" s="189">
        <f t="shared" si="4"/>
        <v>160.28813028499843</v>
      </c>
      <c r="E85" s="189">
        <f t="shared" ref="E85:M85" si="16">IF(E16="","",(E16-D16)/D16*100)</f>
        <v>201.6514258212008</v>
      </c>
      <c r="F85" s="189">
        <f t="shared" si="16"/>
        <v>37.320130433481921</v>
      </c>
      <c r="G85" s="189">
        <f t="shared" si="16"/>
        <v>27.995875270503827</v>
      </c>
      <c r="H85" s="189">
        <f t="shared" si="16"/>
        <v>-27.133520180644283</v>
      </c>
      <c r="I85" s="189">
        <f t="shared" si="16"/>
        <v>15.186906791868132</v>
      </c>
      <c r="J85" s="189">
        <f t="shared" si="16"/>
        <v>12.490367586421339</v>
      </c>
      <c r="K85" s="189">
        <f t="shared" si="16"/>
        <v>-19.018603980386501</v>
      </c>
      <c r="L85" s="189">
        <f t="shared" si="16"/>
        <v>119.83660567205379</v>
      </c>
      <c r="M85" s="189">
        <f t="shared" si="16"/>
        <v>-11.934585590603007</v>
      </c>
      <c r="N85" s="178" t="str">
        <f t="shared" si="6"/>
        <v>石</v>
      </c>
    </row>
    <row r="86" spans="2:14">
      <c r="B86" s="175" t="s">
        <v>267</v>
      </c>
      <c r="C86" s="188" t="s">
        <v>2</v>
      </c>
      <c r="D86" s="189">
        <f t="shared" si="4"/>
        <v>-7.0520481639726311</v>
      </c>
      <c r="E86" s="189">
        <f t="shared" ref="E86:M86" si="17">IF(E17="","",(E17-D17)/D17*100)</f>
        <v>-19.118415236870657</v>
      </c>
      <c r="F86" s="189">
        <f t="shared" si="17"/>
        <v>-7.1856525411098406</v>
      </c>
      <c r="G86" s="189">
        <f t="shared" si="17"/>
        <v>-4.4961622044040979E-2</v>
      </c>
      <c r="H86" s="189">
        <f t="shared" si="17"/>
        <v>19.826284392370223</v>
      </c>
      <c r="I86" s="189">
        <f t="shared" si="17"/>
        <v>3.820062029083954</v>
      </c>
      <c r="J86" s="189">
        <f t="shared" si="17"/>
        <v>3.8628752464337066</v>
      </c>
      <c r="K86" s="189">
        <f t="shared" si="17"/>
        <v>-2.1484698783196845</v>
      </c>
      <c r="L86" s="189">
        <f t="shared" si="17"/>
        <v>-15.987022667976824</v>
      </c>
      <c r="M86" s="189">
        <f t="shared" si="17"/>
        <v>1.7806188810131178</v>
      </c>
      <c r="N86" s="178" t="str">
        <f t="shared" si="6"/>
        <v>窯</v>
      </c>
    </row>
    <row r="87" spans="2:14">
      <c r="B87" s="175" t="s">
        <v>177</v>
      </c>
      <c r="C87" s="188" t="s">
        <v>2</v>
      </c>
      <c r="D87" s="189">
        <f t="shared" si="4"/>
        <v>-33.380194981209399</v>
      </c>
      <c r="E87" s="189">
        <f t="shared" ref="E87:M87" si="18">IF(E18="","",(E18-D18)/D18*100)</f>
        <v>-3.0247024261065061</v>
      </c>
      <c r="F87" s="189">
        <f t="shared" si="18"/>
        <v>-8.7199544872706589</v>
      </c>
      <c r="G87" s="189">
        <f t="shared" si="18"/>
        <v>25.45692516243631</v>
      </c>
      <c r="H87" s="189">
        <f t="shared" si="18"/>
        <v>-16.303389346349217</v>
      </c>
      <c r="I87" s="189">
        <f t="shared" si="18"/>
        <v>49.989612702181333</v>
      </c>
      <c r="J87" s="189">
        <f t="shared" si="18"/>
        <v>-14.938958032410612</v>
      </c>
      <c r="K87" s="189">
        <f t="shared" si="18"/>
        <v>16.562376421875364</v>
      </c>
      <c r="L87" s="189">
        <f t="shared" si="18"/>
        <v>10.855335368895808</v>
      </c>
      <c r="M87" s="189">
        <f t="shared" si="18"/>
        <v>25.331017039163971</v>
      </c>
      <c r="N87" s="178" t="str">
        <f t="shared" si="6"/>
        <v>一</v>
      </c>
    </row>
    <row r="88" spans="2:14">
      <c r="B88" s="175" t="s">
        <v>268</v>
      </c>
      <c r="C88" s="188" t="s">
        <v>2</v>
      </c>
      <c r="D88" s="189">
        <f t="shared" si="4"/>
        <v>-2.2938275505010619</v>
      </c>
      <c r="E88" s="189">
        <f t="shared" ref="E88:M88" si="19">IF(E19="","",(E19-D19)/D19*100)</f>
        <v>-3.1757436413277773</v>
      </c>
      <c r="F88" s="189">
        <f t="shared" si="19"/>
        <v>13.509201543484714</v>
      </c>
      <c r="G88" s="189">
        <f t="shared" si="19"/>
        <v>61.039290033667839</v>
      </c>
      <c r="H88" s="189">
        <f t="shared" si="19"/>
        <v>-23.606184698605041</v>
      </c>
      <c r="I88" s="189">
        <f t="shared" si="19"/>
        <v>-6.0379814941513281</v>
      </c>
      <c r="J88" s="189">
        <f t="shared" si="19"/>
        <v>36.10779247403805</v>
      </c>
      <c r="K88" s="189">
        <f t="shared" si="19"/>
        <v>-18.071613325438623</v>
      </c>
      <c r="L88" s="189">
        <f t="shared" si="19"/>
        <v>2.6118929884620261</v>
      </c>
      <c r="M88" s="189">
        <f t="shared" si="19"/>
        <v>-9.8504880761151625</v>
      </c>
      <c r="N88" s="178" t="str">
        <f t="shared" si="6"/>
        <v>金</v>
      </c>
    </row>
    <row r="89" spans="2:14">
      <c r="B89" s="175" t="s">
        <v>135</v>
      </c>
      <c r="C89" s="188" t="s">
        <v>2</v>
      </c>
      <c r="D89" s="189">
        <f t="shared" si="4"/>
        <v>-3.600194117049571</v>
      </c>
      <c r="E89" s="189">
        <f t="shared" ref="E89:M89" si="20">IF(E20="","",(E20-D20)/D20*100)</f>
        <v>5.2507521980573584</v>
      </c>
      <c r="F89" s="189">
        <f t="shared" si="20"/>
        <v>-0.14126598048230654</v>
      </c>
      <c r="G89" s="189">
        <f t="shared" si="20"/>
        <v>8.1571198895007111</v>
      </c>
      <c r="H89" s="189">
        <f t="shared" si="20"/>
        <v>-1.6897134147178776</v>
      </c>
      <c r="I89" s="189">
        <f t="shared" si="20"/>
        <v>10.661382128016204</v>
      </c>
      <c r="J89" s="189">
        <f t="shared" si="20"/>
        <v>3.2243508224966155</v>
      </c>
      <c r="K89" s="189">
        <f t="shared" si="20"/>
        <v>-7.4508053644086703</v>
      </c>
      <c r="L89" s="189">
        <f t="shared" si="20"/>
        <v>-8.1616272386753259</v>
      </c>
      <c r="M89" s="189">
        <f t="shared" si="20"/>
        <v>14.910605423019238</v>
      </c>
      <c r="N89" s="178" t="str">
        <f t="shared" si="6"/>
        <v>は</v>
      </c>
    </row>
    <row r="90" spans="2:14">
      <c r="B90" s="175" t="s">
        <v>136</v>
      </c>
      <c r="C90" s="188" t="s">
        <v>2</v>
      </c>
      <c r="D90" s="189">
        <f t="shared" si="4"/>
        <v>-15.379651025548291</v>
      </c>
      <c r="E90" s="189">
        <f t="shared" ref="E90:M90" si="21">IF(E21="","",(E21-D21)/D21*100)</f>
        <v>31.29649866790194</v>
      </c>
      <c r="F90" s="189">
        <f t="shared" si="21"/>
        <v>-10.842182821856287</v>
      </c>
      <c r="G90" s="189">
        <f t="shared" si="21"/>
        <v>-29.326564655521086</v>
      </c>
      <c r="H90" s="189">
        <f t="shared" si="21"/>
        <v>43.56139466251728</v>
      </c>
      <c r="I90" s="189">
        <f t="shared" si="21"/>
        <v>56.92663733251738</v>
      </c>
      <c r="J90" s="189">
        <f t="shared" si="21"/>
        <v>0.94430301182816079</v>
      </c>
      <c r="K90" s="189">
        <f t="shared" si="21"/>
        <v>-61.22733251806801</v>
      </c>
      <c r="L90" s="189">
        <f t="shared" si="21"/>
        <v>51.825928927527684</v>
      </c>
      <c r="M90" s="189">
        <f t="shared" si="21"/>
        <v>60.840107774855923</v>
      </c>
      <c r="N90" s="178" t="str">
        <f t="shared" si="6"/>
        <v>子</v>
      </c>
    </row>
    <row r="91" spans="2:14">
      <c r="B91" s="175" t="s">
        <v>269</v>
      </c>
      <c r="C91" s="188" t="s">
        <v>2</v>
      </c>
      <c r="D91" s="189">
        <f t="shared" si="4"/>
        <v>61.328663512053353</v>
      </c>
      <c r="E91" s="189">
        <f t="shared" ref="E91:M91" si="22">IF(E22="","",(E22-D22)/D22*100)</f>
        <v>11.185015820226795</v>
      </c>
      <c r="F91" s="189">
        <f t="shared" si="22"/>
        <v>-4.5684295071524517</v>
      </c>
      <c r="G91" s="189">
        <f t="shared" si="22"/>
        <v>-7.6036799489218447</v>
      </c>
      <c r="H91" s="189">
        <f t="shared" si="22"/>
        <v>8.1775921098093409</v>
      </c>
      <c r="I91" s="189">
        <f t="shared" si="22"/>
        <v>15.875205063805694</v>
      </c>
      <c r="J91" s="189">
        <f t="shared" si="22"/>
        <v>30.257091310013028</v>
      </c>
      <c r="K91" s="189">
        <f t="shared" si="22"/>
        <v>-10.323086393628685</v>
      </c>
      <c r="L91" s="189">
        <f t="shared" si="22"/>
        <v>16.712876809301378</v>
      </c>
      <c r="M91" s="189">
        <f t="shared" si="22"/>
        <v>3.776116453997822</v>
      </c>
      <c r="N91" s="178" t="str">
        <f t="shared" si="6"/>
        <v>気</v>
      </c>
    </row>
    <row r="92" spans="2:14">
      <c r="B92" s="175" t="s">
        <v>138</v>
      </c>
      <c r="C92" s="188" t="s">
        <v>2</v>
      </c>
      <c r="D92" s="189">
        <f t="shared" si="4"/>
        <v>-21.530526179199377</v>
      </c>
      <c r="E92" s="189">
        <f t="shared" ref="E92:M92" si="23">IF(E23="","",(E23-D23)/D23*100)</f>
        <v>80.970689156228033</v>
      </c>
      <c r="F92" s="189">
        <f t="shared" si="23"/>
        <v>-35.666476299257567</v>
      </c>
      <c r="G92" s="189">
        <f t="shared" si="23"/>
        <v>-50.336150368108321</v>
      </c>
      <c r="H92" s="189">
        <f t="shared" si="23"/>
        <v>32.703353273433592</v>
      </c>
      <c r="I92" s="189">
        <f t="shared" si="23"/>
        <v>12.359691815879744</v>
      </c>
      <c r="J92" s="189">
        <f t="shared" si="23"/>
        <v>3.7530169589054232</v>
      </c>
      <c r="K92" s="189">
        <f t="shared" si="23"/>
        <v>-1.5652200705581487</v>
      </c>
      <c r="L92" s="189">
        <f t="shared" si="23"/>
        <v>-74.907269739416222</v>
      </c>
      <c r="M92" s="189">
        <f t="shared" si="23"/>
        <v>10.048025946485375</v>
      </c>
      <c r="N92" s="178" t="str">
        <f t="shared" si="6"/>
        <v>情</v>
      </c>
    </row>
    <row r="93" spans="2:14">
      <c r="B93" s="175" t="s">
        <v>270</v>
      </c>
      <c r="C93" s="188" t="s">
        <v>2</v>
      </c>
      <c r="D93" s="189">
        <f t="shared" si="4"/>
        <v>1.8746159062072734</v>
      </c>
      <c r="E93" s="189">
        <f t="shared" ref="E93:M93" si="24">IF(E24="","",(E24-D24)/D24*100)</f>
        <v>-10.023007354247786</v>
      </c>
      <c r="F93" s="189">
        <f t="shared" si="24"/>
        <v>-6.0311867131643551</v>
      </c>
      <c r="G93" s="189">
        <f t="shared" si="24"/>
        <v>11.689302918961172</v>
      </c>
      <c r="H93" s="189">
        <f t="shared" si="24"/>
        <v>20.436958588633004</v>
      </c>
      <c r="I93" s="189">
        <f t="shared" si="24"/>
        <v>-19.689817936614968</v>
      </c>
      <c r="J93" s="189">
        <f t="shared" si="24"/>
        <v>-5.6376413890083485</v>
      </c>
      <c r="K93" s="189">
        <f t="shared" si="24"/>
        <v>-8.9286844613400813</v>
      </c>
      <c r="L93" s="189">
        <f t="shared" si="24"/>
        <v>9.2533863418373326</v>
      </c>
      <c r="M93" s="189">
        <f t="shared" si="24"/>
        <v>2.017034920496434</v>
      </c>
      <c r="N93" s="178" t="str">
        <f t="shared" si="6"/>
        <v>輸</v>
      </c>
    </row>
    <row r="94" spans="2:14">
      <c r="B94" s="175" t="s">
        <v>225</v>
      </c>
      <c r="C94" s="188" t="s">
        <v>2</v>
      </c>
      <c r="D94" s="189">
        <f t="shared" si="4"/>
        <v>-14.691205666147985</v>
      </c>
      <c r="E94" s="189">
        <f t="shared" ref="E94:M94" si="25">IF(E25="","",(E25-D25)/D25*100)</f>
        <v>7.1765519844015344</v>
      </c>
      <c r="F94" s="189">
        <f t="shared" si="25"/>
        <v>2.312206572769953</v>
      </c>
      <c r="G94" s="189">
        <f t="shared" si="25"/>
        <v>-12.768154181484457</v>
      </c>
      <c r="H94" s="189">
        <f t="shared" si="25"/>
        <v>-9.3371909521304577</v>
      </c>
      <c r="I94" s="189">
        <f t="shared" si="25"/>
        <v>0.96460690455468534</v>
      </c>
      <c r="J94" s="189">
        <f t="shared" si="25"/>
        <v>-5.7969973421449605</v>
      </c>
      <c r="K94" s="189">
        <f t="shared" si="25"/>
        <v>-8.1210919627878599</v>
      </c>
      <c r="L94" s="189">
        <f t="shared" si="25"/>
        <v>6.9134367997344182</v>
      </c>
      <c r="M94" s="189">
        <f t="shared" si="25"/>
        <v>-1.6689954975935413</v>
      </c>
      <c r="N94" s="178" t="str">
        <f t="shared" si="6"/>
        <v>印</v>
      </c>
    </row>
    <row r="95" spans="2:14">
      <c r="B95" s="175" t="s">
        <v>140</v>
      </c>
      <c r="C95" s="188" t="s">
        <v>2</v>
      </c>
      <c r="D95" s="189">
        <f t="shared" si="4"/>
        <v>-4.2545029573657587</v>
      </c>
      <c r="E95" s="189">
        <f t="shared" ref="E95:M95" si="26">IF(E26="","",(E26-D26)/D26*100)</f>
        <v>15.206291230293317</v>
      </c>
      <c r="F95" s="189">
        <f t="shared" si="26"/>
        <v>3.2197276050596879</v>
      </c>
      <c r="G95" s="189">
        <f t="shared" si="26"/>
        <v>14.701665034280117</v>
      </c>
      <c r="H95" s="189">
        <f t="shared" si="26"/>
        <v>1.7969369073967809</v>
      </c>
      <c r="I95" s="189">
        <f t="shared" si="26"/>
        <v>1.4702872462143963</v>
      </c>
      <c r="J95" s="189">
        <f t="shared" si="26"/>
        <v>6.1123805051931264</v>
      </c>
      <c r="K95" s="189">
        <f t="shared" si="26"/>
        <v>-0.15580983720988209</v>
      </c>
      <c r="L95" s="189">
        <f t="shared" si="26"/>
        <v>-0.92227313017315649</v>
      </c>
      <c r="M95" s="189">
        <f t="shared" si="26"/>
        <v>-15.730085777557971</v>
      </c>
      <c r="N95" s="178" t="str">
        <f t="shared" si="6"/>
        <v>他</v>
      </c>
    </row>
    <row r="96" spans="2:14">
      <c r="B96" s="175" t="s">
        <v>209</v>
      </c>
      <c r="C96" s="188" t="s">
        <v>2</v>
      </c>
      <c r="D96" s="189">
        <f t="shared" si="4"/>
        <v>-0.47801281242552951</v>
      </c>
      <c r="E96" s="189">
        <f t="shared" ref="E96:M96" si="27">IF(E27="","",(E27-D27)/D27*100)</f>
        <v>-2.6870058407046407</v>
      </c>
      <c r="F96" s="189">
        <f t="shared" si="27"/>
        <v>17.877596313897666</v>
      </c>
      <c r="G96" s="189">
        <f t="shared" si="27"/>
        <v>24.720140472087721</v>
      </c>
      <c r="H96" s="189">
        <f t="shared" si="27"/>
        <v>-9.6555798040792222</v>
      </c>
      <c r="I96" s="189">
        <f t="shared" si="27"/>
        <v>6.7956686148939491</v>
      </c>
      <c r="J96" s="189">
        <f t="shared" si="27"/>
        <v>-6.0700473807912223</v>
      </c>
      <c r="K96" s="189">
        <f t="shared" si="27"/>
        <v>0.60944035052778334</v>
      </c>
      <c r="L96" s="189">
        <f t="shared" si="27"/>
        <v>-0.33832665078211044</v>
      </c>
      <c r="M96" s="189">
        <f t="shared" si="27"/>
        <v>-28.817831836994127</v>
      </c>
      <c r="N96" s="178" t="str">
        <f t="shared" si="6"/>
        <v>4</v>
      </c>
    </row>
    <row r="97" spans="2:14">
      <c r="B97" s="175" t="s">
        <v>339</v>
      </c>
      <c r="C97" s="188" t="s">
        <v>2</v>
      </c>
      <c r="D97" s="189">
        <f t="shared" si="4"/>
        <v>0.1733734829820239</v>
      </c>
      <c r="E97" s="189">
        <f t="shared" ref="E97:M97" si="28">IF(E28="","",(E28-D28)/D28*100)</f>
        <v>-10.305735437817784</v>
      </c>
      <c r="F97" s="189">
        <f t="shared" si="28"/>
        <v>38.084071164126186</v>
      </c>
      <c r="G97" s="189">
        <f t="shared" si="28"/>
        <v>37.499916423179528</v>
      </c>
      <c r="H97" s="189">
        <f t="shared" si="28"/>
        <v>-14.710501874553245</v>
      </c>
      <c r="I97" s="189">
        <f t="shared" si="28"/>
        <v>9.3667508566281068</v>
      </c>
      <c r="J97" s="189">
        <f t="shared" si="28"/>
        <v>-10.826478162501434</v>
      </c>
      <c r="K97" s="189">
        <f t="shared" si="28"/>
        <v>-0.86403442107355399</v>
      </c>
      <c r="L97" s="189">
        <f t="shared" si="28"/>
        <v>0.64630263002712585</v>
      </c>
      <c r="M97" s="189">
        <f t="shared" si="28"/>
        <v>-50.609341676627061</v>
      </c>
      <c r="N97" s="178" t="str">
        <f t="shared" si="6"/>
        <v>電</v>
      </c>
    </row>
    <row r="98" spans="2:14">
      <c r="B98" s="175" t="s">
        <v>340</v>
      </c>
      <c r="C98" s="188" t="s">
        <v>2</v>
      </c>
      <c r="D98" s="189">
        <f t="shared" si="4"/>
        <v>-1.3181827908668764</v>
      </c>
      <c r="E98" s="189">
        <f t="shared" ref="E98:M98" si="29">IF(E29="","",(E29-D29)/D29*100)</f>
        <v>7.288300986663776</v>
      </c>
      <c r="F98" s="189">
        <f t="shared" si="29"/>
        <v>-4.2404398092004207</v>
      </c>
      <c r="G98" s="189">
        <f t="shared" si="29"/>
        <v>4.5485246316855923</v>
      </c>
      <c r="H98" s="189">
        <f t="shared" si="29"/>
        <v>0.83782528819171065</v>
      </c>
      <c r="I98" s="189">
        <f t="shared" si="29"/>
        <v>2.281372627532634</v>
      </c>
      <c r="J98" s="189">
        <f t="shared" si="29"/>
        <v>2.8597993638365549</v>
      </c>
      <c r="K98" s="189">
        <f t="shared" si="29"/>
        <v>3.0076976507416959</v>
      </c>
      <c r="L98" s="189">
        <f t="shared" si="29"/>
        <v>-1.8806924199597259</v>
      </c>
      <c r="M98" s="189">
        <f t="shared" si="29"/>
        <v>6.1964564779424229</v>
      </c>
      <c r="N98" s="177" t="str">
        <f t="shared" si="6"/>
        <v>ガ</v>
      </c>
    </row>
    <row r="99" spans="2:14">
      <c r="B99" s="175" t="s">
        <v>271</v>
      </c>
      <c r="C99" s="188" t="s">
        <v>2</v>
      </c>
      <c r="D99" s="189">
        <f t="shared" si="4"/>
        <v>5.1309562206673203</v>
      </c>
      <c r="E99" s="189">
        <f t="shared" ref="E99:M99" si="30">IF(E30="","",(E30-D30)/D30*100)</f>
        <v>14.066843647474267</v>
      </c>
      <c r="F99" s="189">
        <f t="shared" si="30"/>
        <v>-6.0933237459038443</v>
      </c>
      <c r="G99" s="189">
        <f t="shared" si="30"/>
        <v>8.2261722448884154</v>
      </c>
      <c r="H99" s="189">
        <f t="shared" si="30"/>
        <v>10.625123207250123</v>
      </c>
      <c r="I99" s="189">
        <f t="shared" si="30"/>
        <v>7.9642237286315147</v>
      </c>
      <c r="J99" s="189">
        <f t="shared" si="30"/>
        <v>-6.9270127949751625</v>
      </c>
      <c r="K99" s="189">
        <f t="shared" si="30"/>
        <v>-5.7272510846698381</v>
      </c>
      <c r="L99" s="189">
        <f t="shared" si="30"/>
        <v>-2.91545339758291</v>
      </c>
      <c r="M99" s="189">
        <f t="shared" si="30"/>
        <v>11.259276560957224</v>
      </c>
      <c r="N99" s="178" t="str">
        <f t="shared" si="6"/>
        <v>5</v>
      </c>
    </row>
    <row r="100" spans="2:14">
      <c r="B100" s="175" t="s">
        <v>272</v>
      </c>
      <c r="C100" s="188" t="s">
        <v>2</v>
      </c>
      <c r="D100" s="189">
        <f t="shared" si="4"/>
        <v>3.5576858513808762</v>
      </c>
      <c r="E100" s="189">
        <f t="shared" ref="E100:M100" si="31">IF(E31="","",(E31-D31)/D31*100)</f>
        <v>4.5119544598339791</v>
      </c>
      <c r="F100" s="189">
        <f t="shared" si="31"/>
        <v>-0.89289407123427145</v>
      </c>
      <c r="G100" s="189">
        <f t="shared" si="31"/>
        <v>1.1553456807759659</v>
      </c>
      <c r="H100" s="189">
        <f t="shared" si="31"/>
        <v>-6.5057163031663798E-2</v>
      </c>
      <c r="I100" s="189">
        <f t="shared" si="31"/>
        <v>2.9588523431855895</v>
      </c>
      <c r="J100" s="189">
        <f t="shared" si="31"/>
        <v>-1.2372771574856578</v>
      </c>
      <c r="K100" s="189">
        <f t="shared" si="31"/>
        <v>-2.051788131795377</v>
      </c>
      <c r="L100" s="189">
        <f t="shared" si="31"/>
        <v>-6.3917535634177565</v>
      </c>
      <c r="M100" s="189">
        <f t="shared" si="31"/>
        <v>4.9638698668047274</v>
      </c>
      <c r="N100" s="177" t="str">
        <f t="shared" si="6"/>
        <v>6</v>
      </c>
    </row>
    <row r="101" spans="2:14">
      <c r="B101" s="175" t="s">
        <v>348</v>
      </c>
      <c r="C101" s="188" t="s">
        <v>2</v>
      </c>
      <c r="D101" s="189">
        <f t="shared" si="4"/>
        <v>-2.8393870154427985</v>
      </c>
      <c r="E101" s="189">
        <f t="shared" ref="E101:M101" si="32">IF(E32="","",(E32-D32)/D32*100)</f>
        <v>0.37555877672245142</v>
      </c>
      <c r="F101" s="189">
        <f t="shared" si="32"/>
        <v>-2.1080854544628296</v>
      </c>
      <c r="G101" s="189">
        <f t="shared" si="32"/>
        <v>-1.0594619130147724</v>
      </c>
      <c r="H101" s="189">
        <f t="shared" si="32"/>
        <v>-3.9203828629221449</v>
      </c>
      <c r="I101" s="189">
        <f t="shared" si="32"/>
        <v>4.9409109160164517</v>
      </c>
      <c r="J101" s="189">
        <f t="shared" si="32"/>
        <v>1.1974933300241981</v>
      </c>
      <c r="K101" s="189">
        <f t="shared" si="32"/>
        <v>-5.2380952380952381</v>
      </c>
      <c r="L101" s="189">
        <f t="shared" si="32"/>
        <v>-9.7531649664632187</v>
      </c>
      <c r="M101" s="189">
        <f t="shared" si="32"/>
        <v>10.871136761481429</v>
      </c>
      <c r="N101" s="178" t="str">
        <f t="shared" si="6"/>
        <v>卸</v>
      </c>
    </row>
    <row r="102" spans="2:14">
      <c r="B102" s="175" t="s">
        <v>347</v>
      </c>
      <c r="C102" s="188" t="s">
        <v>2</v>
      </c>
      <c r="D102" s="189">
        <f t="shared" si="4"/>
        <v>6.9965983243107308</v>
      </c>
      <c r="E102" s="189">
        <f t="shared" ref="E102:M102" si="33">IF(E33="","",(E33-D33)/D33*100)</f>
        <v>6.5311676583742599</v>
      </c>
      <c r="F102" s="189">
        <f t="shared" si="33"/>
        <v>-0.33396580914713309</v>
      </c>
      <c r="G102" s="189">
        <f t="shared" si="33"/>
        <v>2.1559146675366136</v>
      </c>
      <c r="H102" s="189">
        <f t="shared" si="33"/>
        <v>1.6218176675479077</v>
      </c>
      <c r="I102" s="189">
        <f t="shared" si="33"/>
        <v>2.1389113975762446</v>
      </c>
      <c r="J102" s="189">
        <f t="shared" si="33"/>
        <v>-2.2721279195492223</v>
      </c>
      <c r="K102" s="189">
        <f t="shared" si="33"/>
        <v>-0.64943096085649332</v>
      </c>
      <c r="L102" s="189">
        <f t="shared" si="33"/>
        <v>-4.980659063079294</v>
      </c>
      <c r="M102" s="189">
        <f t="shared" si="33"/>
        <v>2.6085982982534706</v>
      </c>
      <c r="N102" s="177" t="str">
        <f t="shared" si="6"/>
        <v>小</v>
      </c>
    </row>
    <row r="103" spans="2:14">
      <c r="B103" s="175" t="s">
        <v>214</v>
      </c>
      <c r="C103" s="188" t="s">
        <v>2</v>
      </c>
      <c r="D103" s="189">
        <f t="shared" si="4"/>
        <v>-1.2456688082003897</v>
      </c>
      <c r="E103" s="189">
        <f t="shared" ref="E103:M103" si="34">IF(E34="","",(E34-D34)/D34*100)</f>
        <v>-0.19119454330316557</v>
      </c>
      <c r="F103" s="189">
        <f t="shared" si="34"/>
        <v>2.7896470200509458</v>
      </c>
      <c r="G103" s="189">
        <f t="shared" si="34"/>
        <v>1.5249618147245985</v>
      </c>
      <c r="H103" s="189">
        <f t="shared" si="34"/>
        <v>1.1860299358517461</v>
      </c>
      <c r="I103" s="189">
        <f t="shared" si="34"/>
        <v>5.795185344930351</v>
      </c>
      <c r="J103" s="189">
        <f t="shared" si="34"/>
        <v>3.1494240157665825</v>
      </c>
      <c r="K103" s="189">
        <f t="shared" si="34"/>
        <v>4.5631129665894727</v>
      </c>
      <c r="L103" s="189">
        <f t="shared" si="34"/>
        <v>-19.934697009700475</v>
      </c>
      <c r="M103" s="189">
        <f t="shared" si="34"/>
        <v>4.9383301820321268</v>
      </c>
      <c r="N103" s="177" t="str">
        <f t="shared" si="6"/>
        <v>7</v>
      </c>
    </row>
    <row r="104" spans="2:14">
      <c r="B104" s="175" t="s">
        <v>144</v>
      </c>
      <c r="C104" s="188" t="s">
        <v>2</v>
      </c>
      <c r="D104" s="189">
        <f t="shared" si="4"/>
        <v>-5.2725162944018837</v>
      </c>
      <c r="E104" s="189">
        <f t="shared" ref="E104:M104" si="35">IF(E35="","",(E35-D35)/D35*100)</f>
        <v>5.3331789427495337</v>
      </c>
      <c r="F104" s="189">
        <f t="shared" si="35"/>
        <v>0.15100933249246401</v>
      </c>
      <c r="G104" s="189">
        <f t="shared" si="35"/>
        <v>-0.95783891206137561</v>
      </c>
      <c r="H104" s="189">
        <f t="shared" si="35"/>
        <v>11.643723751749883</v>
      </c>
      <c r="I104" s="189">
        <f t="shared" si="35"/>
        <v>2.9811600714726074</v>
      </c>
      <c r="J104" s="189">
        <f t="shared" si="35"/>
        <v>-0.15930352902977046</v>
      </c>
      <c r="K104" s="189">
        <f t="shared" si="35"/>
        <v>-5.984430419626614</v>
      </c>
      <c r="L104" s="189">
        <f t="shared" si="35"/>
        <v>-39.349357086105599</v>
      </c>
      <c r="M104" s="189">
        <f t="shared" si="35"/>
        <v>-6.0910403336482082</v>
      </c>
      <c r="N104" s="178" t="str">
        <f t="shared" si="6"/>
        <v>8</v>
      </c>
    </row>
    <row r="105" spans="2:14">
      <c r="B105" s="175" t="s">
        <v>143</v>
      </c>
      <c r="C105" s="188" t="s">
        <v>2</v>
      </c>
      <c r="D105" s="189">
        <f t="shared" si="4"/>
        <v>-7.1229195862915651E-2</v>
      </c>
      <c r="E105" s="189">
        <f t="shared" ref="E105:M105" si="36">IF(E36="","",(E36-D36)/D36*100)</f>
        <v>1.5768519752664307</v>
      </c>
      <c r="F105" s="189">
        <f t="shared" si="36"/>
        <v>-1.7879963486992241</v>
      </c>
      <c r="G105" s="189">
        <f t="shared" si="36"/>
        <v>-0.14813007563347391</v>
      </c>
      <c r="H105" s="189">
        <f t="shared" si="36"/>
        <v>-0.40839834546311327</v>
      </c>
      <c r="I105" s="189">
        <f t="shared" si="36"/>
        <v>-1.3505540659738651</v>
      </c>
      <c r="J105" s="189">
        <f t="shared" si="36"/>
        <v>0.97704246285758267</v>
      </c>
      <c r="K105" s="189">
        <f t="shared" si="36"/>
        <v>-4.6203826959953558</v>
      </c>
      <c r="L105" s="189">
        <f t="shared" si="36"/>
        <v>3.4669962126801437</v>
      </c>
      <c r="M105" s="189">
        <f t="shared" si="36"/>
        <v>-3.1642372851141207</v>
      </c>
      <c r="N105" s="178" t="str">
        <f t="shared" si="6"/>
        <v>9</v>
      </c>
    </row>
    <row r="106" spans="2:14">
      <c r="B106" s="175" t="s">
        <v>341</v>
      </c>
      <c r="C106" s="188" t="s">
        <v>2</v>
      </c>
      <c r="D106" s="189">
        <f t="shared" si="4"/>
        <v>0.52697766333313378</v>
      </c>
      <c r="E106" s="189">
        <f t="shared" ref="E106:M106" si="37">IF(E37="","",(E37-D37)/D37*100)</f>
        <v>3.1088044320009534</v>
      </c>
      <c r="F106" s="189">
        <f t="shared" si="37"/>
        <v>-2.721147388261802</v>
      </c>
      <c r="G106" s="189">
        <f t="shared" si="37"/>
        <v>0.1039323548844495</v>
      </c>
      <c r="H106" s="189">
        <f t="shared" si="37"/>
        <v>0.63110432132183347</v>
      </c>
      <c r="I106" s="189">
        <f t="shared" si="37"/>
        <v>-1.5534953645702831</v>
      </c>
      <c r="J106" s="189">
        <f t="shared" si="37"/>
        <v>0.77627895138712133</v>
      </c>
      <c r="K106" s="189">
        <f t="shared" si="37"/>
        <v>-6.7284193637045675</v>
      </c>
      <c r="L106" s="189">
        <f t="shared" si="37"/>
        <v>5.2992474017441165</v>
      </c>
      <c r="M106" s="189">
        <f t="shared" si="37"/>
        <v>-5.0189458398566016</v>
      </c>
      <c r="N106" s="178" t="str">
        <f t="shared" si="6"/>
        <v>通</v>
      </c>
    </row>
    <row r="107" spans="2:14">
      <c r="B107" s="304" t="s">
        <v>342</v>
      </c>
      <c r="C107" s="188" t="s">
        <v>2</v>
      </c>
      <c r="D107" s="189">
        <f t="shared" si="4"/>
        <v>-2.1156305960603734</v>
      </c>
      <c r="E107" s="189">
        <f t="shared" ref="E107:M107" si="38">IF(E38="","",(E38-D38)/D38*100)</f>
        <v>-3.8000156809450383</v>
      </c>
      <c r="F107" s="189">
        <f t="shared" si="38"/>
        <v>1.7224048466407671</v>
      </c>
      <c r="G107" s="189">
        <f t="shared" si="38"/>
        <v>-1.054936837326069</v>
      </c>
      <c r="H107" s="189">
        <f t="shared" si="38"/>
        <v>-4.191859209673936</v>
      </c>
      <c r="I107" s="189">
        <f t="shared" si="38"/>
        <v>-0.57472883504718975</v>
      </c>
      <c r="J107" s="189">
        <f t="shared" si="38"/>
        <v>1.7369867671644328</v>
      </c>
      <c r="K107" s="189">
        <f t="shared" si="38"/>
        <v>3.2837566844919786</v>
      </c>
      <c r="L107" s="189">
        <f t="shared" si="38"/>
        <v>-2.7371032548607177</v>
      </c>
      <c r="M107" s="189">
        <f t="shared" si="38"/>
        <v>3.6348009315736944</v>
      </c>
      <c r="N107" s="177" t="str">
        <f t="shared" ref="N107:N126" si="39">N38</f>
        <v>情</v>
      </c>
    </row>
    <row r="108" spans="2:14">
      <c r="B108" s="175" t="s">
        <v>273</v>
      </c>
      <c r="C108" s="188" t="s">
        <v>2</v>
      </c>
      <c r="D108" s="189">
        <f t="shared" si="4"/>
        <v>-4.6022393345288508</v>
      </c>
      <c r="E108" s="189">
        <f t="shared" ref="E108:M108" si="40">IF(E39="","",(E39-D39)/D39*100)</f>
        <v>1.7494668667561801</v>
      </c>
      <c r="F108" s="189">
        <f t="shared" si="40"/>
        <v>-0.20919852513099166</v>
      </c>
      <c r="G108" s="189">
        <f t="shared" si="40"/>
        <v>-0.20380302670830885</v>
      </c>
      <c r="H108" s="189">
        <f t="shared" si="40"/>
        <v>-4.6627459692034279</v>
      </c>
      <c r="I108" s="189">
        <f t="shared" si="40"/>
        <v>-0.71988324891772237</v>
      </c>
      <c r="J108" s="189">
        <f t="shared" si="40"/>
        <v>2.3498941785870167</v>
      </c>
      <c r="K108" s="189">
        <f t="shared" si="40"/>
        <v>6.1286805675687637</v>
      </c>
      <c r="L108" s="189">
        <f t="shared" si="40"/>
        <v>-3.7588655170714511</v>
      </c>
      <c r="M108" s="189">
        <f t="shared" si="40"/>
        <v>5.6635432298621033</v>
      </c>
      <c r="N108" s="177" t="str">
        <f t="shared" si="39"/>
        <v>10</v>
      </c>
    </row>
    <row r="109" spans="2:14">
      <c r="B109" s="175" t="s">
        <v>274</v>
      </c>
      <c r="C109" s="188" t="s">
        <v>2</v>
      </c>
      <c r="D109" s="189">
        <f t="shared" si="4"/>
        <v>1.6878506070253292</v>
      </c>
      <c r="E109" s="189">
        <f t="shared" ref="E109:M109" si="41">IF(E40="","",(E40-D40)/D40*100)</f>
        <v>2.3439656547581893</v>
      </c>
      <c r="F109" s="189">
        <f t="shared" si="41"/>
        <v>0.43290101963505656</v>
      </c>
      <c r="G109" s="189">
        <f t="shared" si="41"/>
        <v>-0.57786228740079382</v>
      </c>
      <c r="H109" s="189">
        <f t="shared" si="41"/>
        <v>-0.95327293087651443</v>
      </c>
      <c r="I109" s="189">
        <f t="shared" si="41"/>
        <v>-0.32739392245053461</v>
      </c>
      <c r="J109" s="189">
        <f t="shared" si="41"/>
        <v>-1.4187839348396081</v>
      </c>
      <c r="K109" s="189">
        <f t="shared" si="41"/>
        <v>-0.71520821652621913</v>
      </c>
      <c r="L109" s="189">
        <f t="shared" si="41"/>
        <v>-0.88162659826428003</v>
      </c>
      <c r="M109" s="189">
        <f t="shared" si="41"/>
        <v>-0.98569991071302021</v>
      </c>
      <c r="N109" s="178" t="str">
        <f t="shared" si="39"/>
        <v>11</v>
      </c>
    </row>
    <row r="110" spans="2:14">
      <c r="B110" s="175" t="s">
        <v>343</v>
      </c>
      <c r="C110" s="188" t="s">
        <v>2</v>
      </c>
      <c r="D110" s="189">
        <f t="shared" si="4"/>
        <v>0.9670542174881317</v>
      </c>
      <c r="E110" s="189">
        <f t="shared" ref="E110:M110" si="42">IF(E41="","",(E41-D41)/D41*100)</f>
        <v>1.2648629640211873</v>
      </c>
      <c r="F110" s="189">
        <f t="shared" si="42"/>
        <v>-1.2087566255272904</v>
      </c>
      <c r="G110" s="189">
        <f t="shared" si="42"/>
        <v>-1.1249972538077917</v>
      </c>
      <c r="H110" s="189">
        <f t="shared" si="42"/>
        <v>-1.2393723306833926</v>
      </c>
      <c r="I110" s="189">
        <f t="shared" si="42"/>
        <v>-0.34261765027287278</v>
      </c>
      <c r="J110" s="189">
        <f t="shared" si="42"/>
        <v>-1.3053588245159127</v>
      </c>
      <c r="K110" s="189">
        <f t="shared" si="42"/>
        <v>-0.89291403680472392</v>
      </c>
      <c r="L110" s="189">
        <f t="shared" si="42"/>
        <v>-0.50677903510854372</v>
      </c>
      <c r="M110" s="189">
        <f t="shared" si="42"/>
        <v>-0.26114246514510309</v>
      </c>
      <c r="N110" s="178" t="str">
        <f t="shared" si="39"/>
        <v>住</v>
      </c>
    </row>
    <row r="111" spans="2:14">
      <c r="B111" s="175" t="s">
        <v>345</v>
      </c>
      <c r="C111" s="188" t="s">
        <v>2</v>
      </c>
      <c r="D111" s="189">
        <f t="shared" si="4"/>
        <v>7.5130662020905916</v>
      </c>
      <c r="E111" s="189">
        <f t="shared" ref="E111:M111" si="43">IF(E42="","",(E42-D42)/D42*100)</f>
        <v>10.533903656662179</v>
      </c>
      <c r="F111" s="189">
        <f t="shared" si="43"/>
        <v>11.847580036649779</v>
      </c>
      <c r="G111" s="189">
        <f t="shared" si="43"/>
        <v>2.7823556056707242</v>
      </c>
      <c r="H111" s="189">
        <f t="shared" si="43"/>
        <v>0.73700397569574672</v>
      </c>
      <c r="I111" s="189">
        <f t="shared" si="43"/>
        <v>-0.23921663532959769</v>
      </c>
      <c r="J111" s="189">
        <f t="shared" si="43"/>
        <v>-2.0750720770314528</v>
      </c>
      <c r="K111" s="189">
        <f t="shared" si="43"/>
        <v>0.32109610968719332</v>
      </c>
      <c r="L111" s="189">
        <f t="shared" si="43"/>
        <v>-3.0411245132491214</v>
      </c>
      <c r="M111" s="189">
        <f t="shared" si="43"/>
        <v>-5.2689836219731996</v>
      </c>
      <c r="N111" s="177" t="str">
        <f t="shared" si="39"/>
        <v>他</v>
      </c>
    </row>
    <row r="112" spans="2:14">
      <c r="B112" s="175" t="s">
        <v>146</v>
      </c>
      <c r="C112" s="188" t="s">
        <v>2</v>
      </c>
      <c r="D112" s="189">
        <f t="shared" si="4"/>
        <v>-0.72986967476088904</v>
      </c>
      <c r="E112" s="189">
        <f t="shared" ref="E112:M112" si="44">IF(E43="","",(E43-D43)/D43*100)</f>
        <v>2.7756982611183134</v>
      </c>
      <c r="F112" s="189">
        <f t="shared" si="44"/>
        <v>-0.12791548103031183</v>
      </c>
      <c r="G112" s="189">
        <f t="shared" si="44"/>
        <v>2.7136804717588077</v>
      </c>
      <c r="H112" s="189">
        <f t="shared" si="44"/>
        <v>4.5828474443200058</v>
      </c>
      <c r="I112" s="189">
        <f t="shared" si="44"/>
        <v>0.70986776918809569</v>
      </c>
      <c r="J112" s="189">
        <f t="shared" si="44"/>
        <v>3.4719767164620863</v>
      </c>
      <c r="K112" s="189">
        <f t="shared" si="44"/>
        <v>3.3917608233879468</v>
      </c>
      <c r="L112" s="189">
        <f t="shared" si="44"/>
        <v>3.9813714238872042</v>
      </c>
      <c r="M112" s="189">
        <f t="shared" si="44"/>
        <v>2.4764110270749673</v>
      </c>
      <c r="N112" s="177" t="str">
        <f t="shared" si="39"/>
        <v>12</v>
      </c>
    </row>
    <row r="113" spans="2:14">
      <c r="B113" s="175" t="s">
        <v>145</v>
      </c>
      <c r="C113" s="188" t="s">
        <v>2</v>
      </c>
      <c r="D113" s="189">
        <f t="shared" si="4"/>
        <v>-0.24541957165809292</v>
      </c>
      <c r="E113" s="189">
        <f t="shared" ref="E113:M113" si="45">IF(E44="","",(E44-D44)/D44*100)</f>
        <v>-2.8082125996468492</v>
      </c>
      <c r="F113" s="189">
        <f t="shared" si="45"/>
        <v>1.8836657747506689</v>
      </c>
      <c r="G113" s="189">
        <f t="shared" si="45"/>
        <v>2.1569797806461239</v>
      </c>
      <c r="H113" s="189">
        <f t="shared" si="45"/>
        <v>-0.33547325343324497</v>
      </c>
      <c r="I113" s="189">
        <f t="shared" si="45"/>
        <v>2.6586220794606543</v>
      </c>
      <c r="J113" s="189">
        <f t="shared" si="45"/>
        <v>1.124993754000414</v>
      </c>
      <c r="K113" s="189">
        <f t="shared" si="45"/>
        <v>1.3418918251187657</v>
      </c>
      <c r="L113" s="189">
        <f t="shared" si="45"/>
        <v>-3.4943115857905735</v>
      </c>
      <c r="M113" s="189">
        <f t="shared" si="45"/>
        <v>2.2389029231324433</v>
      </c>
      <c r="N113" s="177" t="str">
        <f t="shared" si="39"/>
        <v>13</v>
      </c>
    </row>
    <row r="114" spans="2:14">
      <c r="B114" s="175" t="s">
        <v>147</v>
      </c>
      <c r="C114" s="188" t="s">
        <v>2</v>
      </c>
      <c r="D114" s="189">
        <f t="shared" si="4"/>
        <v>-1.8893708467193817</v>
      </c>
      <c r="E114" s="189">
        <f t="shared" ref="E114:M114" si="46">IF(E45="","",(E45-D45)/D45*100)</f>
        <v>-1.0157992804142579</v>
      </c>
      <c r="F114" s="189">
        <f t="shared" si="46"/>
        <v>1.6332698440986571</v>
      </c>
      <c r="G114" s="189">
        <f t="shared" si="46"/>
        <v>0.23197533389835459</v>
      </c>
      <c r="H114" s="189">
        <f t="shared" si="46"/>
        <v>-0.71581909166785118</v>
      </c>
      <c r="I114" s="189">
        <f t="shared" si="46"/>
        <v>9.9483493449140439E-2</v>
      </c>
      <c r="J114" s="189">
        <f t="shared" si="46"/>
        <v>-0.93956974893464085</v>
      </c>
      <c r="K114" s="189">
        <f t="shared" si="46"/>
        <v>-0.43944083282737789</v>
      </c>
      <c r="L114" s="189">
        <f t="shared" si="46"/>
        <v>2.6218816118752533</v>
      </c>
      <c r="M114" s="189">
        <f t="shared" si="46"/>
        <v>0.1833466193202406</v>
      </c>
      <c r="N114" s="178" t="str">
        <f t="shared" si="39"/>
        <v>14</v>
      </c>
    </row>
    <row r="115" spans="2:14">
      <c r="B115" s="175" t="s">
        <v>275</v>
      </c>
      <c r="C115" s="188" t="s">
        <v>2</v>
      </c>
      <c r="D115" s="189">
        <f t="shared" si="4"/>
        <v>5.4305148138800741</v>
      </c>
      <c r="E115" s="189">
        <f t="shared" ref="E115:M115" si="47">IF(E46="","",(E46-D46)/D46*100)</f>
        <v>3.0597528887528478</v>
      </c>
      <c r="F115" s="189">
        <f t="shared" si="47"/>
        <v>0.21818472592685673</v>
      </c>
      <c r="G115" s="189">
        <f t="shared" si="47"/>
        <v>6.6504049286744209</v>
      </c>
      <c r="H115" s="189">
        <f t="shared" si="47"/>
        <v>2.2761116929938936</v>
      </c>
      <c r="I115" s="189">
        <f t="shared" si="47"/>
        <v>-0.49688770303078855</v>
      </c>
      <c r="J115" s="189">
        <f t="shared" si="47"/>
        <v>0.89564360490862405</v>
      </c>
      <c r="K115" s="189">
        <f t="shared" si="47"/>
        <v>2.5950752726225543</v>
      </c>
      <c r="L115" s="189">
        <f t="shared" si="47"/>
        <v>-0.47210249629267653</v>
      </c>
      <c r="M115" s="189">
        <f t="shared" si="47"/>
        <v>2.9874024175805505</v>
      </c>
      <c r="N115" s="177" t="str">
        <f t="shared" si="39"/>
        <v>15</v>
      </c>
    </row>
    <row r="116" spans="2:14">
      <c r="B116" s="175" t="s">
        <v>276</v>
      </c>
      <c r="C116" s="188" t="s">
        <v>2</v>
      </c>
      <c r="D116" s="189">
        <f t="shared" si="4"/>
        <v>0.81481087281736531</v>
      </c>
      <c r="E116" s="189">
        <f t="shared" ref="E116:M116" si="48">IF(E47="","",(E47-D47)/D47*100)</f>
        <v>-2.6821586303571321</v>
      </c>
      <c r="F116" s="189">
        <f t="shared" si="48"/>
        <v>-1.8930353655890648</v>
      </c>
      <c r="G116" s="189">
        <f t="shared" si="48"/>
        <v>0.17047234662096164</v>
      </c>
      <c r="H116" s="189">
        <f t="shared" si="48"/>
        <v>1.1799301486258167</v>
      </c>
      <c r="I116" s="189">
        <f t="shared" si="48"/>
        <v>2.3317341932120894</v>
      </c>
      <c r="J116" s="189">
        <f t="shared" si="48"/>
        <v>-2.3784068731249794</v>
      </c>
      <c r="K116" s="189">
        <f t="shared" si="48"/>
        <v>-0.22115571303756917</v>
      </c>
      <c r="L116" s="189">
        <f t="shared" si="48"/>
        <v>-9.1403848551092572</v>
      </c>
      <c r="M116" s="189">
        <f t="shared" si="48"/>
        <v>1.0724802569937091</v>
      </c>
      <c r="N116" s="178" t="str">
        <f t="shared" si="39"/>
        <v>16</v>
      </c>
    </row>
    <row r="117" spans="2:14">
      <c r="B117" s="9"/>
      <c r="C117" s="95" t="s">
        <v>115</v>
      </c>
      <c r="D117" s="40" t="str">
        <f t="shared" si="4"/>
        <v/>
      </c>
      <c r="E117" s="40" t="str">
        <f t="shared" ref="E117:M117" si="49">IF(E48="","",(E48-D48)/D48*100)</f>
        <v/>
      </c>
      <c r="F117" s="40" t="str">
        <f t="shared" si="49"/>
        <v/>
      </c>
      <c r="G117" s="40" t="str">
        <f t="shared" si="49"/>
        <v/>
      </c>
      <c r="H117" s="40" t="str">
        <f t="shared" si="49"/>
        <v/>
      </c>
      <c r="I117" s="40" t="str">
        <f t="shared" si="49"/>
        <v/>
      </c>
      <c r="J117" s="40" t="str">
        <f t="shared" si="49"/>
        <v/>
      </c>
      <c r="K117" s="40" t="str">
        <f t="shared" si="49"/>
        <v/>
      </c>
      <c r="L117" s="40" t="str">
        <f t="shared" si="49"/>
        <v/>
      </c>
      <c r="M117" s="40" t="str">
        <f t="shared" si="49"/>
        <v/>
      </c>
      <c r="N117" s="81"/>
    </row>
    <row r="118" spans="2:14">
      <c r="B118" s="8"/>
      <c r="C118" s="96" t="s">
        <v>115</v>
      </c>
      <c r="D118" s="41"/>
      <c r="E118" s="41"/>
      <c r="F118" s="41"/>
      <c r="G118" s="41"/>
      <c r="H118" s="41"/>
      <c r="I118" s="41"/>
      <c r="J118" s="41"/>
      <c r="K118" s="41"/>
      <c r="L118" s="41"/>
      <c r="M118" s="41"/>
      <c r="N118" s="82"/>
    </row>
    <row r="119" spans="2:14" ht="31.5">
      <c r="B119" s="179" t="s">
        <v>335</v>
      </c>
      <c r="C119" s="188" t="s">
        <v>2</v>
      </c>
      <c r="D119" s="189">
        <f>IF(D50="","",(D50-C50)/C50*100)</f>
        <v>0.68827315169824188</v>
      </c>
      <c r="E119" s="189">
        <f t="shared" ref="E119:M119" si="50">IF(E50="","",(E50-D50)/D50*100)</f>
        <v>4.0558885342259234</v>
      </c>
      <c r="F119" s="189">
        <f t="shared" si="50"/>
        <v>-0.70994329136502465</v>
      </c>
      <c r="G119" s="189">
        <f t="shared" si="50"/>
        <v>3.2824782425037808</v>
      </c>
      <c r="H119" s="189">
        <f t="shared" si="50"/>
        <v>3.3151763431793526</v>
      </c>
      <c r="I119" s="189">
        <f t="shared" si="50"/>
        <v>3.5772491177056831</v>
      </c>
      <c r="J119" s="189">
        <f t="shared" si="50"/>
        <v>1.0067942742310054</v>
      </c>
      <c r="K119" s="189">
        <f t="shared" si="50"/>
        <v>-5.918244783629639</v>
      </c>
      <c r="L119" s="189">
        <f t="shared" si="50"/>
        <v>1.7797589172459876</v>
      </c>
      <c r="M119" s="189">
        <f t="shared" si="50"/>
        <v>1.8292726334013802</v>
      </c>
      <c r="N119" s="178" t="str">
        <f t="shared" si="39"/>
        <v>17</v>
      </c>
    </row>
    <row r="120" spans="2:14">
      <c r="B120" s="9"/>
      <c r="C120" s="95" t="s">
        <v>115</v>
      </c>
      <c r="D120" s="40"/>
      <c r="E120" s="40"/>
      <c r="F120" s="40"/>
      <c r="G120" s="40"/>
      <c r="H120" s="40"/>
      <c r="I120" s="40"/>
      <c r="J120" s="40"/>
      <c r="K120" s="40"/>
      <c r="L120" s="40"/>
      <c r="M120" s="40"/>
      <c r="N120" s="81"/>
    </row>
    <row r="121" spans="2:14">
      <c r="B121" s="8"/>
      <c r="C121" s="94" t="s">
        <v>115</v>
      </c>
      <c r="D121" s="39"/>
      <c r="E121" s="39"/>
      <c r="F121" s="39"/>
      <c r="G121" s="39"/>
      <c r="H121" s="39"/>
      <c r="I121" s="39"/>
      <c r="J121" s="39"/>
      <c r="K121" s="39"/>
      <c r="L121" s="39"/>
      <c r="M121" s="39"/>
      <c r="N121" s="80"/>
    </row>
    <row r="122" spans="2:14">
      <c r="B122" s="175" t="s">
        <v>150</v>
      </c>
      <c r="C122" s="188" t="s">
        <v>2</v>
      </c>
      <c r="D122" s="189">
        <f>IF(D53="","",(D53-C53)/C53*100)</f>
        <v>1.8344538454019181</v>
      </c>
      <c r="E122" s="189">
        <f t="shared" ref="E122:M122" si="51">IF(E53="","",(E53-D53)/D53*100)</f>
        <v>13.179394197952218</v>
      </c>
      <c r="F122" s="189">
        <f t="shared" si="51"/>
        <v>30.073409538528228</v>
      </c>
      <c r="G122" s="189">
        <f t="shared" si="51"/>
        <v>0.17459972469752952</v>
      </c>
      <c r="H122" s="189">
        <f t="shared" si="51"/>
        <v>-9.8451591439998261</v>
      </c>
      <c r="I122" s="189">
        <f t="shared" si="51"/>
        <v>13.341301801729532</v>
      </c>
      <c r="J122" s="189">
        <f t="shared" si="51"/>
        <v>8.2632052035190284</v>
      </c>
      <c r="K122" s="189">
        <f t="shared" si="51"/>
        <v>-7.2324207002954939</v>
      </c>
      <c r="L122" s="189">
        <f t="shared" si="51"/>
        <v>3.8301350941853829</v>
      </c>
      <c r="M122" s="189">
        <f t="shared" si="51"/>
        <v>18.761877613074876</v>
      </c>
      <c r="N122" s="178" t="str">
        <f t="shared" si="39"/>
        <v>18</v>
      </c>
    </row>
    <row r="123" spans="2:14">
      <c r="B123" s="175" t="s">
        <v>151</v>
      </c>
      <c r="C123" s="188" t="s">
        <v>2</v>
      </c>
      <c r="D123" s="189">
        <f>IF(D54="","",(D54-C54)/C54*100)</f>
        <v>16.795255208464223</v>
      </c>
      <c r="E123" s="189">
        <f t="shared" ref="E123:M123" si="52">IF(E54="","",(E54-D54)/D54*100)</f>
        <v>-1.869862718939622</v>
      </c>
      <c r="F123" s="189">
        <f t="shared" si="52"/>
        <v>48.479333406424736</v>
      </c>
      <c r="G123" s="189">
        <f t="shared" si="52"/>
        <v>13.286764923058747</v>
      </c>
      <c r="H123" s="189">
        <f t="shared" si="52"/>
        <v>11.157461120308691</v>
      </c>
      <c r="I123" s="189">
        <f t="shared" si="52"/>
        <v>12.595285563504163</v>
      </c>
      <c r="J123" s="189">
        <f t="shared" si="52"/>
        <v>27.834600562441413</v>
      </c>
      <c r="K123" s="189">
        <f t="shared" si="52"/>
        <v>-16.184594325940651</v>
      </c>
      <c r="L123" s="189">
        <f t="shared" si="52"/>
        <v>6.1018761543695925</v>
      </c>
      <c r="M123" s="189">
        <f t="shared" si="52"/>
        <v>0.20156302967557516</v>
      </c>
      <c r="N123" s="178" t="str">
        <f t="shared" si="39"/>
        <v>19</v>
      </c>
    </row>
    <row r="124" spans="2:14">
      <c r="B124" s="9"/>
      <c r="C124" s="95" t="s">
        <v>115</v>
      </c>
      <c r="D124" s="40"/>
      <c r="E124" s="40"/>
      <c r="F124" s="40"/>
      <c r="G124" s="40"/>
      <c r="H124" s="40"/>
      <c r="I124" s="40"/>
      <c r="J124" s="40"/>
      <c r="K124" s="40"/>
      <c r="L124" s="40"/>
      <c r="M124" s="40"/>
      <c r="N124" s="81"/>
    </row>
    <row r="125" spans="2:14">
      <c r="B125" s="11"/>
      <c r="C125" s="96" t="s">
        <v>115</v>
      </c>
      <c r="D125" s="41"/>
      <c r="E125" s="41"/>
      <c r="F125" s="41"/>
      <c r="G125" s="41"/>
      <c r="H125" s="41"/>
      <c r="I125" s="41"/>
      <c r="J125" s="41"/>
      <c r="K125" s="41"/>
      <c r="L125" s="41"/>
      <c r="M125" s="41"/>
      <c r="N125" s="82"/>
    </row>
    <row r="126" spans="2:14">
      <c r="B126" s="175" t="s">
        <v>152</v>
      </c>
      <c r="C126" s="188" t="s">
        <v>2</v>
      </c>
      <c r="D126" s="189">
        <f>IF(D57="","",(D57-C57)/C57*100)</f>
        <v>0.61693760338754733</v>
      </c>
      <c r="E126" s="189">
        <f t="shared" ref="E126:M126" si="53">IF(E57="","",(E57-D57)/D57*100)</f>
        <v>4.205636622539525</v>
      </c>
      <c r="F126" s="189">
        <f t="shared" si="53"/>
        <v>-0.57989409867019071</v>
      </c>
      <c r="G126" s="189">
        <f t="shared" si="53"/>
        <v>3.1410548188119449</v>
      </c>
      <c r="H126" s="189">
        <f t="shared" si="53"/>
        <v>3.0151089436181953</v>
      </c>
      <c r="I126" s="189">
        <f t="shared" si="53"/>
        <v>3.6311683443367464</v>
      </c>
      <c r="J126" s="189">
        <f t="shared" si="53"/>
        <v>0.8268035590757139</v>
      </c>
      <c r="K126" s="189">
        <f t="shared" si="53"/>
        <v>-5.7963161975351518</v>
      </c>
      <c r="L126" s="189">
        <f t="shared" si="53"/>
        <v>1.7609780636721095</v>
      </c>
      <c r="M126" s="189">
        <f t="shared" si="53"/>
        <v>2.1502431862685754</v>
      </c>
      <c r="N126" s="178" t="str">
        <f t="shared" si="39"/>
        <v>20</v>
      </c>
    </row>
    <row r="127" spans="2:14">
      <c r="B127" s="9"/>
      <c r="C127" s="95" t="s">
        <v>115</v>
      </c>
      <c r="D127" s="40"/>
      <c r="E127" s="40"/>
      <c r="F127" s="40"/>
      <c r="G127" s="40"/>
      <c r="H127" s="40"/>
      <c r="I127" s="40"/>
      <c r="J127" s="40"/>
      <c r="K127" s="40"/>
      <c r="L127" s="40"/>
      <c r="M127" s="40"/>
      <c r="N127" s="81"/>
    </row>
    <row r="128" spans="2:14">
      <c r="B128" s="175" t="s">
        <v>53</v>
      </c>
      <c r="C128" s="96" t="s">
        <v>115</v>
      </c>
      <c r="D128" s="41"/>
      <c r="E128" s="41"/>
      <c r="F128" s="41"/>
      <c r="G128" s="41"/>
      <c r="H128" s="41"/>
      <c r="I128" s="41"/>
      <c r="J128" s="41"/>
      <c r="K128" s="41"/>
      <c r="L128" s="41"/>
      <c r="M128" s="41"/>
      <c r="N128" s="82"/>
    </row>
    <row r="129" spans="1:14">
      <c r="B129" s="175" t="s">
        <v>54</v>
      </c>
      <c r="C129" s="190" t="s">
        <v>2</v>
      </c>
      <c r="D129" s="191">
        <f>IF(D60="","",(D60-C60)/C60*100)</f>
        <v>2.5703323270107408</v>
      </c>
      <c r="E129" s="191">
        <f t="shared" ref="E129:M129" si="54">IF(E60="","",(E60-D60)/D60*100)</f>
        <v>-7.7171134407467337</v>
      </c>
      <c r="F129" s="191">
        <f t="shared" si="54"/>
        <v>-5.4894087449330975</v>
      </c>
      <c r="G129" s="191">
        <f t="shared" si="54"/>
        <v>10.910630974629253</v>
      </c>
      <c r="H129" s="191">
        <f t="shared" si="54"/>
        <v>6.1460505261116234</v>
      </c>
      <c r="I129" s="191">
        <f t="shared" si="54"/>
        <v>1.0746670930312234</v>
      </c>
      <c r="J129" s="191">
        <f t="shared" si="54"/>
        <v>-9.2640927426188941</v>
      </c>
      <c r="K129" s="191">
        <f t="shared" si="54"/>
        <v>-1.9339011755329747</v>
      </c>
      <c r="L129" s="191">
        <f t="shared" si="54"/>
        <v>-9.9376515853766936</v>
      </c>
      <c r="M129" s="191">
        <f t="shared" si="54"/>
        <v>0.7966161438138879</v>
      </c>
      <c r="N129" s="80"/>
    </row>
    <row r="130" spans="1:14">
      <c r="B130" s="175" t="s">
        <v>55</v>
      </c>
      <c r="C130" s="190" t="s">
        <v>2</v>
      </c>
      <c r="D130" s="191">
        <f>IF(D61="","",(D61-C61)/C61*100)</f>
        <v>0.81345123007853104</v>
      </c>
      <c r="E130" s="191">
        <f t="shared" ref="E130:M130" si="55">IF(E61="","",(E61-D61)/D61*100)</f>
        <v>8.5431233293368027</v>
      </c>
      <c r="F130" s="191">
        <f t="shared" si="55"/>
        <v>-3.0969444738899927</v>
      </c>
      <c r="G130" s="191">
        <f t="shared" si="55"/>
        <v>3.9517699589257669</v>
      </c>
      <c r="H130" s="191">
        <f t="shared" si="55"/>
        <v>7.7898496019287267</v>
      </c>
      <c r="I130" s="191">
        <f t="shared" si="55"/>
        <v>6.0306727737534871</v>
      </c>
      <c r="J130" s="191">
        <f t="shared" si="55"/>
        <v>2.5706905197880614</v>
      </c>
      <c r="K130" s="191">
        <f t="shared" si="55"/>
        <v>-14.160035782187641</v>
      </c>
      <c r="L130" s="191">
        <f t="shared" si="55"/>
        <v>12.349142040110371</v>
      </c>
      <c r="M130" s="191">
        <f t="shared" si="55"/>
        <v>3.9110189234931205</v>
      </c>
      <c r="N130" s="80"/>
    </row>
    <row r="131" spans="1:14">
      <c r="B131" s="181" t="s">
        <v>56</v>
      </c>
      <c r="C131" s="192" t="s">
        <v>2</v>
      </c>
      <c r="D131" s="193">
        <f>IF(D62="","",(D62-C62)/C62*100)</f>
        <v>0.56797072806498872</v>
      </c>
      <c r="E131" s="193">
        <f t="shared" ref="E131:L131" si="56">IF(E62="","",(E62-D62)/D62*100)</f>
        <v>1.2392663351459741</v>
      </c>
      <c r="F131" s="193">
        <f t="shared" si="56"/>
        <v>1.1100462346088538</v>
      </c>
      <c r="G131" s="193">
        <f t="shared" si="56"/>
        <v>2.6906032757437961</v>
      </c>
      <c r="H131" s="193">
        <f t="shared" si="56"/>
        <v>0.10781977440487681</v>
      </c>
      <c r="I131" s="193">
        <f t="shared" si="56"/>
        <v>1.760513950632173</v>
      </c>
      <c r="J131" s="193">
        <f t="shared" si="56"/>
        <v>-3.9103876882151355E-2</v>
      </c>
      <c r="K131" s="193">
        <f t="shared" si="56"/>
        <v>0.70841421520195191</v>
      </c>
      <c r="L131" s="193">
        <f t="shared" si="56"/>
        <v>-5.3439771342950948</v>
      </c>
      <c r="M131" s="193">
        <f>IF(M62="","",(M62-L62)/L62*100)</f>
        <v>0.13488338373724076</v>
      </c>
      <c r="N131" s="85"/>
    </row>
    <row r="132" spans="1:14">
      <c r="B132" s="17"/>
      <c r="C132" s="19"/>
      <c r="D132" s="19"/>
      <c r="E132" s="19"/>
      <c r="F132" s="19"/>
      <c r="G132" s="20"/>
      <c r="H132" s="20"/>
      <c r="I132" s="20"/>
      <c r="J132" s="20"/>
      <c r="K132" s="20"/>
      <c r="L132" s="20"/>
      <c r="M132" s="20"/>
      <c r="N132" s="64"/>
    </row>
    <row r="133" spans="1:14" s="24" customFormat="1">
      <c r="A133" s="1"/>
      <c r="B133" s="183" t="s">
        <v>90</v>
      </c>
      <c r="C133" s="27"/>
      <c r="D133" s="27"/>
      <c r="E133" s="27"/>
      <c r="F133" s="27"/>
      <c r="G133" s="91"/>
      <c r="H133" s="91"/>
      <c r="I133" s="91"/>
      <c r="J133" s="91"/>
      <c r="K133" s="91"/>
      <c r="L133" s="91"/>
      <c r="M133" s="91"/>
      <c r="N133" s="83"/>
    </row>
    <row r="134" spans="1:14" s="24" customFormat="1">
      <c r="A134" s="1"/>
      <c r="B134" s="183" t="s">
        <v>121</v>
      </c>
      <c r="C134" s="27"/>
      <c r="D134" s="27"/>
      <c r="E134" s="27"/>
      <c r="F134" s="27"/>
      <c r="G134" s="91"/>
      <c r="H134" s="91"/>
      <c r="I134" s="91"/>
      <c r="J134" s="91"/>
      <c r="K134" s="91"/>
      <c r="L134" s="91"/>
      <c r="M134" s="91"/>
      <c r="N134" s="83"/>
    </row>
    <row r="135" spans="1:14" s="24" customFormat="1">
      <c r="A135" s="1"/>
      <c r="B135" s="183" t="s">
        <v>277</v>
      </c>
      <c r="C135" s="23"/>
      <c r="D135" s="23"/>
      <c r="E135" s="23"/>
      <c r="F135" s="23"/>
      <c r="G135" s="38"/>
      <c r="H135" s="38"/>
      <c r="I135" s="38"/>
      <c r="J135" s="38"/>
      <c r="K135" s="38"/>
      <c r="L135" s="38"/>
      <c r="M135" s="38"/>
      <c r="N135" s="83"/>
    </row>
    <row r="136" spans="1:14">
      <c r="B136" s="17"/>
      <c r="C136" s="7"/>
      <c r="D136" s="7"/>
      <c r="E136" s="7"/>
      <c r="F136" s="7"/>
      <c r="G136" s="17"/>
      <c r="H136" s="17"/>
      <c r="I136" s="17"/>
      <c r="J136" s="17"/>
      <c r="K136" s="17"/>
      <c r="L136" s="17"/>
      <c r="M136" s="17"/>
      <c r="N136" s="64"/>
    </row>
    <row r="137" spans="1:14">
      <c r="B137" s="17"/>
      <c r="C137" s="7"/>
      <c r="D137" s="7"/>
      <c r="E137" s="7"/>
      <c r="F137" s="7"/>
      <c r="G137" s="17"/>
      <c r="H137" s="17"/>
      <c r="I137" s="17"/>
      <c r="J137" s="17"/>
      <c r="K137" s="17"/>
      <c r="L137" s="17"/>
      <c r="M137" s="17"/>
      <c r="N137" s="64"/>
    </row>
    <row r="138" spans="1:14" s="22" customFormat="1" ht="30" customHeight="1">
      <c r="B138" s="184" t="s">
        <v>58</v>
      </c>
      <c r="C138" s="26"/>
      <c r="D138" s="26"/>
      <c r="E138" s="26"/>
      <c r="F138" s="26"/>
      <c r="G138" s="26"/>
      <c r="H138" s="26"/>
      <c r="I138" s="26"/>
      <c r="J138" s="26"/>
      <c r="K138" s="26"/>
      <c r="L138" s="26"/>
      <c r="M138" s="26"/>
      <c r="N138" s="84"/>
    </row>
    <row r="139" spans="1:14">
      <c r="C139" s="185" t="s">
        <v>101</v>
      </c>
      <c r="D139" s="3"/>
      <c r="E139" s="3"/>
      <c r="F139" s="3"/>
      <c r="G139" s="14"/>
      <c r="H139" s="14"/>
      <c r="I139" s="14"/>
      <c r="J139" s="14"/>
      <c r="K139" s="14"/>
      <c r="L139" s="14"/>
      <c r="M139" s="186" t="s">
        <v>100</v>
      </c>
    </row>
    <row r="140" spans="1:14" s="4" customFormat="1" ht="30" customHeight="1">
      <c r="B140" s="172" t="s">
        <v>334</v>
      </c>
      <c r="C140" s="187" t="str">
        <f t="shared" ref="C140:M140" si="57">C4</f>
        <v>平成２３年度</v>
      </c>
      <c r="D140" s="187" t="str">
        <f>D4</f>
        <v>平成２４年度</v>
      </c>
      <c r="E140" s="187" t="str">
        <f t="shared" si="57"/>
        <v>平成２５年度</v>
      </c>
      <c r="F140" s="187" t="str">
        <f t="shared" si="57"/>
        <v>平成２６年度</v>
      </c>
      <c r="G140" s="187" t="str">
        <f t="shared" si="57"/>
        <v>平成２７年度</v>
      </c>
      <c r="H140" s="187" t="str">
        <f t="shared" si="57"/>
        <v>平成２８年度</v>
      </c>
      <c r="I140" s="187" t="str">
        <f t="shared" si="57"/>
        <v>平成２９年度</v>
      </c>
      <c r="J140" s="187" t="str">
        <f t="shared" si="57"/>
        <v>平成３０年度</v>
      </c>
      <c r="K140" s="187" t="str">
        <f t="shared" si="57"/>
        <v>令和元年度</v>
      </c>
      <c r="L140" s="187" t="str">
        <f t="shared" si="57"/>
        <v>令和２年度</v>
      </c>
      <c r="M140" s="187" t="str">
        <f t="shared" si="57"/>
        <v>令和３年度</v>
      </c>
      <c r="N140" s="174" t="s">
        <v>36</v>
      </c>
    </row>
    <row r="141" spans="1:14">
      <c r="B141" s="8"/>
      <c r="C141" s="19"/>
      <c r="D141" s="19"/>
      <c r="E141" s="19"/>
      <c r="F141" s="19"/>
      <c r="G141" s="20"/>
      <c r="H141" s="20"/>
      <c r="I141" s="20"/>
      <c r="J141" s="20"/>
      <c r="K141" s="20"/>
      <c r="L141" s="20"/>
      <c r="M141" s="20"/>
      <c r="N141" s="80"/>
    </row>
    <row r="142" spans="1:14">
      <c r="B142" s="175" t="s">
        <v>260</v>
      </c>
      <c r="C142" s="194">
        <f t="shared" ref="C142:D161" si="58">IF(C6="","",C6/C$57*100)</f>
        <v>1.1077882010117073</v>
      </c>
      <c r="D142" s="194">
        <f t="shared" si="58"/>
        <v>1.1292949937872752</v>
      </c>
      <c r="E142" s="194">
        <f t="shared" ref="E142:M142" si="59">IF(E6="","",E6/E$57*100)</f>
        <v>1.0000860335520687</v>
      </c>
      <c r="F142" s="194">
        <f t="shared" si="59"/>
        <v>0.9507002781786057</v>
      </c>
      <c r="G142" s="194">
        <f t="shared" si="59"/>
        <v>1.0223161660095119</v>
      </c>
      <c r="H142" s="194">
        <f t="shared" si="59"/>
        <v>1.053387454749946</v>
      </c>
      <c r="I142" s="194">
        <f t="shared" si="59"/>
        <v>1.0274011960866281</v>
      </c>
      <c r="J142" s="194">
        <f t="shared" si="59"/>
        <v>0.92457735794052653</v>
      </c>
      <c r="K142" s="194">
        <f t="shared" si="59"/>
        <v>0.96248565761807192</v>
      </c>
      <c r="L142" s="194">
        <f t="shared" si="59"/>
        <v>0.85183653193897579</v>
      </c>
      <c r="M142" s="194">
        <f t="shared" si="59"/>
        <v>0.84054856110878562</v>
      </c>
      <c r="N142" s="177">
        <f t="shared" ref="N142:N173" si="60">N6</f>
        <v>1</v>
      </c>
    </row>
    <row r="143" spans="1:14">
      <c r="B143" s="175" t="s">
        <v>261</v>
      </c>
      <c r="C143" s="194">
        <f t="shared" si="58"/>
        <v>0.73032663636297013</v>
      </c>
      <c r="D143" s="194">
        <f t="shared" si="58"/>
        <v>0.7528236016535661</v>
      </c>
      <c r="E143" s="194">
        <f t="shared" ref="E143:M143" si="61">IF(E7="","",E7/E$57*100)</f>
        <v>0.67153190427833287</v>
      </c>
      <c r="F143" s="194">
        <f t="shared" si="61"/>
        <v>0.58852996098494892</v>
      </c>
      <c r="G143" s="194">
        <f t="shared" si="61"/>
        <v>0.62932450693556974</v>
      </c>
      <c r="H143" s="194">
        <f t="shared" si="61"/>
        <v>0.67098382047781269</v>
      </c>
      <c r="I143" s="194">
        <f t="shared" si="61"/>
        <v>0.6593602537374369</v>
      </c>
      <c r="J143" s="194">
        <f t="shared" si="61"/>
        <v>0.60997190484074459</v>
      </c>
      <c r="K143" s="194">
        <f t="shared" si="61"/>
        <v>0.65213533439810401</v>
      </c>
      <c r="L143" s="194">
        <f t="shared" si="61"/>
        <v>0.59061066560590947</v>
      </c>
      <c r="M143" s="194">
        <f t="shared" si="61"/>
        <v>0.55063044081475243</v>
      </c>
      <c r="N143" s="178" t="str">
        <f t="shared" si="60"/>
        <v>農</v>
      </c>
    </row>
    <row r="144" spans="1:14">
      <c r="B144" s="175" t="s">
        <v>262</v>
      </c>
      <c r="C144" s="194">
        <f t="shared" si="58"/>
        <v>5.6228169113546923E-2</v>
      </c>
      <c r="D144" s="194">
        <f t="shared" si="58"/>
        <v>5.2493320145556403E-2</v>
      </c>
      <c r="E144" s="194">
        <f t="shared" ref="E144:M144" si="62">IF(E8="","",E8/E$57*100)</f>
        <v>5.2929061206200563E-2</v>
      </c>
      <c r="F144" s="194">
        <f t="shared" si="62"/>
        <v>5.9743914116014395E-2</v>
      </c>
      <c r="G144" s="194">
        <f t="shared" si="62"/>
        <v>5.3351489776838339E-2</v>
      </c>
      <c r="H144" s="194">
        <f t="shared" si="62"/>
        <v>5.2415535738625361E-2</v>
      </c>
      <c r="I144" s="194">
        <f t="shared" si="62"/>
        <v>5.0184235231376252E-2</v>
      </c>
      <c r="J144" s="194">
        <f t="shared" si="62"/>
        <v>4.8068719732537589E-2</v>
      </c>
      <c r="K144" s="194">
        <f t="shared" si="62"/>
        <v>5.1075256989573756E-2</v>
      </c>
      <c r="L144" s="194">
        <f t="shared" si="62"/>
        <v>4.7609164788242508E-2</v>
      </c>
      <c r="M144" s="194">
        <f t="shared" si="62"/>
        <v>5.7576812194009286E-2</v>
      </c>
      <c r="N144" s="178" t="str">
        <f t="shared" si="60"/>
        <v>林</v>
      </c>
    </row>
    <row r="145" spans="2:14">
      <c r="B145" s="175" t="s">
        <v>263</v>
      </c>
      <c r="C145" s="194">
        <f t="shared" si="58"/>
        <v>0.32123339553519026</v>
      </c>
      <c r="D145" s="194">
        <f t="shared" si="58"/>
        <v>0.3239780719881527</v>
      </c>
      <c r="E145" s="194">
        <f t="shared" ref="E145:M145" si="63">IF(E9="","",E9/E$57*100)</f>
        <v>0.27562506806753523</v>
      </c>
      <c r="F145" s="194">
        <f t="shared" si="63"/>
        <v>0.3024264030776424</v>
      </c>
      <c r="G145" s="194">
        <f t="shared" si="63"/>
        <v>0.33964016929710372</v>
      </c>
      <c r="H145" s="194">
        <f t="shared" si="63"/>
        <v>0.32998809853350786</v>
      </c>
      <c r="I145" s="194">
        <f t="shared" si="63"/>
        <v>0.31785670711781477</v>
      </c>
      <c r="J145" s="194">
        <f t="shared" si="63"/>
        <v>0.26653673336724437</v>
      </c>
      <c r="K145" s="194">
        <f t="shared" si="63"/>
        <v>0.25927506623039426</v>
      </c>
      <c r="L145" s="194">
        <f t="shared" si="63"/>
        <v>0.21361670154482373</v>
      </c>
      <c r="M145" s="194">
        <f t="shared" si="63"/>
        <v>0.23234130810002399</v>
      </c>
      <c r="N145" s="178" t="str">
        <f t="shared" si="60"/>
        <v>水</v>
      </c>
    </row>
    <row r="146" spans="2:14">
      <c r="B146" s="175" t="s">
        <v>125</v>
      </c>
      <c r="C146" s="194">
        <f t="shared" si="58"/>
        <v>0.10182361809614351</v>
      </c>
      <c r="D146" s="194">
        <f t="shared" si="58"/>
        <v>9.812701873828783E-2</v>
      </c>
      <c r="E146" s="194">
        <f t="shared" ref="E146:M146" si="64">IF(E10="","",E10/E$57*100)</f>
        <v>0.11068718441920936</v>
      </c>
      <c r="F146" s="194">
        <f t="shared" si="64"/>
        <v>0.12412775994450488</v>
      </c>
      <c r="G146" s="194">
        <f t="shared" si="64"/>
        <v>0.12223129934238247</v>
      </c>
      <c r="H146" s="194">
        <f t="shared" si="64"/>
        <v>0.10463858844493078</v>
      </c>
      <c r="I146" s="194">
        <f t="shared" si="64"/>
        <v>0.10591740972729054</v>
      </c>
      <c r="J146" s="194">
        <f t="shared" si="64"/>
        <v>0.10350605757976357</v>
      </c>
      <c r="K146" s="194">
        <f t="shared" si="64"/>
        <v>0.10840811904702541</v>
      </c>
      <c r="L146" s="194">
        <f t="shared" si="64"/>
        <v>0.10546318769060481</v>
      </c>
      <c r="M146" s="194">
        <f t="shared" si="64"/>
        <v>9.8375574357213752E-2</v>
      </c>
      <c r="N146" s="177" t="str">
        <f t="shared" si="60"/>
        <v>2</v>
      </c>
    </row>
    <row r="147" spans="2:14">
      <c r="B147" s="175" t="s">
        <v>126</v>
      </c>
      <c r="C147" s="194">
        <f t="shared" si="58"/>
        <v>35.47913528537461</v>
      </c>
      <c r="D147" s="194">
        <f t="shared" si="58"/>
        <v>35.378604098796032</v>
      </c>
      <c r="E147" s="194">
        <f t="shared" ref="E147:M147" si="65">IF(E11="","",E11/E$57*100)</f>
        <v>36.61851032841053</v>
      </c>
      <c r="F147" s="194">
        <f t="shared" si="65"/>
        <v>35.81473813593108</v>
      </c>
      <c r="G147" s="194">
        <f t="shared" si="65"/>
        <v>35.917871175175307</v>
      </c>
      <c r="H147" s="194">
        <f t="shared" si="65"/>
        <v>37.479610332537291</v>
      </c>
      <c r="I147" s="194">
        <f t="shared" si="65"/>
        <v>38.256616152358546</v>
      </c>
      <c r="J147" s="194">
        <f t="shared" si="65"/>
        <v>39.406183790375707</v>
      </c>
      <c r="K147" s="194">
        <f t="shared" si="65"/>
        <v>35.469217716257702</v>
      </c>
      <c r="L147" s="194">
        <f t="shared" si="65"/>
        <v>39.885454559430265</v>
      </c>
      <c r="M147" s="194">
        <f t="shared" si="65"/>
        <v>40.256362020232423</v>
      </c>
      <c r="N147" s="178" t="str">
        <f t="shared" si="60"/>
        <v>3</v>
      </c>
    </row>
    <row r="148" spans="2:14">
      <c r="B148" s="175" t="s">
        <v>264</v>
      </c>
      <c r="C148" s="194">
        <f t="shared" si="58"/>
        <v>2.33934499512667</v>
      </c>
      <c r="D148" s="194">
        <f t="shared" si="58"/>
        <v>1.9750413067075843</v>
      </c>
      <c r="E148" s="194">
        <f t="shared" ref="E148:M148" si="66">IF(E12="","",E12/E$57*100)</f>
        <v>1.9403171143355409</v>
      </c>
      <c r="F148" s="194">
        <f t="shared" si="66"/>
        <v>1.901605071253629</v>
      </c>
      <c r="G148" s="194">
        <f t="shared" si="66"/>
        <v>2.2371934117292476</v>
      </c>
      <c r="H148" s="194">
        <f t="shared" si="66"/>
        <v>2.2625177430257684</v>
      </c>
      <c r="I148" s="194">
        <f t="shared" si="66"/>
        <v>2.3676557670253473</v>
      </c>
      <c r="J148" s="194">
        <f t="shared" si="66"/>
        <v>2.510925703374896</v>
      </c>
      <c r="K148" s="194">
        <f t="shared" si="66"/>
        <v>2.6066225016633986</v>
      </c>
      <c r="L148" s="194">
        <f t="shared" si="66"/>
        <v>2.8359040360657439</v>
      </c>
      <c r="M148" s="194">
        <f t="shared" si="66"/>
        <v>2.4431991873168761</v>
      </c>
      <c r="N148" s="178" t="str">
        <f t="shared" si="60"/>
        <v>食</v>
      </c>
    </row>
    <row r="149" spans="2:14">
      <c r="B149" s="175" t="s">
        <v>216</v>
      </c>
      <c r="C149" s="194">
        <f t="shared" si="58"/>
        <v>0.19017645918427847</v>
      </c>
      <c r="D149" s="194">
        <f t="shared" si="58"/>
        <v>0.20188210535292817</v>
      </c>
      <c r="E149" s="194">
        <f t="shared" ref="E149:M149" si="67">IF(E13="","",E13/E$57*100)</f>
        <v>0.16183711751763846</v>
      </c>
      <c r="F149" s="194">
        <f t="shared" si="67"/>
        <v>0.17593393964330811</v>
      </c>
      <c r="G149" s="194">
        <f t="shared" si="67"/>
        <v>0.25457521556232598</v>
      </c>
      <c r="H149" s="194">
        <f t="shared" si="67"/>
        <v>0.15510523348131669</v>
      </c>
      <c r="I149" s="194">
        <f t="shared" si="67"/>
        <v>0.22343187034427453</v>
      </c>
      <c r="J149" s="194">
        <f t="shared" si="67"/>
        <v>0.10905554809738827</v>
      </c>
      <c r="K149" s="194">
        <f t="shared" si="67"/>
        <v>0.18418380541585941</v>
      </c>
      <c r="L149" s="194">
        <f t="shared" si="67"/>
        <v>0.25035646821667884</v>
      </c>
      <c r="M149" s="194">
        <f t="shared" si="67"/>
        <v>0.18672194291465416</v>
      </c>
      <c r="N149" s="178" t="str">
        <f t="shared" si="60"/>
        <v>繊</v>
      </c>
    </row>
    <row r="150" spans="2:14">
      <c r="B150" s="175" t="s">
        <v>217</v>
      </c>
      <c r="C150" s="194">
        <f t="shared" si="58"/>
        <v>0.29327920150670178</v>
      </c>
      <c r="D150" s="194">
        <f t="shared" si="58"/>
        <v>0.27862246616107633</v>
      </c>
      <c r="E150" s="194">
        <f t="shared" ref="E150:M150" si="68">IF(E14="","",E14/E$57*100)</f>
        <v>0.2195062843252587</v>
      </c>
      <c r="F150" s="194">
        <f t="shared" si="68"/>
        <v>0.26376030547367502</v>
      </c>
      <c r="G150" s="194">
        <f t="shared" si="68"/>
        <v>0.30694766522479255</v>
      </c>
      <c r="H150" s="194">
        <f t="shared" si="68"/>
        <v>0.25008357974169021</v>
      </c>
      <c r="I150" s="194">
        <f t="shared" si="68"/>
        <v>0.25858289145938146</v>
      </c>
      <c r="J150" s="194">
        <f t="shared" si="68"/>
        <v>0.24272688608415743</v>
      </c>
      <c r="K150" s="194">
        <f t="shared" si="68"/>
        <v>0.29149195482204693</v>
      </c>
      <c r="L150" s="194">
        <f t="shared" si="68"/>
        <v>0.25339509553540374</v>
      </c>
      <c r="M150" s="194">
        <f t="shared" si="68"/>
        <v>0.27919521796180202</v>
      </c>
      <c r="N150" s="178" t="str">
        <f t="shared" si="60"/>
        <v>パ</v>
      </c>
    </row>
    <row r="151" spans="2:14">
      <c r="B151" s="175" t="s">
        <v>265</v>
      </c>
      <c r="C151" s="194">
        <f t="shared" si="58"/>
        <v>4.1084670695463839</v>
      </c>
      <c r="D151" s="194">
        <f t="shared" si="58"/>
        <v>5.6029997999056338</v>
      </c>
      <c r="E151" s="194">
        <f t="shared" ref="E151:M151" si="69">IF(E15="","",E15/E$57*100)</f>
        <v>5.3341183524307914</v>
      </c>
      <c r="F151" s="194">
        <f t="shared" si="69"/>
        <v>5.5851356528134666</v>
      </c>
      <c r="G151" s="194">
        <f t="shared" si="69"/>
        <v>5.2985403131540361</v>
      </c>
      <c r="H151" s="194">
        <f t="shared" si="69"/>
        <v>5.4148725142771283</v>
      </c>
      <c r="I151" s="194">
        <f t="shared" si="69"/>
        <v>4.3386900718912678</v>
      </c>
      <c r="J151" s="194">
        <f t="shared" si="69"/>
        <v>4.4482159999871049</v>
      </c>
      <c r="K151" s="194">
        <f t="shared" si="69"/>
        <v>5.6828709305400942</v>
      </c>
      <c r="L151" s="194">
        <f t="shared" si="69"/>
        <v>6.5996943597311981</v>
      </c>
      <c r="M151" s="194">
        <f t="shared" si="69"/>
        <v>5.0435853058613835</v>
      </c>
      <c r="N151" s="178" t="str">
        <f t="shared" si="60"/>
        <v>化</v>
      </c>
    </row>
    <row r="152" spans="2:14">
      <c r="B152" s="175" t="s">
        <v>266</v>
      </c>
      <c r="C152" s="194">
        <f t="shared" si="58"/>
        <v>0.17017681893796716</v>
      </c>
      <c r="D152" s="194">
        <f t="shared" si="58"/>
        <v>0.44023409054462087</v>
      </c>
      <c r="E152" s="194">
        <f t="shared" ref="E152:M152" si="70">IF(E16="","",E16/E$57*100)</f>
        <v>1.2743767555387753</v>
      </c>
      <c r="F152" s="194">
        <f t="shared" si="70"/>
        <v>1.7601830203808042</v>
      </c>
      <c r="G152" s="194">
        <f t="shared" si="70"/>
        <v>2.1843500313788553</v>
      </c>
      <c r="H152" s="194">
        <f t="shared" si="70"/>
        <v>1.5450733306217286</v>
      </c>
      <c r="I152" s="194">
        <f t="shared" si="70"/>
        <v>1.7173618763958687</v>
      </c>
      <c r="J152" s="194">
        <f t="shared" si="70"/>
        <v>1.9160249252718504</v>
      </c>
      <c r="K152" s="194">
        <f t="shared" si="70"/>
        <v>1.6470945401906907</v>
      </c>
      <c r="L152" s="194">
        <f t="shared" si="70"/>
        <v>3.5582566109961316</v>
      </c>
      <c r="M152" s="194">
        <f t="shared" si="70"/>
        <v>3.067631884644145</v>
      </c>
      <c r="N152" s="178" t="str">
        <f t="shared" si="60"/>
        <v>石</v>
      </c>
    </row>
    <row r="153" spans="2:14">
      <c r="B153" s="175" t="s">
        <v>267</v>
      </c>
      <c r="C153" s="194">
        <f t="shared" si="58"/>
        <v>1.7837920303898598</v>
      </c>
      <c r="D153" s="194">
        <f t="shared" si="58"/>
        <v>1.6478320616327726</v>
      </c>
      <c r="E153" s="194">
        <f t="shared" ref="E153:M153" si="71">IF(E17="","",E17/E$57*100)</f>
        <v>1.279002488618981</v>
      </c>
      <c r="F153" s="194">
        <f t="shared" si="71"/>
        <v>1.1940218761915389</v>
      </c>
      <c r="G153" s="194">
        <f t="shared" si="71"/>
        <v>1.1571386647974848</v>
      </c>
      <c r="H153" s="194">
        <f t="shared" si="71"/>
        <v>1.345973694065784</v>
      </c>
      <c r="I153" s="194">
        <f t="shared" si="71"/>
        <v>1.3484270672613861</v>
      </c>
      <c r="J153" s="194">
        <f t="shared" si="71"/>
        <v>1.3890305684819795</v>
      </c>
      <c r="K153" s="194">
        <f t="shared" si="71"/>
        <v>1.4428179560021921</v>
      </c>
      <c r="L153" s="194">
        <f t="shared" si="71"/>
        <v>1.1911779400941231</v>
      </c>
      <c r="M153" s="194">
        <f t="shared" si="71"/>
        <v>1.1868677367621538</v>
      </c>
      <c r="N153" s="178" t="str">
        <f t="shared" si="60"/>
        <v>窯</v>
      </c>
    </row>
    <row r="154" spans="2:14">
      <c r="B154" s="175" t="s">
        <v>177</v>
      </c>
      <c r="C154" s="194">
        <f t="shared" si="58"/>
        <v>1.450087173648442</v>
      </c>
      <c r="D154" s="194">
        <f t="shared" si="58"/>
        <v>0.96012189468044296</v>
      </c>
      <c r="E154" s="194">
        <f t="shared" ref="E154:M154" si="72">IF(E18="","",E18/E$57*100)</f>
        <v>0.89350355183864627</v>
      </c>
      <c r="F154" s="194">
        <f t="shared" si="72"/>
        <v>0.82034759607438767</v>
      </c>
      <c r="G154" s="194">
        <f t="shared" si="72"/>
        <v>0.99784016315021906</v>
      </c>
      <c r="H154" s="194">
        <f t="shared" si="72"/>
        <v>0.81071447175257372</v>
      </c>
      <c r="I154" s="194">
        <f t="shared" si="72"/>
        <v>1.1733800899183551</v>
      </c>
      <c r="J154" s="194">
        <f t="shared" si="72"/>
        <v>0.98990476291356078</v>
      </c>
      <c r="K154" s="194">
        <f t="shared" si="72"/>
        <v>1.2248528607277105</v>
      </c>
      <c r="L154" s="194">
        <f t="shared" si="72"/>
        <v>1.3343177044599843</v>
      </c>
      <c r="M154" s="194">
        <f t="shared" si="72"/>
        <v>1.6371120590323991</v>
      </c>
      <c r="N154" s="178" t="str">
        <f t="shared" si="60"/>
        <v>一</v>
      </c>
    </row>
    <row r="155" spans="2:14">
      <c r="B155" s="175" t="s">
        <v>268</v>
      </c>
      <c r="C155" s="194">
        <f t="shared" si="58"/>
        <v>1.5184004018581945</v>
      </c>
      <c r="D155" s="194">
        <f t="shared" si="58"/>
        <v>1.4744743285284643</v>
      </c>
      <c r="E155" s="194">
        <f t="shared" ref="E155:M155" si="73">IF(E19="","",E19/E$57*100)</f>
        <v>1.3700303074473159</v>
      </c>
      <c r="F155" s="194">
        <f t="shared" si="73"/>
        <v>1.5641810565265115</v>
      </c>
      <c r="G155" s="194">
        <f t="shared" si="73"/>
        <v>2.4422341546695008</v>
      </c>
      <c r="H155" s="194">
        <f t="shared" si="73"/>
        <v>1.8111089416669341</v>
      </c>
      <c r="I155" s="194">
        <f t="shared" si="73"/>
        <v>1.6421261538572267</v>
      </c>
      <c r="J155" s="194">
        <f t="shared" si="73"/>
        <v>2.2167336251459622</v>
      </c>
      <c r="K155" s="194">
        <f t="shared" si="73"/>
        <v>1.9278801238419154</v>
      </c>
      <c r="L155" s="194">
        <f t="shared" si="73"/>
        <v>1.9440008609043724</v>
      </c>
      <c r="M155" s="194">
        <f t="shared" si="73"/>
        <v>1.7156173428836141</v>
      </c>
      <c r="N155" s="178" t="str">
        <f t="shared" si="60"/>
        <v>金</v>
      </c>
    </row>
    <row r="156" spans="2:14">
      <c r="B156" s="175" t="s">
        <v>135</v>
      </c>
      <c r="C156" s="194">
        <f t="shared" si="58"/>
        <v>3.5418283615151496</v>
      </c>
      <c r="D156" s="194">
        <f t="shared" si="58"/>
        <v>3.3933806241116757</v>
      </c>
      <c r="E156" s="194">
        <f t="shared" ref="E156:M156" si="74">IF(E20="","",E20/E$57*100)</f>
        <v>3.4274140512742175</v>
      </c>
      <c r="F156" s="194">
        <f t="shared" si="74"/>
        <v>3.4425353404936554</v>
      </c>
      <c r="G156" s="194">
        <f t="shared" si="74"/>
        <v>3.6099563670324728</v>
      </c>
      <c r="H156" s="194">
        <f t="shared" si="74"/>
        <v>3.4450853728414379</v>
      </c>
      <c r="I156" s="194">
        <f t="shared" si="74"/>
        <v>3.6787958198145656</v>
      </c>
      <c r="J156" s="194">
        <f t="shared" si="74"/>
        <v>3.766273420404302</v>
      </c>
      <c r="K156" s="194">
        <f t="shared" si="74"/>
        <v>3.7001267653901637</v>
      </c>
      <c r="L156" s="194">
        <f t="shared" si="74"/>
        <v>3.3393313194320338</v>
      </c>
      <c r="M156" s="194">
        <f t="shared" si="74"/>
        <v>3.7564725413748827</v>
      </c>
      <c r="N156" s="178" t="str">
        <f t="shared" si="60"/>
        <v>は</v>
      </c>
    </row>
    <row r="157" spans="2:14">
      <c r="B157" s="175" t="s">
        <v>136</v>
      </c>
      <c r="C157" s="194">
        <f t="shared" si="58"/>
        <v>6.1524942589307186</v>
      </c>
      <c r="D157" s="194">
        <f t="shared" si="58"/>
        <v>5.1743396654173237</v>
      </c>
      <c r="E157" s="194">
        <f t="shared" ref="E157:M157" si="75">IF(E21="","",E21/E$57*100)</f>
        <v>6.5195387025809941</v>
      </c>
      <c r="F157" s="194">
        <f t="shared" si="75"/>
        <v>5.846582383521417</v>
      </c>
      <c r="G157" s="194">
        <f t="shared" si="75"/>
        <v>4.0061453976191732</v>
      </c>
      <c r="H157" s="194">
        <f t="shared" si="75"/>
        <v>5.5829462920610018</v>
      </c>
      <c r="I157" s="194">
        <f t="shared" si="75"/>
        <v>8.454145620650598</v>
      </c>
      <c r="J157" s="194">
        <f t="shared" si="75"/>
        <v>8.463997737834239</v>
      </c>
      <c r="K157" s="194">
        <f t="shared" si="75"/>
        <v>3.483640518188365</v>
      </c>
      <c r="L157" s="194">
        <f t="shared" si="75"/>
        <v>5.1975420027172294</v>
      </c>
      <c r="M157" s="194">
        <f t="shared" si="75"/>
        <v>8.1837613872049442</v>
      </c>
      <c r="N157" s="178" t="str">
        <f t="shared" si="60"/>
        <v>子</v>
      </c>
    </row>
    <row r="158" spans="2:14">
      <c r="B158" s="175" t="s">
        <v>269</v>
      </c>
      <c r="C158" s="194">
        <f t="shared" si="58"/>
        <v>1.072825472160061</v>
      </c>
      <c r="D158" s="194">
        <f t="shared" si="58"/>
        <v>1.7201626657283906</v>
      </c>
      <c r="E158" s="194">
        <f t="shared" ref="E158:M158" si="76">IF(E22="","",E22/E$57*100)</f>
        <v>1.8353739720928506</v>
      </c>
      <c r="F158" s="194">
        <f t="shared" si="76"/>
        <v>1.761742446465989</v>
      </c>
      <c r="G158" s="194">
        <f t="shared" si="76"/>
        <v>1.578212664367203</v>
      </c>
      <c r="H158" s="194">
        <f t="shared" si="76"/>
        <v>1.6573029686537775</v>
      </c>
      <c r="I158" s="194">
        <f t="shared" si="76"/>
        <v>1.8531135411647131</v>
      </c>
      <c r="J158" s="194">
        <f t="shared" si="76"/>
        <v>2.3940179715990433</v>
      </c>
      <c r="K158" s="194">
        <f t="shared" si="76"/>
        <v>2.278978211312479</v>
      </c>
      <c r="L158" s="194">
        <f t="shared" si="76"/>
        <v>2.61383202372099</v>
      </c>
      <c r="M158" s="194">
        <f t="shared" si="76"/>
        <v>2.6554350535439664</v>
      </c>
      <c r="N158" s="178" t="str">
        <f t="shared" si="60"/>
        <v>気</v>
      </c>
    </row>
    <row r="159" spans="2:14">
      <c r="B159" s="175" t="s">
        <v>138</v>
      </c>
      <c r="C159" s="194">
        <f t="shared" si="58"/>
        <v>1.2321963562281026</v>
      </c>
      <c r="D159" s="194">
        <f t="shared" si="58"/>
        <v>0.96096941549005843</v>
      </c>
      <c r="E159" s="194">
        <f t="shared" ref="E159:M159" si="77">IF(E23="","",E23/E$57*100)</f>
        <v>1.6688857053791812</v>
      </c>
      <c r="F159" s="194">
        <f t="shared" si="77"/>
        <v>1.0799153461715003</v>
      </c>
      <c r="G159" s="194">
        <f t="shared" si="77"/>
        <v>0.51999422985978161</v>
      </c>
      <c r="H159" s="194">
        <f t="shared" si="77"/>
        <v>0.66985298266293303</v>
      </c>
      <c r="I159" s="194">
        <f t="shared" si="77"/>
        <v>0.72627256737927193</v>
      </c>
      <c r="J159" s="194">
        <f t="shared" si="77"/>
        <v>0.74735057881646638</v>
      </c>
      <c r="K159" s="194">
        <f t="shared" si="77"/>
        <v>0.7809173355704272</v>
      </c>
      <c r="L159" s="194">
        <f t="shared" si="77"/>
        <v>0.19256249723761154</v>
      </c>
      <c r="M159" s="194">
        <f t="shared" si="77"/>
        <v>0.20745053590996523</v>
      </c>
      <c r="N159" s="178" t="str">
        <f t="shared" si="60"/>
        <v>情</v>
      </c>
    </row>
    <row r="160" spans="2:14">
      <c r="B160" s="175" t="s">
        <v>270</v>
      </c>
      <c r="C160" s="194">
        <f t="shared" si="58"/>
        <v>8.3906418738636948</v>
      </c>
      <c r="D160" s="194">
        <f t="shared" si="58"/>
        <v>8.4955221105598842</v>
      </c>
      <c r="E160" s="194">
        <f t="shared" ref="E160:M160" si="78">IF(E24="","",E24/E$57*100)</f>
        <v>7.3355103930945438</v>
      </c>
      <c r="F160" s="194">
        <f t="shared" si="78"/>
        <v>6.9332978499988052</v>
      </c>
      <c r="G160" s="194">
        <f t="shared" si="78"/>
        <v>7.5079240284699909</v>
      </c>
      <c r="H160" s="194">
        <f t="shared" si="78"/>
        <v>8.7776593606122688</v>
      </c>
      <c r="I160" s="194">
        <f t="shared" si="78"/>
        <v>6.8023494533888522</v>
      </c>
      <c r="J160" s="194">
        <f t="shared" si="78"/>
        <v>6.3662212413772776</v>
      </c>
      <c r="K160" s="194">
        <f t="shared" si="78"/>
        <v>6.1545379125313913</v>
      </c>
      <c r="L160" s="194">
        <f t="shared" si="78"/>
        <v>6.6076812655294273</v>
      </c>
      <c r="M160" s="194">
        <f t="shared" si="78"/>
        <v>6.5990645678623325</v>
      </c>
      <c r="N160" s="178" t="str">
        <f t="shared" si="60"/>
        <v>輸</v>
      </c>
    </row>
    <row r="161" spans="2:14">
      <c r="B161" s="175" t="s">
        <v>225</v>
      </c>
      <c r="C161" s="194">
        <f t="shared" si="58"/>
        <v>0.24832331463724502</v>
      </c>
      <c r="D161" s="194">
        <f t="shared" si="58"/>
        <v>0.21054270862618596</v>
      </c>
      <c r="E161" s="194">
        <f t="shared" ref="E161:M161" si="79">IF(E25="","",E25/E$57*100)</f>
        <v>0.2165453068316105</v>
      </c>
      <c r="F161" s="194">
        <f t="shared" si="79"/>
        <v>0.22284454400911319</v>
      </c>
      <c r="G161" s="194">
        <f t="shared" si="79"/>
        <v>0.18847141847297502</v>
      </c>
      <c r="H161" s="194">
        <f t="shared" si="79"/>
        <v>0.16587225310171369</v>
      </c>
      <c r="I161" s="194">
        <f t="shared" si="79"/>
        <v>0.16160414958500785</v>
      </c>
      <c r="J161" s="194">
        <f t="shared" si="79"/>
        <v>0.15098759055628691</v>
      </c>
      <c r="K161" s="194">
        <f t="shared" si="79"/>
        <v>0.14726149113840015</v>
      </c>
      <c r="L161" s="194">
        <f t="shared" si="79"/>
        <v>0.15471777517712915</v>
      </c>
      <c r="M161" s="194">
        <f t="shared" si="79"/>
        <v>0.14893311824821637</v>
      </c>
      <c r="N161" s="178" t="str">
        <f t="shared" si="60"/>
        <v>印</v>
      </c>
    </row>
    <row r="162" spans="2:14">
      <c r="B162" s="175" t="s">
        <v>140</v>
      </c>
      <c r="C162" s="194">
        <f t="shared" ref="C162:D181" si="80">IF(C26="","",C26/C$57*100)</f>
        <v>2.9871014978411448</v>
      </c>
      <c r="D162" s="194">
        <f t="shared" si="80"/>
        <v>2.8424788553489884</v>
      </c>
      <c r="E162" s="194">
        <f t="shared" ref="E162:M162" si="81">IF(E26="","",E26/E$57*100)</f>
        <v>3.1425502251041841</v>
      </c>
      <c r="F162" s="194">
        <f t="shared" si="81"/>
        <v>3.2626517069132812</v>
      </c>
      <c r="G162" s="194">
        <f t="shared" si="81"/>
        <v>3.6283474496872525</v>
      </c>
      <c r="H162" s="194">
        <f t="shared" si="81"/>
        <v>3.5854415939712392</v>
      </c>
      <c r="I162" s="194">
        <f t="shared" si="81"/>
        <v>3.5106792122224326</v>
      </c>
      <c r="J162" s="194">
        <f t="shared" si="81"/>
        <v>3.6947172304311953</v>
      </c>
      <c r="K162" s="194">
        <f t="shared" si="81"/>
        <v>3.9159408089225627</v>
      </c>
      <c r="L162" s="194">
        <f t="shared" si="81"/>
        <v>3.8126845996122087</v>
      </c>
      <c r="M162" s="194">
        <f t="shared" si="81"/>
        <v>3.1453141387110883</v>
      </c>
      <c r="N162" s="178" t="str">
        <f t="shared" si="60"/>
        <v>他</v>
      </c>
    </row>
    <row r="163" spans="2:14">
      <c r="B163" s="175" t="s">
        <v>209</v>
      </c>
      <c r="C163" s="194">
        <f t="shared" si="80"/>
        <v>2.8515276540661825</v>
      </c>
      <c r="D163" s="194">
        <f t="shared" si="80"/>
        <v>2.8204962843495882</v>
      </c>
      <c r="E163" s="194">
        <f t="shared" ref="E163:M163" si="82">IF(E27="","",E27/E$57*100)</f>
        <v>2.6339356232660647</v>
      </c>
      <c r="F163" s="194">
        <f t="shared" si="82"/>
        <v>3.1229296861169282</v>
      </c>
      <c r="G163" s="194">
        <f t="shared" si="82"/>
        <v>3.776306436085783</v>
      </c>
      <c r="H163" s="194">
        <f t="shared" si="82"/>
        <v>3.3118269635284352</v>
      </c>
      <c r="I163" s="194">
        <f t="shared" si="82"/>
        <v>3.4129575161369075</v>
      </c>
      <c r="J163" s="194">
        <f t="shared" si="82"/>
        <v>3.1795011491590217</v>
      </c>
      <c r="K163" s="194">
        <f t="shared" si="82"/>
        <v>3.3957040563458225</v>
      </c>
      <c r="L163" s="194">
        <f t="shared" si="82"/>
        <v>3.3256514913054422</v>
      </c>
      <c r="M163" s="194">
        <f t="shared" si="82"/>
        <v>2.3174402362800937</v>
      </c>
      <c r="N163" s="178" t="str">
        <f t="shared" si="60"/>
        <v>4</v>
      </c>
    </row>
    <row r="164" spans="2:14">
      <c r="B164" s="175" t="s">
        <v>339</v>
      </c>
      <c r="C164" s="194">
        <f t="shared" si="80"/>
        <v>1.6062202745187129</v>
      </c>
      <c r="D164" s="194">
        <f t="shared" si="80"/>
        <v>1.5991393426178355</v>
      </c>
      <c r="E164" s="194">
        <f t="shared" ref="E164:M164" si="83">IF(E28="","",E28/E$57*100)</f>
        <v>1.3764478766932058</v>
      </c>
      <c r="F164" s="194">
        <f t="shared" si="83"/>
        <v>1.91174134080733</v>
      </c>
      <c r="G164" s="194">
        <f t="shared" si="83"/>
        <v>2.5485901326636533</v>
      </c>
      <c r="H164" s="194">
        <f t="shared" si="83"/>
        <v>2.1100591512388509</v>
      </c>
      <c r="I164" s="194">
        <f t="shared" si="83"/>
        <v>2.2268427266930328</v>
      </c>
      <c r="J164" s="194">
        <f t="shared" si="83"/>
        <v>1.9694704335349495</v>
      </c>
      <c r="K164" s="194">
        <f t="shared" si="83"/>
        <v>2.072587241036592</v>
      </c>
      <c r="L164" s="194">
        <f t="shared" si="83"/>
        <v>2.0498844120580419</v>
      </c>
      <c r="M164" s="194">
        <f t="shared" si="83"/>
        <v>0.9911394964938931</v>
      </c>
      <c r="N164" s="178" t="str">
        <f t="shared" si="60"/>
        <v>電</v>
      </c>
    </row>
    <row r="165" spans="2:14">
      <c r="B165" s="175" t="s">
        <v>340</v>
      </c>
      <c r="C165" s="194">
        <f t="shared" si="80"/>
        <v>1.2453073795474698</v>
      </c>
      <c r="D165" s="194">
        <f t="shared" si="80"/>
        <v>1.2213569417317525</v>
      </c>
      <c r="E165" s="194">
        <f t="shared" ref="E165:M165" si="84">IF(E29="","",E29/E$57*100)</f>
        <v>1.2574877465728591</v>
      </c>
      <c r="F165" s="194">
        <f t="shared" si="84"/>
        <v>1.2111883453095977</v>
      </c>
      <c r="G165" s="194">
        <f t="shared" si="84"/>
        <v>1.2277163034221292</v>
      </c>
      <c r="H165" s="194">
        <f t="shared" si="84"/>
        <v>1.2017678122895845</v>
      </c>
      <c r="I165" s="194">
        <f t="shared" si="84"/>
        <v>1.1861147894438744</v>
      </c>
      <c r="J165" s="194">
        <f t="shared" si="84"/>
        <v>1.2100307156240724</v>
      </c>
      <c r="K165" s="194">
        <f t="shared" si="84"/>
        <v>1.3231168153092308</v>
      </c>
      <c r="L165" s="194">
        <f t="shared" si="84"/>
        <v>1.2757670792474005</v>
      </c>
      <c r="M165" s="194">
        <f t="shared" si="84"/>
        <v>1.3263007397862003</v>
      </c>
      <c r="N165" s="177" t="str">
        <f t="shared" si="60"/>
        <v>ガ</v>
      </c>
    </row>
    <row r="166" spans="2:14">
      <c r="B166" s="175" t="s">
        <v>271</v>
      </c>
      <c r="C166" s="194">
        <f t="shared" si="80"/>
        <v>4.0484548245967593</v>
      </c>
      <c r="D166" s="194">
        <f t="shared" si="80"/>
        <v>4.23008230089187</v>
      </c>
      <c r="E166" s="194">
        <f t="shared" ref="E166:M166" si="85">IF(E30="","",E30/E$57*100)</f>
        <v>4.6303842294017947</v>
      </c>
      <c r="F166" s="194">
        <f t="shared" si="85"/>
        <v>4.3736021886161636</v>
      </c>
      <c r="G166" s="194">
        <f t="shared" si="85"/>
        <v>4.589231946748149</v>
      </c>
      <c r="H166" s="194">
        <f t="shared" si="85"/>
        <v>4.9282513481932639</v>
      </c>
      <c r="I166" s="194">
        <f t="shared" si="85"/>
        <v>5.1343127714177159</v>
      </c>
      <c r="J166" s="194">
        <f t="shared" si="85"/>
        <v>4.7394721444359682</v>
      </c>
      <c r="K166" s="194">
        <f t="shared" si="85"/>
        <v>4.7429468724440982</v>
      </c>
      <c r="L166" s="194">
        <f t="shared" si="85"/>
        <v>4.5249844825830206</v>
      </c>
      <c r="M166" s="194">
        <f t="shared" si="85"/>
        <v>4.9284904693150979</v>
      </c>
      <c r="N166" s="178" t="str">
        <f t="shared" si="60"/>
        <v>5</v>
      </c>
    </row>
    <row r="167" spans="2:14">
      <c r="B167" s="175" t="s">
        <v>272</v>
      </c>
      <c r="C167" s="194">
        <f t="shared" si="80"/>
        <v>7.7390613226810707</v>
      </c>
      <c r="D167" s="194">
        <f t="shared" si="80"/>
        <v>7.9652521765062723</v>
      </c>
      <c r="E167" s="194">
        <f t="shared" ref="E167:M167" si="86">IF(E31="","",E31/E$57*100)</f>
        <v>7.9886664456311793</v>
      </c>
      <c r="F167" s="194">
        <f t="shared" si="86"/>
        <v>7.9635160763408095</v>
      </c>
      <c r="G167" s="194">
        <f t="shared" si="86"/>
        <v>7.8101995655540479</v>
      </c>
      <c r="H167" s="194">
        <f t="shared" si="86"/>
        <v>7.5766735106414851</v>
      </c>
      <c r="I167" s="194">
        <f t="shared" si="86"/>
        <v>7.5275191981109462</v>
      </c>
      <c r="J167" s="194">
        <f t="shared" si="86"/>
        <v>7.3734192299287473</v>
      </c>
      <c r="K167" s="194">
        <f t="shared" si="86"/>
        <v>7.6665072932875944</v>
      </c>
      <c r="L167" s="194">
        <f t="shared" si="86"/>
        <v>7.0522936952206354</v>
      </c>
      <c r="M167" s="194">
        <f t="shared" si="86"/>
        <v>7.246542099149222</v>
      </c>
      <c r="N167" s="177" t="str">
        <f t="shared" si="60"/>
        <v>6</v>
      </c>
    </row>
    <row r="168" spans="2:14">
      <c r="B168" s="175" t="s">
        <v>348</v>
      </c>
      <c r="C168" s="194">
        <f t="shared" si="80"/>
        <v>2.7057741133237445</v>
      </c>
      <c r="D168" s="194">
        <f t="shared" si="80"/>
        <v>2.6128272009685047</v>
      </c>
      <c r="E168" s="194">
        <f t="shared" ref="E168:M168" si="87">IF(E32="","",E32/E$57*100)</f>
        <v>2.5167927454272281</v>
      </c>
      <c r="F168" s="194">
        <f t="shared" si="87"/>
        <v>2.4781069998930132</v>
      </c>
      <c r="G168" s="194">
        <f t="shared" si="87"/>
        <v>2.3771837551715627</v>
      </c>
      <c r="H168" s="194">
        <f t="shared" si="87"/>
        <v>2.217139868156341</v>
      </c>
      <c r="I168" s="194">
        <f t="shared" si="87"/>
        <v>2.245161191461738</v>
      </c>
      <c r="J168" s="194">
        <f t="shared" si="87"/>
        <v>2.2534155271981451</v>
      </c>
      <c r="K168" s="194">
        <f t="shared" si="87"/>
        <v>2.2667685482991784</v>
      </c>
      <c r="L168" s="194">
        <f t="shared" si="87"/>
        <v>2.0102861738373465</v>
      </c>
      <c r="M168" s="194">
        <f t="shared" si="87"/>
        <v>2.1819107459471665</v>
      </c>
      <c r="N168" s="178" t="str">
        <f t="shared" si="60"/>
        <v>卸</v>
      </c>
    </row>
    <row r="169" spans="2:14">
      <c r="B169" s="175" t="s">
        <v>347</v>
      </c>
      <c r="C169" s="194">
        <f t="shared" si="80"/>
        <v>5.0332872093573267</v>
      </c>
      <c r="D169" s="194">
        <f t="shared" si="80"/>
        <v>5.3524249755377689</v>
      </c>
      <c r="E169" s="194">
        <f t="shared" ref="E169:M169" si="88">IF(E33="","",E33/E$57*100)</f>
        <v>5.4718737002039521</v>
      </c>
      <c r="F169" s="194">
        <f t="shared" si="88"/>
        <v>5.4854090764477963</v>
      </c>
      <c r="G169" s="194">
        <f t="shared" si="88"/>
        <v>5.4330158103824848</v>
      </c>
      <c r="H169" s="194">
        <f t="shared" si="88"/>
        <v>5.3595336424851441</v>
      </c>
      <c r="I169" s="194">
        <f t="shared" si="88"/>
        <v>5.2823580066492077</v>
      </c>
      <c r="J169" s="194">
        <f t="shared" si="88"/>
        <v>5.1200037027306031</v>
      </c>
      <c r="K169" s="194">
        <f t="shared" si="88"/>
        <v>5.399738744988416</v>
      </c>
      <c r="L169" s="194">
        <f t="shared" si="88"/>
        <v>5.0420075213832893</v>
      </c>
      <c r="M169" s="194">
        <f t="shared" si="88"/>
        <v>5.0646313532020564</v>
      </c>
      <c r="N169" s="177" t="str">
        <f t="shared" si="60"/>
        <v>小</v>
      </c>
    </row>
    <row r="170" spans="2:14">
      <c r="B170" s="175" t="s">
        <v>214</v>
      </c>
      <c r="C170" s="194">
        <f t="shared" si="80"/>
        <v>5.9065693022177488</v>
      </c>
      <c r="D170" s="194">
        <f t="shared" si="80"/>
        <v>5.7972277329467223</v>
      </c>
      <c r="E170" s="194">
        <f t="shared" ref="E170:M170" si="89">IF(E34="","",E34/E$57*100)</f>
        <v>5.5526207001809498</v>
      </c>
      <c r="F170" s="194">
        <f t="shared" si="89"/>
        <v>5.7408098355303983</v>
      </c>
      <c r="G170" s="194">
        <f t="shared" si="89"/>
        <v>5.6508584322866113</v>
      </c>
      <c r="H170" s="194">
        <f t="shared" si="89"/>
        <v>5.5505249313046106</v>
      </c>
      <c r="I170" s="194">
        <f t="shared" si="89"/>
        <v>5.6664305078359032</v>
      </c>
      <c r="J170" s="194">
        <f t="shared" si="89"/>
        <v>5.7969609516201865</v>
      </c>
      <c r="K170" s="194">
        <f t="shared" si="89"/>
        <v>6.4344435204699462</v>
      </c>
      <c r="L170" s="194">
        <f t="shared" si="89"/>
        <v>5.0626053310734598</v>
      </c>
      <c r="M170" s="194">
        <f t="shared" si="89"/>
        <v>5.2007839946573613</v>
      </c>
      <c r="N170" s="177" t="str">
        <f t="shared" si="60"/>
        <v>7</v>
      </c>
    </row>
    <row r="171" spans="2:14">
      <c r="B171" s="175" t="s">
        <v>144</v>
      </c>
      <c r="C171" s="194">
        <f t="shared" si="80"/>
        <v>2.3080064515828163</v>
      </c>
      <c r="D171" s="194">
        <f t="shared" si="80"/>
        <v>2.1729109307274892</v>
      </c>
      <c r="E171" s="194">
        <f t="shared" ref="E171:M171" si="90">IF(E35="","",E35/E$57*100)</f>
        <v>2.1964226054492406</v>
      </c>
      <c r="F171" s="194">
        <f t="shared" si="90"/>
        <v>2.2125699712567095</v>
      </c>
      <c r="G171" s="194">
        <f t="shared" si="90"/>
        <v>2.1246409773150208</v>
      </c>
      <c r="H171" s="194">
        <f t="shared" si="90"/>
        <v>2.3026023345063971</v>
      </c>
      <c r="I171" s="194">
        <f t="shared" si="90"/>
        <v>2.2881596664321333</v>
      </c>
      <c r="J171" s="194">
        <f t="shared" si="90"/>
        <v>2.2657809894718568</v>
      </c>
      <c r="K171" s="194">
        <f t="shared" si="90"/>
        <v>2.2612564782100901</v>
      </c>
      <c r="L171" s="194">
        <f t="shared" si="90"/>
        <v>1.347733304124078</v>
      </c>
      <c r="M171" s="194">
        <f t="shared" si="90"/>
        <v>1.2390007948116202</v>
      </c>
      <c r="N171" s="178" t="str">
        <f t="shared" si="60"/>
        <v>8</v>
      </c>
    </row>
    <row r="172" spans="2:14">
      <c r="B172" s="175" t="s">
        <v>143</v>
      </c>
      <c r="C172" s="194">
        <f t="shared" si="80"/>
        <v>2.300851350442064</v>
      </c>
      <c r="D172" s="194">
        <f t="shared" si="80"/>
        <v>2.2851147404129835</v>
      </c>
      <c r="E172" s="194">
        <f t="shared" ref="E172:M172" si="91">IF(E36="","",E36/E$57*100)</f>
        <v>2.2274683909298525</v>
      </c>
      <c r="F172" s="194">
        <f t="shared" si="91"/>
        <v>2.2004013349198575</v>
      </c>
      <c r="G172" s="194">
        <f t="shared" si="91"/>
        <v>2.1302301810059281</v>
      </c>
      <c r="H172" s="194">
        <f t="shared" si="91"/>
        <v>2.0594361137387054</v>
      </c>
      <c r="I172" s="194">
        <f t="shared" si="91"/>
        <v>1.960435598697462</v>
      </c>
      <c r="J172" s="194">
        <f t="shared" si="91"/>
        <v>1.9633567831929191</v>
      </c>
      <c r="K172" s="194">
        <f t="shared" si="91"/>
        <v>1.9878651349222762</v>
      </c>
      <c r="L172" s="194">
        <f t="shared" si="91"/>
        <v>2.0211916031077108</v>
      </c>
      <c r="M172" s="194">
        <f t="shared" si="91"/>
        <v>1.916036852922226</v>
      </c>
      <c r="N172" s="178" t="str">
        <f t="shared" si="60"/>
        <v>9</v>
      </c>
    </row>
    <row r="173" spans="2:14">
      <c r="B173" s="175" t="s">
        <v>341</v>
      </c>
      <c r="C173" s="194">
        <f t="shared" si="80"/>
        <v>1.7800079545537824</v>
      </c>
      <c r="D173" s="194">
        <f t="shared" si="80"/>
        <v>1.7784164788768018</v>
      </c>
      <c r="E173" s="194">
        <f t="shared" ref="E173:M173" si="92">IF(E37="","",E37/E$57*100)</f>
        <v>1.7596974872230009</v>
      </c>
      <c r="F173" s="194">
        <f t="shared" si="92"/>
        <v>1.721798130759411</v>
      </c>
      <c r="G173" s="194">
        <f t="shared" si="92"/>
        <v>1.6710975461041142</v>
      </c>
      <c r="H173" s="194">
        <f t="shared" si="92"/>
        <v>1.6324245367264241</v>
      </c>
      <c r="I173" s="194">
        <f t="shared" si="92"/>
        <v>1.5507543945451374</v>
      </c>
      <c r="J173" s="194">
        <f t="shared" si="92"/>
        <v>1.5499773069589</v>
      </c>
      <c r="K173" s="194">
        <f t="shared" si="92"/>
        <v>1.5346409772423615</v>
      </c>
      <c r="L173" s="194">
        <f t="shared" si="92"/>
        <v>1.5880010492272039</v>
      </c>
      <c r="M173" s="194">
        <f t="shared" si="92"/>
        <v>1.4765507056892522</v>
      </c>
      <c r="N173" s="178" t="str">
        <f t="shared" si="60"/>
        <v>通</v>
      </c>
    </row>
    <row r="174" spans="2:14">
      <c r="B174" s="304" t="s">
        <v>342</v>
      </c>
      <c r="C174" s="194">
        <f t="shared" si="80"/>
        <v>0.52084339588828177</v>
      </c>
      <c r="D174" s="194">
        <f t="shared" si="80"/>
        <v>0.5066982615361818</v>
      </c>
      <c r="E174" s="194">
        <f t="shared" ref="E174:M174" si="93">IF(E38="","",E38/E$57*100)</f>
        <v>0.46777090370685154</v>
      </c>
      <c r="F174" s="194">
        <f t="shared" si="93"/>
        <v>0.47860320416044655</v>
      </c>
      <c r="G174" s="194">
        <f t="shared" si="93"/>
        <v>0.45913263490181344</v>
      </c>
      <c r="H174" s="194">
        <f t="shared" si="93"/>
        <v>0.42701157701228082</v>
      </c>
      <c r="I174" s="194">
        <f t="shared" si="93"/>
        <v>0.40968120415232467</v>
      </c>
      <c r="J174" s="194">
        <f t="shared" si="93"/>
        <v>0.41337947623401905</v>
      </c>
      <c r="K174" s="194">
        <f t="shared" si="93"/>
        <v>0.4532241576799147</v>
      </c>
      <c r="L174" s="194">
        <f t="shared" si="93"/>
        <v>0.4331905538805072</v>
      </c>
      <c r="M174" s="194">
        <f t="shared" si="93"/>
        <v>0.43948614723297386</v>
      </c>
      <c r="N174" s="177" t="str">
        <f t="shared" ref="N174:N193" si="94">N38</f>
        <v>情</v>
      </c>
    </row>
    <row r="175" spans="2:14">
      <c r="B175" s="175" t="s">
        <v>273</v>
      </c>
      <c r="C175" s="194">
        <f t="shared" si="80"/>
        <v>3.5367251888207205</v>
      </c>
      <c r="D175" s="194">
        <f t="shared" si="80"/>
        <v>3.3532690532940954</v>
      </c>
      <c r="E175" s="194">
        <f t="shared" ref="E175:M175" si="95">IF(E39="","",E39/E$57*100)</f>
        <v>3.2742311211950961</v>
      </c>
      <c r="F175" s="194">
        <f t="shared" si="95"/>
        <v>3.286439345802862</v>
      </c>
      <c r="G175" s="194">
        <f t="shared" si="95"/>
        <v>3.1798603269151267</v>
      </c>
      <c r="H175" s="194">
        <f t="shared" si="95"/>
        <v>2.9428610509501385</v>
      </c>
      <c r="I175" s="194">
        <f t="shared" si="95"/>
        <v>2.8193022754481842</v>
      </c>
      <c r="J175" s="194">
        <f t="shared" si="95"/>
        <v>2.8618906814843434</v>
      </c>
      <c r="K175" s="194">
        <f t="shared" si="95"/>
        <v>3.2241699017995993</v>
      </c>
      <c r="L175" s="194">
        <f t="shared" si="95"/>
        <v>3.0492805299173877</v>
      </c>
      <c r="M175" s="194">
        <f t="shared" si="95"/>
        <v>3.1541558301078401</v>
      </c>
      <c r="N175" s="177" t="str">
        <f t="shared" si="94"/>
        <v>10</v>
      </c>
    </row>
    <row r="176" spans="2:14">
      <c r="B176" s="175" t="s">
        <v>274</v>
      </c>
      <c r="C176" s="194">
        <f t="shared" si="80"/>
        <v>9.446185844758288</v>
      </c>
      <c r="D176" s="194">
        <f t="shared" si="80"/>
        <v>9.5467260072486866</v>
      </c>
      <c r="E176" s="194">
        <f t="shared" ref="E176:M176" si="96">IF(E40="","",E40/E$57*100)</f>
        <v>9.3761703327083925</v>
      </c>
      <c r="F176" s="194">
        <f t="shared" si="96"/>
        <v>9.4716856156109301</v>
      </c>
      <c r="G176" s="194">
        <f t="shared" si="96"/>
        <v>9.1301687121582411</v>
      </c>
      <c r="H176" s="194">
        <f t="shared" si="96"/>
        <v>8.7784533531205895</v>
      </c>
      <c r="I176" s="194">
        <f t="shared" si="96"/>
        <v>8.4431290027383668</v>
      </c>
      <c r="J176" s="194">
        <f t="shared" si="96"/>
        <v>8.2550859008170185</v>
      </c>
      <c r="K176" s="194">
        <f t="shared" si="96"/>
        <v>8.7003443149413524</v>
      </c>
      <c r="L176" s="194">
        <f t="shared" si="96"/>
        <v>8.4744073115378491</v>
      </c>
      <c r="M176" s="194">
        <f t="shared" si="96"/>
        <v>8.2142487619280526</v>
      </c>
      <c r="N176" s="178" t="str">
        <f t="shared" si="94"/>
        <v>11</v>
      </c>
    </row>
    <row r="177" spans="2:14">
      <c r="B177" s="175" t="s">
        <v>343</v>
      </c>
      <c r="C177" s="194">
        <f t="shared" si="80"/>
        <v>8.4060446614218129</v>
      </c>
      <c r="D177" s="194">
        <f t="shared" si="80"/>
        <v>8.435295163026586</v>
      </c>
      <c r="E177" s="194">
        <f t="shared" ref="E177:M177" si="97">IF(E41="","",E41/E$57*100)</f>
        <v>8.197243800151556</v>
      </c>
      <c r="F177" s="194">
        <f t="shared" si="97"/>
        <v>8.1453937301612562</v>
      </c>
      <c r="G177" s="194">
        <f t="shared" si="97"/>
        <v>7.8084893435821074</v>
      </c>
      <c r="H177" s="194">
        <f t="shared" si="97"/>
        <v>7.4860019722292694</v>
      </c>
      <c r="I177" s="194">
        <f t="shared" si="97"/>
        <v>7.1989476982291798</v>
      </c>
      <c r="J177" s="194">
        <f t="shared" si="97"/>
        <v>7.0467131242687513</v>
      </c>
      <c r="K177" s="194">
        <f t="shared" si="97"/>
        <v>7.4135020540099763</v>
      </c>
      <c r="L177" s="194">
        <f t="shared" si="97"/>
        <v>7.2482911624707187</v>
      </c>
      <c r="M177" s="194">
        <f t="shared" si="97"/>
        <v>7.0771860846827099</v>
      </c>
      <c r="N177" s="178" t="str">
        <f t="shared" si="94"/>
        <v>住</v>
      </c>
    </row>
    <row r="178" spans="2:14">
      <c r="B178" s="175" t="s">
        <v>345</v>
      </c>
      <c r="C178" s="194">
        <f t="shared" si="80"/>
        <v>1.0401411833364758</v>
      </c>
      <c r="D178" s="194">
        <f t="shared" si="80"/>
        <v>1.1114308442220997</v>
      </c>
      <c r="E178" s="194">
        <f t="shared" ref="E178:M178" si="98">IF(E42="","",E42/E$57*100)</f>
        <v>1.178926532556837</v>
      </c>
      <c r="F178" s="194">
        <f t="shared" si="98"/>
        <v>1.3262918854496728</v>
      </c>
      <c r="G178" s="194">
        <f t="shared" si="98"/>
        <v>1.3216793685761337</v>
      </c>
      <c r="H178" s="194">
        <f t="shared" si="98"/>
        <v>1.2924513808913192</v>
      </c>
      <c r="I178" s="194">
        <f t="shared" si="98"/>
        <v>1.2441813045091863</v>
      </c>
      <c r="J178" s="194">
        <f t="shared" si="98"/>
        <v>1.2083727765482677</v>
      </c>
      <c r="K178" s="194">
        <f t="shared" si="98"/>
        <v>1.2868422609313761</v>
      </c>
      <c r="L178" s="194">
        <f t="shared" si="98"/>
        <v>1.2261161490671295</v>
      </c>
      <c r="M178" s="194">
        <f t="shared" si="98"/>
        <v>1.1370626772453427</v>
      </c>
      <c r="N178" s="177" t="str">
        <f t="shared" si="94"/>
        <v>他</v>
      </c>
    </row>
    <row r="179" spans="2:14">
      <c r="B179" s="175" t="s">
        <v>146</v>
      </c>
      <c r="C179" s="194">
        <f t="shared" si="80"/>
        <v>4.4105535743194491</v>
      </c>
      <c r="D179" s="194">
        <f t="shared" si="80"/>
        <v>4.3515161418945825</v>
      </c>
      <c r="E179" s="194">
        <f t="shared" ref="E179:M179" si="99">IF(E43="","",E43/E$57*100)</f>
        <v>4.2918034424349756</v>
      </c>
      <c r="F179" s="194">
        <f t="shared" si="99"/>
        <v>4.3113146204759545</v>
      </c>
      <c r="G179" s="194">
        <f t="shared" si="99"/>
        <v>4.2934502959923302</v>
      </c>
      <c r="H179" s="194">
        <f t="shared" si="99"/>
        <v>4.3587902970747026</v>
      </c>
      <c r="I179" s="194">
        <f t="shared" si="99"/>
        <v>4.2359186089018213</v>
      </c>
      <c r="J179" s="194">
        <f t="shared" si="99"/>
        <v>4.347047175965594</v>
      </c>
      <c r="K179" s="194">
        <f t="shared" si="99"/>
        <v>4.77103276394016</v>
      </c>
      <c r="L179" s="194">
        <f t="shared" si="99"/>
        <v>4.8751352369312597</v>
      </c>
      <c r="M179" s="194">
        <f t="shared" si="99"/>
        <v>4.8907016446486606</v>
      </c>
      <c r="N179" s="177" t="str">
        <f t="shared" si="94"/>
        <v>12</v>
      </c>
    </row>
    <row r="180" spans="2:14">
      <c r="B180" s="175" t="s">
        <v>145</v>
      </c>
      <c r="C180" s="194">
        <f t="shared" si="80"/>
        <v>5.4237265552185265</v>
      </c>
      <c r="D180" s="194">
        <f t="shared" si="80"/>
        <v>5.3772414442443202</v>
      </c>
      <c r="E180" s="194">
        <f t="shared" ref="E180:M180" si="100">IF(E44="","",E44/E$57*100)</f>
        <v>5.0153113035760599</v>
      </c>
      <c r="F180" s="194">
        <f t="shared" si="100"/>
        <v>5.1395871687865275</v>
      </c>
      <c r="G180" s="194">
        <f t="shared" si="100"/>
        <v>5.0905500569578273</v>
      </c>
      <c r="H180" s="194">
        <f t="shared" si="100"/>
        <v>4.9249791366438247</v>
      </c>
      <c r="I180" s="194">
        <f t="shared" si="100"/>
        <v>4.878759740100687</v>
      </c>
      <c r="J180" s="194">
        <f t="shared" si="100"/>
        <v>4.8931884263878507</v>
      </c>
      <c r="K180" s="194">
        <f t="shared" si="100"/>
        <v>5.2639658256543234</v>
      </c>
      <c r="L180" s="194">
        <f t="shared" si="100"/>
        <v>4.9921163835098374</v>
      </c>
      <c r="M180" s="194">
        <f t="shared" si="100"/>
        <v>4.9964492143592834</v>
      </c>
      <c r="N180" s="177" t="str">
        <f t="shared" si="94"/>
        <v>13</v>
      </c>
    </row>
    <row r="181" spans="2:14">
      <c r="B181" s="175" t="s">
        <v>147</v>
      </c>
      <c r="C181" s="194">
        <f t="shared" si="80"/>
        <v>3.6953499170900987</v>
      </c>
      <c r="D181" s="194">
        <f t="shared" si="80"/>
        <v>3.6033009346433005</v>
      </c>
      <c r="E181" s="194">
        <f t="shared" ref="E181:M181" si="101">IF(E45="","",E45/E$57*100)</f>
        <v>3.4227501940202743</v>
      </c>
      <c r="F181" s="194">
        <f t="shared" si="101"/>
        <v>3.4989431053618563</v>
      </c>
      <c r="G181" s="194">
        <f t="shared" si="101"/>
        <v>3.4002558888643231</v>
      </c>
      <c r="H181" s="194">
        <f t="shared" si="101"/>
        <v>3.277107836573725</v>
      </c>
      <c r="I181" s="194">
        <f t="shared" si="101"/>
        <v>3.1654260685684048</v>
      </c>
      <c r="J181" s="194">
        <f t="shared" si="101"/>
        <v>3.1099713291674544</v>
      </c>
      <c r="K181" s="194">
        <f t="shared" si="101"/>
        <v>3.2868192837877674</v>
      </c>
      <c r="L181" s="194">
        <f t="shared" si="101"/>
        <v>3.3146259581884876</v>
      </c>
      <c r="M181" s="194">
        <f t="shared" si="101"/>
        <v>3.2508030419180831</v>
      </c>
      <c r="N181" s="178" t="str">
        <f t="shared" si="94"/>
        <v>14</v>
      </c>
    </row>
    <row r="182" spans="2:14">
      <c r="B182" s="175" t="s">
        <v>275</v>
      </c>
      <c r="C182" s="194">
        <f t="shared" ref="C182:D184" si="102">IF(C46="","",C46/C$57*100)</f>
        <v>6.4408967993247286</v>
      </c>
      <c r="D182" s="194">
        <f t="shared" si="102"/>
        <v>6.7490333296828142</v>
      </c>
      <c r="E182" s="194">
        <f t="shared" ref="E182:M182" si="103">IF(E46="","",E46/E$57*100)</f>
        <v>6.6748184622157041</v>
      </c>
      <c r="F182" s="194">
        <f t="shared" si="103"/>
        <v>6.7283994881503428</v>
      </c>
      <c r="G182" s="194">
        <f t="shared" si="103"/>
        <v>6.9573316968078833</v>
      </c>
      <c r="H182" s="194">
        <f t="shared" si="103"/>
        <v>6.907422037454551</v>
      </c>
      <c r="I182" s="194">
        <f t="shared" si="103"/>
        <v>6.6322709823328969</v>
      </c>
      <c r="J182" s="194">
        <f t="shared" si="103"/>
        <v>6.6367992012417973</v>
      </c>
      <c r="K182" s="194">
        <f t="shared" si="103"/>
        <v>7.2279860631402126</v>
      </c>
      <c r="L182" s="194">
        <f t="shared" si="103"/>
        <v>7.0693724622057212</v>
      </c>
      <c r="M182" s="194">
        <f t="shared" si="103"/>
        <v>7.1273085985448832</v>
      </c>
      <c r="N182" s="177" t="str">
        <f t="shared" si="94"/>
        <v>15</v>
      </c>
    </row>
    <row r="183" spans="2:14">
      <c r="B183" s="175" t="s">
        <v>276</v>
      </c>
      <c r="C183" s="194">
        <f t="shared" si="102"/>
        <v>4.5067543755042383</v>
      </c>
      <c r="D183" s="194">
        <f t="shared" si="102"/>
        <v>4.5156173586563719</v>
      </c>
      <c r="E183" s="194">
        <f t="shared" ref="E183:M183" si="104">IF(E47="","",E47/E$57*100)</f>
        <v>4.2171436021981386</v>
      </c>
      <c r="F183" s="194">
        <f t="shared" si="104"/>
        <v>4.1614435479448746</v>
      </c>
      <c r="G183" s="194">
        <f t="shared" si="104"/>
        <v>4.0415891283419967</v>
      </c>
      <c r="H183" s="194">
        <f t="shared" si="104"/>
        <v>3.9695896057237716</v>
      </c>
      <c r="I183" s="194">
        <f t="shared" si="104"/>
        <v>3.9198148093759424</v>
      </c>
      <c r="J183" s="194">
        <f t="shared" si="104"/>
        <v>3.7952067599702586</v>
      </c>
      <c r="K183" s="194">
        <f t="shared" si="104"/>
        <v>4.0198146086723563</v>
      </c>
      <c r="L183" s="194">
        <f t="shared" si="104"/>
        <v>3.5891833514930345</v>
      </c>
      <c r="M183" s="194">
        <f t="shared" si="104"/>
        <v>3.5513147312925333</v>
      </c>
      <c r="N183" s="178" t="str">
        <f t="shared" si="94"/>
        <v>16</v>
      </c>
    </row>
    <row r="184" spans="2:14">
      <c r="B184" s="9"/>
      <c r="C184" s="16" t="str">
        <f t="shared" si="102"/>
        <v/>
      </c>
      <c r="D184" s="16" t="str">
        <f t="shared" si="102"/>
        <v/>
      </c>
      <c r="E184" s="16" t="str">
        <f t="shared" ref="E184:M184" si="105">IF(E48="","",E48/E$57*100)</f>
        <v/>
      </c>
      <c r="F184" s="16" t="str">
        <f t="shared" si="105"/>
        <v/>
      </c>
      <c r="G184" s="16" t="str">
        <f t="shared" si="105"/>
        <v/>
      </c>
      <c r="H184" s="16" t="str">
        <f t="shared" si="105"/>
        <v/>
      </c>
      <c r="I184" s="16" t="str">
        <f t="shared" si="105"/>
        <v/>
      </c>
      <c r="J184" s="16" t="str">
        <f t="shared" si="105"/>
        <v/>
      </c>
      <c r="K184" s="16" t="str">
        <f t="shared" si="105"/>
        <v/>
      </c>
      <c r="L184" s="16" t="str">
        <f t="shared" si="105"/>
        <v/>
      </c>
      <c r="M184" s="16" t="str">
        <f t="shared" si="105"/>
        <v/>
      </c>
      <c r="N184" s="81"/>
    </row>
    <row r="185" spans="2:14">
      <c r="B185" s="8"/>
      <c r="C185" s="21"/>
      <c r="D185" s="21"/>
      <c r="E185" s="21"/>
      <c r="F185" s="21"/>
      <c r="G185" s="21"/>
      <c r="H185" s="21"/>
      <c r="I185" s="21"/>
      <c r="J185" s="21"/>
      <c r="K185" s="21"/>
      <c r="L185" s="21"/>
      <c r="M185" s="21"/>
      <c r="N185" s="82"/>
    </row>
    <row r="186" spans="2:14" ht="31.5">
      <c r="B186" s="179" t="s">
        <v>335</v>
      </c>
      <c r="C186" s="195">
        <f>IF(C50="","",C50/C$57*100)</f>
        <v>99.303410265105157</v>
      </c>
      <c r="D186" s="195">
        <f>IF(D50="","",D50/D$57*100)</f>
        <v>99.373814546820697</v>
      </c>
      <c r="E186" s="195">
        <f t="shared" ref="E186:M186" si="106">IF(E50="","",E50/E$57*100)</f>
        <v>99.231009999589531</v>
      </c>
      <c r="F186" s="195">
        <f t="shared" si="106"/>
        <v>99.101208158968404</v>
      </c>
      <c r="G186" s="195">
        <f t="shared" si="106"/>
        <v>99.237092285560465</v>
      </c>
      <c r="H186" s="195">
        <f t="shared" si="106"/>
        <v>99.526154895186366</v>
      </c>
      <c r="I186" s="195">
        <f t="shared" si="106"/>
        <v>99.47437150426984</v>
      </c>
      <c r="J186" s="195">
        <f t="shared" si="106"/>
        <v>99.65194792873902</v>
      </c>
      <c r="K186" s="195">
        <f t="shared" si="106"/>
        <v>99.522967610538387</v>
      </c>
      <c r="L186" s="195">
        <f t="shared" si="106"/>
        <v>99.541335420257766</v>
      </c>
      <c r="M186" s="195">
        <f t="shared" si="106"/>
        <v>99.228562425633385</v>
      </c>
      <c r="N186" s="178" t="str">
        <f t="shared" si="94"/>
        <v>17</v>
      </c>
    </row>
    <row r="187" spans="2:14">
      <c r="B187" s="9"/>
      <c r="C187" s="16"/>
      <c r="D187" s="16"/>
      <c r="E187" s="16"/>
      <c r="F187" s="16"/>
      <c r="G187" s="16"/>
      <c r="H187" s="16"/>
      <c r="I187" s="16"/>
      <c r="J187" s="16"/>
      <c r="K187" s="16"/>
      <c r="L187" s="16"/>
      <c r="M187" s="16"/>
      <c r="N187" s="81"/>
    </row>
    <row r="188" spans="2:14">
      <c r="B188" s="8"/>
      <c r="C188" s="21"/>
      <c r="D188" s="21"/>
      <c r="E188" s="21"/>
      <c r="F188" s="21"/>
      <c r="G188" s="21"/>
      <c r="H188" s="21"/>
      <c r="I188" s="21"/>
      <c r="J188" s="21"/>
      <c r="K188" s="21"/>
      <c r="L188" s="21"/>
      <c r="M188" s="21"/>
      <c r="N188" s="80"/>
    </row>
    <row r="189" spans="2:14">
      <c r="B189" s="175" t="s">
        <v>150</v>
      </c>
      <c r="C189" s="195">
        <f>IF(C53="","",C53/C$57*100)</f>
        <v>1.226773402477104</v>
      </c>
      <c r="D189" s="195">
        <f>IF(D53="","",D53/D$57*100)</f>
        <v>1.2416179860866217</v>
      </c>
      <c r="E189" s="195">
        <f t="shared" ref="E189:M189" si="107">IF(E53="","",E53/E$57*100)</f>
        <v>1.3485409815170193</v>
      </c>
      <c r="F189" s="195">
        <f t="shared" si="107"/>
        <v>1.7643244470332622</v>
      </c>
      <c r="G189" s="195">
        <f t="shared" si="107"/>
        <v>1.7135804513201427</v>
      </c>
      <c r="H189" s="195">
        <f t="shared" si="107"/>
        <v>1.4996593651837413</v>
      </c>
      <c r="I189" s="195">
        <f t="shared" si="107"/>
        <v>1.640175899052954</v>
      </c>
      <c r="J189" s="195">
        <f t="shared" si="107"/>
        <v>1.7611457832737436</v>
      </c>
      <c r="K189" s="195">
        <f t="shared" si="107"/>
        <v>1.7342976889393409</v>
      </c>
      <c r="L189" s="195">
        <f t="shared" si="107"/>
        <v>1.7695620341171792</v>
      </c>
      <c r="M189" s="195">
        <f t="shared" si="107"/>
        <v>2.0573275517450584</v>
      </c>
      <c r="N189" s="178" t="str">
        <f t="shared" si="94"/>
        <v>18</v>
      </c>
    </row>
    <row r="190" spans="2:14">
      <c r="B190" s="175" t="s">
        <v>151</v>
      </c>
      <c r="C190" s="195">
        <f>IF(C54="","",C54/C$57*100)</f>
        <v>0.53018366758226199</v>
      </c>
      <c r="D190" s="195">
        <f>IF(D54="","",D54/D$57*100)</f>
        <v>0.61543253290731281</v>
      </c>
      <c r="E190" s="195">
        <f t="shared" ref="E190:M190" si="108">IF(E54="","",E54/E$57*100)</f>
        <v>0.57955098110654912</v>
      </c>
      <c r="F190" s="195">
        <f t="shared" si="108"/>
        <v>0.86553260600166859</v>
      </c>
      <c r="G190" s="195">
        <f t="shared" si="108"/>
        <v>0.95067273688061471</v>
      </c>
      <c r="H190" s="195">
        <f t="shared" si="108"/>
        <v>1.0258142603701135</v>
      </c>
      <c r="I190" s="195">
        <f t="shared" si="108"/>
        <v>1.1145474033227929</v>
      </c>
      <c r="J190" s="195">
        <f t="shared" si="108"/>
        <v>1.4130937120127589</v>
      </c>
      <c r="K190" s="195">
        <f t="shared" si="108"/>
        <v>1.2572652994777345</v>
      </c>
      <c r="L190" s="195">
        <f t="shared" si="108"/>
        <v>1.3108974543749508</v>
      </c>
      <c r="M190" s="195">
        <f t="shared" si="108"/>
        <v>1.2858899773784385</v>
      </c>
      <c r="N190" s="178" t="str">
        <f t="shared" si="94"/>
        <v>19</v>
      </c>
    </row>
    <row r="191" spans="2:14">
      <c r="B191" s="9"/>
      <c r="C191" s="16"/>
      <c r="D191" s="16"/>
      <c r="E191" s="16"/>
      <c r="F191" s="16"/>
      <c r="G191" s="16"/>
      <c r="H191" s="16"/>
      <c r="I191" s="16"/>
      <c r="J191" s="16"/>
      <c r="K191" s="16"/>
      <c r="L191" s="16"/>
      <c r="M191" s="16"/>
      <c r="N191" s="81"/>
    </row>
    <row r="192" spans="2:14">
      <c r="B192" s="11"/>
      <c r="C192" s="21"/>
      <c r="D192" s="21"/>
      <c r="E192" s="21"/>
      <c r="F192" s="21"/>
      <c r="G192" s="21"/>
      <c r="H192" s="21"/>
      <c r="I192" s="21"/>
      <c r="J192" s="21"/>
      <c r="K192" s="21"/>
      <c r="L192" s="21"/>
      <c r="M192" s="21"/>
      <c r="N192" s="82"/>
    </row>
    <row r="193" spans="2:14">
      <c r="B193" s="175" t="s">
        <v>152</v>
      </c>
      <c r="C193" s="195">
        <f>IF(C57="","",C57/C$57*100)</f>
        <v>100</v>
      </c>
      <c r="D193" s="195">
        <f>IF(D57="","",D57/D$57*100)</f>
        <v>100</v>
      </c>
      <c r="E193" s="195">
        <f t="shared" ref="E193:M193" si="109">IF(E57="","",E57/E$57*100)</f>
        <v>100</v>
      </c>
      <c r="F193" s="195">
        <f t="shared" si="109"/>
        <v>100</v>
      </c>
      <c r="G193" s="195">
        <f t="shared" si="109"/>
        <v>100</v>
      </c>
      <c r="H193" s="195">
        <f t="shared" si="109"/>
        <v>100</v>
      </c>
      <c r="I193" s="195">
        <f t="shared" si="109"/>
        <v>100</v>
      </c>
      <c r="J193" s="195">
        <f t="shared" si="109"/>
        <v>100</v>
      </c>
      <c r="K193" s="195">
        <f t="shared" si="109"/>
        <v>100</v>
      </c>
      <c r="L193" s="195">
        <f t="shared" si="109"/>
        <v>100</v>
      </c>
      <c r="M193" s="195">
        <f t="shared" si="109"/>
        <v>100</v>
      </c>
      <c r="N193" s="178" t="str">
        <f t="shared" si="94"/>
        <v>20</v>
      </c>
    </row>
    <row r="194" spans="2:14">
      <c r="B194" s="9"/>
      <c r="C194" s="16"/>
      <c r="D194" s="16"/>
      <c r="E194" s="16"/>
      <c r="F194" s="16"/>
      <c r="G194" s="16"/>
      <c r="H194" s="16"/>
      <c r="I194" s="16"/>
      <c r="J194" s="16"/>
      <c r="K194" s="16"/>
      <c r="L194" s="16"/>
      <c r="M194" s="16"/>
      <c r="N194" s="81"/>
    </row>
    <row r="195" spans="2:14">
      <c r="B195" s="175" t="s">
        <v>53</v>
      </c>
      <c r="C195" s="19"/>
      <c r="D195" s="19"/>
      <c r="E195" s="19"/>
      <c r="F195" s="19"/>
      <c r="G195" s="19"/>
      <c r="H195" s="19"/>
      <c r="I195" s="19"/>
      <c r="J195" s="19"/>
      <c r="K195" s="19"/>
      <c r="L195" s="19"/>
      <c r="M195" s="19"/>
      <c r="N195" s="80"/>
    </row>
    <row r="196" spans="2:14">
      <c r="B196" s="175" t="s">
        <v>54</v>
      </c>
      <c r="C196" s="195">
        <f t="shared" ref="C196:D198" si="110">IF(C60="","",C60/C$57*100)</f>
        <v>1.1077882010117073</v>
      </c>
      <c r="D196" s="195">
        <f t="shared" si="110"/>
        <v>1.1292949937872752</v>
      </c>
      <c r="E196" s="195">
        <f t="shared" ref="E196:M196" si="111">IF(E60="","",E60/E$57*100)</f>
        <v>1.0000860335520687</v>
      </c>
      <c r="F196" s="195">
        <f t="shared" si="111"/>
        <v>0.9507002781786057</v>
      </c>
      <c r="G196" s="195">
        <f t="shared" si="111"/>
        <v>1.0223161660095119</v>
      </c>
      <c r="H196" s="195">
        <f t="shared" si="111"/>
        <v>1.053387454749946</v>
      </c>
      <c r="I196" s="195">
        <f t="shared" si="111"/>
        <v>1.0274011960866281</v>
      </c>
      <c r="J196" s="195">
        <f t="shared" si="111"/>
        <v>0.92457735794052653</v>
      </c>
      <c r="K196" s="195">
        <f t="shared" si="111"/>
        <v>0.96248565761807192</v>
      </c>
      <c r="L196" s="195">
        <f t="shared" si="111"/>
        <v>0.85183653193897579</v>
      </c>
      <c r="M196" s="195">
        <f t="shared" si="111"/>
        <v>0.84054856110878562</v>
      </c>
      <c r="N196" s="80"/>
    </row>
    <row r="197" spans="2:14">
      <c r="B197" s="175" t="s">
        <v>55</v>
      </c>
      <c r="C197" s="194">
        <f t="shared" si="110"/>
        <v>39.629413728067512</v>
      </c>
      <c r="D197" s="194">
        <f t="shared" si="110"/>
        <v>39.706813418426194</v>
      </c>
      <c r="E197" s="194">
        <f t="shared" ref="E197:M197" si="112">IF(E61="","",E61/E$57*100)</f>
        <v>41.359581742231533</v>
      </c>
      <c r="F197" s="194">
        <f t="shared" si="112"/>
        <v>40.312468084491748</v>
      </c>
      <c r="G197" s="194">
        <f t="shared" si="112"/>
        <v>40.629334421265838</v>
      </c>
      <c r="H197" s="194">
        <f t="shared" si="112"/>
        <v>42.51250026917549</v>
      </c>
      <c r="I197" s="194">
        <f t="shared" si="112"/>
        <v>43.496846333503555</v>
      </c>
      <c r="J197" s="194">
        <f t="shared" si="112"/>
        <v>44.249161992391436</v>
      </c>
      <c r="K197" s="194">
        <f t="shared" si="112"/>
        <v>40.320572707748816</v>
      </c>
      <c r="L197" s="194">
        <f t="shared" si="112"/>
        <v>44.51590222970389</v>
      </c>
      <c r="M197" s="194">
        <f t="shared" si="112"/>
        <v>45.283228063904737</v>
      </c>
      <c r="N197" s="80"/>
    </row>
    <row r="198" spans="2:14">
      <c r="B198" s="181" t="s">
        <v>56</v>
      </c>
      <c r="C198" s="196">
        <f t="shared" si="110"/>
        <v>58.566208336025937</v>
      </c>
      <c r="D198" s="196">
        <f t="shared" si="110"/>
        <v>58.537706134607227</v>
      </c>
      <c r="E198" s="196">
        <f t="shared" ref="E198:M198" si="113">IF(E62="","",E62/E$57*100)</f>
        <v>56.871342223805932</v>
      </c>
      <c r="F198" s="196">
        <f t="shared" si="113"/>
        <v>57.838039796298048</v>
      </c>
      <c r="G198" s="196">
        <f t="shared" si="113"/>
        <v>57.585441698285123</v>
      </c>
      <c r="H198" s="196">
        <f t="shared" si="113"/>
        <v>55.960267171260938</v>
      </c>
      <c r="I198" s="196">
        <f t="shared" si="113"/>
        <v>54.950123974679656</v>
      </c>
      <c r="J198" s="196">
        <f t="shared" si="113"/>
        <v>54.478208578407049</v>
      </c>
      <c r="K198" s="196">
        <f t="shared" si="113"/>
        <v>58.239909245171496</v>
      </c>
      <c r="L198" s="196">
        <f t="shared" si="113"/>
        <v>54.173596658614912</v>
      </c>
      <c r="M198" s="196">
        <f t="shared" si="113"/>
        <v>53.104785800619858</v>
      </c>
      <c r="N198" s="81"/>
    </row>
    <row r="199" spans="2:14">
      <c r="B199" s="17"/>
      <c r="C199" s="7"/>
      <c r="D199" s="7"/>
      <c r="E199" s="7"/>
      <c r="F199" s="7"/>
      <c r="G199" s="17"/>
      <c r="H199" s="17"/>
      <c r="I199" s="17"/>
      <c r="J199" s="17"/>
      <c r="K199" s="17"/>
      <c r="L199" s="17"/>
      <c r="M199" s="17"/>
      <c r="N199" s="64"/>
    </row>
    <row r="200" spans="2:14" s="24" customFormat="1" ht="15">
      <c r="B200" s="183" t="s">
        <v>90</v>
      </c>
      <c r="C200" s="38"/>
      <c r="D200" s="38"/>
      <c r="E200" s="38"/>
      <c r="F200" s="38"/>
      <c r="G200" s="38"/>
      <c r="H200" s="38"/>
      <c r="I200" s="38"/>
      <c r="J200" s="38"/>
      <c r="K200" s="38"/>
      <c r="L200" s="38"/>
      <c r="M200" s="38"/>
      <c r="N200" s="83"/>
    </row>
    <row r="201" spans="2:14" s="24" customFormat="1" ht="15">
      <c r="B201" s="197" t="s">
        <v>91</v>
      </c>
      <c r="C201" s="23"/>
      <c r="D201" s="23"/>
      <c r="E201" s="23"/>
      <c r="F201" s="23"/>
      <c r="G201" s="38"/>
      <c r="H201" s="38"/>
      <c r="I201" s="38"/>
      <c r="J201" s="38"/>
      <c r="K201" s="38"/>
      <c r="L201" s="38"/>
      <c r="M201" s="38"/>
      <c r="N201" s="86"/>
    </row>
    <row r="202" spans="2:14" s="24" customFormat="1" ht="15">
      <c r="B202" s="183" t="s">
        <v>277</v>
      </c>
      <c r="C202" s="23"/>
      <c r="D202" s="23"/>
      <c r="E202" s="23"/>
      <c r="F202" s="23"/>
      <c r="G202" s="38"/>
      <c r="H202" s="38"/>
      <c r="I202" s="38"/>
      <c r="J202" s="38"/>
      <c r="K202" s="38"/>
      <c r="L202" s="38"/>
      <c r="M202" s="38"/>
      <c r="N202" s="86"/>
    </row>
  </sheetData>
  <phoneticPr fontId="3"/>
  <pageMargins left="0.70866141732283472" right="0.31496062992125984" top="0.9055118110236221" bottom="0.51181102362204722" header="0.70866141732283472" footer="0.19685039370078741"/>
  <pageSetup paperSize="9" scale="62" firstPageNumber="28" fitToWidth="2" fitToHeight="3" pageOrder="overThenDown" orientation="portrait" useFirstPageNumber="1" horizontalDpi="300" verticalDpi="300" r:id="rId1"/>
  <headerFooter alignWithMargins="0"/>
  <rowBreaks count="2" manualBreakCount="2">
    <brk id="70" max="29" man="1"/>
    <brk id="137" max="29" man="1"/>
  </rowBreaks>
  <colBreaks count="1" manualBreakCount="1">
    <brk id="8" max="19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135"/>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7.25"/>
  <cols>
    <col min="1" max="1" width="3.875" style="1" customWidth="1"/>
    <col min="2" max="2" width="55.625" style="1" customWidth="1"/>
    <col min="3" max="6" width="15.875" style="1" customWidth="1"/>
    <col min="7" max="13" width="15.875" style="13" customWidth="1"/>
    <col min="14" max="14" width="6.875" style="7" bestFit="1" customWidth="1"/>
    <col min="15" max="16384" width="9" style="1"/>
  </cols>
  <sheetData>
    <row r="2" spans="2:14" s="22" customFormat="1" ht="30" customHeight="1">
      <c r="B2" s="198" t="s">
        <v>322</v>
      </c>
      <c r="G2" s="25"/>
      <c r="H2" s="25"/>
      <c r="I2" s="25"/>
      <c r="J2" s="25"/>
      <c r="K2" s="25"/>
      <c r="L2" s="25"/>
      <c r="M2" s="25"/>
      <c r="N2" s="65"/>
    </row>
    <row r="3" spans="2:14">
      <c r="B3" s="5"/>
      <c r="C3" s="170" t="s">
        <v>33</v>
      </c>
      <c r="D3" s="6"/>
      <c r="E3" s="6"/>
      <c r="F3" s="6"/>
      <c r="G3" s="6"/>
      <c r="H3" s="6"/>
      <c r="I3" s="6"/>
      <c r="J3" s="6"/>
      <c r="K3" s="6"/>
      <c r="L3" s="6"/>
      <c r="M3" s="171" t="s">
        <v>34</v>
      </c>
    </row>
    <row r="4" spans="2:14" s="7" customFormat="1" ht="30" customHeight="1">
      <c r="B4" s="172" t="s">
        <v>334</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174" t="s">
        <v>36</v>
      </c>
    </row>
    <row r="5" spans="2:14" s="7" customFormat="1">
      <c r="B5" s="8"/>
      <c r="C5" s="29"/>
      <c r="D5" s="29"/>
      <c r="E5" s="29"/>
      <c r="F5" s="29"/>
      <c r="G5" s="12"/>
      <c r="H5" s="12"/>
      <c r="I5" s="12"/>
      <c r="J5" s="12"/>
      <c r="K5" s="12"/>
      <c r="L5" s="12"/>
      <c r="M5" s="12"/>
      <c r="N5" s="80"/>
    </row>
    <row r="6" spans="2:14" s="7" customFormat="1">
      <c r="B6" s="175" t="s">
        <v>260</v>
      </c>
      <c r="C6" s="176">
        <v>96149</v>
      </c>
      <c r="D6" s="176">
        <v>96125</v>
      </c>
      <c r="E6" s="176">
        <v>91276</v>
      </c>
      <c r="F6" s="176">
        <v>84172</v>
      </c>
      <c r="G6" s="176">
        <v>81338</v>
      </c>
      <c r="H6" s="176">
        <v>71770</v>
      </c>
      <c r="I6" s="176">
        <v>69379</v>
      </c>
      <c r="J6" s="176">
        <v>66750</v>
      </c>
      <c r="K6" s="176">
        <v>67366</v>
      </c>
      <c r="L6" s="176">
        <v>57324</v>
      </c>
      <c r="M6" s="176">
        <v>64722</v>
      </c>
      <c r="N6" s="177">
        <v>1</v>
      </c>
    </row>
    <row r="7" spans="2:14" s="7" customFormat="1">
      <c r="B7" s="175" t="s">
        <v>261</v>
      </c>
      <c r="C7" s="176">
        <v>64170</v>
      </c>
      <c r="D7" s="176">
        <v>60401</v>
      </c>
      <c r="E7" s="176">
        <v>59646</v>
      </c>
      <c r="F7" s="176">
        <v>53096</v>
      </c>
      <c r="G7" s="176">
        <v>49714</v>
      </c>
      <c r="H7" s="176">
        <v>45220</v>
      </c>
      <c r="I7" s="176">
        <v>46891</v>
      </c>
      <c r="J7" s="176">
        <v>44249</v>
      </c>
      <c r="K7" s="176">
        <v>47062</v>
      </c>
      <c r="L7" s="176">
        <v>42177</v>
      </c>
      <c r="M7" s="176">
        <v>46154</v>
      </c>
      <c r="N7" s="178" t="s">
        <v>50</v>
      </c>
    </row>
    <row r="8" spans="2:14" s="7" customFormat="1">
      <c r="B8" s="175" t="s">
        <v>262</v>
      </c>
      <c r="C8" s="176">
        <v>4439</v>
      </c>
      <c r="D8" s="176">
        <v>4238</v>
      </c>
      <c r="E8" s="176">
        <v>3786</v>
      </c>
      <c r="F8" s="176">
        <v>4637</v>
      </c>
      <c r="G8" s="176">
        <v>4397</v>
      </c>
      <c r="H8" s="176">
        <v>4042</v>
      </c>
      <c r="I8" s="176">
        <v>3815</v>
      </c>
      <c r="J8" s="176">
        <v>3584</v>
      </c>
      <c r="K8" s="176">
        <v>3740</v>
      </c>
      <c r="L8" s="176">
        <v>3483</v>
      </c>
      <c r="M8" s="176">
        <v>3487</v>
      </c>
      <c r="N8" s="178" t="s">
        <v>51</v>
      </c>
    </row>
    <row r="9" spans="2:14" s="7" customFormat="1">
      <c r="B9" s="175" t="s">
        <v>263</v>
      </c>
      <c r="C9" s="176">
        <v>28308</v>
      </c>
      <c r="D9" s="176">
        <v>32289</v>
      </c>
      <c r="E9" s="176">
        <v>28107</v>
      </c>
      <c r="F9" s="176">
        <v>26477</v>
      </c>
      <c r="G9" s="176">
        <v>27227</v>
      </c>
      <c r="H9" s="176">
        <v>22492</v>
      </c>
      <c r="I9" s="176">
        <v>18611</v>
      </c>
      <c r="J9" s="176">
        <v>18685</v>
      </c>
      <c r="K9" s="176">
        <v>16418</v>
      </c>
      <c r="L9" s="176">
        <v>11841</v>
      </c>
      <c r="M9" s="176">
        <v>14845</v>
      </c>
      <c r="N9" s="178" t="s">
        <v>52</v>
      </c>
    </row>
    <row r="10" spans="2:14" s="7" customFormat="1">
      <c r="B10" s="175" t="s">
        <v>125</v>
      </c>
      <c r="C10" s="176">
        <v>9373</v>
      </c>
      <c r="D10" s="176">
        <v>8828</v>
      </c>
      <c r="E10" s="176">
        <v>9970</v>
      </c>
      <c r="F10" s="176">
        <v>10025</v>
      </c>
      <c r="G10" s="176">
        <v>10135</v>
      </c>
      <c r="H10" s="176">
        <v>9198</v>
      </c>
      <c r="I10" s="176">
        <v>9501</v>
      </c>
      <c r="J10" s="176">
        <v>8942</v>
      </c>
      <c r="K10" s="176">
        <v>8819</v>
      </c>
      <c r="L10" s="176">
        <v>8487</v>
      </c>
      <c r="M10" s="176">
        <v>7056</v>
      </c>
      <c r="N10" s="177" t="s">
        <v>178</v>
      </c>
    </row>
    <row r="11" spans="2:14" s="7" customFormat="1">
      <c r="B11" s="175" t="s">
        <v>126</v>
      </c>
      <c r="C11" s="176">
        <v>2908822</v>
      </c>
      <c r="D11" s="176">
        <v>2928645</v>
      </c>
      <c r="E11" s="176">
        <v>3114510</v>
      </c>
      <c r="F11" s="176">
        <v>3068325</v>
      </c>
      <c r="G11" s="176">
        <v>2865498</v>
      </c>
      <c r="H11" s="176">
        <v>3140942</v>
      </c>
      <c r="I11" s="176">
        <v>3372060</v>
      </c>
      <c r="J11" s="176">
        <v>3644770</v>
      </c>
      <c r="K11" s="176">
        <v>3158206</v>
      </c>
      <c r="L11" s="176">
        <v>3575398</v>
      </c>
      <c r="M11" s="176">
        <v>3928480</v>
      </c>
      <c r="N11" s="178" t="s">
        <v>179</v>
      </c>
    </row>
    <row r="12" spans="2:14" s="7" customFormat="1">
      <c r="B12" s="175" t="s">
        <v>264</v>
      </c>
      <c r="C12" s="176">
        <v>178558</v>
      </c>
      <c r="D12" s="176">
        <v>154878</v>
      </c>
      <c r="E12" s="176">
        <v>161386</v>
      </c>
      <c r="F12" s="176">
        <v>155118</v>
      </c>
      <c r="G12" s="176">
        <v>176673</v>
      </c>
      <c r="H12" s="176">
        <v>183719</v>
      </c>
      <c r="I12" s="176">
        <v>204042</v>
      </c>
      <c r="J12" s="176">
        <v>219335</v>
      </c>
      <c r="K12" s="176">
        <v>210774</v>
      </c>
      <c r="L12" s="176">
        <v>227417</v>
      </c>
      <c r="M12" s="176">
        <v>208744</v>
      </c>
      <c r="N12" s="178" t="s">
        <v>40</v>
      </c>
    </row>
    <row r="13" spans="2:14" s="7" customFormat="1">
      <c r="B13" s="175" t="s">
        <v>216</v>
      </c>
      <c r="C13" s="176">
        <v>15606</v>
      </c>
      <c r="D13" s="176">
        <v>16456</v>
      </c>
      <c r="E13" s="176">
        <v>13852</v>
      </c>
      <c r="F13" s="176">
        <v>14486</v>
      </c>
      <c r="G13" s="176">
        <v>20402</v>
      </c>
      <c r="H13" s="176">
        <v>12201</v>
      </c>
      <c r="I13" s="176">
        <v>18912</v>
      </c>
      <c r="J13" s="176">
        <v>9969</v>
      </c>
      <c r="K13" s="176">
        <v>15017</v>
      </c>
      <c r="L13" s="176">
        <v>20236</v>
      </c>
      <c r="M13" s="176">
        <v>17010</v>
      </c>
      <c r="N13" s="178" t="s">
        <v>41</v>
      </c>
    </row>
    <row r="14" spans="2:14" s="7" customFormat="1">
      <c r="B14" s="175" t="s">
        <v>217</v>
      </c>
      <c r="C14" s="176">
        <v>20905</v>
      </c>
      <c r="D14" s="176">
        <v>19502</v>
      </c>
      <c r="E14" s="176">
        <v>17646</v>
      </c>
      <c r="F14" s="176">
        <v>21400</v>
      </c>
      <c r="G14" s="176">
        <v>24682</v>
      </c>
      <c r="H14" s="176">
        <v>19392</v>
      </c>
      <c r="I14" s="176">
        <v>22630</v>
      </c>
      <c r="J14" s="176">
        <v>22139</v>
      </c>
      <c r="K14" s="176">
        <v>22124</v>
      </c>
      <c r="L14" s="176">
        <v>17568</v>
      </c>
      <c r="M14" s="176">
        <v>21943</v>
      </c>
      <c r="N14" s="178" t="s">
        <v>120</v>
      </c>
    </row>
    <row r="15" spans="2:14" s="7" customFormat="1">
      <c r="B15" s="175" t="s">
        <v>265</v>
      </c>
      <c r="C15" s="176">
        <v>304323</v>
      </c>
      <c r="D15" s="176">
        <v>443144</v>
      </c>
      <c r="E15" s="176">
        <v>446019</v>
      </c>
      <c r="F15" s="176">
        <v>466165</v>
      </c>
      <c r="G15" s="176">
        <v>426008</v>
      </c>
      <c r="H15" s="176">
        <v>463987</v>
      </c>
      <c r="I15" s="176">
        <v>396504</v>
      </c>
      <c r="J15" s="176">
        <v>455542</v>
      </c>
      <c r="K15" s="176">
        <v>560612</v>
      </c>
      <c r="L15" s="176">
        <v>654131</v>
      </c>
      <c r="M15" s="176">
        <v>573165</v>
      </c>
      <c r="N15" s="178" t="s">
        <v>42</v>
      </c>
    </row>
    <row r="16" spans="2:14" s="7" customFormat="1">
      <c r="B16" s="175" t="s">
        <v>266</v>
      </c>
      <c r="C16" s="176">
        <v>25510</v>
      </c>
      <c r="D16" s="176">
        <v>92413</v>
      </c>
      <c r="E16" s="176">
        <v>341852</v>
      </c>
      <c r="F16" s="176">
        <v>378464</v>
      </c>
      <c r="G16" s="176">
        <v>156740</v>
      </c>
      <c r="H16" s="176">
        <v>111685</v>
      </c>
      <c r="I16" s="176">
        <v>124476</v>
      </c>
      <c r="J16" s="176">
        <v>142068</v>
      </c>
      <c r="K16" s="176">
        <v>112579</v>
      </c>
      <c r="L16" s="176">
        <v>254655</v>
      </c>
      <c r="M16" s="176">
        <v>217789</v>
      </c>
      <c r="N16" s="178" t="s">
        <v>43</v>
      </c>
    </row>
    <row r="17" spans="2:14" s="7" customFormat="1">
      <c r="B17" s="175" t="s">
        <v>267</v>
      </c>
      <c r="C17" s="176">
        <v>139571</v>
      </c>
      <c r="D17" s="176">
        <v>131952</v>
      </c>
      <c r="E17" s="176">
        <v>109771</v>
      </c>
      <c r="F17" s="176">
        <v>100971</v>
      </c>
      <c r="G17" s="176">
        <v>92315</v>
      </c>
      <c r="H17" s="176">
        <v>110417</v>
      </c>
      <c r="I17" s="176">
        <v>118206</v>
      </c>
      <c r="J17" s="176">
        <v>115135</v>
      </c>
      <c r="K17" s="176">
        <v>108291</v>
      </c>
      <c r="L17" s="176">
        <v>86721</v>
      </c>
      <c r="M17" s="176">
        <v>97117</v>
      </c>
      <c r="N17" s="178" t="s">
        <v>44</v>
      </c>
    </row>
    <row r="18" spans="2:14" s="7" customFormat="1">
      <c r="B18" s="175" t="s">
        <v>177</v>
      </c>
      <c r="C18" s="176">
        <v>130796</v>
      </c>
      <c r="D18" s="176">
        <v>86470</v>
      </c>
      <c r="E18" s="176">
        <v>91214</v>
      </c>
      <c r="F18" s="176">
        <v>74371</v>
      </c>
      <c r="G18" s="176">
        <v>76566</v>
      </c>
      <c r="H18" s="176">
        <v>64247</v>
      </c>
      <c r="I18" s="176">
        <v>93550</v>
      </c>
      <c r="J18" s="176">
        <v>74351</v>
      </c>
      <c r="K18" s="176">
        <v>86079</v>
      </c>
      <c r="L18" s="176">
        <v>91004</v>
      </c>
      <c r="M18" s="176">
        <v>109016</v>
      </c>
      <c r="N18" s="178" t="s">
        <v>199</v>
      </c>
    </row>
    <row r="19" spans="2:14" s="7" customFormat="1">
      <c r="B19" s="175" t="s">
        <v>268</v>
      </c>
      <c r="C19" s="176">
        <v>144595</v>
      </c>
      <c r="D19" s="176">
        <v>125388</v>
      </c>
      <c r="E19" s="176">
        <v>119207</v>
      </c>
      <c r="F19" s="176">
        <v>130060</v>
      </c>
      <c r="G19" s="176">
        <v>192128</v>
      </c>
      <c r="H19" s="176">
        <v>142070</v>
      </c>
      <c r="I19" s="176">
        <v>137859</v>
      </c>
      <c r="J19" s="176">
        <v>184415</v>
      </c>
      <c r="K19" s="176">
        <v>144793</v>
      </c>
      <c r="L19" s="176">
        <v>143856</v>
      </c>
      <c r="M19" s="176">
        <v>145435</v>
      </c>
      <c r="N19" s="178" t="s">
        <v>45</v>
      </c>
    </row>
    <row r="20" spans="2:14" s="7" customFormat="1">
      <c r="B20" s="175" t="s">
        <v>135</v>
      </c>
      <c r="C20" s="176">
        <v>306764</v>
      </c>
      <c r="D20" s="176">
        <v>276765</v>
      </c>
      <c r="E20" s="176">
        <v>285094</v>
      </c>
      <c r="F20" s="176">
        <v>281709</v>
      </c>
      <c r="G20" s="176">
        <v>287530</v>
      </c>
      <c r="H20" s="176">
        <v>279574</v>
      </c>
      <c r="I20" s="176">
        <v>318948</v>
      </c>
      <c r="J20" s="176">
        <v>335949</v>
      </c>
      <c r="K20" s="176">
        <v>312417</v>
      </c>
      <c r="L20" s="176">
        <v>285233</v>
      </c>
      <c r="M20" s="176">
        <v>352956</v>
      </c>
      <c r="N20" s="178" t="s">
        <v>198</v>
      </c>
    </row>
    <row r="21" spans="2:14" s="7" customFormat="1">
      <c r="B21" s="175" t="s">
        <v>136</v>
      </c>
      <c r="C21" s="176">
        <v>390181</v>
      </c>
      <c r="D21" s="176">
        <v>368117</v>
      </c>
      <c r="E21" s="176">
        <v>454060</v>
      </c>
      <c r="F21" s="176">
        <v>479300</v>
      </c>
      <c r="G21" s="176">
        <v>331630</v>
      </c>
      <c r="H21" s="176">
        <v>508443</v>
      </c>
      <c r="I21" s="176">
        <v>762932</v>
      </c>
      <c r="J21" s="176">
        <v>831919</v>
      </c>
      <c r="K21" s="176">
        <v>382215</v>
      </c>
      <c r="L21" s="176">
        <v>603526</v>
      </c>
      <c r="M21" s="176">
        <v>1035727</v>
      </c>
      <c r="N21" s="178" t="s">
        <v>197</v>
      </c>
    </row>
    <row r="22" spans="2:14" s="7" customFormat="1">
      <c r="B22" s="175" t="s">
        <v>269</v>
      </c>
      <c r="C22" s="176">
        <v>76948</v>
      </c>
      <c r="D22" s="176">
        <v>127852</v>
      </c>
      <c r="E22" s="176">
        <v>141181</v>
      </c>
      <c r="F22" s="176">
        <v>142360</v>
      </c>
      <c r="G22" s="176">
        <v>125189</v>
      </c>
      <c r="H22" s="176">
        <v>142288</v>
      </c>
      <c r="I22" s="176">
        <v>179756</v>
      </c>
      <c r="J22" s="176">
        <v>237414</v>
      </c>
      <c r="K22" s="176">
        <v>220543</v>
      </c>
      <c r="L22" s="176">
        <v>255790</v>
      </c>
      <c r="M22" s="176">
        <v>295823</v>
      </c>
      <c r="N22" s="178" t="s">
        <v>196</v>
      </c>
    </row>
    <row r="23" spans="2:14" s="7" customFormat="1">
      <c r="B23" s="175" t="s">
        <v>138</v>
      </c>
      <c r="C23" s="176">
        <v>93447</v>
      </c>
      <c r="D23" s="176">
        <v>76226</v>
      </c>
      <c r="E23" s="176">
        <v>137801</v>
      </c>
      <c r="F23" s="176">
        <v>87648</v>
      </c>
      <c r="G23" s="176">
        <v>40945</v>
      </c>
      <c r="H23" s="176">
        <v>55274</v>
      </c>
      <c r="I23" s="176">
        <v>64264</v>
      </c>
      <c r="J23" s="176">
        <v>67451</v>
      </c>
      <c r="K23" s="176">
        <v>67052</v>
      </c>
      <c r="L23" s="176">
        <v>16947</v>
      </c>
      <c r="M23" s="176">
        <v>18687</v>
      </c>
      <c r="N23" s="178" t="s">
        <v>195</v>
      </c>
    </row>
    <row r="24" spans="2:14" s="7" customFormat="1">
      <c r="B24" s="175" t="s">
        <v>270</v>
      </c>
      <c r="C24" s="176">
        <v>819880</v>
      </c>
      <c r="D24" s="176">
        <v>764179</v>
      </c>
      <c r="E24" s="176">
        <v>627961</v>
      </c>
      <c r="F24" s="176">
        <v>576601</v>
      </c>
      <c r="G24" s="176">
        <v>605032</v>
      </c>
      <c r="H24" s="176">
        <v>756136</v>
      </c>
      <c r="I24" s="176">
        <v>627840</v>
      </c>
      <c r="J24" s="176">
        <v>619841</v>
      </c>
      <c r="K24" s="176">
        <v>591439</v>
      </c>
      <c r="L24" s="176">
        <v>633930</v>
      </c>
      <c r="M24" s="176">
        <v>690507</v>
      </c>
      <c r="N24" s="178" t="s">
        <v>47</v>
      </c>
    </row>
    <row r="25" spans="2:14" s="7" customFormat="1">
      <c r="B25" s="175" t="s">
        <v>225</v>
      </c>
      <c r="C25" s="176">
        <v>17815</v>
      </c>
      <c r="D25" s="176">
        <v>15816</v>
      </c>
      <c r="E25" s="176">
        <v>17164</v>
      </c>
      <c r="F25" s="176">
        <v>17509</v>
      </c>
      <c r="G25" s="176">
        <v>15198</v>
      </c>
      <c r="H25" s="176">
        <v>13150</v>
      </c>
      <c r="I25" s="176">
        <v>13264</v>
      </c>
      <c r="J25" s="176">
        <v>12680</v>
      </c>
      <c r="K25" s="176">
        <v>11749</v>
      </c>
      <c r="L25" s="176">
        <v>11872</v>
      </c>
      <c r="M25" s="176">
        <v>11709</v>
      </c>
      <c r="N25" s="178" t="s">
        <v>194</v>
      </c>
    </row>
    <row r="26" spans="2:14" s="7" customFormat="1">
      <c r="B26" s="175" t="s">
        <v>140</v>
      </c>
      <c r="C26" s="176">
        <v>232040</v>
      </c>
      <c r="D26" s="176">
        <v>219685</v>
      </c>
      <c r="E26" s="176">
        <v>260167</v>
      </c>
      <c r="F26" s="176">
        <v>269241</v>
      </c>
      <c r="G26" s="176">
        <v>294460</v>
      </c>
      <c r="H26" s="176">
        <v>292327</v>
      </c>
      <c r="I26" s="176">
        <v>312136</v>
      </c>
      <c r="J26" s="176">
        <v>344421</v>
      </c>
      <c r="K26" s="176">
        <v>332607</v>
      </c>
      <c r="L26" s="176">
        <v>312154</v>
      </c>
      <c r="M26" s="176">
        <v>272926</v>
      </c>
      <c r="N26" s="178" t="s">
        <v>48</v>
      </c>
    </row>
    <row r="27" spans="2:14" s="7" customFormat="1">
      <c r="B27" s="175" t="s">
        <v>209</v>
      </c>
      <c r="C27" s="176">
        <v>300219</v>
      </c>
      <c r="D27" s="176">
        <v>284565</v>
      </c>
      <c r="E27" s="176">
        <v>267220</v>
      </c>
      <c r="F27" s="176">
        <v>287982</v>
      </c>
      <c r="G27" s="176">
        <v>324349</v>
      </c>
      <c r="H27" s="176">
        <v>261745</v>
      </c>
      <c r="I27" s="176">
        <v>285592</v>
      </c>
      <c r="J27" s="176">
        <v>270353</v>
      </c>
      <c r="K27" s="176">
        <v>268393</v>
      </c>
      <c r="L27" s="176">
        <v>251611</v>
      </c>
      <c r="M27" s="176">
        <v>193943</v>
      </c>
      <c r="N27" s="178" t="s">
        <v>180</v>
      </c>
    </row>
    <row r="28" spans="2:14" s="7" customFormat="1">
      <c r="B28" s="175" t="s">
        <v>339</v>
      </c>
      <c r="C28" s="176">
        <v>206465</v>
      </c>
      <c r="D28" s="176">
        <v>187556</v>
      </c>
      <c r="E28" s="176">
        <v>157114</v>
      </c>
      <c r="F28" s="176">
        <v>187243</v>
      </c>
      <c r="G28" s="176">
        <v>218062</v>
      </c>
      <c r="H28" s="176">
        <v>161380</v>
      </c>
      <c r="I28" s="176">
        <v>183428</v>
      </c>
      <c r="J28" s="176">
        <v>165630</v>
      </c>
      <c r="K28" s="176">
        <v>160149</v>
      </c>
      <c r="L28" s="176">
        <v>147889</v>
      </c>
      <c r="M28" s="176">
        <v>92973</v>
      </c>
      <c r="N28" s="178" t="s">
        <v>46</v>
      </c>
    </row>
    <row r="29" spans="2:14" s="7" customFormat="1">
      <c r="B29" s="175" t="s">
        <v>340</v>
      </c>
      <c r="C29" s="176">
        <v>97777</v>
      </c>
      <c r="D29" s="176">
        <v>97653</v>
      </c>
      <c r="E29" s="176">
        <v>104661</v>
      </c>
      <c r="F29" s="176">
        <v>99724</v>
      </c>
      <c r="G29" s="176">
        <v>106287</v>
      </c>
      <c r="H29" s="176">
        <v>100538</v>
      </c>
      <c r="I29" s="176">
        <v>101663</v>
      </c>
      <c r="J29" s="176">
        <v>104573</v>
      </c>
      <c r="K29" s="176">
        <v>108214</v>
      </c>
      <c r="L29" s="176">
        <v>103826</v>
      </c>
      <c r="M29" s="176">
        <v>103740</v>
      </c>
      <c r="N29" s="177" t="s">
        <v>200</v>
      </c>
    </row>
    <row r="30" spans="2:14" s="7" customFormat="1">
      <c r="B30" s="175" t="s">
        <v>271</v>
      </c>
      <c r="C30" s="176">
        <v>317319</v>
      </c>
      <c r="D30" s="176">
        <v>333935</v>
      </c>
      <c r="E30" s="176">
        <v>377669</v>
      </c>
      <c r="F30" s="176">
        <v>345129</v>
      </c>
      <c r="G30" s="176">
        <v>370589</v>
      </c>
      <c r="H30" s="176">
        <v>406851</v>
      </c>
      <c r="I30" s="176">
        <v>435435</v>
      </c>
      <c r="J30" s="176">
        <v>402815</v>
      </c>
      <c r="K30" s="176">
        <v>369877</v>
      </c>
      <c r="L30" s="176">
        <v>356667</v>
      </c>
      <c r="M30" s="176">
        <v>386923</v>
      </c>
      <c r="N30" s="178" t="s">
        <v>181</v>
      </c>
    </row>
    <row r="31" spans="2:14" s="7" customFormat="1">
      <c r="B31" s="175" t="s">
        <v>272</v>
      </c>
      <c r="C31" s="176">
        <v>593119</v>
      </c>
      <c r="D31" s="176">
        <v>618402</v>
      </c>
      <c r="E31" s="176">
        <v>646360</v>
      </c>
      <c r="F31" s="176">
        <v>621763</v>
      </c>
      <c r="G31" s="176">
        <v>630846</v>
      </c>
      <c r="H31" s="176">
        <v>620148</v>
      </c>
      <c r="I31" s="176">
        <v>638999</v>
      </c>
      <c r="J31" s="176">
        <v>627428</v>
      </c>
      <c r="K31" s="176">
        <v>607269</v>
      </c>
      <c r="L31" s="176">
        <v>553552</v>
      </c>
      <c r="M31" s="176">
        <v>570444</v>
      </c>
      <c r="N31" s="177" t="s">
        <v>182</v>
      </c>
    </row>
    <row r="32" spans="2:14" s="7" customFormat="1">
      <c r="B32" s="175" t="s">
        <v>348</v>
      </c>
      <c r="C32" s="176">
        <v>202854</v>
      </c>
      <c r="D32" s="176">
        <v>199767</v>
      </c>
      <c r="E32" s="176">
        <v>198237</v>
      </c>
      <c r="F32" s="176">
        <v>189280</v>
      </c>
      <c r="G32" s="176">
        <v>192010</v>
      </c>
      <c r="H32" s="176">
        <v>184740</v>
      </c>
      <c r="I32" s="176">
        <v>196835</v>
      </c>
      <c r="J32" s="176">
        <v>198202</v>
      </c>
      <c r="K32" s="176">
        <v>184660</v>
      </c>
      <c r="L32" s="176">
        <v>159529</v>
      </c>
      <c r="M32" s="176">
        <v>169568</v>
      </c>
      <c r="N32" s="178" t="s">
        <v>201</v>
      </c>
    </row>
    <row r="33" spans="2:14" s="7" customFormat="1">
      <c r="B33" s="175" t="s">
        <v>347</v>
      </c>
      <c r="C33" s="176">
        <v>389628</v>
      </c>
      <c r="D33" s="176">
        <v>418353</v>
      </c>
      <c r="E33" s="176">
        <v>448063</v>
      </c>
      <c r="F33" s="176">
        <v>432481</v>
      </c>
      <c r="G33" s="176">
        <v>438836</v>
      </c>
      <c r="H33" s="176">
        <v>435408</v>
      </c>
      <c r="I33" s="176">
        <v>442327</v>
      </c>
      <c r="J33" s="176">
        <v>429606</v>
      </c>
      <c r="K33" s="176">
        <v>422647</v>
      </c>
      <c r="L33" s="176">
        <v>393714</v>
      </c>
      <c r="M33" s="176">
        <v>400639</v>
      </c>
      <c r="N33" s="177" t="s">
        <v>202</v>
      </c>
    </row>
    <row r="34" spans="2:14" s="7" customFormat="1">
      <c r="B34" s="175" t="s">
        <v>214</v>
      </c>
      <c r="C34" s="176">
        <v>478914</v>
      </c>
      <c r="D34" s="176">
        <v>468728</v>
      </c>
      <c r="E34" s="176">
        <v>468992</v>
      </c>
      <c r="F34" s="176">
        <v>463013</v>
      </c>
      <c r="G34" s="176">
        <v>458144</v>
      </c>
      <c r="H34" s="176">
        <v>458663</v>
      </c>
      <c r="I34" s="176">
        <v>484091</v>
      </c>
      <c r="J34" s="176">
        <v>487651</v>
      </c>
      <c r="K34" s="176">
        <v>499896</v>
      </c>
      <c r="L34" s="176">
        <v>386493</v>
      </c>
      <c r="M34" s="176">
        <v>411557</v>
      </c>
      <c r="N34" s="177" t="s">
        <v>183</v>
      </c>
    </row>
    <row r="35" spans="2:14" s="7" customFormat="1">
      <c r="B35" s="175" t="s">
        <v>144</v>
      </c>
      <c r="C35" s="176">
        <v>178556</v>
      </c>
      <c r="D35" s="176">
        <v>169579</v>
      </c>
      <c r="E35" s="176">
        <v>183398</v>
      </c>
      <c r="F35" s="176">
        <v>178304</v>
      </c>
      <c r="G35" s="176">
        <v>169684</v>
      </c>
      <c r="H35" s="176">
        <v>181838</v>
      </c>
      <c r="I35" s="176">
        <v>187829</v>
      </c>
      <c r="J35" s="176">
        <v>186175</v>
      </c>
      <c r="K35" s="176">
        <v>169210</v>
      </c>
      <c r="L35" s="176">
        <v>103016</v>
      </c>
      <c r="M35" s="176">
        <v>100127</v>
      </c>
      <c r="N35" s="178" t="s">
        <v>184</v>
      </c>
    </row>
    <row r="36" spans="2:14" s="7" customFormat="1">
      <c r="B36" s="175" t="s">
        <v>143</v>
      </c>
      <c r="C36" s="176">
        <v>169956</v>
      </c>
      <c r="D36" s="176">
        <v>170182</v>
      </c>
      <c r="E36" s="176">
        <v>176860</v>
      </c>
      <c r="F36" s="176">
        <v>171757</v>
      </c>
      <c r="G36" s="176">
        <v>172241</v>
      </c>
      <c r="H36" s="176">
        <v>171297</v>
      </c>
      <c r="I36" s="176">
        <v>173510</v>
      </c>
      <c r="J36" s="176">
        <v>179736</v>
      </c>
      <c r="K36" s="176">
        <v>174233</v>
      </c>
      <c r="L36" s="176">
        <v>182989</v>
      </c>
      <c r="M36" s="176">
        <v>180952</v>
      </c>
      <c r="N36" s="178" t="s">
        <v>185</v>
      </c>
    </row>
    <row r="37" spans="2:14" s="7" customFormat="1">
      <c r="B37" s="175" t="s">
        <v>341</v>
      </c>
      <c r="C37" s="176">
        <v>130944</v>
      </c>
      <c r="D37" s="176">
        <v>131732</v>
      </c>
      <c r="E37" s="176">
        <v>139270</v>
      </c>
      <c r="F37" s="176">
        <v>134494</v>
      </c>
      <c r="G37" s="176">
        <v>135254</v>
      </c>
      <c r="H37" s="176">
        <v>136415</v>
      </c>
      <c r="I37" s="176">
        <v>138853</v>
      </c>
      <c r="J37" s="176">
        <v>144838</v>
      </c>
      <c r="K37" s="176">
        <v>138755</v>
      </c>
      <c r="L37" s="176">
        <v>149560</v>
      </c>
      <c r="M37" s="176">
        <v>145512</v>
      </c>
      <c r="N37" s="178" t="s">
        <v>203</v>
      </c>
    </row>
    <row r="38" spans="2:14" s="7" customFormat="1">
      <c r="B38" s="304" t="s">
        <v>342</v>
      </c>
      <c r="C38" s="176">
        <v>39069</v>
      </c>
      <c r="D38" s="176">
        <v>38496</v>
      </c>
      <c r="E38" s="176">
        <v>37577</v>
      </c>
      <c r="F38" s="176">
        <v>37261</v>
      </c>
      <c r="G38" s="176">
        <v>36987</v>
      </c>
      <c r="H38" s="176">
        <v>34891</v>
      </c>
      <c r="I38" s="176">
        <v>34681</v>
      </c>
      <c r="J38" s="176">
        <v>34977</v>
      </c>
      <c r="K38" s="176">
        <v>35399</v>
      </c>
      <c r="L38" s="176">
        <v>33869</v>
      </c>
      <c r="M38" s="176">
        <v>35469</v>
      </c>
      <c r="N38" s="177" t="s">
        <v>195</v>
      </c>
    </row>
    <row r="39" spans="2:14" s="7" customFormat="1">
      <c r="B39" s="175" t="s">
        <v>273</v>
      </c>
      <c r="C39" s="176">
        <v>229463</v>
      </c>
      <c r="D39" s="176">
        <v>232213</v>
      </c>
      <c r="E39" s="176">
        <v>247350</v>
      </c>
      <c r="F39" s="176">
        <v>250305</v>
      </c>
      <c r="G39" s="176">
        <v>256844</v>
      </c>
      <c r="H39" s="176">
        <v>247976</v>
      </c>
      <c r="I39" s="176">
        <v>250071</v>
      </c>
      <c r="J39" s="176">
        <v>252511</v>
      </c>
      <c r="K39" s="176">
        <v>265628</v>
      </c>
      <c r="L39" s="176">
        <v>268007</v>
      </c>
      <c r="M39" s="176">
        <v>293729</v>
      </c>
      <c r="N39" s="177" t="s">
        <v>186</v>
      </c>
    </row>
    <row r="40" spans="2:14" s="7" customFormat="1">
      <c r="B40" s="175" t="s">
        <v>274</v>
      </c>
      <c r="C40" s="176">
        <v>698870</v>
      </c>
      <c r="D40" s="176">
        <v>714223</v>
      </c>
      <c r="E40" s="176">
        <v>735796</v>
      </c>
      <c r="F40" s="176">
        <v>741347</v>
      </c>
      <c r="G40" s="176">
        <v>736134</v>
      </c>
      <c r="H40" s="176">
        <v>729565</v>
      </c>
      <c r="I40" s="176">
        <v>726701</v>
      </c>
      <c r="J40" s="176">
        <v>720438</v>
      </c>
      <c r="K40" s="176">
        <v>717256</v>
      </c>
      <c r="L40" s="176">
        <v>706489</v>
      </c>
      <c r="M40" s="176">
        <v>696869</v>
      </c>
      <c r="N40" s="178" t="s">
        <v>187</v>
      </c>
    </row>
    <row r="41" spans="2:14" s="7" customFormat="1">
      <c r="B41" s="175" t="s">
        <v>343</v>
      </c>
      <c r="C41" s="176">
        <v>621197</v>
      </c>
      <c r="D41" s="176">
        <v>628550</v>
      </c>
      <c r="E41" s="176">
        <v>639670</v>
      </c>
      <c r="F41" s="176">
        <v>637036</v>
      </c>
      <c r="G41" s="176">
        <v>629962</v>
      </c>
      <c r="H41" s="176">
        <v>624700</v>
      </c>
      <c r="I41" s="176">
        <v>623920</v>
      </c>
      <c r="J41" s="176">
        <v>620826</v>
      </c>
      <c r="K41" s="176">
        <v>618851</v>
      </c>
      <c r="L41" s="176">
        <v>611847</v>
      </c>
      <c r="M41" s="176">
        <v>609496</v>
      </c>
      <c r="N41" s="178" t="s">
        <v>204</v>
      </c>
    </row>
    <row r="42" spans="2:14" s="7" customFormat="1">
      <c r="B42" s="175" t="s">
        <v>345</v>
      </c>
      <c r="C42" s="176">
        <v>77137</v>
      </c>
      <c r="D42" s="176">
        <v>85147</v>
      </c>
      <c r="E42" s="176">
        <v>95806</v>
      </c>
      <c r="F42" s="176">
        <v>104296</v>
      </c>
      <c r="G42" s="176">
        <v>106172</v>
      </c>
      <c r="H42" s="176">
        <v>104866</v>
      </c>
      <c r="I42" s="176">
        <v>102829</v>
      </c>
      <c r="J42" s="176">
        <v>99765</v>
      </c>
      <c r="K42" s="176">
        <v>98606</v>
      </c>
      <c r="L42" s="176">
        <v>95027</v>
      </c>
      <c r="M42" s="176">
        <v>88242</v>
      </c>
      <c r="N42" s="177" t="s">
        <v>205</v>
      </c>
    </row>
    <row r="43" spans="2:14" s="7" customFormat="1">
      <c r="B43" s="175" t="s">
        <v>146</v>
      </c>
      <c r="C43" s="176">
        <v>350421</v>
      </c>
      <c r="D43" s="176">
        <v>347534</v>
      </c>
      <c r="E43" s="176">
        <v>358726</v>
      </c>
      <c r="F43" s="176">
        <v>342416</v>
      </c>
      <c r="G43" s="176">
        <v>347270</v>
      </c>
      <c r="H43" s="176">
        <v>361298</v>
      </c>
      <c r="I43" s="176">
        <v>359141</v>
      </c>
      <c r="J43" s="176">
        <v>362127</v>
      </c>
      <c r="K43" s="176">
        <v>371554</v>
      </c>
      <c r="L43" s="176">
        <v>383323</v>
      </c>
      <c r="M43" s="176">
        <v>380033</v>
      </c>
      <c r="N43" s="177" t="s">
        <v>188</v>
      </c>
    </row>
    <row r="44" spans="2:14" s="7" customFormat="1">
      <c r="B44" s="175" t="s">
        <v>145</v>
      </c>
      <c r="C44" s="176">
        <v>412253</v>
      </c>
      <c r="D44" s="176">
        <v>416626</v>
      </c>
      <c r="E44" s="176">
        <v>407191</v>
      </c>
      <c r="F44" s="176">
        <v>403140</v>
      </c>
      <c r="G44" s="176">
        <v>410609</v>
      </c>
      <c r="H44" s="176">
        <v>409436</v>
      </c>
      <c r="I44" s="176">
        <v>416012</v>
      </c>
      <c r="J44" s="176">
        <v>416706</v>
      </c>
      <c r="K44" s="176">
        <v>419126</v>
      </c>
      <c r="L44" s="176">
        <v>408096</v>
      </c>
      <c r="M44" s="176">
        <v>411473</v>
      </c>
      <c r="N44" s="177" t="s">
        <v>189</v>
      </c>
    </row>
    <row r="45" spans="2:14" s="7" customFormat="1">
      <c r="B45" s="175" t="s">
        <v>147</v>
      </c>
      <c r="C45" s="176">
        <v>279816</v>
      </c>
      <c r="D45" s="176">
        <v>278546</v>
      </c>
      <c r="E45" s="176">
        <v>277675</v>
      </c>
      <c r="F45" s="176">
        <v>275512</v>
      </c>
      <c r="G45" s="176">
        <v>274757</v>
      </c>
      <c r="H45" s="176">
        <v>271318</v>
      </c>
      <c r="I45" s="176">
        <v>269905</v>
      </c>
      <c r="J45" s="176">
        <v>266320</v>
      </c>
      <c r="K45" s="176">
        <v>265322</v>
      </c>
      <c r="L45" s="176">
        <v>273198</v>
      </c>
      <c r="M45" s="176">
        <v>269894</v>
      </c>
      <c r="N45" s="178" t="s">
        <v>190</v>
      </c>
    </row>
    <row r="46" spans="2:14" s="7" customFormat="1">
      <c r="B46" s="175" t="s">
        <v>275</v>
      </c>
      <c r="C46" s="176">
        <v>481412</v>
      </c>
      <c r="D46" s="176">
        <v>505286</v>
      </c>
      <c r="E46" s="176">
        <v>523235</v>
      </c>
      <c r="F46" s="176">
        <v>523704</v>
      </c>
      <c r="G46" s="176">
        <v>559202</v>
      </c>
      <c r="H46" s="176">
        <v>570083</v>
      </c>
      <c r="I46" s="176">
        <v>563238</v>
      </c>
      <c r="J46" s="176">
        <v>571158</v>
      </c>
      <c r="K46" s="176">
        <v>586899</v>
      </c>
      <c r="L46" s="176">
        <v>582474</v>
      </c>
      <c r="M46" s="176">
        <v>606242</v>
      </c>
      <c r="N46" s="177" t="s">
        <v>191</v>
      </c>
    </row>
    <row r="47" spans="2:14" s="7" customFormat="1">
      <c r="B47" s="175" t="s">
        <v>276</v>
      </c>
      <c r="C47" s="176">
        <v>353782</v>
      </c>
      <c r="D47" s="176">
        <v>357782</v>
      </c>
      <c r="E47" s="176">
        <v>344935</v>
      </c>
      <c r="F47" s="176">
        <v>330046</v>
      </c>
      <c r="G47" s="176">
        <v>325696</v>
      </c>
      <c r="H47" s="176">
        <v>329250</v>
      </c>
      <c r="I47" s="176">
        <v>333656</v>
      </c>
      <c r="J47" s="176">
        <v>325049</v>
      </c>
      <c r="K47" s="176">
        <v>321710</v>
      </c>
      <c r="L47" s="176">
        <v>288667</v>
      </c>
      <c r="M47" s="176">
        <v>287576</v>
      </c>
      <c r="N47" s="178" t="s">
        <v>192</v>
      </c>
    </row>
    <row r="48" spans="2:14" s="7" customFormat="1">
      <c r="B48" s="9"/>
      <c r="C48" s="110"/>
      <c r="D48" s="110"/>
      <c r="E48" s="110"/>
      <c r="F48" s="110"/>
      <c r="G48" s="110"/>
      <c r="H48" s="110"/>
      <c r="I48" s="110"/>
      <c r="J48" s="110"/>
      <c r="K48" s="110"/>
      <c r="L48" s="110"/>
      <c r="M48" s="110"/>
      <c r="N48" s="81"/>
    </row>
    <row r="49" spans="2:14" s="7" customFormat="1">
      <c r="B49" s="8"/>
      <c r="C49" s="10"/>
      <c r="D49" s="10"/>
      <c r="E49" s="10"/>
      <c r="F49" s="10"/>
      <c r="G49" s="10"/>
      <c r="H49" s="10"/>
      <c r="I49" s="10"/>
      <c r="J49" s="10"/>
      <c r="K49" s="10"/>
      <c r="L49" s="10"/>
      <c r="M49" s="10"/>
      <c r="N49" s="82"/>
    </row>
    <row r="50" spans="2:14" s="7" customFormat="1">
      <c r="B50" s="179" t="s">
        <v>220</v>
      </c>
      <c r="C50" s="176">
        <v>7841429</v>
      </c>
      <c r="D50" s="176">
        <v>7921569</v>
      </c>
      <c r="E50" s="176">
        <v>8224872</v>
      </c>
      <c r="F50" s="176">
        <v>8087900</v>
      </c>
      <c r="G50" s="176">
        <v>7993336</v>
      </c>
      <c r="H50" s="176">
        <v>8247884</v>
      </c>
      <c r="I50" s="176">
        <v>8580305</v>
      </c>
      <c r="J50" s="176">
        <v>8786094</v>
      </c>
      <c r="K50" s="176">
        <v>8289186</v>
      </c>
      <c r="L50" s="176">
        <v>8353707</v>
      </c>
      <c r="M50" s="176">
        <v>8735327</v>
      </c>
      <c r="N50" s="178" t="s">
        <v>193</v>
      </c>
    </row>
    <row r="51" spans="2:14" s="7" customFormat="1">
      <c r="B51" s="9"/>
      <c r="C51" s="110"/>
      <c r="D51" s="110"/>
      <c r="E51" s="110"/>
      <c r="F51" s="110"/>
      <c r="G51" s="110"/>
      <c r="H51" s="110"/>
      <c r="I51" s="110"/>
      <c r="J51" s="110"/>
      <c r="K51" s="110"/>
      <c r="L51" s="110"/>
      <c r="M51" s="110"/>
      <c r="N51" s="81"/>
    </row>
    <row r="52" spans="2:14" s="7" customFormat="1">
      <c r="B52" s="8"/>
      <c r="C52" s="29"/>
      <c r="D52" s="29"/>
      <c r="E52" s="29"/>
      <c r="F52" s="29"/>
      <c r="G52" s="29"/>
      <c r="H52" s="29"/>
      <c r="I52" s="29"/>
      <c r="J52" s="29"/>
      <c r="K52" s="29"/>
      <c r="L52" s="29"/>
      <c r="M52" s="29"/>
      <c r="N52" s="80"/>
    </row>
    <row r="53" spans="2:14" s="7" customFormat="1">
      <c r="B53" s="175" t="s">
        <v>150</v>
      </c>
      <c r="C53" s="176">
        <v>134237</v>
      </c>
      <c r="D53" s="176">
        <v>133601</v>
      </c>
      <c r="E53" s="176">
        <v>135838</v>
      </c>
      <c r="F53" s="176">
        <v>135672</v>
      </c>
      <c r="G53" s="176">
        <v>143286</v>
      </c>
      <c r="H53" s="176">
        <v>142271</v>
      </c>
      <c r="I53" s="176">
        <v>148049</v>
      </c>
      <c r="J53" s="176">
        <v>151179</v>
      </c>
      <c r="K53" s="176">
        <v>141711</v>
      </c>
      <c r="L53" s="176">
        <v>146827</v>
      </c>
      <c r="M53" s="176">
        <v>139446</v>
      </c>
      <c r="N53" s="178" t="s">
        <v>206</v>
      </c>
    </row>
    <row r="54" spans="2:14" s="7" customFormat="1">
      <c r="B54" s="175" t="s">
        <v>151</v>
      </c>
      <c r="C54" s="176">
        <v>64391</v>
      </c>
      <c r="D54" s="176">
        <v>76247</v>
      </c>
      <c r="E54" s="176">
        <v>75179</v>
      </c>
      <c r="F54" s="176">
        <v>74918</v>
      </c>
      <c r="G54" s="176">
        <v>76839</v>
      </c>
      <c r="H54" s="176">
        <v>84247</v>
      </c>
      <c r="I54" s="176">
        <v>93562</v>
      </c>
      <c r="J54" s="176">
        <v>117013</v>
      </c>
      <c r="K54" s="176">
        <v>92570</v>
      </c>
      <c r="L54" s="176">
        <v>84120</v>
      </c>
      <c r="M54" s="176">
        <v>83156</v>
      </c>
      <c r="N54" s="178" t="s">
        <v>207</v>
      </c>
    </row>
    <row r="55" spans="2:14" s="7" customFormat="1">
      <c r="B55" s="9"/>
      <c r="C55" s="110"/>
      <c r="D55" s="110"/>
      <c r="E55" s="110"/>
      <c r="F55" s="110"/>
      <c r="G55" s="110"/>
      <c r="H55" s="110"/>
      <c r="I55" s="110"/>
      <c r="J55" s="110"/>
      <c r="K55" s="110"/>
      <c r="L55" s="110"/>
      <c r="M55" s="110"/>
      <c r="N55" s="81"/>
    </row>
    <row r="56" spans="2:14" s="7" customFormat="1">
      <c r="B56" s="11"/>
      <c r="C56" s="10"/>
      <c r="D56" s="10"/>
      <c r="E56" s="10"/>
      <c r="F56" s="10"/>
      <c r="G56" s="10"/>
      <c r="H56" s="10"/>
      <c r="I56" s="10"/>
      <c r="J56" s="10"/>
      <c r="K56" s="10"/>
      <c r="L56" s="10"/>
      <c r="M56" s="10"/>
      <c r="N56" s="82"/>
    </row>
    <row r="57" spans="2:14" s="7" customFormat="1">
      <c r="B57" s="175" t="s">
        <v>222</v>
      </c>
      <c r="C57" s="176">
        <v>7906814</v>
      </c>
      <c r="D57" s="176">
        <v>7978882</v>
      </c>
      <c r="E57" s="176">
        <v>8284812</v>
      </c>
      <c r="F57" s="176">
        <v>8147933</v>
      </c>
      <c r="G57" s="176">
        <v>8059783</v>
      </c>
      <c r="H57" s="176">
        <v>8306124</v>
      </c>
      <c r="I57" s="176">
        <v>8634943</v>
      </c>
      <c r="J57" s="176">
        <v>8819825</v>
      </c>
      <c r="K57" s="176">
        <v>8339054</v>
      </c>
      <c r="L57" s="176">
        <v>8418444</v>
      </c>
      <c r="M57" s="176">
        <v>8795033</v>
      </c>
      <c r="N57" s="178" t="s">
        <v>208</v>
      </c>
    </row>
    <row r="58" spans="2:14" s="7" customFormat="1">
      <c r="B58" s="9"/>
      <c r="C58" s="110"/>
      <c r="D58" s="110"/>
      <c r="E58" s="110"/>
      <c r="F58" s="110"/>
      <c r="G58" s="110"/>
      <c r="H58" s="110"/>
      <c r="I58" s="110"/>
      <c r="J58" s="110"/>
      <c r="K58" s="110"/>
      <c r="L58" s="110"/>
      <c r="M58" s="110"/>
      <c r="N58" s="30"/>
    </row>
    <row r="59" spans="2:14" s="7" customFormat="1">
      <c r="B59" s="11"/>
      <c r="C59" s="10"/>
      <c r="D59" s="10"/>
      <c r="E59" s="10"/>
      <c r="F59" s="10"/>
      <c r="G59" s="10"/>
      <c r="H59" s="10"/>
      <c r="I59" s="10"/>
      <c r="J59" s="10"/>
      <c r="K59" s="10"/>
      <c r="L59" s="10"/>
      <c r="M59" s="10"/>
      <c r="N59" s="31"/>
    </row>
    <row r="60" spans="2:14" s="7" customFormat="1">
      <c r="B60" s="175" t="s">
        <v>212</v>
      </c>
      <c r="C60" s="176">
        <v>-4461</v>
      </c>
      <c r="D60" s="176">
        <v>-41</v>
      </c>
      <c r="E60" s="176">
        <v>-719</v>
      </c>
      <c r="F60" s="176">
        <v>-721</v>
      </c>
      <c r="G60" s="176">
        <v>0</v>
      </c>
      <c r="H60" s="176">
        <v>216</v>
      </c>
      <c r="I60" s="176">
        <v>151</v>
      </c>
      <c r="J60" s="176">
        <v>-435</v>
      </c>
      <c r="K60" s="176">
        <v>727</v>
      </c>
      <c r="L60" s="176">
        <v>2030</v>
      </c>
      <c r="M60" s="176">
        <v>3416</v>
      </c>
      <c r="N60" s="199">
        <v>21</v>
      </c>
    </row>
    <row r="61" spans="2:14" s="7" customFormat="1">
      <c r="B61" s="9"/>
      <c r="C61" s="110"/>
      <c r="D61" s="110"/>
      <c r="E61" s="110"/>
      <c r="F61" s="110"/>
      <c r="G61" s="110"/>
      <c r="H61" s="110"/>
      <c r="I61" s="110"/>
      <c r="J61" s="110"/>
      <c r="K61" s="110"/>
      <c r="L61" s="110"/>
      <c r="M61" s="110"/>
      <c r="N61" s="30"/>
    </row>
    <row r="62" spans="2:14" s="7" customFormat="1">
      <c r="B62" s="175" t="s">
        <v>53</v>
      </c>
      <c r="C62" s="12"/>
      <c r="D62" s="12"/>
      <c r="E62" s="12"/>
      <c r="F62" s="12"/>
      <c r="G62" s="12"/>
      <c r="H62" s="12"/>
      <c r="I62" s="12"/>
      <c r="J62" s="12"/>
      <c r="K62" s="12"/>
      <c r="L62" s="12"/>
      <c r="M62" s="12"/>
      <c r="N62" s="31"/>
    </row>
    <row r="63" spans="2:14" s="7" customFormat="1">
      <c r="B63" s="175" t="s">
        <v>54</v>
      </c>
      <c r="C63" s="176">
        <v>96149</v>
      </c>
      <c r="D63" s="176">
        <v>96125</v>
      </c>
      <c r="E63" s="176">
        <v>91276</v>
      </c>
      <c r="F63" s="176">
        <v>84172</v>
      </c>
      <c r="G63" s="176">
        <v>81338</v>
      </c>
      <c r="H63" s="176">
        <v>71770</v>
      </c>
      <c r="I63" s="176">
        <v>69379</v>
      </c>
      <c r="J63" s="176">
        <v>66750</v>
      </c>
      <c r="K63" s="176">
        <v>67366</v>
      </c>
      <c r="L63" s="176">
        <v>57324</v>
      </c>
      <c r="M63" s="176">
        <v>64722</v>
      </c>
      <c r="N63" s="28"/>
    </row>
    <row r="64" spans="2:14" s="7" customFormat="1">
      <c r="B64" s="175" t="s">
        <v>55</v>
      </c>
      <c r="C64" s="176">
        <v>3231270</v>
      </c>
      <c r="D64" s="176">
        <v>3267788</v>
      </c>
      <c r="E64" s="176">
        <v>3499206</v>
      </c>
      <c r="F64" s="176">
        <v>3419563</v>
      </c>
      <c r="G64" s="176">
        <v>3246222</v>
      </c>
      <c r="H64" s="176">
        <v>3557054</v>
      </c>
      <c r="I64" s="176">
        <v>3817063</v>
      </c>
      <c r="J64" s="176">
        <v>4054272</v>
      </c>
      <c r="K64" s="176">
        <v>3536639</v>
      </c>
      <c r="L64" s="176">
        <v>3932394</v>
      </c>
      <c r="M64" s="176">
        <v>4312673</v>
      </c>
      <c r="N64" s="28"/>
    </row>
    <row r="65" spans="2:14" s="7" customFormat="1">
      <c r="B65" s="181" t="s">
        <v>56</v>
      </c>
      <c r="C65" s="200">
        <v>4519090</v>
      </c>
      <c r="D65" s="182">
        <v>4562864</v>
      </c>
      <c r="E65" s="182">
        <v>4644697</v>
      </c>
      <c r="F65" s="182">
        <v>4592973</v>
      </c>
      <c r="G65" s="182">
        <v>4665776</v>
      </c>
      <c r="H65" s="182">
        <v>4616362</v>
      </c>
      <c r="I65" s="182">
        <v>4693810</v>
      </c>
      <c r="J65" s="182">
        <v>4670032</v>
      </c>
      <c r="K65" s="182">
        <v>4670468</v>
      </c>
      <c r="L65" s="182">
        <v>4382270</v>
      </c>
      <c r="M65" s="201">
        <v>4392988</v>
      </c>
      <c r="N65" s="30"/>
    </row>
    <row r="66" spans="2:14" s="7" customFormat="1">
      <c r="B66" s="183" t="s">
        <v>90</v>
      </c>
      <c r="C66" s="32"/>
      <c r="D66" s="32"/>
      <c r="E66" s="32"/>
      <c r="F66" s="32"/>
      <c r="G66" s="32"/>
      <c r="H66" s="32"/>
      <c r="I66" s="32"/>
      <c r="J66" s="32"/>
      <c r="K66" s="32"/>
      <c r="L66" s="32"/>
      <c r="M66" s="32"/>
      <c r="N66" s="67"/>
    </row>
    <row r="67" spans="2:14" s="7" customFormat="1">
      <c r="B67" s="183" t="s">
        <v>91</v>
      </c>
      <c r="C67" s="32"/>
      <c r="D67" s="32"/>
      <c r="E67" s="32"/>
      <c r="F67" s="32"/>
      <c r="G67" s="32"/>
      <c r="H67" s="32"/>
      <c r="I67" s="32"/>
      <c r="J67" s="32"/>
      <c r="K67" s="32"/>
      <c r="L67" s="32"/>
      <c r="M67" s="32"/>
      <c r="N67" s="67"/>
    </row>
    <row r="68" spans="2:14" s="23" customFormat="1" ht="15">
      <c r="B68" s="183" t="s">
        <v>219</v>
      </c>
      <c r="G68" s="38"/>
      <c r="H68" s="38"/>
      <c r="I68" s="38"/>
      <c r="J68" s="38"/>
      <c r="K68" s="38"/>
      <c r="L68" s="38"/>
      <c r="M68" s="38"/>
      <c r="N68" s="38"/>
    </row>
    <row r="69" spans="2:14" s="23" customFormat="1" ht="15">
      <c r="B69" s="38"/>
      <c r="G69" s="38"/>
      <c r="H69" s="38"/>
      <c r="I69" s="38"/>
      <c r="J69" s="38"/>
      <c r="K69" s="38"/>
      <c r="L69" s="38"/>
      <c r="M69" s="38"/>
      <c r="N69" s="38"/>
    </row>
    <row r="70" spans="2:14">
      <c r="B70" s="38"/>
      <c r="N70" s="17"/>
    </row>
    <row r="71" spans="2:14" s="22" customFormat="1" ht="30" customHeight="1">
      <c r="B71" s="202" t="s">
        <v>322</v>
      </c>
      <c r="C71" s="26"/>
      <c r="D71" s="26"/>
      <c r="E71" s="26"/>
      <c r="F71" s="26"/>
      <c r="G71" s="26"/>
      <c r="H71" s="26"/>
      <c r="I71" s="26"/>
      <c r="J71" s="26"/>
      <c r="K71" s="26"/>
      <c r="L71" s="26"/>
      <c r="M71" s="26"/>
      <c r="N71" s="77"/>
    </row>
    <row r="72" spans="2:14">
      <c r="B72" s="13"/>
      <c r="C72" s="185" t="s">
        <v>111</v>
      </c>
      <c r="D72" s="3"/>
      <c r="E72" s="3"/>
      <c r="F72" s="3"/>
      <c r="G72" s="14"/>
      <c r="H72" s="14"/>
      <c r="I72" s="14"/>
      <c r="J72" s="14"/>
      <c r="K72" s="14"/>
      <c r="L72" s="14"/>
      <c r="M72" s="186" t="s">
        <v>100</v>
      </c>
      <c r="N72" s="17"/>
    </row>
    <row r="73" spans="2:14" s="15" customFormat="1" ht="30" customHeight="1">
      <c r="B73" s="172" t="s">
        <v>334</v>
      </c>
      <c r="C73" s="173" t="str">
        <f t="shared" ref="C73:M73" si="0">C4</f>
        <v>平成２３年度</v>
      </c>
      <c r="D73" s="173" t="str">
        <f t="shared" si="0"/>
        <v>平成２４年度</v>
      </c>
      <c r="E73" s="173" t="str">
        <f t="shared" si="0"/>
        <v>平成２５年度</v>
      </c>
      <c r="F73" s="173" t="str">
        <f t="shared" si="0"/>
        <v>平成２６年度</v>
      </c>
      <c r="G73" s="173" t="str">
        <f t="shared" si="0"/>
        <v>平成２７年度</v>
      </c>
      <c r="H73" s="173" t="str">
        <f t="shared" si="0"/>
        <v>平成２８年度</v>
      </c>
      <c r="I73" s="173" t="str">
        <f t="shared" si="0"/>
        <v>平成２９年度</v>
      </c>
      <c r="J73" s="173" t="str">
        <f t="shared" si="0"/>
        <v>平成３０年度</v>
      </c>
      <c r="K73" s="173" t="str">
        <f t="shared" si="0"/>
        <v>令和元年度</v>
      </c>
      <c r="L73" s="173" t="str">
        <f t="shared" si="0"/>
        <v>令和２年度</v>
      </c>
      <c r="M73" s="173" t="str">
        <f t="shared" si="0"/>
        <v>令和３年度</v>
      </c>
      <c r="N73" s="174" t="s">
        <v>36</v>
      </c>
    </row>
    <row r="74" spans="2:14" s="7" customFormat="1">
      <c r="B74" s="8"/>
      <c r="C74" s="39"/>
      <c r="D74" s="39"/>
      <c r="E74" s="39"/>
      <c r="F74" s="39"/>
      <c r="G74" s="70"/>
      <c r="H74" s="70"/>
      <c r="I74" s="70"/>
      <c r="J74" s="70"/>
      <c r="K74" s="70"/>
      <c r="L74" s="70"/>
      <c r="M74" s="70"/>
      <c r="N74" s="80"/>
    </row>
    <row r="75" spans="2:14" s="7" customFormat="1">
      <c r="B75" s="175" t="s">
        <v>260</v>
      </c>
      <c r="C75" s="190" t="s">
        <v>2</v>
      </c>
      <c r="D75" s="203">
        <f>IF(D6="","",(D6-C6)/C6*100)</f>
        <v>-2.496125804740559E-2</v>
      </c>
      <c r="E75" s="203">
        <f t="shared" ref="E75:M75" si="1">IF(E6="","",(E6-D6)/D6*100)</f>
        <v>-5.0444733420026004</v>
      </c>
      <c r="F75" s="203">
        <f t="shared" si="1"/>
        <v>-7.7829878609930319</v>
      </c>
      <c r="G75" s="203">
        <f t="shared" si="1"/>
        <v>-3.3669153637789289</v>
      </c>
      <c r="H75" s="203">
        <f t="shared" si="1"/>
        <v>-11.76325948511151</v>
      </c>
      <c r="I75" s="203">
        <f t="shared" si="1"/>
        <v>-3.3314755468858857</v>
      </c>
      <c r="J75" s="203">
        <f t="shared" si="1"/>
        <v>-3.789331065596218</v>
      </c>
      <c r="K75" s="203">
        <f t="shared" si="1"/>
        <v>0.9228464419475656</v>
      </c>
      <c r="L75" s="203">
        <f t="shared" si="1"/>
        <v>-14.906629456996109</v>
      </c>
      <c r="M75" s="203">
        <f t="shared" si="1"/>
        <v>12.905589281976134</v>
      </c>
      <c r="N75" s="177">
        <f t="shared" ref="N75:N106" si="2">N6</f>
        <v>1</v>
      </c>
    </row>
    <row r="76" spans="2:14" s="7" customFormat="1">
      <c r="B76" s="175" t="s">
        <v>261</v>
      </c>
      <c r="C76" s="190" t="s">
        <v>2</v>
      </c>
      <c r="D76" s="203">
        <f t="shared" ref="D76:M116" si="3">IF(D7="","",(D7-C7)/C7*100)</f>
        <v>-5.873461118902914</v>
      </c>
      <c r="E76" s="203">
        <f t="shared" si="3"/>
        <v>-1.2499793049783945</v>
      </c>
      <c r="F76" s="203">
        <f t="shared" si="3"/>
        <v>-10.981457264527378</v>
      </c>
      <c r="G76" s="203">
        <f t="shared" si="3"/>
        <v>-6.3695946963989751</v>
      </c>
      <c r="H76" s="203">
        <f t="shared" si="3"/>
        <v>-9.0397071247535905</v>
      </c>
      <c r="I76" s="203">
        <f t="shared" si="3"/>
        <v>3.695267580716497</v>
      </c>
      <c r="J76" s="203">
        <f t="shared" si="3"/>
        <v>-5.6343434774263716</v>
      </c>
      <c r="K76" s="203">
        <f t="shared" si="3"/>
        <v>6.3572058125607356</v>
      </c>
      <c r="L76" s="203">
        <f t="shared" si="3"/>
        <v>-10.379924355106031</v>
      </c>
      <c r="M76" s="203">
        <f t="shared" si="3"/>
        <v>9.4293098134054105</v>
      </c>
      <c r="N76" s="178" t="str">
        <f t="shared" si="2"/>
        <v>農</v>
      </c>
    </row>
    <row r="77" spans="2:14" s="7" customFormat="1">
      <c r="B77" s="175" t="s">
        <v>262</v>
      </c>
      <c r="C77" s="190" t="s">
        <v>2</v>
      </c>
      <c r="D77" s="203">
        <f t="shared" si="3"/>
        <v>-4.5280468574003159</v>
      </c>
      <c r="E77" s="203">
        <f t="shared" si="3"/>
        <v>-10.66540821142048</v>
      </c>
      <c r="F77" s="203">
        <f t="shared" si="3"/>
        <v>22.477548864236663</v>
      </c>
      <c r="G77" s="203">
        <f t="shared" si="3"/>
        <v>-5.1757601897778738</v>
      </c>
      <c r="H77" s="203">
        <f t="shared" si="3"/>
        <v>-8.0736866045030702</v>
      </c>
      <c r="I77" s="203">
        <f t="shared" si="3"/>
        <v>-5.6160316674913409</v>
      </c>
      <c r="J77" s="203">
        <f t="shared" si="3"/>
        <v>-6.0550458715596331</v>
      </c>
      <c r="K77" s="203">
        <f t="shared" si="3"/>
        <v>4.3526785714285712</v>
      </c>
      <c r="L77" s="203">
        <f t="shared" si="3"/>
        <v>-6.8716577540106947</v>
      </c>
      <c r="M77" s="203">
        <f t="shared" si="3"/>
        <v>0.11484352569623889</v>
      </c>
      <c r="N77" s="178" t="str">
        <f t="shared" si="2"/>
        <v>林</v>
      </c>
    </row>
    <row r="78" spans="2:14" s="7" customFormat="1">
      <c r="B78" s="175" t="s">
        <v>263</v>
      </c>
      <c r="C78" s="190" t="s">
        <v>2</v>
      </c>
      <c r="D78" s="203">
        <f t="shared" si="3"/>
        <v>14.063162356930903</v>
      </c>
      <c r="E78" s="203">
        <f t="shared" si="3"/>
        <v>-12.951779243705285</v>
      </c>
      <c r="F78" s="203">
        <f t="shared" si="3"/>
        <v>-5.7992670864909099</v>
      </c>
      <c r="G78" s="203">
        <f t="shared" si="3"/>
        <v>2.8326472032329946</v>
      </c>
      <c r="H78" s="203">
        <f t="shared" si="3"/>
        <v>-17.390825283725714</v>
      </c>
      <c r="I78" s="203">
        <f t="shared" si="3"/>
        <v>-17.255024008536367</v>
      </c>
      <c r="J78" s="203">
        <f t="shared" si="3"/>
        <v>0.39761431411530812</v>
      </c>
      <c r="K78" s="203">
        <f t="shared" si="3"/>
        <v>-12.132726786192134</v>
      </c>
      <c r="L78" s="203">
        <f t="shared" si="3"/>
        <v>-27.877938847606288</v>
      </c>
      <c r="M78" s="203">
        <f t="shared" si="3"/>
        <v>25.369478929144496</v>
      </c>
      <c r="N78" s="178" t="str">
        <f t="shared" si="2"/>
        <v>水</v>
      </c>
    </row>
    <row r="79" spans="2:14" s="7" customFormat="1">
      <c r="B79" s="175" t="s">
        <v>125</v>
      </c>
      <c r="C79" s="190" t="s">
        <v>2</v>
      </c>
      <c r="D79" s="203">
        <f t="shared" si="3"/>
        <v>-5.8145737757388245</v>
      </c>
      <c r="E79" s="203">
        <f t="shared" si="3"/>
        <v>12.936112369732669</v>
      </c>
      <c r="F79" s="203">
        <f t="shared" si="3"/>
        <v>0.55165496489468402</v>
      </c>
      <c r="G79" s="203">
        <f t="shared" si="3"/>
        <v>1.0972568578553616</v>
      </c>
      <c r="H79" s="203">
        <f t="shared" si="3"/>
        <v>-9.2451899358658114</v>
      </c>
      <c r="I79" s="203">
        <f t="shared" si="3"/>
        <v>3.294194390084801</v>
      </c>
      <c r="J79" s="203">
        <f t="shared" si="3"/>
        <v>-5.8835912009262188</v>
      </c>
      <c r="K79" s="203">
        <f t="shared" si="3"/>
        <v>-1.3755312010735854</v>
      </c>
      <c r="L79" s="203">
        <f t="shared" si="3"/>
        <v>-3.7645991609025966</v>
      </c>
      <c r="M79" s="203">
        <f t="shared" si="3"/>
        <v>-16.861081654294804</v>
      </c>
      <c r="N79" s="177" t="str">
        <f t="shared" si="2"/>
        <v>2</v>
      </c>
    </row>
    <row r="80" spans="2:14" s="7" customFormat="1">
      <c r="B80" s="175" t="s">
        <v>126</v>
      </c>
      <c r="C80" s="190" t="s">
        <v>2</v>
      </c>
      <c r="D80" s="203">
        <f t="shared" si="3"/>
        <v>0.68147861917986041</v>
      </c>
      <c r="E80" s="203">
        <f t="shared" si="3"/>
        <v>6.346450320882183</v>
      </c>
      <c r="F80" s="203">
        <f t="shared" si="3"/>
        <v>-1.4828977913058554</v>
      </c>
      <c r="G80" s="203">
        <f t="shared" si="3"/>
        <v>-6.6103492948106872</v>
      </c>
      <c r="H80" s="203">
        <f t="shared" si="3"/>
        <v>9.61243036986939</v>
      </c>
      <c r="I80" s="203">
        <f t="shared" si="3"/>
        <v>7.3582383883561047</v>
      </c>
      <c r="J80" s="203">
        <f t="shared" si="3"/>
        <v>8.0873412691351874</v>
      </c>
      <c r="K80" s="203">
        <f t="shared" si="3"/>
        <v>-13.349648949042054</v>
      </c>
      <c r="L80" s="203">
        <f t="shared" si="3"/>
        <v>13.209777956219448</v>
      </c>
      <c r="M80" s="203">
        <f t="shared" si="3"/>
        <v>9.8753201741456476</v>
      </c>
      <c r="N80" s="178" t="str">
        <f t="shared" si="2"/>
        <v>3</v>
      </c>
    </row>
    <row r="81" spans="2:14" s="7" customFormat="1">
      <c r="B81" s="175" t="s">
        <v>264</v>
      </c>
      <c r="C81" s="190" t="s">
        <v>2</v>
      </c>
      <c r="D81" s="203">
        <f t="shared" si="3"/>
        <v>-13.261797287155993</v>
      </c>
      <c r="E81" s="203">
        <f t="shared" si="3"/>
        <v>4.20201707150144</v>
      </c>
      <c r="F81" s="203">
        <f t="shared" si="3"/>
        <v>-3.8838560965635183</v>
      </c>
      <c r="G81" s="203">
        <f t="shared" si="3"/>
        <v>13.895872819402003</v>
      </c>
      <c r="H81" s="203">
        <f t="shared" si="3"/>
        <v>3.9881589150577623</v>
      </c>
      <c r="I81" s="203">
        <f t="shared" si="3"/>
        <v>11.062002296986158</v>
      </c>
      <c r="J81" s="203">
        <f t="shared" si="3"/>
        <v>7.4950255339586951</v>
      </c>
      <c r="K81" s="203">
        <f t="shared" si="3"/>
        <v>-3.9031618300772792</v>
      </c>
      <c r="L81" s="203">
        <f t="shared" si="3"/>
        <v>7.8961351969407998</v>
      </c>
      <c r="M81" s="203">
        <f t="shared" si="3"/>
        <v>-8.2109077157820209</v>
      </c>
      <c r="N81" s="178" t="str">
        <f t="shared" si="2"/>
        <v>食</v>
      </c>
    </row>
    <row r="82" spans="2:14" s="7" customFormat="1">
      <c r="B82" s="175" t="s">
        <v>216</v>
      </c>
      <c r="C82" s="190" t="s">
        <v>2</v>
      </c>
      <c r="D82" s="203">
        <f t="shared" si="3"/>
        <v>5.4466230936819171</v>
      </c>
      <c r="E82" s="203">
        <f t="shared" si="3"/>
        <v>-15.824015556635878</v>
      </c>
      <c r="F82" s="203">
        <f t="shared" si="3"/>
        <v>4.576956396188276</v>
      </c>
      <c r="G82" s="203">
        <f t="shared" si="3"/>
        <v>40.839431174927512</v>
      </c>
      <c r="H82" s="203">
        <f t="shared" si="3"/>
        <v>-40.197039505930796</v>
      </c>
      <c r="I82" s="203">
        <f t="shared" si="3"/>
        <v>55.003688222276857</v>
      </c>
      <c r="J82" s="203">
        <f t="shared" si="3"/>
        <v>-47.287436548223347</v>
      </c>
      <c r="K82" s="203">
        <f t="shared" si="3"/>
        <v>50.636974621326111</v>
      </c>
      <c r="L82" s="203">
        <f t="shared" si="3"/>
        <v>34.753945528401147</v>
      </c>
      <c r="M82" s="203">
        <f t="shared" si="3"/>
        <v>-15.941885748171575</v>
      </c>
      <c r="N82" s="178" t="str">
        <f t="shared" si="2"/>
        <v>繊</v>
      </c>
    </row>
    <row r="83" spans="2:14" s="7" customFormat="1">
      <c r="B83" s="175" t="s">
        <v>217</v>
      </c>
      <c r="C83" s="190" t="s">
        <v>2</v>
      </c>
      <c r="D83" s="203">
        <f t="shared" si="3"/>
        <v>-6.7113130829944998</v>
      </c>
      <c r="E83" s="203">
        <f t="shared" si="3"/>
        <v>-9.516972618193007</v>
      </c>
      <c r="F83" s="203">
        <f t="shared" si="3"/>
        <v>21.273943103252861</v>
      </c>
      <c r="G83" s="203">
        <f t="shared" si="3"/>
        <v>15.336448598130842</v>
      </c>
      <c r="H83" s="203">
        <f t="shared" si="3"/>
        <v>-21.432622964103395</v>
      </c>
      <c r="I83" s="203">
        <f t="shared" si="3"/>
        <v>16.697607260726073</v>
      </c>
      <c r="J83" s="203">
        <f t="shared" si="3"/>
        <v>-2.1696862571807336</v>
      </c>
      <c r="K83" s="203">
        <f t="shared" si="3"/>
        <v>-6.7753737747865764E-2</v>
      </c>
      <c r="L83" s="203">
        <f t="shared" si="3"/>
        <v>-20.593021153498466</v>
      </c>
      <c r="M83" s="203">
        <f t="shared" si="3"/>
        <v>24.903233151183972</v>
      </c>
      <c r="N83" s="178" t="str">
        <f t="shared" si="2"/>
        <v>パ</v>
      </c>
    </row>
    <row r="84" spans="2:14" s="7" customFormat="1">
      <c r="B84" s="175" t="s">
        <v>265</v>
      </c>
      <c r="C84" s="190" t="s">
        <v>2</v>
      </c>
      <c r="D84" s="203">
        <f t="shared" si="3"/>
        <v>45.616335275348888</v>
      </c>
      <c r="E84" s="203">
        <f t="shared" si="3"/>
        <v>0.64877331070712907</v>
      </c>
      <c r="F84" s="203">
        <f t="shared" si="3"/>
        <v>4.5168479369712955</v>
      </c>
      <c r="G84" s="203">
        <f t="shared" si="3"/>
        <v>-8.6143318352943705</v>
      </c>
      <c r="H84" s="203">
        <f t="shared" si="3"/>
        <v>8.915090796416969</v>
      </c>
      <c r="I84" s="203">
        <f t="shared" si="3"/>
        <v>-14.544157487170978</v>
      </c>
      <c r="J84" s="203">
        <f t="shared" si="3"/>
        <v>14.889635413514114</v>
      </c>
      <c r="K84" s="203">
        <f t="shared" si="3"/>
        <v>23.064832660874298</v>
      </c>
      <c r="L84" s="203">
        <f t="shared" si="3"/>
        <v>16.6815908328755</v>
      </c>
      <c r="M84" s="203">
        <f t="shared" si="3"/>
        <v>-12.377643010345023</v>
      </c>
      <c r="N84" s="178" t="str">
        <f t="shared" si="2"/>
        <v>化</v>
      </c>
    </row>
    <row r="85" spans="2:14" s="7" customFormat="1">
      <c r="B85" s="175" t="s">
        <v>266</v>
      </c>
      <c r="C85" s="190" t="s">
        <v>2</v>
      </c>
      <c r="D85" s="203">
        <f t="shared" si="3"/>
        <v>262.26185809486475</v>
      </c>
      <c r="E85" s="203">
        <f t="shared" si="3"/>
        <v>269.91765227835913</v>
      </c>
      <c r="F85" s="203">
        <f t="shared" si="3"/>
        <v>10.709897850531808</v>
      </c>
      <c r="G85" s="203">
        <f t="shared" si="3"/>
        <v>-58.58522871395958</v>
      </c>
      <c r="H85" s="203">
        <f t="shared" si="3"/>
        <v>-28.745055505933394</v>
      </c>
      <c r="I85" s="203">
        <f t="shared" si="3"/>
        <v>11.452746563996955</v>
      </c>
      <c r="J85" s="203">
        <f t="shared" si="3"/>
        <v>14.132844885761111</v>
      </c>
      <c r="K85" s="203">
        <f t="shared" si="3"/>
        <v>-20.75696145507785</v>
      </c>
      <c r="L85" s="203">
        <f t="shared" si="3"/>
        <v>126.20115652119846</v>
      </c>
      <c r="M85" s="203">
        <f t="shared" si="3"/>
        <v>-14.476841216547879</v>
      </c>
      <c r="N85" s="178" t="str">
        <f t="shared" si="2"/>
        <v>石</v>
      </c>
    </row>
    <row r="86" spans="2:14" s="7" customFormat="1">
      <c r="B86" s="175" t="s">
        <v>267</v>
      </c>
      <c r="C86" s="190" t="s">
        <v>2</v>
      </c>
      <c r="D86" s="203">
        <f t="shared" si="3"/>
        <v>-5.4588703957125766</v>
      </c>
      <c r="E86" s="203">
        <f t="shared" si="3"/>
        <v>-16.809900569904208</v>
      </c>
      <c r="F86" s="203">
        <f t="shared" si="3"/>
        <v>-8.0166892895209116</v>
      </c>
      <c r="G86" s="203">
        <f t="shared" si="3"/>
        <v>-8.5727585148210874</v>
      </c>
      <c r="H86" s="203">
        <f t="shared" si="3"/>
        <v>19.608947624979688</v>
      </c>
      <c r="I86" s="203">
        <f t="shared" si="3"/>
        <v>7.0541673836456349</v>
      </c>
      <c r="J86" s="203">
        <f t="shared" si="3"/>
        <v>-2.5980068693636533</v>
      </c>
      <c r="K86" s="203">
        <f t="shared" si="3"/>
        <v>-5.9443262257350069</v>
      </c>
      <c r="L86" s="203">
        <f t="shared" si="3"/>
        <v>-19.918552788320358</v>
      </c>
      <c r="M86" s="203">
        <f t="shared" si="3"/>
        <v>11.987869143575374</v>
      </c>
      <c r="N86" s="178" t="str">
        <f t="shared" si="2"/>
        <v>窯</v>
      </c>
    </row>
    <row r="87" spans="2:14" s="7" customFormat="1">
      <c r="B87" s="175" t="s">
        <v>177</v>
      </c>
      <c r="C87" s="190" t="s">
        <v>2</v>
      </c>
      <c r="D87" s="203">
        <f t="shared" si="3"/>
        <v>-33.889415578458056</v>
      </c>
      <c r="E87" s="203">
        <f t="shared" si="3"/>
        <v>5.4862958251416671</v>
      </c>
      <c r="F87" s="203">
        <f t="shared" si="3"/>
        <v>-18.465367158550222</v>
      </c>
      <c r="G87" s="203">
        <f t="shared" si="3"/>
        <v>2.9514192359925242</v>
      </c>
      <c r="H87" s="203">
        <f t="shared" si="3"/>
        <v>-16.089386934148315</v>
      </c>
      <c r="I87" s="203">
        <f t="shared" si="3"/>
        <v>45.609911746851992</v>
      </c>
      <c r="J87" s="203">
        <f t="shared" si="3"/>
        <v>-20.52271512560128</v>
      </c>
      <c r="K87" s="203">
        <f t="shared" si="3"/>
        <v>15.773829538271173</v>
      </c>
      <c r="L87" s="203">
        <f t="shared" si="3"/>
        <v>5.7214884001905224</v>
      </c>
      <c r="M87" s="203">
        <f t="shared" si="3"/>
        <v>19.792536591798164</v>
      </c>
      <c r="N87" s="178" t="str">
        <f t="shared" si="2"/>
        <v>一</v>
      </c>
    </row>
    <row r="88" spans="2:14" s="7" customFormat="1">
      <c r="B88" s="175" t="s">
        <v>268</v>
      </c>
      <c r="C88" s="190" t="s">
        <v>2</v>
      </c>
      <c r="D88" s="203">
        <f t="shared" si="3"/>
        <v>-13.28330855147135</v>
      </c>
      <c r="E88" s="203">
        <f t="shared" si="3"/>
        <v>-4.9294988356142539</v>
      </c>
      <c r="F88" s="203">
        <f t="shared" si="3"/>
        <v>9.1043311214945426</v>
      </c>
      <c r="G88" s="203">
        <f t="shared" si="3"/>
        <v>47.72258957404275</v>
      </c>
      <c r="H88" s="203">
        <f t="shared" si="3"/>
        <v>-26.054505329780149</v>
      </c>
      <c r="I88" s="203">
        <f t="shared" si="3"/>
        <v>-2.9640318153023157</v>
      </c>
      <c r="J88" s="203">
        <f t="shared" si="3"/>
        <v>33.770736767276709</v>
      </c>
      <c r="K88" s="203">
        <f t="shared" si="3"/>
        <v>-21.48523710110349</v>
      </c>
      <c r="L88" s="203">
        <f t="shared" si="3"/>
        <v>-0.64713073145801248</v>
      </c>
      <c r="M88" s="203">
        <f t="shared" si="3"/>
        <v>1.0976254031809587</v>
      </c>
      <c r="N88" s="178" t="str">
        <f t="shared" si="2"/>
        <v>金</v>
      </c>
    </row>
    <row r="89" spans="2:14" s="7" customFormat="1">
      <c r="B89" s="175" t="s">
        <v>135</v>
      </c>
      <c r="C89" s="190" t="s">
        <v>2</v>
      </c>
      <c r="D89" s="203">
        <f t="shared" si="3"/>
        <v>-9.7791787823864595</v>
      </c>
      <c r="E89" s="203">
        <f t="shared" si="3"/>
        <v>3.0094123173089082</v>
      </c>
      <c r="F89" s="203">
        <f t="shared" si="3"/>
        <v>-1.1873276884115416</v>
      </c>
      <c r="G89" s="203">
        <f t="shared" si="3"/>
        <v>2.0663166600996061</v>
      </c>
      <c r="H89" s="203">
        <f t="shared" si="3"/>
        <v>-2.7670156157618337</v>
      </c>
      <c r="I89" s="203">
        <f t="shared" si="3"/>
        <v>14.083570002933035</v>
      </c>
      <c r="J89" s="203">
        <f t="shared" si="3"/>
        <v>5.3303359795327143</v>
      </c>
      <c r="K89" s="203">
        <f t="shared" si="3"/>
        <v>-7.0046346320423645</v>
      </c>
      <c r="L89" s="203">
        <f t="shared" si="3"/>
        <v>-8.7011910363392531</v>
      </c>
      <c r="M89" s="203">
        <f t="shared" si="3"/>
        <v>23.743045159571295</v>
      </c>
      <c r="N89" s="178" t="str">
        <f t="shared" si="2"/>
        <v>は</v>
      </c>
    </row>
    <row r="90" spans="2:14" s="7" customFormat="1">
      <c r="B90" s="175" t="s">
        <v>136</v>
      </c>
      <c r="C90" s="190" t="s">
        <v>2</v>
      </c>
      <c r="D90" s="203">
        <f t="shared" si="3"/>
        <v>-5.6548114849262268</v>
      </c>
      <c r="E90" s="203">
        <f t="shared" si="3"/>
        <v>23.346653373791483</v>
      </c>
      <c r="F90" s="203">
        <f t="shared" si="3"/>
        <v>5.5587367308285254</v>
      </c>
      <c r="G90" s="203">
        <f t="shared" si="3"/>
        <v>-30.809513874400167</v>
      </c>
      <c r="H90" s="203">
        <f t="shared" si="3"/>
        <v>53.31634653077225</v>
      </c>
      <c r="I90" s="203">
        <f t="shared" si="3"/>
        <v>50.052611600513728</v>
      </c>
      <c r="J90" s="203">
        <f t="shared" si="3"/>
        <v>9.0423523983788865</v>
      </c>
      <c r="K90" s="203">
        <f t="shared" si="3"/>
        <v>-54.056224223752558</v>
      </c>
      <c r="L90" s="203">
        <f t="shared" si="3"/>
        <v>57.902227803723036</v>
      </c>
      <c r="M90" s="203">
        <f t="shared" si="3"/>
        <v>71.612656289869875</v>
      </c>
      <c r="N90" s="178" t="str">
        <f t="shared" si="2"/>
        <v>子</v>
      </c>
    </row>
    <row r="91" spans="2:14" s="7" customFormat="1">
      <c r="B91" s="175" t="s">
        <v>269</v>
      </c>
      <c r="C91" s="190" t="s">
        <v>2</v>
      </c>
      <c r="D91" s="203">
        <f t="shared" si="3"/>
        <v>66.153766179757753</v>
      </c>
      <c r="E91" s="203">
        <f t="shared" si="3"/>
        <v>10.425335544223008</v>
      </c>
      <c r="F91" s="203">
        <f t="shared" si="3"/>
        <v>0.83509820726585027</v>
      </c>
      <c r="G91" s="203">
        <f t="shared" si="3"/>
        <v>-12.061674627704411</v>
      </c>
      <c r="H91" s="203">
        <f t="shared" si="3"/>
        <v>13.658548275008187</v>
      </c>
      <c r="I91" s="203">
        <f t="shared" si="3"/>
        <v>26.332508714719445</v>
      </c>
      <c r="J91" s="203">
        <f t="shared" si="3"/>
        <v>32.075702619105897</v>
      </c>
      <c r="K91" s="203">
        <f t="shared" si="3"/>
        <v>-7.1061521224527624</v>
      </c>
      <c r="L91" s="203">
        <f t="shared" si="3"/>
        <v>15.981917358519654</v>
      </c>
      <c r="M91" s="203">
        <f t="shared" si="3"/>
        <v>15.650729113726102</v>
      </c>
      <c r="N91" s="178" t="str">
        <f t="shared" si="2"/>
        <v>気</v>
      </c>
    </row>
    <row r="92" spans="2:14" s="7" customFormat="1">
      <c r="B92" s="175" t="s">
        <v>138</v>
      </c>
      <c r="C92" s="190" t="s">
        <v>2</v>
      </c>
      <c r="D92" s="203">
        <f t="shared" si="3"/>
        <v>-18.428627992337905</v>
      </c>
      <c r="E92" s="203">
        <f t="shared" si="3"/>
        <v>80.779524046913139</v>
      </c>
      <c r="F92" s="203">
        <f t="shared" si="3"/>
        <v>-36.395236609313429</v>
      </c>
      <c r="G92" s="203">
        <f t="shared" si="3"/>
        <v>-53.284729828404529</v>
      </c>
      <c r="H92" s="203">
        <f t="shared" si="3"/>
        <v>34.99572597386738</v>
      </c>
      <c r="I92" s="203">
        <f t="shared" si="3"/>
        <v>16.264428121720879</v>
      </c>
      <c r="J92" s="203">
        <f t="shared" si="3"/>
        <v>4.9592306734719278</v>
      </c>
      <c r="K92" s="203">
        <f t="shared" si="3"/>
        <v>-0.59154052571496341</v>
      </c>
      <c r="L92" s="203">
        <f t="shared" si="3"/>
        <v>-74.725586112271074</v>
      </c>
      <c r="M92" s="203">
        <f t="shared" si="3"/>
        <v>10.267303947601345</v>
      </c>
      <c r="N92" s="178" t="str">
        <f t="shared" si="2"/>
        <v>情</v>
      </c>
    </row>
    <row r="93" spans="2:14" s="7" customFormat="1">
      <c r="B93" s="175" t="s">
        <v>270</v>
      </c>
      <c r="C93" s="190" t="s">
        <v>2</v>
      </c>
      <c r="D93" s="203">
        <f t="shared" si="3"/>
        <v>-6.7937990925501293</v>
      </c>
      <c r="E93" s="203">
        <f t="shared" si="3"/>
        <v>-17.82540478081706</v>
      </c>
      <c r="F93" s="203">
        <f t="shared" si="3"/>
        <v>-8.178851871374178</v>
      </c>
      <c r="G93" s="203">
        <f t="shared" si="3"/>
        <v>4.930792697203092</v>
      </c>
      <c r="H93" s="203">
        <f t="shared" si="3"/>
        <v>24.974546800830367</v>
      </c>
      <c r="I93" s="203">
        <f t="shared" si="3"/>
        <v>-16.967318048605012</v>
      </c>
      <c r="J93" s="203">
        <f t="shared" si="3"/>
        <v>-1.2740507135575942</v>
      </c>
      <c r="K93" s="203">
        <f t="shared" si="3"/>
        <v>-4.582142839857319</v>
      </c>
      <c r="L93" s="203">
        <f t="shared" si="3"/>
        <v>7.1843419186086814</v>
      </c>
      <c r="M93" s="203">
        <f t="shared" si="3"/>
        <v>8.9248024229804539</v>
      </c>
      <c r="N93" s="178" t="str">
        <f t="shared" si="2"/>
        <v>輸</v>
      </c>
    </row>
    <row r="94" spans="2:14" s="7" customFormat="1">
      <c r="B94" s="175" t="s">
        <v>225</v>
      </c>
      <c r="C94" s="190" t="s">
        <v>2</v>
      </c>
      <c r="D94" s="203">
        <f t="shared" si="3"/>
        <v>-11.220881279820375</v>
      </c>
      <c r="E94" s="203">
        <f t="shared" si="3"/>
        <v>8.5230146686899335</v>
      </c>
      <c r="F94" s="203">
        <f t="shared" si="3"/>
        <v>2.0100209741319039</v>
      </c>
      <c r="G94" s="203">
        <f t="shared" si="3"/>
        <v>-13.198926266491517</v>
      </c>
      <c r="H94" s="203">
        <f t="shared" si="3"/>
        <v>-13.475457297012767</v>
      </c>
      <c r="I94" s="203">
        <f t="shared" si="3"/>
        <v>0.86692015209125473</v>
      </c>
      <c r="J94" s="203">
        <f t="shared" si="3"/>
        <v>-4.4028950542822676</v>
      </c>
      <c r="K94" s="203">
        <f t="shared" si="3"/>
        <v>-7.3422712933753935</v>
      </c>
      <c r="L94" s="203">
        <f t="shared" si="3"/>
        <v>1.04689760830709</v>
      </c>
      <c r="M94" s="203">
        <f t="shared" si="3"/>
        <v>-1.3729784366576818</v>
      </c>
      <c r="N94" s="178" t="str">
        <f t="shared" si="2"/>
        <v>印</v>
      </c>
    </row>
    <row r="95" spans="2:14" s="7" customFormat="1">
      <c r="B95" s="175" t="s">
        <v>140</v>
      </c>
      <c r="C95" s="190" t="s">
        <v>2</v>
      </c>
      <c r="D95" s="203">
        <f t="shared" si="3"/>
        <v>-5.3245130149974145</v>
      </c>
      <c r="E95" s="203">
        <f t="shared" si="3"/>
        <v>18.427293624963013</v>
      </c>
      <c r="F95" s="203">
        <f t="shared" si="3"/>
        <v>3.4877597850611339</v>
      </c>
      <c r="G95" s="203">
        <f t="shared" si="3"/>
        <v>9.3667012082112304</v>
      </c>
      <c r="H95" s="203">
        <f t="shared" si="3"/>
        <v>-0.72437682537526316</v>
      </c>
      <c r="I95" s="203">
        <f t="shared" si="3"/>
        <v>6.7763155644192983</v>
      </c>
      <c r="J95" s="203">
        <f t="shared" si="3"/>
        <v>10.343247815054976</v>
      </c>
      <c r="K95" s="203">
        <f t="shared" si="3"/>
        <v>-3.4301044361406534</v>
      </c>
      <c r="L95" s="203">
        <f t="shared" si="3"/>
        <v>-6.1492993232253079</v>
      </c>
      <c r="M95" s="203">
        <f t="shared" si="3"/>
        <v>-12.566874042940343</v>
      </c>
      <c r="N95" s="178" t="str">
        <f t="shared" si="2"/>
        <v>他</v>
      </c>
    </row>
    <row r="96" spans="2:14" s="7" customFormat="1">
      <c r="B96" s="175" t="s">
        <v>209</v>
      </c>
      <c r="C96" s="190" t="s">
        <v>2</v>
      </c>
      <c r="D96" s="203">
        <f t="shared" si="3"/>
        <v>-5.2141936386437902</v>
      </c>
      <c r="E96" s="203">
        <f t="shared" si="3"/>
        <v>-6.0952682164004708</v>
      </c>
      <c r="F96" s="203">
        <f t="shared" si="3"/>
        <v>7.7696280218546523</v>
      </c>
      <c r="G96" s="203">
        <f t="shared" si="3"/>
        <v>12.628219819294262</v>
      </c>
      <c r="H96" s="203">
        <f t="shared" si="3"/>
        <v>-19.301431482754687</v>
      </c>
      <c r="I96" s="203">
        <f t="shared" si="3"/>
        <v>9.1107757550287491</v>
      </c>
      <c r="J96" s="203">
        <f t="shared" si="3"/>
        <v>-5.3359337796576938</v>
      </c>
      <c r="K96" s="203">
        <f t="shared" si="3"/>
        <v>-0.7249780842084238</v>
      </c>
      <c r="L96" s="203">
        <f t="shared" si="3"/>
        <v>-6.2527711229428489</v>
      </c>
      <c r="M96" s="203">
        <f t="shared" si="3"/>
        <v>-22.919506698832723</v>
      </c>
      <c r="N96" s="178" t="str">
        <f t="shared" si="2"/>
        <v>4</v>
      </c>
    </row>
    <row r="97" spans="2:14" s="7" customFormat="1">
      <c r="B97" s="175" t="s">
        <v>339</v>
      </c>
      <c r="C97" s="190" t="s">
        <v>2</v>
      </c>
      <c r="D97" s="203">
        <f t="shared" si="3"/>
        <v>-9.1584530065628549</v>
      </c>
      <c r="E97" s="203">
        <f t="shared" si="3"/>
        <v>-16.230885708801637</v>
      </c>
      <c r="F97" s="203">
        <f t="shared" si="3"/>
        <v>19.176521506676679</v>
      </c>
      <c r="G97" s="203">
        <f t="shared" si="3"/>
        <v>16.459360296513086</v>
      </c>
      <c r="H97" s="203">
        <f t="shared" si="3"/>
        <v>-25.993524777356896</v>
      </c>
      <c r="I97" s="203">
        <f t="shared" si="3"/>
        <v>13.662163836906679</v>
      </c>
      <c r="J97" s="203">
        <f t="shared" si="3"/>
        <v>-9.7029897289399667</v>
      </c>
      <c r="K97" s="203">
        <f t="shared" si="3"/>
        <v>-3.3091831190001808</v>
      </c>
      <c r="L97" s="203">
        <f t="shared" si="3"/>
        <v>-7.6553709358160207</v>
      </c>
      <c r="M97" s="203">
        <f t="shared" si="3"/>
        <v>-37.133255346915597</v>
      </c>
      <c r="N97" s="178" t="str">
        <f t="shared" si="2"/>
        <v>電</v>
      </c>
    </row>
    <row r="98" spans="2:14" s="7" customFormat="1">
      <c r="B98" s="175" t="s">
        <v>340</v>
      </c>
      <c r="C98" s="190" t="s">
        <v>2</v>
      </c>
      <c r="D98" s="203">
        <f t="shared" si="3"/>
        <v>-0.12681919060719801</v>
      </c>
      <c r="E98" s="203">
        <f t="shared" si="3"/>
        <v>7.1764308316180765</v>
      </c>
      <c r="F98" s="203">
        <f t="shared" si="3"/>
        <v>-4.7171343671472661</v>
      </c>
      <c r="G98" s="203">
        <f t="shared" si="3"/>
        <v>6.5811640126749822</v>
      </c>
      <c r="H98" s="203">
        <f t="shared" si="3"/>
        <v>-5.4089399456189371</v>
      </c>
      <c r="I98" s="203">
        <f t="shared" si="3"/>
        <v>1.1189798882014761</v>
      </c>
      <c r="J98" s="203">
        <f t="shared" si="3"/>
        <v>2.8623983160048398</v>
      </c>
      <c r="K98" s="203">
        <f t="shared" si="3"/>
        <v>3.4817782792881529</v>
      </c>
      <c r="L98" s="203">
        <f t="shared" si="3"/>
        <v>-4.0549281978302254</v>
      </c>
      <c r="M98" s="203">
        <f t="shared" si="3"/>
        <v>-8.2830890143124072E-2</v>
      </c>
      <c r="N98" s="177" t="str">
        <f t="shared" si="2"/>
        <v>ガ</v>
      </c>
    </row>
    <row r="99" spans="2:14" s="7" customFormat="1">
      <c r="B99" s="175" t="s">
        <v>271</v>
      </c>
      <c r="C99" s="190" t="s">
        <v>2</v>
      </c>
      <c r="D99" s="203">
        <f t="shared" si="3"/>
        <v>5.2363709705375348</v>
      </c>
      <c r="E99" s="203">
        <f t="shared" si="3"/>
        <v>13.096560707922201</v>
      </c>
      <c r="F99" s="203">
        <f t="shared" si="3"/>
        <v>-8.6160103159115522</v>
      </c>
      <c r="G99" s="203">
        <f t="shared" si="3"/>
        <v>7.3769518064260033</v>
      </c>
      <c r="H99" s="203">
        <f t="shared" si="3"/>
        <v>9.7849639357887046</v>
      </c>
      <c r="I99" s="203">
        <f t="shared" si="3"/>
        <v>7.0256678734966851</v>
      </c>
      <c r="J99" s="203">
        <f t="shared" si="3"/>
        <v>-7.4913592154971465</v>
      </c>
      <c r="K99" s="203">
        <f t="shared" si="3"/>
        <v>-8.1769546814294412</v>
      </c>
      <c r="L99" s="203">
        <f t="shared" ref="E99:M114" si="4">IF(L30="","",(L30-K30)/K30*100)</f>
        <v>-3.5714575385871519</v>
      </c>
      <c r="M99" s="203">
        <f t="shared" si="4"/>
        <v>8.4829827261843676</v>
      </c>
      <c r="N99" s="178" t="str">
        <f t="shared" si="2"/>
        <v>5</v>
      </c>
    </row>
    <row r="100" spans="2:14" s="7" customFormat="1">
      <c r="B100" s="175" t="s">
        <v>272</v>
      </c>
      <c r="C100" s="190" t="s">
        <v>2</v>
      </c>
      <c r="D100" s="203">
        <f t="shared" si="3"/>
        <v>4.2627196228750046</v>
      </c>
      <c r="E100" s="203">
        <f t="shared" si="4"/>
        <v>4.5210073706100564</v>
      </c>
      <c r="F100" s="203">
        <f t="shared" si="4"/>
        <v>-3.8054644470573677</v>
      </c>
      <c r="G100" s="203">
        <f t="shared" si="4"/>
        <v>1.4608460136740204</v>
      </c>
      <c r="H100" s="203">
        <f t="shared" si="4"/>
        <v>-1.6958179967852693</v>
      </c>
      <c r="I100" s="203">
        <f t="shared" si="4"/>
        <v>3.0397582512561518</v>
      </c>
      <c r="J100" s="203">
        <f t="shared" si="4"/>
        <v>-1.8108009558700404</v>
      </c>
      <c r="K100" s="203">
        <f t="shared" si="4"/>
        <v>-3.2129582995977226</v>
      </c>
      <c r="L100" s="203">
        <f t="shared" si="4"/>
        <v>-8.8456680647291392</v>
      </c>
      <c r="M100" s="203">
        <f t="shared" si="4"/>
        <v>3.0515651646096482</v>
      </c>
      <c r="N100" s="177" t="str">
        <f t="shared" si="2"/>
        <v>6</v>
      </c>
    </row>
    <row r="101" spans="2:14" s="7" customFormat="1">
      <c r="B101" s="175" t="s">
        <v>348</v>
      </c>
      <c r="C101" s="190" t="s">
        <v>2</v>
      </c>
      <c r="D101" s="203">
        <f t="shared" si="3"/>
        <v>-1.5217841403176668</v>
      </c>
      <c r="E101" s="203">
        <f t="shared" si="4"/>
        <v>-0.76589226448812864</v>
      </c>
      <c r="F101" s="203">
        <f t="shared" si="4"/>
        <v>-4.5183290707587389</v>
      </c>
      <c r="G101" s="203">
        <f t="shared" si="4"/>
        <v>1.4423076923076923</v>
      </c>
      <c r="H101" s="203">
        <f t="shared" si="4"/>
        <v>-3.786261132232696</v>
      </c>
      <c r="I101" s="203">
        <f t="shared" si="4"/>
        <v>6.5470390819530158</v>
      </c>
      <c r="J101" s="203">
        <f t="shared" si="4"/>
        <v>0.69449030914217491</v>
      </c>
      <c r="K101" s="203">
        <f t="shared" si="4"/>
        <v>-6.8324234871494731</v>
      </c>
      <c r="L101" s="203">
        <f t="shared" si="4"/>
        <v>-13.609336077114698</v>
      </c>
      <c r="M101" s="203">
        <f t="shared" si="4"/>
        <v>6.2928997235612334</v>
      </c>
      <c r="N101" s="178" t="str">
        <f t="shared" si="2"/>
        <v>卸</v>
      </c>
    </row>
    <row r="102" spans="2:14" s="7" customFormat="1">
      <c r="B102" s="175" t="s">
        <v>347</v>
      </c>
      <c r="C102" s="190" t="s">
        <v>2</v>
      </c>
      <c r="D102" s="203">
        <f t="shared" si="3"/>
        <v>7.3724167667621421</v>
      </c>
      <c r="E102" s="203">
        <f t="shared" si="4"/>
        <v>7.1016581690581875</v>
      </c>
      <c r="F102" s="203">
        <f t="shared" si="4"/>
        <v>-3.4776359574434847</v>
      </c>
      <c r="G102" s="203">
        <f t="shared" si="4"/>
        <v>1.4694287147874705</v>
      </c>
      <c r="H102" s="203">
        <f t="shared" si="4"/>
        <v>-0.78115742555305401</v>
      </c>
      <c r="I102" s="203">
        <f t="shared" si="4"/>
        <v>1.5890842611986917</v>
      </c>
      <c r="J102" s="203">
        <f t="shared" si="4"/>
        <v>-2.8759266334634783</v>
      </c>
      <c r="K102" s="203">
        <f t="shared" si="4"/>
        <v>-1.6198563334776515</v>
      </c>
      <c r="L102" s="203">
        <f t="shared" si="4"/>
        <v>-6.8456655317558148</v>
      </c>
      <c r="M102" s="203">
        <f t="shared" si="4"/>
        <v>1.7588909716189922</v>
      </c>
      <c r="N102" s="177" t="str">
        <f t="shared" si="2"/>
        <v>小</v>
      </c>
    </row>
    <row r="103" spans="2:14" s="7" customFormat="1">
      <c r="B103" s="175" t="s">
        <v>214</v>
      </c>
      <c r="C103" s="190" t="s">
        <v>2</v>
      </c>
      <c r="D103" s="203">
        <f t="shared" si="3"/>
        <v>-2.1268954342533313</v>
      </c>
      <c r="E103" s="203">
        <f t="shared" si="4"/>
        <v>5.6322643409397341E-2</v>
      </c>
      <c r="F103" s="203">
        <f t="shared" si="4"/>
        <v>-1.2748618313318776</v>
      </c>
      <c r="G103" s="203">
        <f t="shared" si="4"/>
        <v>-1.051590344115608</v>
      </c>
      <c r="H103" s="203">
        <f t="shared" si="4"/>
        <v>0.11328315987986311</v>
      </c>
      <c r="I103" s="203">
        <f t="shared" si="4"/>
        <v>5.5439396681223467</v>
      </c>
      <c r="J103" s="203">
        <f t="shared" si="4"/>
        <v>0.73539892292977971</v>
      </c>
      <c r="K103" s="203">
        <f t="shared" si="4"/>
        <v>2.5110171003443034</v>
      </c>
      <c r="L103" s="203">
        <f t="shared" si="4"/>
        <v>-22.685318546257623</v>
      </c>
      <c r="M103" s="203">
        <f t="shared" si="4"/>
        <v>6.484981616743382</v>
      </c>
      <c r="N103" s="177" t="str">
        <f t="shared" si="2"/>
        <v>7</v>
      </c>
    </row>
    <row r="104" spans="2:14" s="7" customFormat="1">
      <c r="B104" s="175" t="s">
        <v>144</v>
      </c>
      <c r="C104" s="190" t="s">
        <v>2</v>
      </c>
      <c r="D104" s="203">
        <f t="shared" si="3"/>
        <v>-5.0275543806984926</v>
      </c>
      <c r="E104" s="203">
        <f t="shared" si="4"/>
        <v>8.1490042988813478</v>
      </c>
      <c r="F104" s="203">
        <f t="shared" si="4"/>
        <v>-2.7775657313602111</v>
      </c>
      <c r="G104" s="203">
        <f t="shared" si="4"/>
        <v>-4.8344400574300073</v>
      </c>
      <c r="H104" s="203">
        <f t="shared" si="4"/>
        <v>7.1627260083449231</v>
      </c>
      <c r="I104" s="203">
        <f t="shared" si="4"/>
        <v>3.2946908786942224</v>
      </c>
      <c r="J104" s="203">
        <f t="shared" si="4"/>
        <v>-0.88058819458124138</v>
      </c>
      <c r="K104" s="203">
        <f t="shared" si="4"/>
        <v>-9.1123942527192163</v>
      </c>
      <c r="L104" s="203">
        <f t="shared" si="4"/>
        <v>-39.119437385497314</v>
      </c>
      <c r="M104" s="203">
        <f t="shared" si="4"/>
        <v>-2.8044187310709017</v>
      </c>
      <c r="N104" s="178" t="str">
        <f t="shared" si="2"/>
        <v>8</v>
      </c>
    </row>
    <row r="105" spans="2:14" s="7" customFormat="1">
      <c r="B105" s="175" t="s">
        <v>143</v>
      </c>
      <c r="C105" s="190" t="s">
        <v>2</v>
      </c>
      <c r="D105" s="203">
        <f t="shared" si="3"/>
        <v>0.13297559368307091</v>
      </c>
      <c r="E105" s="203">
        <f t="shared" si="4"/>
        <v>3.924034269194157</v>
      </c>
      <c r="F105" s="203">
        <f t="shared" si="4"/>
        <v>-2.8853330317765464</v>
      </c>
      <c r="G105" s="203">
        <f t="shared" si="4"/>
        <v>0.28179346402184485</v>
      </c>
      <c r="H105" s="203">
        <f t="shared" si="4"/>
        <v>-0.54806927502743252</v>
      </c>
      <c r="I105" s="203">
        <f t="shared" si="4"/>
        <v>1.2919082062149365</v>
      </c>
      <c r="J105" s="203">
        <f t="shared" si="4"/>
        <v>3.5882658060054173</v>
      </c>
      <c r="K105" s="203">
        <f t="shared" si="4"/>
        <v>-3.06171273423243</v>
      </c>
      <c r="L105" s="203">
        <f t="shared" si="4"/>
        <v>5.025454420230381</v>
      </c>
      <c r="M105" s="203">
        <f t="shared" si="4"/>
        <v>-1.1131816666575587</v>
      </c>
      <c r="N105" s="178" t="str">
        <f t="shared" si="2"/>
        <v>9</v>
      </c>
    </row>
    <row r="106" spans="2:14" s="7" customFormat="1">
      <c r="B106" s="175" t="s">
        <v>341</v>
      </c>
      <c r="C106" s="190" t="s">
        <v>2</v>
      </c>
      <c r="D106" s="203">
        <f t="shared" si="3"/>
        <v>0.60178396871945261</v>
      </c>
      <c r="E106" s="203">
        <f t="shared" si="4"/>
        <v>5.7222239091488785</v>
      </c>
      <c r="F106" s="203">
        <f t="shared" si="4"/>
        <v>-3.4293099734329</v>
      </c>
      <c r="G106" s="203">
        <f t="shared" si="4"/>
        <v>0.56508097015480241</v>
      </c>
      <c r="H106" s="203">
        <f t="shared" si="4"/>
        <v>0.8583849645851509</v>
      </c>
      <c r="I106" s="203">
        <f t="shared" si="4"/>
        <v>1.78719349045193</v>
      </c>
      <c r="J106" s="203">
        <f t="shared" si="4"/>
        <v>4.310313785082065</v>
      </c>
      <c r="K106" s="203">
        <f t="shared" si="4"/>
        <v>-4.1998646763970786</v>
      </c>
      <c r="L106" s="203">
        <f t="shared" si="4"/>
        <v>7.7871067709271742</v>
      </c>
      <c r="M106" s="203">
        <f t="shared" si="4"/>
        <v>-2.7066060443968976</v>
      </c>
      <c r="N106" s="178" t="str">
        <f t="shared" si="2"/>
        <v>通</v>
      </c>
    </row>
    <row r="107" spans="2:14" s="7" customFormat="1">
      <c r="B107" s="304" t="s">
        <v>342</v>
      </c>
      <c r="C107" s="190" t="s">
        <v>2</v>
      </c>
      <c r="D107" s="203">
        <f t="shared" si="3"/>
        <v>-1.4666359517776242</v>
      </c>
      <c r="E107" s="203">
        <f t="shared" si="4"/>
        <v>-2.3872610141313384</v>
      </c>
      <c r="F107" s="203">
        <f t="shared" si="4"/>
        <v>-0.8409399366633844</v>
      </c>
      <c r="G107" s="203">
        <f t="shared" si="4"/>
        <v>-0.73535331848313257</v>
      </c>
      <c r="H107" s="203">
        <f t="shared" si="4"/>
        <v>-5.6668559223510959</v>
      </c>
      <c r="I107" s="203">
        <f t="shared" si="4"/>
        <v>-0.60187440887334842</v>
      </c>
      <c r="J107" s="203">
        <f t="shared" si="4"/>
        <v>0.85349326720682794</v>
      </c>
      <c r="K107" s="203">
        <f t="shared" si="4"/>
        <v>1.2065071332589987</v>
      </c>
      <c r="L107" s="203">
        <f t="shared" si="4"/>
        <v>-4.3221559931071498</v>
      </c>
      <c r="M107" s="203">
        <f t="shared" si="4"/>
        <v>4.7240839705925772</v>
      </c>
      <c r="N107" s="177" t="str">
        <f t="shared" ref="N107:N126" si="5">N38</f>
        <v>情</v>
      </c>
    </row>
    <row r="108" spans="2:14" s="7" customFormat="1">
      <c r="B108" s="175" t="s">
        <v>273</v>
      </c>
      <c r="C108" s="190" t="s">
        <v>2</v>
      </c>
      <c r="D108" s="203">
        <f t="shared" si="3"/>
        <v>1.1984502948187725</v>
      </c>
      <c r="E108" s="203">
        <f t="shared" si="4"/>
        <v>6.518584230857015</v>
      </c>
      <c r="F108" s="203">
        <f t="shared" si="4"/>
        <v>1.1946634323832626</v>
      </c>
      <c r="G108" s="203">
        <f t="shared" si="4"/>
        <v>2.6124128563152955</v>
      </c>
      <c r="H108" s="203">
        <f t="shared" si="4"/>
        <v>-3.4526794474466991</v>
      </c>
      <c r="I108" s="203">
        <f t="shared" si="4"/>
        <v>0.84483982320869755</v>
      </c>
      <c r="J108" s="203">
        <f t="shared" si="4"/>
        <v>0.97572289469790574</v>
      </c>
      <c r="K108" s="203">
        <f t="shared" si="4"/>
        <v>5.194625184645421</v>
      </c>
      <c r="L108" s="203">
        <f t="shared" si="4"/>
        <v>0.89561341424849794</v>
      </c>
      <c r="M108" s="203">
        <f t="shared" si="4"/>
        <v>9.5975105127851137</v>
      </c>
      <c r="N108" s="177" t="str">
        <f t="shared" si="5"/>
        <v>10</v>
      </c>
    </row>
    <row r="109" spans="2:14" s="7" customFormat="1">
      <c r="B109" s="175" t="s">
        <v>274</v>
      </c>
      <c r="C109" s="190" t="s">
        <v>2</v>
      </c>
      <c r="D109" s="203">
        <f t="shared" si="3"/>
        <v>2.1968320288465666</v>
      </c>
      <c r="E109" s="203">
        <f t="shared" si="4"/>
        <v>3.0204851986004368</v>
      </c>
      <c r="F109" s="203">
        <f t="shared" si="4"/>
        <v>0.75442106235967576</v>
      </c>
      <c r="G109" s="203">
        <f t="shared" si="4"/>
        <v>-0.70317948275234132</v>
      </c>
      <c r="H109" s="203">
        <f t="shared" si="4"/>
        <v>-0.89236470533897372</v>
      </c>
      <c r="I109" s="203">
        <f t="shared" si="4"/>
        <v>-0.39256269146683298</v>
      </c>
      <c r="J109" s="203">
        <f t="shared" si="4"/>
        <v>-0.86184001398099086</v>
      </c>
      <c r="K109" s="203">
        <f t="shared" si="4"/>
        <v>-0.44167575835810996</v>
      </c>
      <c r="L109" s="203">
        <f t="shared" si="4"/>
        <v>-1.5011376691167451</v>
      </c>
      <c r="M109" s="203">
        <f t="shared" si="4"/>
        <v>-1.3616630973730659</v>
      </c>
      <c r="N109" s="178" t="str">
        <f t="shared" si="5"/>
        <v>11</v>
      </c>
    </row>
    <row r="110" spans="2:14" s="7" customFormat="1">
      <c r="B110" s="175" t="s">
        <v>343</v>
      </c>
      <c r="C110" s="190" t="s">
        <v>2</v>
      </c>
      <c r="D110" s="203">
        <f t="shared" si="3"/>
        <v>1.1836824711001501</v>
      </c>
      <c r="E110" s="203">
        <f t="shared" si="4"/>
        <v>1.7691512210643543</v>
      </c>
      <c r="F110" s="203">
        <f t="shared" si="4"/>
        <v>-0.41177482139228039</v>
      </c>
      <c r="G110" s="203">
        <f t="shared" si="4"/>
        <v>-1.1104552960900169</v>
      </c>
      <c r="H110" s="203">
        <f t="shared" si="4"/>
        <v>-0.83528847771770365</v>
      </c>
      <c r="I110" s="203">
        <f t="shared" si="4"/>
        <v>-0.1248599327677285</v>
      </c>
      <c r="J110" s="203">
        <f t="shared" si="4"/>
        <v>-0.49589690986023849</v>
      </c>
      <c r="K110" s="203">
        <f t="shared" si="4"/>
        <v>-0.31812456308208736</v>
      </c>
      <c r="L110" s="203">
        <f t="shared" si="4"/>
        <v>-1.1317748537208472</v>
      </c>
      <c r="M110" s="203">
        <f t="shared" si="4"/>
        <v>-0.38424638839448427</v>
      </c>
      <c r="N110" s="178" t="str">
        <f t="shared" si="5"/>
        <v>住</v>
      </c>
    </row>
    <row r="111" spans="2:14" s="7" customFormat="1">
      <c r="B111" s="175" t="s">
        <v>345</v>
      </c>
      <c r="C111" s="190" t="s">
        <v>2</v>
      </c>
      <c r="D111" s="203">
        <f t="shared" si="3"/>
        <v>10.384121757392691</v>
      </c>
      <c r="E111" s="203">
        <f t="shared" si="4"/>
        <v>12.518350617167956</v>
      </c>
      <c r="F111" s="203">
        <f t="shared" si="4"/>
        <v>8.8616579337411014</v>
      </c>
      <c r="G111" s="203">
        <f t="shared" si="4"/>
        <v>1.7987267009281276</v>
      </c>
      <c r="H111" s="203">
        <f t="shared" si="4"/>
        <v>-1.2300794936518102</v>
      </c>
      <c r="I111" s="203">
        <f t="shared" si="4"/>
        <v>-1.9424789731657546</v>
      </c>
      <c r="J111" s="203">
        <f t="shared" si="4"/>
        <v>-2.9797041690573671</v>
      </c>
      <c r="K111" s="203">
        <f t="shared" si="4"/>
        <v>-1.1617300656542877</v>
      </c>
      <c r="L111" s="203">
        <f t="shared" si="4"/>
        <v>-3.6295965762732489</v>
      </c>
      <c r="M111" s="203">
        <f t="shared" si="4"/>
        <v>-7.1400759784061369</v>
      </c>
      <c r="N111" s="177" t="str">
        <f t="shared" si="5"/>
        <v>他</v>
      </c>
    </row>
    <row r="112" spans="2:14" s="7" customFormat="1">
      <c r="B112" s="175" t="s">
        <v>146</v>
      </c>
      <c r="C112" s="190" t="s">
        <v>2</v>
      </c>
      <c r="D112" s="203">
        <f t="shared" si="3"/>
        <v>-0.8238661495743691</v>
      </c>
      <c r="E112" s="203">
        <f t="shared" si="4"/>
        <v>3.2204043345399302</v>
      </c>
      <c r="F112" s="203">
        <f t="shared" si="4"/>
        <v>-4.5466456292546402</v>
      </c>
      <c r="G112" s="203">
        <f t="shared" si="4"/>
        <v>1.4175739451427503</v>
      </c>
      <c r="H112" s="203">
        <f t="shared" si="4"/>
        <v>4.0395081636766781</v>
      </c>
      <c r="I112" s="203">
        <f t="shared" si="4"/>
        <v>-0.5970140991646784</v>
      </c>
      <c r="J112" s="203">
        <f t="shared" si="4"/>
        <v>0.83142832480836215</v>
      </c>
      <c r="K112" s="203">
        <f t="shared" si="4"/>
        <v>2.6032303584101713</v>
      </c>
      <c r="L112" s="203">
        <f t="shared" si="4"/>
        <v>3.1675072802338287</v>
      </c>
      <c r="M112" s="203">
        <f t="shared" si="4"/>
        <v>-0.85828400591668119</v>
      </c>
      <c r="N112" s="177" t="str">
        <f t="shared" si="5"/>
        <v>12</v>
      </c>
    </row>
    <row r="113" spans="2:14" s="7" customFormat="1">
      <c r="B113" s="175" t="s">
        <v>145</v>
      </c>
      <c r="C113" s="190" t="s">
        <v>2</v>
      </c>
      <c r="D113" s="203">
        <f t="shared" si="3"/>
        <v>1.0607563801840132</v>
      </c>
      <c r="E113" s="203">
        <f t="shared" si="4"/>
        <v>-2.2646210270122364</v>
      </c>
      <c r="F113" s="203">
        <f t="shared" si="4"/>
        <v>-0.9948648177390953</v>
      </c>
      <c r="G113" s="203">
        <f t="shared" si="4"/>
        <v>1.8527062558912539</v>
      </c>
      <c r="H113" s="203">
        <f t="shared" si="4"/>
        <v>-0.28567323171192055</v>
      </c>
      <c r="I113" s="203">
        <f t="shared" si="4"/>
        <v>1.6061118221162771</v>
      </c>
      <c r="J113" s="203">
        <f t="shared" si="4"/>
        <v>0.16682211090064711</v>
      </c>
      <c r="K113" s="203">
        <f t="shared" si="4"/>
        <v>0.58074517765522937</v>
      </c>
      <c r="L113" s="203">
        <f t="shared" si="4"/>
        <v>-2.6316668495869977</v>
      </c>
      <c r="M113" s="203">
        <f t="shared" si="4"/>
        <v>0.82750137222614284</v>
      </c>
      <c r="N113" s="177" t="str">
        <f t="shared" si="5"/>
        <v>13</v>
      </c>
    </row>
    <row r="114" spans="2:14" s="7" customFormat="1">
      <c r="B114" s="175" t="s">
        <v>147</v>
      </c>
      <c r="C114" s="190" t="s">
        <v>2</v>
      </c>
      <c r="D114" s="203">
        <f t="shared" si="3"/>
        <v>-0.45386968579352144</v>
      </c>
      <c r="E114" s="203">
        <f t="shared" si="4"/>
        <v>-0.31269521012687312</v>
      </c>
      <c r="F114" s="203">
        <f t="shared" si="4"/>
        <v>-0.77896821824074913</v>
      </c>
      <c r="G114" s="203">
        <f t="shared" si="4"/>
        <v>-0.27403525073318041</v>
      </c>
      <c r="H114" s="203">
        <f t="shared" si="4"/>
        <v>-1.2516514592894812</v>
      </c>
      <c r="I114" s="203">
        <f t="shared" si="4"/>
        <v>-0.5207911012170221</v>
      </c>
      <c r="J114" s="203">
        <f t="shared" si="4"/>
        <v>-1.3282451232841184</v>
      </c>
      <c r="K114" s="203">
        <f t="shared" si="4"/>
        <v>-0.37473715830579751</v>
      </c>
      <c r="L114" s="203">
        <f t="shared" si="4"/>
        <v>2.9684685024234705</v>
      </c>
      <c r="M114" s="203">
        <f t="shared" si="4"/>
        <v>-1.2093792780327821</v>
      </c>
      <c r="N114" s="178" t="str">
        <f t="shared" si="5"/>
        <v>14</v>
      </c>
    </row>
    <row r="115" spans="2:14" s="7" customFormat="1">
      <c r="B115" s="175" t="s">
        <v>275</v>
      </c>
      <c r="C115" s="190" t="s">
        <v>2</v>
      </c>
      <c r="D115" s="203">
        <f t="shared" si="3"/>
        <v>4.9591617990411541</v>
      </c>
      <c r="E115" s="203">
        <f t="shared" ref="E115:M116" si="6">IF(E46="","",(E46-D46)/D46*100)</f>
        <v>3.5522456588941709</v>
      </c>
      <c r="F115" s="203">
        <f t="shared" si="6"/>
        <v>8.9634676579357267E-2</v>
      </c>
      <c r="G115" s="203">
        <f t="shared" si="6"/>
        <v>6.7782564196569055</v>
      </c>
      <c r="H115" s="203">
        <f t="shared" si="6"/>
        <v>1.945808491385939</v>
      </c>
      <c r="I115" s="203">
        <f t="shared" si="6"/>
        <v>-1.2007023538677701</v>
      </c>
      <c r="J115" s="203">
        <f t="shared" si="6"/>
        <v>1.4061551244766866</v>
      </c>
      <c r="K115" s="203">
        <f t="shared" si="6"/>
        <v>2.7559799565094072</v>
      </c>
      <c r="L115" s="203">
        <f t="shared" si="6"/>
        <v>-0.75396277724105853</v>
      </c>
      <c r="M115" s="203">
        <f t="shared" si="6"/>
        <v>4.0805254826824884</v>
      </c>
      <c r="N115" s="177" t="str">
        <f t="shared" si="5"/>
        <v>15</v>
      </c>
    </row>
    <row r="116" spans="2:14" s="7" customFormat="1">
      <c r="B116" s="175" t="s">
        <v>276</v>
      </c>
      <c r="C116" s="190" t="s">
        <v>2</v>
      </c>
      <c r="D116" s="203">
        <f t="shared" si="3"/>
        <v>1.1306397725152777</v>
      </c>
      <c r="E116" s="203">
        <f t="shared" si="6"/>
        <v>-3.5907340223935247</v>
      </c>
      <c r="F116" s="203">
        <f t="shared" si="6"/>
        <v>-4.316465421021352</v>
      </c>
      <c r="G116" s="203">
        <f t="shared" si="6"/>
        <v>-1.317998097234931</v>
      </c>
      <c r="H116" s="203">
        <f t="shared" si="6"/>
        <v>1.0912016113185301</v>
      </c>
      <c r="I116" s="203">
        <f t="shared" si="6"/>
        <v>1.338192862566439</v>
      </c>
      <c r="J116" s="203">
        <f t="shared" si="6"/>
        <v>-2.5796029443498694</v>
      </c>
      <c r="K116" s="203">
        <f t="shared" si="6"/>
        <v>-1.0272297407467796</v>
      </c>
      <c r="L116" s="203">
        <f t="shared" si="6"/>
        <v>-10.271051568182525</v>
      </c>
      <c r="M116" s="203">
        <f t="shared" si="6"/>
        <v>-0.37794413632316826</v>
      </c>
      <c r="N116" s="178" t="str">
        <f t="shared" si="5"/>
        <v>16</v>
      </c>
    </row>
    <row r="117" spans="2:14" s="7" customFormat="1">
      <c r="B117" s="9"/>
      <c r="C117" s="34" t="s">
        <v>115</v>
      </c>
      <c r="D117" s="34"/>
      <c r="E117" s="34"/>
      <c r="F117" s="34"/>
      <c r="G117" s="34"/>
      <c r="H117" s="34"/>
      <c r="I117" s="34"/>
      <c r="J117" s="34"/>
      <c r="K117" s="34"/>
      <c r="L117" s="34"/>
      <c r="M117" s="34"/>
      <c r="N117" s="81"/>
    </row>
    <row r="118" spans="2:14" s="7" customFormat="1">
      <c r="B118" s="8"/>
      <c r="C118" s="35" t="s">
        <v>115</v>
      </c>
      <c r="D118" s="35"/>
      <c r="E118" s="35"/>
      <c r="F118" s="35"/>
      <c r="G118" s="35"/>
      <c r="H118" s="35"/>
      <c r="I118" s="35"/>
      <c r="J118" s="35"/>
      <c r="K118" s="35"/>
      <c r="L118" s="35"/>
      <c r="M118" s="35"/>
      <c r="N118" s="82"/>
    </row>
    <row r="119" spans="2:14" s="7" customFormat="1">
      <c r="B119" s="179" t="s">
        <v>220</v>
      </c>
      <c r="C119" s="188" t="s">
        <v>2</v>
      </c>
      <c r="D119" s="203">
        <f t="shared" ref="D119:M119" si="7">IF(D50="","",(D50-C50)/C50*100)</f>
        <v>1.0220075958093864</v>
      </c>
      <c r="E119" s="203">
        <f t="shared" si="7"/>
        <v>3.8288248199315063</v>
      </c>
      <c r="F119" s="203">
        <f t="shared" si="7"/>
        <v>-1.6653389864304271</v>
      </c>
      <c r="G119" s="203">
        <f t="shared" si="7"/>
        <v>-1.1692033778854833</v>
      </c>
      <c r="H119" s="203">
        <f t="shared" si="7"/>
        <v>3.1845026907413878</v>
      </c>
      <c r="I119" s="203">
        <f t="shared" si="7"/>
        <v>4.0303791857402453</v>
      </c>
      <c r="J119" s="203">
        <f t="shared" si="7"/>
        <v>2.3983879360931808</v>
      </c>
      <c r="K119" s="203">
        <f t="shared" si="7"/>
        <v>-5.6556189815406031</v>
      </c>
      <c r="L119" s="203">
        <f t="shared" si="7"/>
        <v>0.77837558476791324</v>
      </c>
      <c r="M119" s="203">
        <f t="shared" si="7"/>
        <v>4.568271307576385</v>
      </c>
      <c r="N119" s="178" t="str">
        <f t="shared" si="5"/>
        <v>17</v>
      </c>
    </row>
    <row r="120" spans="2:14" s="7" customFormat="1">
      <c r="B120" s="9"/>
      <c r="C120" s="95" t="s">
        <v>115</v>
      </c>
      <c r="D120" s="34"/>
      <c r="E120" s="34"/>
      <c r="F120" s="34"/>
      <c r="G120" s="34"/>
      <c r="H120" s="34"/>
      <c r="I120" s="34"/>
      <c r="J120" s="34"/>
      <c r="K120" s="34"/>
      <c r="L120" s="34"/>
      <c r="M120" s="34"/>
      <c r="N120" s="81"/>
    </row>
    <row r="121" spans="2:14" s="7" customFormat="1">
      <c r="B121" s="8"/>
      <c r="C121" s="93" t="s">
        <v>115</v>
      </c>
      <c r="D121" s="36"/>
      <c r="E121" s="36"/>
      <c r="F121" s="36"/>
      <c r="G121" s="36"/>
      <c r="H121" s="36"/>
      <c r="I121" s="36"/>
      <c r="J121" s="36"/>
      <c r="K121" s="36"/>
      <c r="L121" s="36"/>
      <c r="M121" s="36"/>
      <c r="N121" s="80"/>
    </row>
    <row r="122" spans="2:14" s="7" customFormat="1">
      <c r="B122" s="175" t="s">
        <v>150</v>
      </c>
      <c r="C122" s="188" t="s">
        <v>2</v>
      </c>
      <c r="D122" s="203">
        <f t="shared" ref="D122:M122" si="8">IF(D53="","",(D53-C53)/C53*100)</f>
        <v>-0.47378889575899347</v>
      </c>
      <c r="E122" s="203">
        <f t="shared" si="8"/>
        <v>1.6743886647555033</v>
      </c>
      <c r="F122" s="203">
        <f t="shared" si="8"/>
        <v>-0.12220439052400653</v>
      </c>
      <c r="G122" s="203">
        <f t="shared" si="8"/>
        <v>5.6120643905890679</v>
      </c>
      <c r="H122" s="203">
        <f t="shared" si="8"/>
        <v>-0.70837346286448089</v>
      </c>
      <c r="I122" s="203">
        <f t="shared" si="8"/>
        <v>4.061263363580772</v>
      </c>
      <c r="J122" s="203">
        <f t="shared" si="8"/>
        <v>2.1141649048625792</v>
      </c>
      <c r="K122" s="203">
        <f t="shared" si="8"/>
        <v>-6.2627745917091664</v>
      </c>
      <c r="L122" s="203">
        <f t="shared" si="8"/>
        <v>3.6101643485685653</v>
      </c>
      <c r="M122" s="203">
        <f t="shared" si="8"/>
        <v>-5.0270045700041548</v>
      </c>
      <c r="N122" s="178" t="str">
        <f t="shared" si="5"/>
        <v>18</v>
      </c>
    </row>
    <row r="123" spans="2:14" s="7" customFormat="1">
      <c r="B123" s="175" t="s">
        <v>151</v>
      </c>
      <c r="C123" s="188" t="s">
        <v>2</v>
      </c>
      <c r="D123" s="203">
        <f t="shared" ref="D123:M123" si="9">IF(D54="","",(D54-C54)/C54*100)</f>
        <v>18.412511065210975</v>
      </c>
      <c r="E123" s="203">
        <f t="shared" si="9"/>
        <v>-1.4007108476399073</v>
      </c>
      <c r="F123" s="203">
        <f t="shared" si="9"/>
        <v>-0.34717141755011371</v>
      </c>
      <c r="G123" s="203">
        <f t="shared" si="9"/>
        <v>2.5641367895565819</v>
      </c>
      <c r="H123" s="203">
        <f t="shared" si="9"/>
        <v>9.6409375447363974</v>
      </c>
      <c r="I123" s="203">
        <f t="shared" si="9"/>
        <v>11.056773534962669</v>
      </c>
      <c r="J123" s="203">
        <f t="shared" si="9"/>
        <v>25.064663004211113</v>
      </c>
      <c r="K123" s="203">
        <f t="shared" si="9"/>
        <v>-20.889131976788907</v>
      </c>
      <c r="L123" s="203">
        <f t="shared" si="9"/>
        <v>-9.1282272874581398</v>
      </c>
      <c r="M123" s="203">
        <f t="shared" si="9"/>
        <v>-1.1459819305753687</v>
      </c>
      <c r="N123" s="178" t="str">
        <f t="shared" si="5"/>
        <v>19</v>
      </c>
    </row>
    <row r="124" spans="2:14" s="7" customFormat="1">
      <c r="B124" s="9"/>
      <c r="C124" s="95"/>
      <c r="D124" s="34"/>
      <c r="E124" s="34"/>
      <c r="F124" s="34"/>
      <c r="G124" s="34"/>
      <c r="H124" s="34"/>
      <c r="I124" s="34"/>
      <c r="J124" s="34"/>
      <c r="K124" s="34"/>
      <c r="L124" s="34"/>
      <c r="M124" s="34"/>
      <c r="N124" s="81"/>
    </row>
    <row r="125" spans="2:14" s="7" customFormat="1">
      <c r="B125" s="11"/>
      <c r="C125" s="96" t="s">
        <v>115</v>
      </c>
      <c r="D125" s="35"/>
      <c r="E125" s="35"/>
      <c r="F125" s="35"/>
      <c r="G125" s="35"/>
      <c r="H125" s="35"/>
      <c r="I125" s="35"/>
      <c r="J125" s="35"/>
      <c r="K125" s="35"/>
      <c r="L125" s="35"/>
      <c r="M125" s="35"/>
      <c r="N125" s="82"/>
    </row>
    <row r="126" spans="2:14" s="7" customFormat="1">
      <c r="B126" s="175" t="s">
        <v>222</v>
      </c>
      <c r="C126" s="188" t="s">
        <v>2</v>
      </c>
      <c r="D126" s="203">
        <f t="shared" ref="D126:M126" si="10">IF(D57="","",(D57-C57)/C57*100)</f>
        <v>0.91146699542951171</v>
      </c>
      <c r="E126" s="203">
        <f t="shared" si="10"/>
        <v>3.8342464520718567</v>
      </c>
      <c r="F126" s="203">
        <f t="shared" si="10"/>
        <v>-1.6521678464158269</v>
      </c>
      <c r="G126" s="203">
        <f t="shared" si="10"/>
        <v>-1.0818694753626472</v>
      </c>
      <c r="H126" s="203">
        <f t="shared" si="10"/>
        <v>3.0564222386632496</v>
      </c>
      <c r="I126" s="203">
        <f t="shared" si="10"/>
        <v>3.9587538062277905</v>
      </c>
      <c r="J126" s="203">
        <f t="shared" si="10"/>
        <v>2.1410911455929704</v>
      </c>
      <c r="K126" s="203">
        <f t="shared" si="10"/>
        <v>-5.451026522635086</v>
      </c>
      <c r="L126" s="203">
        <f t="shared" si="10"/>
        <v>0.95202645288062648</v>
      </c>
      <c r="M126" s="203">
        <f t="shared" si="10"/>
        <v>4.4733801163255347</v>
      </c>
      <c r="N126" s="178" t="str">
        <f t="shared" si="5"/>
        <v>20</v>
      </c>
    </row>
    <row r="127" spans="2:14" s="7" customFormat="1">
      <c r="B127" s="9"/>
      <c r="C127" s="95" t="s">
        <v>115</v>
      </c>
      <c r="D127" s="40"/>
      <c r="E127" s="40"/>
      <c r="F127" s="40"/>
      <c r="G127" s="40"/>
      <c r="H127" s="40"/>
      <c r="I127" s="40"/>
      <c r="J127" s="40"/>
      <c r="K127" s="40"/>
      <c r="L127" s="40"/>
      <c r="M127" s="40"/>
      <c r="N127" s="30"/>
    </row>
    <row r="128" spans="2:14" s="7" customFormat="1">
      <c r="B128" s="175" t="s">
        <v>53</v>
      </c>
      <c r="C128" s="93" t="s">
        <v>115</v>
      </c>
      <c r="D128" s="70"/>
      <c r="E128" s="70"/>
      <c r="F128" s="70"/>
      <c r="G128" s="70"/>
      <c r="H128" s="70"/>
      <c r="I128" s="70"/>
      <c r="J128" s="70"/>
      <c r="K128" s="70"/>
      <c r="L128" s="70"/>
      <c r="M128" s="70"/>
      <c r="N128" s="31"/>
    </row>
    <row r="129" spans="1:14" s="7" customFormat="1">
      <c r="B129" s="175" t="s">
        <v>54</v>
      </c>
      <c r="C129" s="190" t="s">
        <v>2</v>
      </c>
      <c r="D129" s="203">
        <f>IF(D63="","",(D63-C63)/C63*100)</f>
        <v>-2.496125804740559E-2</v>
      </c>
      <c r="E129" s="203">
        <f t="shared" ref="E129:M129" si="11">IF(E63="","",(E63-D63)/D63*100)</f>
        <v>-5.0444733420026004</v>
      </c>
      <c r="F129" s="203">
        <f t="shared" si="11"/>
        <v>-7.7829878609930319</v>
      </c>
      <c r="G129" s="203">
        <f t="shared" si="11"/>
        <v>-3.3669153637789289</v>
      </c>
      <c r="H129" s="203">
        <f t="shared" si="11"/>
        <v>-11.76325948511151</v>
      </c>
      <c r="I129" s="203">
        <f t="shared" si="11"/>
        <v>-3.3314755468858857</v>
      </c>
      <c r="J129" s="203">
        <f t="shared" si="11"/>
        <v>-3.789331065596218</v>
      </c>
      <c r="K129" s="203">
        <f t="shared" si="11"/>
        <v>0.9228464419475656</v>
      </c>
      <c r="L129" s="203">
        <f t="shared" si="11"/>
        <v>-14.906629456996109</v>
      </c>
      <c r="M129" s="203">
        <f t="shared" si="11"/>
        <v>12.905589281976134</v>
      </c>
      <c r="N129" s="28"/>
    </row>
    <row r="130" spans="1:14" s="7" customFormat="1">
      <c r="B130" s="175" t="s">
        <v>55</v>
      </c>
      <c r="C130" s="190" t="s">
        <v>2</v>
      </c>
      <c r="D130" s="203">
        <f>IF(D64="","",(D64-C64)/C64*100)</f>
        <v>1.1301438753183732</v>
      </c>
      <c r="E130" s="203">
        <f t="shared" ref="E130:M130" si="12">IF(E64="","",(E64-D64)/D64*100)</f>
        <v>7.0817935557631033</v>
      </c>
      <c r="F130" s="203">
        <f t="shared" si="12"/>
        <v>-2.2760306195176847</v>
      </c>
      <c r="G130" s="203">
        <f t="shared" si="12"/>
        <v>-5.0690980104767771</v>
      </c>
      <c r="H130" s="203">
        <f t="shared" si="12"/>
        <v>9.5751923312700118</v>
      </c>
      <c r="I130" s="203">
        <f t="shared" si="12"/>
        <v>7.3096725548726562</v>
      </c>
      <c r="J130" s="203">
        <f t="shared" si="12"/>
        <v>6.2144376448594114</v>
      </c>
      <c r="K130" s="203">
        <f t="shared" si="12"/>
        <v>-12.76759428079813</v>
      </c>
      <c r="L130" s="203">
        <f t="shared" si="12"/>
        <v>11.190144088780336</v>
      </c>
      <c r="M130" s="203">
        <f t="shared" si="12"/>
        <v>9.6704195968155791</v>
      </c>
      <c r="N130" s="28"/>
    </row>
    <row r="131" spans="1:14" s="7" customFormat="1">
      <c r="B131" s="181" t="s">
        <v>56</v>
      </c>
      <c r="C131" s="204" t="s">
        <v>2</v>
      </c>
      <c r="D131" s="205">
        <f>IF(D65="","",(D65-C65)/C65*100)</f>
        <v>0.96864634251586057</v>
      </c>
      <c r="E131" s="205">
        <f t="shared" ref="E131:M131" si="13">IF(E65="","",(E65-D65)/D65*100)</f>
        <v>1.7934569165331249</v>
      </c>
      <c r="F131" s="205">
        <f t="shared" si="13"/>
        <v>-1.1136140850522649</v>
      </c>
      <c r="G131" s="205">
        <f t="shared" si="13"/>
        <v>1.5850953184353576</v>
      </c>
      <c r="H131" s="205">
        <f t="shared" si="13"/>
        <v>-1.0590735603252279</v>
      </c>
      <c r="I131" s="205">
        <f t="shared" si="13"/>
        <v>1.6776847222986411</v>
      </c>
      <c r="J131" s="205">
        <f t="shared" si="13"/>
        <v>-0.50658207298548519</v>
      </c>
      <c r="K131" s="205">
        <f t="shared" si="13"/>
        <v>9.3361244633869758E-3</v>
      </c>
      <c r="L131" s="205">
        <f t="shared" si="13"/>
        <v>-6.1706449974606397</v>
      </c>
      <c r="M131" s="205">
        <f t="shared" si="13"/>
        <v>0.24457644097693659</v>
      </c>
      <c r="N131" s="37"/>
    </row>
    <row r="132" spans="1:14" s="23" customFormat="1">
      <c r="A132" s="7"/>
      <c r="B132" s="38"/>
      <c r="C132" s="27"/>
      <c r="D132" s="27"/>
      <c r="E132" s="27"/>
      <c r="F132" s="27"/>
      <c r="G132" s="91"/>
      <c r="H132" s="91"/>
      <c r="I132" s="91"/>
      <c r="J132" s="91"/>
      <c r="K132" s="91"/>
      <c r="L132" s="91"/>
      <c r="M132" s="91"/>
      <c r="N132" s="38"/>
    </row>
    <row r="133" spans="1:14" s="23" customFormat="1">
      <c r="A133" s="7"/>
      <c r="B133" s="183" t="s">
        <v>90</v>
      </c>
      <c r="C133" s="27"/>
      <c r="D133" s="27"/>
      <c r="E133" s="27"/>
      <c r="F133" s="27"/>
      <c r="G133" s="91"/>
      <c r="H133" s="91"/>
      <c r="I133" s="91"/>
      <c r="J133" s="91"/>
      <c r="K133" s="91"/>
      <c r="L133" s="91"/>
      <c r="M133" s="91"/>
      <c r="N133" s="38"/>
    </row>
    <row r="134" spans="1:14" s="23" customFormat="1">
      <c r="A134" s="7"/>
      <c r="B134" s="183" t="s">
        <v>91</v>
      </c>
      <c r="C134" s="27"/>
      <c r="D134" s="27"/>
      <c r="E134" s="27"/>
      <c r="F134" s="27"/>
      <c r="G134" s="91"/>
      <c r="H134" s="91"/>
      <c r="I134" s="91"/>
      <c r="J134" s="91"/>
      <c r="K134" s="91"/>
      <c r="L134" s="91"/>
      <c r="M134" s="91"/>
      <c r="N134" s="38"/>
    </row>
    <row r="135" spans="1:14" s="23" customFormat="1">
      <c r="A135" s="7"/>
      <c r="B135" s="183" t="s">
        <v>219</v>
      </c>
      <c r="G135" s="38"/>
      <c r="H135" s="38"/>
      <c r="I135" s="38"/>
      <c r="J135" s="38"/>
      <c r="K135" s="38"/>
      <c r="L135" s="38"/>
      <c r="M135" s="38"/>
    </row>
  </sheetData>
  <phoneticPr fontId="3"/>
  <pageMargins left="0.70866141732283472" right="0.31496062992125984" top="0.9055118110236221" bottom="0.51181102362204722" header="0.70866141732283472" footer="0.19685039370078741"/>
  <pageSetup paperSize="9" scale="55" firstPageNumber="28" fitToWidth="2" fitToHeight="0" pageOrder="overThenDown" orientation="portrait" useFirstPageNumber="1" horizontalDpi="300" verticalDpi="300" r:id="rId1"/>
  <headerFooter alignWithMargins="0"/>
  <rowBreaks count="1" manualBreakCount="1">
    <brk id="70"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4"/>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7.25"/>
  <cols>
    <col min="1" max="1" width="3.875" style="1" customWidth="1"/>
    <col min="2" max="2" width="55.625" style="1" customWidth="1"/>
    <col min="3" max="6" width="15.875" style="1" customWidth="1"/>
    <col min="7" max="13" width="15.875" style="13" customWidth="1"/>
    <col min="14" max="14" width="6.75" style="7" bestFit="1" customWidth="1"/>
    <col min="15" max="16384" width="9" style="1"/>
  </cols>
  <sheetData>
    <row r="1" spans="2:14">
      <c r="B1" s="2"/>
    </row>
    <row r="2" spans="2:14" s="22" customFormat="1" ht="30" customHeight="1">
      <c r="B2" s="198" t="s">
        <v>59</v>
      </c>
      <c r="G2" s="25"/>
      <c r="H2" s="25"/>
      <c r="I2" s="25"/>
      <c r="J2" s="25"/>
      <c r="K2" s="25"/>
      <c r="L2" s="25"/>
      <c r="M2" s="25"/>
      <c r="N2" s="65"/>
    </row>
    <row r="3" spans="2:14">
      <c r="B3" s="5"/>
      <c r="C3" s="170" t="s">
        <v>33</v>
      </c>
      <c r="D3" s="6"/>
      <c r="E3" s="6"/>
      <c r="F3" s="6"/>
      <c r="G3" s="6"/>
      <c r="H3" s="6"/>
      <c r="I3" s="6"/>
      <c r="J3" s="6"/>
      <c r="K3" s="6"/>
      <c r="L3" s="6"/>
      <c r="M3" s="171" t="s">
        <v>323</v>
      </c>
    </row>
    <row r="4" spans="2:14" s="7" customFormat="1" ht="30" customHeight="1">
      <c r="B4" s="172" t="s">
        <v>334</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174" t="s">
        <v>36</v>
      </c>
    </row>
    <row r="5" spans="2:14" s="7" customFormat="1">
      <c r="B5" s="8"/>
      <c r="C5" s="29"/>
      <c r="D5" s="29"/>
      <c r="E5" s="29"/>
      <c r="F5" s="29"/>
      <c r="G5" s="12"/>
      <c r="H5" s="12"/>
      <c r="I5" s="12"/>
      <c r="J5" s="12"/>
      <c r="K5" s="12"/>
      <c r="L5" s="12"/>
      <c r="M5" s="12"/>
      <c r="N5" s="28"/>
    </row>
    <row r="6" spans="2:14" s="7" customFormat="1">
      <c r="B6" s="175" t="s">
        <v>260</v>
      </c>
      <c r="C6" s="189">
        <v>86.5</v>
      </c>
      <c r="D6" s="189">
        <v>88.7</v>
      </c>
      <c r="E6" s="189">
        <v>86.2</v>
      </c>
      <c r="F6" s="189">
        <v>88.4</v>
      </c>
      <c r="G6" s="189">
        <v>101.4</v>
      </c>
      <c r="H6" s="189">
        <v>122</v>
      </c>
      <c r="I6" s="189">
        <v>127.6</v>
      </c>
      <c r="J6" s="189">
        <v>120.3</v>
      </c>
      <c r="K6" s="189">
        <v>116.9</v>
      </c>
      <c r="L6" s="189">
        <v>123.7</v>
      </c>
      <c r="M6" s="189">
        <v>110.5</v>
      </c>
      <c r="N6" s="177">
        <v>1</v>
      </c>
    </row>
    <row r="7" spans="2:14" s="7" customFormat="1">
      <c r="B7" s="175" t="s">
        <v>261</v>
      </c>
      <c r="C7" s="189">
        <v>85.4</v>
      </c>
      <c r="D7" s="189">
        <v>94.1</v>
      </c>
      <c r="E7" s="189">
        <v>88.6</v>
      </c>
      <c r="F7" s="189">
        <v>86.7</v>
      </c>
      <c r="G7" s="189">
        <v>102.1</v>
      </c>
      <c r="H7" s="189">
        <v>123.3</v>
      </c>
      <c r="I7" s="189">
        <v>121.1</v>
      </c>
      <c r="J7" s="189">
        <v>119.7</v>
      </c>
      <c r="K7" s="189">
        <v>113.4</v>
      </c>
      <c r="L7" s="189">
        <v>116.6</v>
      </c>
      <c r="M7" s="189">
        <v>101.5</v>
      </c>
      <c r="N7" s="178" t="s">
        <v>50</v>
      </c>
    </row>
    <row r="8" spans="2:14" s="7" customFormat="1">
      <c r="B8" s="175" t="s">
        <v>262</v>
      </c>
      <c r="C8" s="189">
        <v>95.1</v>
      </c>
      <c r="D8" s="189">
        <v>93.5</v>
      </c>
      <c r="E8" s="189">
        <v>110</v>
      </c>
      <c r="F8" s="189">
        <v>100.8</v>
      </c>
      <c r="G8" s="189">
        <v>97.9</v>
      </c>
      <c r="H8" s="189">
        <v>107.8</v>
      </c>
      <c r="I8" s="189">
        <v>113.3</v>
      </c>
      <c r="J8" s="189">
        <v>116.5</v>
      </c>
      <c r="K8" s="189">
        <v>111.7</v>
      </c>
      <c r="L8" s="189">
        <v>113.8</v>
      </c>
      <c r="M8" s="189">
        <v>140.4</v>
      </c>
      <c r="N8" s="178" t="s">
        <v>51</v>
      </c>
    </row>
    <row r="9" spans="2:14" s="7" customFormat="1">
      <c r="B9" s="175" t="s">
        <v>263</v>
      </c>
      <c r="C9" s="189">
        <v>85.2</v>
      </c>
      <c r="D9" s="189">
        <v>75.8</v>
      </c>
      <c r="E9" s="189">
        <v>77.2</v>
      </c>
      <c r="F9" s="189">
        <v>89.4</v>
      </c>
      <c r="G9" s="189">
        <v>100.7</v>
      </c>
      <c r="H9" s="189">
        <v>122</v>
      </c>
      <c r="I9" s="189">
        <v>147.1</v>
      </c>
      <c r="J9" s="189">
        <v>123.9</v>
      </c>
      <c r="K9" s="189">
        <v>129.19999999999999</v>
      </c>
      <c r="L9" s="189">
        <v>150.19999999999999</v>
      </c>
      <c r="M9" s="189">
        <v>133.1</v>
      </c>
      <c r="N9" s="178" t="s">
        <v>52</v>
      </c>
    </row>
    <row r="10" spans="2:14" s="7" customFormat="1">
      <c r="B10" s="175" t="s">
        <v>125</v>
      </c>
      <c r="C10" s="189">
        <v>81.5</v>
      </c>
      <c r="D10" s="189">
        <v>83.9</v>
      </c>
      <c r="E10" s="189">
        <v>87.4</v>
      </c>
      <c r="F10" s="189">
        <v>96.9</v>
      </c>
      <c r="G10" s="189">
        <v>97.3</v>
      </c>
      <c r="H10" s="189">
        <v>94.6</v>
      </c>
      <c r="I10" s="189">
        <v>96</v>
      </c>
      <c r="J10" s="189">
        <v>100.5</v>
      </c>
      <c r="K10" s="189">
        <v>100.6</v>
      </c>
      <c r="L10" s="189">
        <v>103.5</v>
      </c>
      <c r="M10" s="189">
        <v>118.6</v>
      </c>
      <c r="N10" s="177" t="s">
        <v>178</v>
      </c>
    </row>
    <row r="11" spans="2:14" s="7" customFormat="1">
      <c r="B11" s="175" t="s">
        <v>126</v>
      </c>
      <c r="C11" s="189">
        <v>91.5</v>
      </c>
      <c r="D11" s="189">
        <v>91.2</v>
      </c>
      <c r="E11" s="189">
        <v>92.5</v>
      </c>
      <c r="F11" s="189">
        <v>91.3</v>
      </c>
      <c r="G11" s="189">
        <v>101.1</v>
      </c>
      <c r="H11" s="189">
        <v>99.2</v>
      </c>
      <c r="I11" s="189">
        <v>97.7</v>
      </c>
      <c r="J11" s="189">
        <v>93.9</v>
      </c>
      <c r="K11" s="189">
        <v>91.9</v>
      </c>
      <c r="L11" s="189">
        <v>92.9</v>
      </c>
      <c r="M11" s="189">
        <v>87.2</v>
      </c>
      <c r="N11" s="178" t="s">
        <v>179</v>
      </c>
    </row>
    <row r="12" spans="2:14" s="7" customFormat="1">
      <c r="B12" s="175" t="s">
        <v>264</v>
      </c>
      <c r="C12" s="189">
        <v>98.3</v>
      </c>
      <c r="D12" s="189">
        <v>96.3</v>
      </c>
      <c r="E12" s="189">
        <v>94.6</v>
      </c>
      <c r="F12" s="189">
        <v>95.9</v>
      </c>
      <c r="G12" s="189">
        <v>102.2</v>
      </c>
      <c r="H12" s="189">
        <v>102.4</v>
      </c>
      <c r="I12" s="189">
        <v>100</v>
      </c>
      <c r="J12" s="189">
        <v>99.4</v>
      </c>
      <c r="K12" s="189">
        <v>101.2</v>
      </c>
      <c r="L12" s="189">
        <v>103.8</v>
      </c>
      <c r="M12" s="189">
        <v>99.5</v>
      </c>
      <c r="N12" s="178" t="s">
        <v>40</v>
      </c>
    </row>
    <row r="13" spans="2:14" s="7" customFormat="1">
      <c r="B13" s="175" t="s">
        <v>216</v>
      </c>
      <c r="C13" s="189">
        <v>91.5</v>
      </c>
      <c r="D13" s="189">
        <v>92.6</v>
      </c>
      <c r="E13" s="189">
        <v>91.9</v>
      </c>
      <c r="F13" s="189">
        <v>95</v>
      </c>
      <c r="G13" s="189">
        <v>100.7</v>
      </c>
      <c r="H13" s="189">
        <v>105.7</v>
      </c>
      <c r="I13" s="189">
        <v>101.8</v>
      </c>
      <c r="J13" s="189">
        <v>95</v>
      </c>
      <c r="K13" s="189">
        <v>100.4</v>
      </c>
      <c r="L13" s="189">
        <v>103</v>
      </c>
      <c r="M13" s="189">
        <v>93.4</v>
      </c>
      <c r="N13" s="178" t="s">
        <v>41</v>
      </c>
    </row>
    <row r="14" spans="2:14" s="7" customFormat="1">
      <c r="B14" s="175" t="s">
        <v>217</v>
      </c>
      <c r="C14" s="189">
        <v>105.3</v>
      </c>
      <c r="D14" s="189">
        <v>107.9</v>
      </c>
      <c r="E14" s="189">
        <v>97.9</v>
      </c>
      <c r="F14" s="189">
        <v>96.4</v>
      </c>
      <c r="G14" s="189">
        <v>100.3</v>
      </c>
      <c r="H14" s="189">
        <v>107.2</v>
      </c>
      <c r="I14" s="189">
        <v>98.4</v>
      </c>
      <c r="J14" s="189">
        <v>95.2</v>
      </c>
      <c r="K14" s="189">
        <v>107.8</v>
      </c>
      <c r="L14" s="189">
        <v>120.1</v>
      </c>
      <c r="M14" s="189">
        <v>108.2</v>
      </c>
      <c r="N14" s="178" t="s">
        <v>120</v>
      </c>
    </row>
    <row r="15" spans="2:14" s="7" customFormat="1">
      <c r="B15" s="175" t="s">
        <v>265</v>
      </c>
      <c r="C15" s="189">
        <v>101.3</v>
      </c>
      <c r="D15" s="189">
        <v>95.5</v>
      </c>
      <c r="E15" s="189">
        <v>94.1</v>
      </c>
      <c r="F15" s="189">
        <v>93.7</v>
      </c>
      <c r="G15" s="189">
        <v>100.4</v>
      </c>
      <c r="H15" s="189">
        <v>97</v>
      </c>
      <c r="I15" s="189">
        <v>94.3</v>
      </c>
      <c r="J15" s="189">
        <v>84.8</v>
      </c>
      <c r="K15" s="189">
        <v>82.9</v>
      </c>
      <c r="L15" s="189">
        <v>84</v>
      </c>
      <c r="M15" s="189">
        <v>74.8</v>
      </c>
      <c r="N15" s="178" t="s">
        <v>42</v>
      </c>
    </row>
    <row r="16" spans="2:14" s="7" customFormat="1">
      <c r="B16" s="175" t="s">
        <v>266</v>
      </c>
      <c r="C16" s="189">
        <v>50.1</v>
      </c>
      <c r="D16" s="189">
        <v>36</v>
      </c>
      <c r="E16" s="189">
        <v>29.3</v>
      </c>
      <c r="F16" s="189">
        <v>36.4</v>
      </c>
      <c r="G16" s="189">
        <v>112.5</v>
      </c>
      <c r="H16" s="189">
        <v>115</v>
      </c>
      <c r="I16" s="189">
        <v>118.8</v>
      </c>
      <c r="J16" s="189">
        <v>117.1</v>
      </c>
      <c r="K16" s="189">
        <v>119.7</v>
      </c>
      <c r="L16" s="189">
        <v>116.3</v>
      </c>
      <c r="M16" s="189">
        <v>119.8</v>
      </c>
      <c r="N16" s="178" t="s">
        <v>43</v>
      </c>
    </row>
    <row r="17" spans="2:14" s="7" customFormat="1">
      <c r="B17" s="175" t="s">
        <v>267</v>
      </c>
      <c r="C17" s="189">
        <v>95.9</v>
      </c>
      <c r="D17" s="189">
        <v>94.3</v>
      </c>
      <c r="E17" s="189">
        <v>91.7</v>
      </c>
      <c r="F17" s="189">
        <v>92.5</v>
      </c>
      <c r="G17" s="189">
        <v>101.1</v>
      </c>
      <c r="H17" s="189">
        <v>101.3</v>
      </c>
      <c r="I17" s="189">
        <v>98.3</v>
      </c>
      <c r="J17" s="189">
        <v>104.8</v>
      </c>
      <c r="K17" s="189">
        <v>109</v>
      </c>
      <c r="L17" s="189">
        <v>114.4</v>
      </c>
      <c r="M17" s="189">
        <v>103.9</v>
      </c>
      <c r="N17" s="178" t="s">
        <v>44</v>
      </c>
    </row>
    <row r="18" spans="2:14" s="7" customFormat="1">
      <c r="B18" s="175" t="s">
        <v>177</v>
      </c>
      <c r="C18" s="189">
        <v>83.2</v>
      </c>
      <c r="D18" s="189">
        <v>83.8</v>
      </c>
      <c r="E18" s="189">
        <v>77.099999999999994</v>
      </c>
      <c r="F18" s="189">
        <v>86.3</v>
      </c>
      <c r="G18" s="189">
        <v>105.2</v>
      </c>
      <c r="H18" s="189">
        <v>104.9</v>
      </c>
      <c r="I18" s="189">
        <v>108</v>
      </c>
      <c r="J18" s="189">
        <v>115.6</v>
      </c>
      <c r="K18" s="189">
        <v>116.4</v>
      </c>
      <c r="L18" s="189">
        <v>122.1</v>
      </c>
      <c r="M18" s="189">
        <v>127.7</v>
      </c>
      <c r="N18" s="178" t="s">
        <v>199</v>
      </c>
    </row>
    <row r="19" spans="2:14" s="7" customFormat="1">
      <c r="B19" s="175" t="s">
        <v>268</v>
      </c>
      <c r="C19" s="189">
        <v>78.8</v>
      </c>
      <c r="D19" s="189">
        <v>88.8</v>
      </c>
      <c r="E19" s="189">
        <v>90.4</v>
      </c>
      <c r="F19" s="189">
        <v>94.1</v>
      </c>
      <c r="G19" s="189">
        <v>102.6</v>
      </c>
      <c r="H19" s="189">
        <v>106</v>
      </c>
      <c r="I19" s="189">
        <v>102.6</v>
      </c>
      <c r="J19" s="189">
        <v>104.4</v>
      </c>
      <c r="K19" s="189">
        <v>108.9</v>
      </c>
      <c r="L19" s="189">
        <v>112.5</v>
      </c>
      <c r="M19" s="189">
        <v>100.3</v>
      </c>
      <c r="N19" s="178" t="s">
        <v>45</v>
      </c>
    </row>
    <row r="20" spans="2:14" s="7" customFormat="1">
      <c r="B20" s="175" t="s">
        <v>135</v>
      </c>
      <c r="C20" s="189">
        <v>86.7</v>
      </c>
      <c r="D20" s="189">
        <v>92.6</v>
      </c>
      <c r="E20" s="189">
        <v>94.6</v>
      </c>
      <c r="F20" s="189">
        <v>95.6</v>
      </c>
      <c r="G20" s="189">
        <v>101.3</v>
      </c>
      <c r="H20" s="189">
        <v>102.4</v>
      </c>
      <c r="I20" s="189">
        <v>99.4</v>
      </c>
      <c r="J20" s="189">
        <v>97.4</v>
      </c>
      <c r="K20" s="189">
        <v>96.9</v>
      </c>
      <c r="L20" s="189">
        <v>97.5</v>
      </c>
      <c r="M20" s="189">
        <v>90.5</v>
      </c>
      <c r="N20" s="178" t="s">
        <v>198</v>
      </c>
    </row>
    <row r="21" spans="2:14" s="7" customFormat="1">
      <c r="B21" s="175" t="s">
        <v>136</v>
      </c>
      <c r="C21" s="189">
        <v>118.3</v>
      </c>
      <c r="D21" s="189">
        <v>106.1</v>
      </c>
      <c r="E21" s="189">
        <v>113</v>
      </c>
      <c r="F21" s="189">
        <v>95.4</v>
      </c>
      <c r="G21" s="189">
        <v>97.5</v>
      </c>
      <c r="H21" s="189">
        <v>91.3</v>
      </c>
      <c r="I21" s="189">
        <v>95.5</v>
      </c>
      <c r="J21" s="189">
        <v>88.4</v>
      </c>
      <c r="K21" s="189">
        <v>74.599999999999994</v>
      </c>
      <c r="L21" s="189">
        <v>71.7</v>
      </c>
      <c r="M21" s="189">
        <v>67.2</v>
      </c>
      <c r="N21" s="178" t="s">
        <v>197</v>
      </c>
    </row>
    <row r="22" spans="2:14" s="7" customFormat="1">
      <c r="B22" s="175" t="s">
        <v>269</v>
      </c>
      <c r="C22" s="189">
        <v>104.6</v>
      </c>
      <c r="D22" s="189">
        <v>101.6</v>
      </c>
      <c r="E22" s="189">
        <v>102.3</v>
      </c>
      <c r="F22" s="189">
        <v>96.8</v>
      </c>
      <c r="G22" s="189">
        <v>101.7</v>
      </c>
      <c r="H22" s="189">
        <v>96.8</v>
      </c>
      <c r="I22" s="189">
        <v>88.8</v>
      </c>
      <c r="J22" s="189">
        <v>87.6</v>
      </c>
      <c r="K22" s="189">
        <v>84.5</v>
      </c>
      <c r="L22" s="189">
        <v>85.1</v>
      </c>
      <c r="M22" s="189">
        <v>76.3</v>
      </c>
      <c r="N22" s="178" t="s">
        <v>196</v>
      </c>
    </row>
    <row r="23" spans="2:14" s="7" customFormat="1">
      <c r="B23" s="175" t="s">
        <v>138</v>
      </c>
      <c r="C23" s="189">
        <v>99</v>
      </c>
      <c r="D23" s="189">
        <v>95.2</v>
      </c>
      <c r="E23" s="189">
        <v>95.3</v>
      </c>
      <c r="F23" s="189">
        <v>96.4</v>
      </c>
      <c r="G23" s="189">
        <v>102.5</v>
      </c>
      <c r="H23" s="189">
        <v>100.7</v>
      </c>
      <c r="I23" s="189">
        <v>97.4</v>
      </c>
      <c r="J23" s="189">
        <v>96.2</v>
      </c>
      <c r="K23" s="189">
        <v>95.3</v>
      </c>
      <c r="L23" s="189">
        <v>94.6</v>
      </c>
      <c r="M23" s="189">
        <v>94.4</v>
      </c>
      <c r="N23" s="178" t="s">
        <v>195</v>
      </c>
    </row>
    <row r="24" spans="2:14" s="7" customFormat="1">
      <c r="B24" s="175" t="s">
        <v>270</v>
      </c>
      <c r="C24" s="189">
        <v>76.8</v>
      </c>
      <c r="D24" s="189">
        <v>84</v>
      </c>
      <c r="E24" s="189">
        <v>91.9</v>
      </c>
      <c r="F24" s="189">
        <v>94.1</v>
      </c>
      <c r="G24" s="189">
        <v>100.1</v>
      </c>
      <c r="H24" s="189">
        <v>96.5</v>
      </c>
      <c r="I24" s="189">
        <v>93.3</v>
      </c>
      <c r="J24" s="189">
        <v>89.2</v>
      </c>
      <c r="K24" s="189">
        <v>85.1</v>
      </c>
      <c r="L24" s="189">
        <v>86.8</v>
      </c>
      <c r="M24" s="189">
        <v>81.3</v>
      </c>
      <c r="N24" s="178" t="s">
        <v>47</v>
      </c>
    </row>
    <row r="25" spans="2:14" s="7" customFormat="1">
      <c r="B25" s="175" t="s">
        <v>225</v>
      </c>
      <c r="C25" s="189">
        <v>104.6</v>
      </c>
      <c r="D25" s="189">
        <v>100.5</v>
      </c>
      <c r="E25" s="189">
        <v>99.3</v>
      </c>
      <c r="F25" s="189">
        <v>99.6</v>
      </c>
      <c r="G25" s="189">
        <v>100.1</v>
      </c>
      <c r="H25" s="189">
        <v>104.9</v>
      </c>
      <c r="I25" s="189">
        <v>105</v>
      </c>
      <c r="J25" s="189">
        <v>103.4</v>
      </c>
      <c r="K25" s="189">
        <v>102.6</v>
      </c>
      <c r="L25" s="189">
        <v>108.5</v>
      </c>
      <c r="M25" s="189">
        <v>108.2</v>
      </c>
      <c r="N25" s="178" t="s">
        <v>194</v>
      </c>
    </row>
    <row r="26" spans="2:14" s="7" customFormat="1">
      <c r="B26" s="175" t="s">
        <v>140</v>
      </c>
      <c r="C26" s="189">
        <v>96.6</v>
      </c>
      <c r="D26" s="189">
        <v>97.7</v>
      </c>
      <c r="E26" s="189">
        <v>95</v>
      </c>
      <c r="F26" s="189">
        <v>94.8</v>
      </c>
      <c r="G26" s="189">
        <v>99.4</v>
      </c>
      <c r="H26" s="189">
        <v>102</v>
      </c>
      <c r="I26" s="189">
        <v>96.9</v>
      </c>
      <c r="J26" s="189">
        <v>93.2</v>
      </c>
      <c r="K26" s="189">
        <v>96.3</v>
      </c>
      <c r="L26" s="189">
        <v>101.7</v>
      </c>
      <c r="M26" s="189">
        <v>98</v>
      </c>
      <c r="N26" s="178" t="s">
        <v>48</v>
      </c>
    </row>
    <row r="27" spans="2:14" s="7" customFormat="1">
      <c r="B27" s="175" t="s">
        <v>209</v>
      </c>
      <c r="C27" s="189">
        <v>71.3</v>
      </c>
      <c r="D27" s="189">
        <v>74.8</v>
      </c>
      <c r="E27" s="189">
        <v>77.599999999999994</v>
      </c>
      <c r="F27" s="189">
        <v>84.8</v>
      </c>
      <c r="G27" s="189">
        <v>93.9</v>
      </c>
      <c r="H27" s="189">
        <v>105.2</v>
      </c>
      <c r="I27" s="189">
        <v>102.9</v>
      </c>
      <c r="J27" s="189">
        <v>102.1</v>
      </c>
      <c r="K27" s="189">
        <v>103.5</v>
      </c>
      <c r="L27" s="189">
        <v>110</v>
      </c>
      <c r="M27" s="189">
        <v>101.6</v>
      </c>
      <c r="N27" s="178" t="s">
        <v>180</v>
      </c>
    </row>
    <row r="28" spans="2:14" s="7" customFormat="1">
      <c r="B28" s="175" t="s">
        <v>339</v>
      </c>
      <c r="C28" s="189">
        <v>58.4</v>
      </c>
      <c r="D28" s="189">
        <v>64.400000000000006</v>
      </c>
      <c r="E28" s="189">
        <v>68.900000000000006</v>
      </c>
      <c r="F28" s="189">
        <v>79.900000000000006</v>
      </c>
      <c r="G28" s="189">
        <v>94.3</v>
      </c>
      <c r="H28" s="189">
        <v>108.7</v>
      </c>
      <c r="I28" s="189">
        <v>104.6</v>
      </c>
      <c r="J28" s="189">
        <v>103.3</v>
      </c>
      <c r="K28" s="189">
        <v>105.9</v>
      </c>
      <c r="L28" s="189">
        <v>115.4</v>
      </c>
      <c r="M28" s="189">
        <v>90.7</v>
      </c>
      <c r="N28" s="178" t="s">
        <v>46</v>
      </c>
    </row>
    <row r="29" spans="2:14" s="7" customFormat="1">
      <c r="B29" s="175" t="s">
        <v>340</v>
      </c>
      <c r="C29" s="189">
        <v>95.6</v>
      </c>
      <c r="D29" s="189">
        <v>94.4</v>
      </c>
      <c r="E29" s="189">
        <v>94.5</v>
      </c>
      <c r="F29" s="189">
        <v>95</v>
      </c>
      <c r="G29" s="189">
        <v>93.2</v>
      </c>
      <c r="H29" s="189">
        <v>99.4</v>
      </c>
      <c r="I29" s="189">
        <v>100.5</v>
      </c>
      <c r="J29" s="189">
        <v>100.5</v>
      </c>
      <c r="K29" s="189">
        <v>100</v>
      </c>
      <c r="L29" s="189">
        <v>102.3</v>
      </c>
      <c r="M29" s="189">
        <v>108.7</v>
      </c>
      <c r="N29" s="177" t="s">
        <v>200</v>
      </c>
    </row>
    <row r="30" spans="2:14" s="7" customFormat="1">
      <c r="B30" s="175" t="s">
        <v>271</v>
      </c>
      <c r="C30" s="189">
        <v>95.8</v>
      </c>
      <c r="D30" s="189">
        <v>95.7</v>
      </c>
      <c r="E30" s="189">
        <v>96.5</v>
      </c>
      <c r="F30" s="189">
        <v>99.1</v>
      </c>
      <c r="G30" s="189">
        <v>99.9</v>
      </c>
      <c r="H30" s="189">
        <v>100.7</v>
      </c>
      <c r="I30" s="189">
        <v>101.6</v>
      </c>
      <c r="J30" s="189">
        <v>102.2</v>
      </c>
      <c r="K30" s="189">
        <v>104.9</v>
      </c>
      <c r="L30" s="189">
        <v>105.6</v>
      </c>
      <c r="M30" s="189">
        <v>108.3</v>
      </c>
      <c r="N30" s="178" t="s">
        <v>181</v>
      </c>
    </row>
    <row r="31" spans="2:14" s="7" customFormat="1">
      <c r="B31" s="175" t="s">
        <v>272</v>
      </c>
      <c r="C31" s="189">
        <v>97.9</v>
      </c>
      <c r="D31" s="189">
        <v>97.3</v>
      </c>
      <c r="E31" s="189">
        <v>97.3</v>
      </c>
      <c r="F31" s="189">
        <v>100.2</v>
      </c>
      <c r="G31" s="189">
        <v>99.9</v>
      </c>
      <c r="H31" s="189">
        <v>101.6</v>
      </c>
      <c r="I31" s="189">
        <v>101.5</v>
      </c>
      <c r="J31" s="189">
        <v>102.1</v>
      </c>
      <c r="K31" s="189">
        <v>103.3</v>
      </c>
      <c r="L31" s="189">
        <v>106.1</v>
      </c>
      <c r="M31" s="189">
        <v>108</v>
      </c>
      <c r="N31" s="177" t="s">
        <v>182</v>
      </c>
    </row>
    <row r="32" spans="2:14" s="7" customFormat="1">
      <c r="B32" s="175" t="s">
        <v>348</v>
      </c>
      <c r="C32" s="189">
        <v>100.1</v>
      </c>
      <c r="D32" s="189">
        <v>98.8</v>
      </c>
      <c r="E32" s="189">
        <v>99.9</v>
      </c>
      <c r="F32" s="189">
        <v>102.4</v>
      </c>
      <c r="G32" s="189">
        <v>99.9</v>
      </c>
      <c r="H32" s="189">
        <v>99.8</v>
      </c>
      <c r="I32" s="189">
        <v>98.3</v>
      </c>
      <c r="J32" s="189">
        <v>98.7</v>
      </c>
      <c r="K32" s="189">
        <v>100.4</v>
      </c>
      <c r="L32" s="189">
        <v>104.9</v>
      </c>
      <c r="M32" s="189">
        <v>109.4</v>
      </c>
      <c r="N32" s="178" t="s">
        <v>201</v>
      </c>
    </row>
    <row r="33" spans="2:14" s="7" customFormat="1">
      <c r="B33" s="175" t="s">
        <v>347</v>
      </c>
      <c r="C33" s="189">
        <v>97</v>
      </c>
      <c r="D33" s="189">
        <v>96.6</v>
      </c>
      <c r="E33" s="189">
        <v>96.1</v>
      </c>
      <c r="F33" s="189">
        <v>99.2</v>
      </c>
      <c r="G33" s="189">
        <v>99.9</v>
      </c>
      <c r="H33" s="189">
        <v>102.3</v>
      </c>
      <c r="I33" s="189">
        <v>102.9</v>
      </c>
      <c r="J33" s="189">
        <v>103.5</v>
      </c>
      <c r="K33" s="189">
        <v>104.5</v>
      </c>
      <c r="L33" s="189">
        <v>106.6</v>
      </c>
      <c r="M33" s="189">
        <v>107.5</v>
      </c>
      <c r="N33" s="177" t="s">
        <v>202</v>
      </c>
    </row>
    <row r="34" spans="2:14" s="7" customFormat="1">
      <c r="B34" s="175" t="s">
        <v>214</v>
      </c>
      <c r="C34" s="189">
        <v>92.6</v>
      </c>
      <c r="D34" s="189">
        <v>93.4</v>
      </c>
      <c r="E34" s="189">
        <v>93.2</v>
      </c>
      <c r="F34" s="189">
        <v>97</v>
      </c>
      <c r="G34" s="189">
        <v>99.5</v>
      </c>
      <c r="H34" s="189">
        <v>100.6</v>
      </c>
      <c r="I34" s="189">
        <v>100.8</v>
      </c>
      <c r="J34" s="189">
        <v>103.2</v>
      </c>
      <c r="K34" s="189">
        <v>105.3</v>
      </c>
      <c r="L34" s="189">
        <v>109.1</v>
      </c>
      <c r="M34" s="189">
        <v>107.5</v>
      </c>
      <c r="N34" s="177" t="s">
        <v>183</v>
      </c>
    </row>
    <row r="35" spans="2:14" s="7" customFormat="1">
      <c r="B35" s="175" t="s">
        <v>144</v>
      </c>
      <c r="C35" s="189">
        <v>97</v>
      </c>
      <c r="D35" s="189">
        <v>96.8</v>
      </c>
      <c r="E35" s="189">
        <v>94.2</v>
      </c>
      <c r="F35" s="189">
        <v>97.1</v>
      </c>
      <c r="G35" s="189">
        <v>101</v>
      </c>
      <c r="H35" s="189">
        <v>105.3</v>
      </c>
      <c r="I35" s="189">
        <v>104.9</v>
      </c>
      <c r="J35" s="189">
        <v>105.7</v>
      </c>
      <c r="K35" s="189">
        <v>109.3</v>
      </c>
      <c r="L35" s="189">
        <v>108.9</v>
      </c>
      <c r="M35" s="189">
        <v>105.2</v>
      </c>
      <c r="N35" s="178" t="s">
        <v>184</v>
      </c>
    </row>
    <row r="36" spans="2:14" s="7" customFormat="1">
      <c r="B36" s="175" t="s">
        <v>143</v>
      </c>
      <c r="C36" s="189">
        <v>101.6</v>
      </c>
      <c r="D36" s="189">
        <v>101.4</v>
      </c>
      <c r="E36" s="189">
        <v>99.1</v>
      </c>
      <c r="F36" s="189">
        <v>100.2</v>
      </c>
      <c r="G36" s="189">
        <v>99.8</v>
      </c>
      <c r="H36" s="189">
        <v>99.9</v>
      </c>
      <c r="I36" s="189">
        <v>97.3</v>
      </c>
      <c r="J36" s="189">
        <v>94.9</v>
      </c>
      <c r="K36" s="189">
        <v>93.4</v>
      </c>
      <c r="L36" s="189">
        <v>92</v>
      </c>
      <c r="M36" s="189">
        <v>90.1</v>
      </c>
      <c r="N36" s="178" t="s">
        <v>185</v>
      </c>
    </row>
    <row r="37" spans="2:14" s="7" customFormat="1">
      <c r="B37" s="175" t="s">
        <v>341</v>
      </c>
      <c r="C37" s="189">
        <v>102</v>
      </c>
      <c r="D37" s="189">
        <v>101.9</v>
      </c>
      <c r="E37" s="189">
        <v>99.4</v>
      </c>
      <c r="F37" s="189">
        <v>100.2</v>
      </c>
      <c r="G37" s="189">
        <v>99.7</v>
      </c>
      <c r="H37" s="189">
        <v>99.5</v>
      </c>
      <c r="I37" s="189">
        <v>96.2</v>
      </c>
      <c r="J37" s="189">
        <v>92.9</v>
      </c>
      <c r="K37" s="189">
        <v>90.5</v>
      </c>
      <c r="L37" s="189">
        <v>88.4</v>
      </c>
      <c r="M37" s="189">
        <v>86.3</v>
      </c>
      <c r="N37" s="178" t="s">
        <v>203</v>
      </c>
    </row>
    <row r="38" spans="2:14" s="7" customFormat="1">
      <c r="B38" s="304" t="s">
        <v>342</v>
      </c>
      <c r="C38" s="189">
        <v>100.1</v>
      </c>
      <c r="D38" s="189">
        <v>99.4</v>
      </c>
      <c r="E38" s="189">
        <v>98</v>
      </c>
      <c r="F38" s="189">
        <v>100.5</v>
      </c>
      <c r="G38" s="189">
        <v>100.2</v>
      </c>
      <c r="H38" s="189">
        <v>101.7</v>
      </c>
      <c r="I38" s="189">
        <v>101.8</v>
      </c>
      <c r="J38" s="189">
        <v>102.6</v>
      </c>
      <c r="K38" s="189">
        <v>104.8</v>
      </c>
      <c r="L38" s="189">
        <v>106.5</v>
      </c>
      <c r="M38" s="189">
        <v>105.4</v>
      </c>
      <c r="N38" s="177" t="s">
        <v>195</v>
      </c>
    </row>
    <row r="39" spans="2:14" s="7" customFormat="1">
      <c r="B39" s="175" t="s">
        <v>273</v>
      </c>
      <c r="C39" s="189">
        <v>115.7</v>
      </c>
      <c r="D39" s="189">
        <v>109</v>
      </c>
      <c r="E39" s="189">
        <v>104.2</v>
      </c>
      <c r="F39" s="189">
        <v>102.7</v>
      </c>
      <c r="G39" s="189">
        <v>99.9</v>
      </c>
      <c r="H39" s="189">
        <v>98.6</v>
      </c>
      <c r="I39" s="189">
        <v>97.1</v>
      </c>
      <c r="J39" s="189">
        <v>98.4</v>
      </c>
      <c r="K39" s="189">
        <v>99.3</v>
      </c>
      <c r="L39" s="189">
        <v>94.7</v>
      </c>
      <c r="M39" s="189">
        <v>91.3</v>
      </c>
      <c r="N39" s="177" t="s">
        <v>186</v>
      </c>
    </row>
    <row r="40" spans="2:14" s="7" customFormat="1">
      <c r="B40" s="175" t="s">
        <v>274</v>
      </c>
      <c r="C40" s="189">
        <v>101.4</v>
      </c>
      <c r="D40" s="189">
        <v>100.9</v>
      </c>
      <c r="E40" s="189">
        <v>100.3</v>
      </c>
      <c r="F40" s="189">
        <v>100</v>
      </c>
      <c r="G40" s="189">
        <v>100.1</v>
      </c>
      <c r="H40" s="189">
        <v>100</v>
      </c>
      <c r="I40" s="189">
        <v>100.1</v>
      </c>
      <c r="J40" s="189">
        <v>99.5</v>
      </c>
      <c r="K40" s="189">
        <v>99.2</v>
      </c>
      <c r="L40" s="189">
        <v>99.9</v>
      </c>
      <c r="M40" s="189">
        <v>100.3</v>
      </c>
      <c r="N40" s="178" t="s">
        <v>187</v>
      </c>
    </row>
    <row r="41" spans="2:14" s="7" customFormat="1">
      <c r="B41" s="175" t="s">
        <v>343</v>
      </c>
      <c r="C41" s="189">
        <v>101.6</v>
      </c>
      <c r="D41" s="189">
        <v>101.3</v>
      </c>
      <c r="E41" s="189">
        <v>100.8</v>
      </c>
      <c r="F41" s="189">
        <v>100</v>
      </c>
      <c r="G41" s="189">
        <v>100</v>
      </c>
      <c r="H41" s="189">
        <v>99.6</v>
      </c>
      <c r="I41" s="189">
        <v>99.4</v>
      </c>
      <c r="J41" s="189">
        <v>98.6</v>
      </c>
      <c r="K41" s="189">
        <v>98</v>
      </c>
      <c r="L41" s="189">
        <v>98.6</v>
      </c>
      <c r="M41" s="189">
        <v>98.8</v>
      </c>
      <c r="N41" s="178" t="s">
        <v>204</v>
      </c>
    </row>
    <row r="42" spans="2:14" s="7" customFormat="1">
      <c r="B42" s="175" t="s">
        <v>345</v>
      </c>
      <c r="C42" s="189">
        <v>101.2</v>
      </c>
      <c r="D42" s="189">
        <v>98.6</v>
      </c>
      <c r="E42" s="189">
        <v>96.8</v>
      </c>
      <c r="F42" s="189">
        <v>99.5</v>
      </c>
      <c r="G42" s="189">
        <v>100.4</v>
      </c>
      <c r="H42" s="189">
        <v>102.4</v>
      </c>
      <c r="I42" s="189">
        <v>104.2</v>
      </c>
      <c r="J42" s="189">
        <v>105.2</v>
      </c>
      <c r="K42" s="189">
        <v>106.8</v>
      </c>
      <c r="L42" s="189">
        <v>107.4</v>
      </c>
      <c r="M42" s="189">
        <v>109.6</v>
      </c>
      <c r="N42" s="177" t="s">
        <v>205</v>
      </c>
    </row>
    <row r="43" spans="2:14" s="7" customFormat="1">
      <c r="B43" s="175" t="s">
        <v>146</v>
      </c>
      <c r="C43" s="189">
        <v>94.5</v>
      </c>
      <c r="D43" s="189">
        <v>94.6</v>
      </c>
      <c r="E43" s="189">
        <v>94.1</v>
      </c>
      <c r="F43" s="189">
        <v>98.5</v>
      </c>
      <c r="G43" s="189">
        <v>99.8</v>
      </c>
      <c r="H43" s="189">
        <v>100.3</v>
      </c>
      <c r="I43" s="189">
        <v>101.6</v>
      </c>
      <c r="J43" s="189">
        <v>104.3</v>
      </c>
      <c r="K43" s="189">
        <v>105.1</v>
      </c>
      <c r="L43" s="189">
        <v>105.9</v>
      </c>
      <c r="M43" s="189">
        <v>109.5</v>
      </c>
      <c r="N43" s="177" t="s">
        <v>188</v>
      </c>
    </row>
    <row r="44" spans="2:14" s="7" customFormat="1">
      <c r="B44" s="175" t="s">
        <v>145</v>
      </c>
      <c r="C44" s="189">
        <v>98.7</v>
      </c>
      <c r="D44" s="189">
        <v>97.5</v>
      </c>
      <c r="E44" s="189">
        <v>96.9</v>
      </c>
      <c r="F44" s="189">
        <v>99.7</v>
      </c>
      <c r="G44" s="189">
        <v>100</v>
      </c>
      <c r="H44" s="189">
        <v>100</v>
      </c>
      <c r="I44" s="189">
        <v>101</v>
      </c>
      <c r="J44" s="189">
        <v>102</v>
      </c>
      <c r="K44" s="189">
        <v>102.8</v>
      </c>
      <c r="L44" s="189">
        <v>101.9</v>
      </c>
      <c r="M44" s="189">
        <v>103.3</v>
      </c>
      <c r="N44" s="177" t="s">
        <v>189</v>
      </c>
    </row>
    <row r="45" spans="2:14" s="7" customFormat="1">
      <c r="B45" s="175" t="s">
        <v>147</v>
      </c>
      <c r="C45" s="189">
        <v>99.1</v>
      </c>
      <c r="D45" s="189">
        <v>97.7</v>
      </c>
      <c r="E45" s="189">
        <v>97</v>
      </c>
      <c r="F45" s="189">
        <v>99.4</v>
      </c>
      <c r="G45" s="189">
        <v>99.9</v>
      </c>
      <c r="H45" s="189">
        <v>100.4</v>
      </c>
      <c r="I45" s="189">
        <v>101</v>
      </c>
      <c r="J45" s="189">
        <v>101.4</v>
      </c>
      <c r="K45" s="189">
        <v>101.4</v>
      </c>
      <c r="L45" s="189">
        <v>101</v>
      </c>
      <c r="M45" s="189">
        <v>102.4</v>
      </c>
      <c r="N45" s="178" t="s">
        <v>190</v>
      </c>
    </row>
    <row r="46" spans="2:14" s="7" customFormat="1">
      <c r="B46" s="175" t="s">
        <v>275</v>
      </c>
      <c r="C46" s="189">
        <v>100.4</v>
      </c>
      <c r="D46" s="189">
        <v>100.9</v>
      </c>
      <c r="E46" s="189">
        <v>100.4</v>
      </c>
      <c r="F46" s="189">
        <v>100.5</v>
      </c>
      <c r="G46" s="189">
        <v>100.4</v>
      </c>
      <c r="H46" s="189">
        <v>100.7</v>
      </c>
      <c r="I46" s="189">
        <v>101.4</v>
      </c>
      <c r="J46" s="189">
        <v>100.9</v>
      </c>
      <c r="K46" s="189">
        <v>100.8</v>
      </c>
      <c r="L46" s="189">
        <v>101.1</v>
      </c>
      <c r="M46" s="189">
        <v>100</v>
      </c>
      <c r="N46" s="177" t="s">
        <v>191</v>
      </c>
    </row>
    <row r="47" spans="2:14" s="7" customFormat="1">
      <c r="B47" s="175" t="s">
        <v>276</v>
      </c>
      <c r="C47" s="189">
        <v>95.6</v>
      </c>
      <c r="D47" s="189">
        <v>95.3</v>
      </c>
      <c r="E47" s="189">
        <v>96.2</v>
      </c>
      <c r="F47" s="189">
        <v>98.6</v>
      </c>
      <c r="G47" s="189">
        <v>100.1</v>
      </c>
      <c r="H47" s="189">
        <v>100.2</v>
      </c>
      <c r="I47" s="189">
        <v>101.2</v>
      </c>
      <c r="J47" s="189">
        <v>101.4</v>
      </c>
      <c r="K47" s="189">
        <v>102.2</v>
      </c>
      <c r="L47" s="189">
        <v>103.5</v>
      </c>
      <c r="M47" s="189">
        <v>105</v>
      </c>
      <c r="N47" s="178" t="s">
        <v>192</v>
      </c>
    </row>
    <row r="48" spans="2:14" s="7" customFormat="1">
      <c r="B48" s="9"/>
      <c r="C48" s="40"/>
      <c r="D48" s="40"/>
      <c r="E48" s="40"/>
      <c r="F48" s="40"/>
      <c r="G48" s="40"/>
      <c r="H48" s="40"/>
      <c r="I48" s="40"/>
      <c r="J48" s="40"/>
      <c r="K48" s="40"/>
      <c r="L48" s="40"/>
      <c r="M48" s="40"/>
      <c r="N48" s="81"/>
    </row>
    <row r="49" spans="1:14" s="7" customFormat="1">
      <c r="B49" s="8"/>
      <c r="C49" s="41"/>
      <c r="D49" s="41"/>
      <c r="E49" s="41"/>
      <c r="F49" s="41"/>
      <c r="G49" s="41"/>
      <c r="H49" s="41"/>
      <c r="I49" s="41"/>
      <c r="J49" s="41"/>
      <c r="K49" s="41"/>
      <c r="L49" s="41"/>
      <c r="M49" s="41"/>
      <c r="N49" s="82"/>
    </row>
    <row r="50" spans="1:14" s="7" customFormat="1">
      <c r="B50" s="179" t="s">
        <v>221</v>
      </c>
      <c r="C50" s="189">
        <v>95</v>
      </c>
      <c r="D50" s="189">
        <v>94.7</v>
      </c>
      <c r="E50" s="189">
        <v>94.9</v>
      </c>
      <c r="F50" s="189">
        <v>95.9</v>
      </c>
      <c r="G50" s="189">
        <v>100.2</v>
      </c>
      <c r="H50" s="189">
        <v>100.3</v>
      </c>
      <c r="I50" s="189">
        <v>99.9</v>
      </c>
      <c r="J50" s="189">
        <v>98.5</v>
      </c>
      <c r="K50" s="189">
        <v>98.2</v>
      </c>
      <c r="L50" s="189">
        <v>99.2</v>
      </c>
      <c r="M50" s="189">
        <v>96.6</v>
      </c>
      <c r="N50" s="178" t="s">
        <v>193</v>
      </c>
    </row>
    <row r="51" spans="1:14" s="7" customFormat="1">
      <c r="B51" s="9"/>
      <c r="C51" s="40"/>
      <c r="D51" s="40"/>
      <c r="E51" s="40"/>
      <c r="F51" s="40"/>
      <c r="G51" s="40"/>
      <c r="H51" s="40"/>
      <c r="I51" s="40"/>
      <c r="J51" s="40"/>
      <c r="K51" s="40"/>
      <c r="L51" s="40"/>
      <c r="M51" s="40"/>
      <c r="N51" s="81"/>
    </row>
    <row r="52" spans="1:14" s="7" customFormat="1">
      <c r="B52" s="8"/>
      <c r="C52" s="39"/>
      <c r="D52" s="39"/>
      <c r="E52" s="39"/>
      <c r="F52" s="39"/>
      <c r="G52" s="39"/>
      <c r="H52" s="39"/>
      <c r="I52" s="39"/>
      <c r="J52" s="39"/>
      <c r="K52" s="39"/>
      <c r="L52" s="39"/>
      <c r="M52" s="39"/>
      <c r="N52" s="80"/>
    </row>
    <row r="53" spans="1:14" s="7" customFormat="1">
      <c r="B53" s="175" t="s">
        <v>150</v>
      </c>
      <c r="C53" s="189">
        <v>68.599999999999994</v>
      </c>
      <c r="D53" s="189">
        <v>70.2</v>
      </c>
      <c r="E53" s="189">
        <v>78.099999999999994</v>
      </c>
      <c r="F53" s="189">
        <v>101.7</v>
      </c>
      <c r="G53" s="189">
        <v>96.5</v>
      </c>
      <c r="H53" s="189">
        <v>87.6</v>
      </c>
      <c r="I53" s="189">
        <v>95.4</v>
      </c>
      <c r="J53" s="189">
        <v>101.2</v>
      </c>
      <c r="K53" s="189">
        <v>100.1</v>
      </c>
      <c r="L53" s="189">
        <v>100.3</v>
      </c>
      <c r="M53" s="189">
        <v>125.5</v>
      </c>
      <c r="N53" s="178" t="s">
        <v>206</v>
      </c>
    </row>
    <row r="54" spans="1:14" s="7" customFormat="1">
      <c r="B54" s="175" t="s">
        <v>151</v>
      </c>
      <c r="C54" s="189">
        <v>61.8</v>
      </c>
      <c r="D54" s="189">
        <v>61</v>
      </c>
      <c r="E54" s="189">
        <v>60.7</v>
      </c>
      <c r="F54" s="189">
        <v>90.4</v>
      </c>
      <c r="G54" s="189">
        <v>99.8</v>
      </c>
      <c r="H54" s="189">
        <v>101.2</v>
      </c>
      <c r="I54" s="189">
        <v>102.6</v>
      </c>
      <c r="J54" s="189">
        <v>104.9</v>
      </c>
      <c r="K54" s="189">
        <v>111.1</v>
      </c>
      <c r="L54" s="189">
        <v>129.80000000000001</v>
      </c>
      <c r="M54" s="189">
        <v>131.5</v>
      </c>
      <c r="N54" s="178" t="s">
        <v>207</v>
      </c>
    </row>
    <row r="55" spans="1:14" s="7" customFormat="1">
      <c r="B55" s="9"/>
      <c r="C55" s="40"/>
      <c r="D55" s="40"/>
      <c r="E55" s="40"/>
      <c r="F55" s="40"/>
      <c r="G55" s="40"/>
      <c r="H55" s="40"/>
      <c r="I55" s="40"/>
      <c r="J55" s="40"/>
      <c r="K55" s="40"/>
      <c r="L55" s="40"/>
      <c r="M55" s="40"/>
      <c r="N55" s="81"/>
    </row>
    <row r="56" spans="1:14" s="7" customFormat="1">
      <c r="B56" s="11"/>
      <c r="C56" s="41"/>
      <c r="D56" s="41"/>
      <c r="E56" s="41"/>
      <c r="F56" s="41"/>
      <c r="G56" s="41"/>
      <c r="H56" s="41"/>
      <c r="I56" s="41"/>
      <c r="J56" s="41"/>
      <c r="K56" s="41"/>
      <c r="L56" s="41"/>
      <c r="M56" s="41"/>
      <c r="N56" s="82"/>
    </row>
    <row r="57" spans="1:14" s="7" customFormat="1">
      <c r="B57" s="175" t="s">
        <v>222</v>
      </c>
      <c r="C57" s="191">
        <v>94.9</v>
      </c>
      <c r="D57" s="191">
        <v>94.6</v>
      </c>
      <c r="E57" s="191">
        <v>95</v>
      </c>
      <c r="F57" s="191">
        <v>96</v>
      </c>
      <c r="G57" s="191">
        <v>100.1</v>
      </c>
      <c r="H57" s="191">
        <v>100.1</v>
      </c>
      <c r="I57" s="191">
        <v>99.8</v>
      </c>
      <c r="J57" s="191">
        <v>98.5</v>
      </c>
      <c r="K57" s="191">
        <v>98.1</v>
      </c>
      <c r="L57" s="191">
        <v>98.9</v>
      </c>
      <c r="M57" s="191">
        <v>96.7</v>
      </c>
      <c r="N57" s="178" t="s">
        <v>208</v>
      </c>
    </row>
    <row r="58" spans="1:14" s="7" customFormat="1">
      <c r="B58" s="9"/>
      <c r="C58" s="40"/>
      <c r="D58" s="40"/>
      <c r="E58" s="40"/>
      <c r="F58" s="40"/>
      <c r="G58" s="40"/>
      <c r="H58" s="40"/>
      <c r="I58" s="40"/>
      <c r="J58" s="40"/>
      <c r="K58" s="40"/>
      <c r="L58" s="40"/>
      <c r="M58" s="40"/>
      <c r="N58" s="30"/>
    </row>
    <row r="59" spans="1:14" s="7" customFormat="1">
      <c r="B59" s="175" t="s">
        <v>53</v>
      </c>
      <c r="C59" s="70"/>
      <c r="D59" s="70"/>
      <c r="E59" s="70"/>
      <c r="F59" s="70"/>
      <c r="G59" s="70"/>
      <c r="H59" s="70"/>
      <c r="I59" s="70"/>
      <c r="J59" s="70"/>
      <c r="K59" s="70"/>
      <c r="L59" s="70"/>
      <c r="M59" s="70"/>
      <c r="N59" s="28"/>
    </row>
    <row r="60" spans="1:14" s="7" customFormat="1">
      <c r="B60" s="175" t="s">
        <v>54</v>
      </c>
      <c r="C60" s="191">
        <v>86.5</v>
      </c>
      <c r="D60" s="191">
        <v>88.7</v>
      </c>
      <c r="E60" s="191">
        <v>86.2</v>
      </c>
      <c r="F60" s="191">
        <v>88.4</v>
      </c>
      <c r="G60" s="191">
        <v>101.4</v>
      </c>
      <c r="H60" s="191">
        <v>122</v>
      </c>
      <c r="I60" s="191">
        <v>127.6</v>
      </c>
      <c r="J60" s="191">
        <v>120.3</v>
      </c>
      <c r="K60" s="191">
        <v>116.9</v>
      </c>
      <c r="L60" s="191">
        <v>123.7</v>
      </c>
      <c r="M60" s="191">
        <v>110.5</v>
      </c>
      <c r="N60" s="28"/>
    </row>
    <row r="61" spans="1:14" s="7" customFormat="1">
      <c r="B61" s="175" t="s">
        <v>55</v>
      </c>
      <c r="C61" s="191">
        <v>92</v>
      </c>
      <c r="D61" s="191">
        <v>91.8</v>
      </c>
      <c r="E61" s="191">
        <v>93</v>
      </c>
      <c r="F61" s="191">
        <v>92.2</v>
      </c>
      <c r="G61" s="191">
        <v>101</v>
      </c>
      <c r="H61" s="191">
        <v>99.3</v>
      </c>
      <c r="I61" s="191">
        <v>98.2</v>
      </c>
      <c r="J61" s="191">
        <v>94.8</v>
      </c>
      <c r="K61" s="191">
        <v>93.3</v>
      </c>
      <c r="L61" s="191">
        <v>94.3</v>
      </c>
      <c r="M61" s="191">
        <v>89.3</v>
      </c>
      <c r="N61" s="28"/>
    </row>
    <row r="62" spans="1:14" s="7" customFormat="1">
      <c r="B62" s="181" t="s">
        <v>56</v>
      </c>
      <c r="C62" s="193">
        <v>97.3</v>
      </c>
      <c r="D62" s="193">
        <v>96.9</v>
      </c>
      <c r="E62" s="193">
        <v>96.4</v>
      </c>
      <c r="F62" s="193">
        <v>98.5</v>
      </c>
      <c r="G62" s="193">
        <v>99.6</v>
      </c>
      <c r="H62" s="193">
        <v>100.8</v>
      </c>
      <c r="I62" s="193">
        <v>100.8</v>
      </c>
      <c r="J62" s="193">
        <v>101.3</v>
      </c>
      <c r="K62" s="193">
        <v>102</v>
      </c>
      <c r="L62" s="193">
        <v>102.9</v>
      </c>
      <c r="M62" s="193">
        <v>102.8</v>
      </c>
      <c r="N62" s="30"/>
    </row>
    <row r="63" spans="1:14" s="7" customFormat="1">
      <c r="G63" s="17"/>
      <c r="H63" s="17"/>
      <c r="I63" s="17"/>
      <c r="J63" s="17"/>
      <c r="K63" s="17"/>
      <c r="L63" s="17"/>
      <c r="M63" s="17"/>
    </row>
    <row r="64" spans="1:14" s="23" customFormat="1">
      <c r="A64" s="7"/>
      <c r="B64" s="183" t="s">
        <v>90</v>
      </c>
      <c r="G64" s="38"/>
      <c r="H64" s="38"/>
      <c r="I64" s="38"/>
      <c r="J64" s="38"/>
      <c r="K64" s="38"/>
      <c r="L64" s="38"/>
      <c r="M64" s="38"/>
    </row>
    <row r="65" spans="1:14" s="23" customFormat="1">
      <c r="A65" s="7"/>
      <c r="B65" s="183" t="s">
        <v>91</v>
      </c>
      <c r="G65" s="38"/>
      <c r="H65" s="38"/>
      <c r="I65" s="38"/>
      <c r="J65" s="38"/>
      <c r="K65" s="38"/>
      <c r="L65" s="38"/>
      <c r="M65" s="38"/>
    </row>
    <row r="66" spans="1:14" s="23" customFormat="1" ht="15">
      <c r="B66" s="183" t="s">
        <v>219</v>
      </c>
      <c r="G66" s="38"/>
      <c r="H66" s="38"/>
      <c r="I66" s="38"/>
      <c r="J66" s="38"/>
      <c r="K66" s="38"/>
      <c r="L66" s="38"/>
      <c r="M66" s="38"/>
    </row>
    <row r="67" spans="1:14">
      <c r="B67" s="23"/>
    </row>
    <row r="68" spans="1:14">
      <c r="B68" s="23"/>
    </row>
    <row r="69" spans="1:14" s="22" customFormat="1" ht="30" customHeight="1">
      <c r="B69" s="198" t="s">
        <v>59</v>
      </c>
      <c r="C69" s="26"/>
      <c r="D69" s="26"/>
      <c r="E69" s="26"/>
      <c r="F69" s="26"/>
      <c r="G69" s="26"/>
      <c r="H69" s="26"/>
      <c r="I69" s="26"/>
      <c r="J69" s="26"/>
      <c r="K69" s="26"/>
      <c r="L69" s="26"/>
      <c r="M69" s="26"/>
      <c r="N69" s="65"/>
    </row>
    <row r="70" spans="1:14">
      <c r="C70" s="206" t="s">
        <v>111</v>
      </c>
      <c r="D70" s="14"/>
      <c r="E70" s="14"/>
      <c r="F70" s="14"/>
      <c r="G70" s="14"/>
      <c r="H70" s="14"/>
      <c r="I70" s="14"/>
      <c r="J70" s="14"/>
      <c r="K70" s="14"/>
      <c r="L70" s="14"/>
      <c r="M70" s="186" t="s">
        <v>35</v>
      </c>
    </row>
    <row r="71" spans="1:14" s="15" customFormat="1" ht="30" customHeight="1">
      <c r="B71" s="74"/>
      <c r="C71" s="173" t="str">
        <f>'生産(名目)'!C4</f>
        <v>平成２３年度</v>
      </c>
      <c r="D71" s="173" t="str">
        <f>'生産(名目)'!D4</f>
        <v>平成２４年度</v>
      </c>
      <c r="E71" s="173" t="str">
        <f>'生産(名目)'!E4</f>
        <v>平成２５年度</v>
      </c>
      <c r="F71" s="173" t="str">
        <f>'生産(名目)'!F4</f>
        <v>平成２６年度</v>
      </c>
      <c r="G71" s="173" t="str">
        <f>'生産(名目)'!G4</f>
        <v>平成２７年度</v>
      </c>
      <c r="H71" s="173" t="str">
        <f>'生産(名目)'!H4</f>
        <v>平成２８年度</v>
      </c>
      <c r="I71" s="173" t="str">
        <f>'生産(名目)'!I4</f>
        <v>平成２９年度</v>
      </c>
      <c r="J71" s="173" t="str">
        <f>'生産(名目)'!J4</f>
        <v>平成３０年度</v>
      </c>
      <c r="K71" s="173" t="str">
        <f>'生産(名目)'!K4</f>
        <v>令和元年度</v>
      </c>
      <c r="L71" s="173" t="str">
        <f>'生産(名目)'!L4</f>
        <v>令和２年度</v>
      </c>
      <c r="M71" s="173" t="str">
        <f>'生産(名目)'!M4</f>
        <v>令和３年度</v>
      </c>
      <c r="N71" s="76"/>
    </row>
    <row r="72" spans="1:14" s="15" customFormat="1" ht="17.25" customHeight="1">
      <c r="B72" s="8"/>
      <c r="C72" s="87"/>
      <c r="D72" s="87"/>
      <c r="E72" s="87"/>
      <c r="F72" s="87"/>
      <c r="G72" s="87"/>
      <c r="H72" s="87"/>
      <c r="I72" s="87"/>
      <c r="J72" s="87"/>
      <c r="K72" s="87"/>
      <c r="L72" s="87"/>
      <c r="M72" s="87"/>
      <c r="N72" s="28"/>
    </row>
    <row r="73" spans="1:14" s="7" customFormat="1">
      <c r="B73" s="175" t="s">
        <v>260</v>
      </c>
      <c r="C73" s="188" t="s">
        <v>2</v>
      </c>
      <c r="D73" s="207">
        <f>IF(D6="","",(D6-C6)/C6*100)</f>
        <v>2.5433526011560725</v>
      </c>
      <c r="E73" s="207">
        <f t="shared" ref="E73:M73" si="0">IF(E6="","",(E6-D6)/D6*100)</f>
        <v>-2.818489289740699</v>
      </c>
      <c r="F73" s="207">
        <f t="shared" si="0"/>
        <v>2.5522041763341101</v>
      </c>
      <c r="G73" s="207">
        <f t="shared" si="0"/>
        <v>14.705882352941174</v>
      </c>
      <c r="H73" s="207">
        <f t="shared" si="0"/>
        <v>20.315581854043387</v>
      </c>
      <c r="I73" s="207">
        <f t="shared" si="0"/>
        <v>4.5901639344262248</v>
      </c>
      <c r="J73" s="207">
        <f t="shared" si="0"/>
        <v>-5.721003134796236</v>
      </c>
      <c r="K73" s="207">
        <f t="shared" si="0"/>
        <v>-2.8262676641728941</v>
      </c>
      <c r="L73" s="207">
        <f t="shared" si="0"/>
        <v>5.8169375534644967</v>
      </c>
      <c r="M73" s="207">
        <f t="shared" si="0"/>
        <v>-10.670978172999193</v>
      </c>
      <c r="N73" s="177">
        <f t="shared" ref="N73:N104" si="1">N6</f>
        <v>1</v>
      </c>
    </row>
    <row r="74" spans="1:14" s="7" customFormat="1">
      <c r="B74" s="175" t="s">
        <v>261</v>
      </c>
      <c r="C74" s="188" t="s">
        <v>2</v>
      </c>
      <c r="D74" s="207">
        <f t="shared" ref="D74:M114" si="2">IF(D7="","",(D7-C7)/C7*100)</f>
        <v>10.187353629976567</v>
      </c>
      <c r="E74" s="207">
        <f t="shared" si="2"/>
        <v>-5.8448459086078648</v>
      </c>
      <c r="F74" s="207">
        <f t="shared" si="2"/>
        <v>-2.1444695259593587</v>
      </c>
      <c r="G74" s="207">
        <f t="shared" si="2"/>
        <v>17.762399077277959</v>
      </c>
      <c r="H74" s="207">
        <f t="shared" si="2"/>
        <v>20.763956904995105</v>
      </c>
      <c r="I74" s="207">
        <f t="shared" si="2"/>
        <v>-1.7842660178426624</v>
      </c>
      <c r="J74" s="207">
        <f t="shared" si="2"/>
        <v>-1.1560693641618427</v>
      </c>
      <c r="K74" s="207">
        <f t="shared" si="2"/>
        <v>-5.2631578947368398</v>
      </c>
      <c r="L74" s="207">
        <f t="shared" si="2"/>
        <v>2.8218694885361448</v>
      </c>
      <c r="M74" s="207">
        <f t="shared" si="2"/>
        <v>-12.950257289879927</v>
      </c>
      <c r="N74" s="178" t="str">
        <f t="shared" si="1"/>
        <v>農</v>
      </c>
    </row>
    <row r="75" spans="1:14" s="7" customFormat="1">
      <c r="B75" s="175" t="s">
        <v>262</v>
      </c>
      <c r="C75" s="188" t="s">
        <v>2</v>
      </c>
      <c r="D75" s="207">
        <f t="shared" si="2"/>
        <v>-1.6824395373291212</v>
      </c>
      <c r="E75" s="207">
        <f t="shared" si="2"/>
        <v>17.647058823529413</v>
      </c>
      <c r="F75" s="207">
        <f t="shared" si="2"/>
        <v>-8.3636363636363669</v>
      </c>
      <c r="G75" s="207">
        <f t="shared" si="2"/>
        <v>-2.8769841269841185</v>
      </c>
      <c r="H75" s="207">
        <f t="shared" si="2"/>
        <v>10.11235955056179</v>
      </c>
      <c r="I75" s="207">
        <f t="shared" si="2"/>
        <v>5.1020408163265305</v>
      </c>
      <c r="J75" s="207">
        <f t="shared" si="2"/>
        <v>2.8243601059135064</v>
      </c>
      <c r="K75" s="207">
        <f t="shared" si="2"/>
        <v>-4.1201716738197396</v>
      </c>
      <c r="L75" s="207">
        <f t="shared" si="2"/>
        <v>1.8800358102059034</v>
      </c>
      <c r="M75" s="207">
        <f t="shared" si="2"/>
        <v>23.3743409490334</v>
      </c>
      <c r="N75" s="178" t="str">
        <f t="shared" si="1"/>
        <v>林</v>
      </c>
    </row>
    <row r="76" spans="1:14" s="7" customFormat="1">
      <c r="B76" s="175" t="s">
        <v>263</v>
      </c>
      <c r="C76" s="188" t="s">
        <v>2</v>
      </c>
      <c r="D76" s="207">
        <f t="shared" si="2"/>
        <v>-11.032863849765265</v>
      </c>
      <c r="E76" s="207">
        <f t="shared" si="2"/>
        <v>1.8469656992084509</v>
      </c>
      <c r="F76" s="207">
        <f t="shared" si="2"/>
        <v>15.803108808290158</v>
      </c>
      <c r="G76" s="207">
        <f t="shared" si="2"/>
        <v>12.639821029082771</v>
      </c>
      <c r="H76" s="207">
        <f t="shared" si="2"/>
        <v>21.151936444885795</v>
      </c>
      <c r="I76" s="207">
        <f t="shared" si="2"/>
        <v>20.573770491803273</v>
      </c>
      <c r="J76" s="207">
        <f t="shared" si="2"/>
        <v>-15.771583956492174</v>
      </c>
      <c r="K76" s="207">
        <f t="shared" si="2"/>
        <v>4.2776432606940942</v>
      </c>
      <c r="L76" s="207">
        <f t="shared" si="2"/>
        <v>16.253869969040249</v>
      </c>
      <c r="M76" s="207">
        <f t="shared" si="2"/>
        <v>-11.384820239680424</v>
      </c>
      <c r="N76" s="178" t="str">
        <f t="shared" si="1"/>
        <v>水</v>
      </c>
    </row>
    <row r="77" spans="1:14" s="7" customFormat="1">
      <c r="B77" s="175" t="s">
        <v>125</v>
      </c>
      <c r="C77" s="188" t="s">
        <v>2</v>
      </c>
      <c r="D77" s="207">
        <f t="shared" si="2"/>
        <v>2.9447852760736266</v>
      </c>
      <c r="E77" s="207">
        <f t="shared" si="2"/>
        <v>4.171632896305125</v>
      </c>
      <c r="F77" s="207">
        <f t="shared" si="2"/>
        <v>10.869565217391305</v>
      </c>
      <c r="G77" s="207">
        <f t="shared" si="2"/>
        <v>0.41279669762641019</v>
      </c>
      <c r="H77" s="207">
        <f t="shared" si="2"/>
        <v>-2.7749229188078139</v>
      </c>
      <c r="I77" s="207">
        <f t="shared" si="2"/>
        <v>1.4799154334038116</v>
      </c>
      <c r="J77" s="207">
        <f t="shared" si="2"/>
        <v>4.6875</v>
      </c>
      <c r="K77" s="207">
        <f t="shared" si="2"/>
        <v>9.9502487562183384E-2</v>
      </c>
      <c r="L77" s="207">
        <f t="shared" si="2"/>
        <v>2.88270377733599</v>
      </c>
      <c r="M77" s="207">
        <f t="shared" si="2"/>
        <v>14.589371980676322</v>
      </c>
      <c r="N77" s="177" t="str">
        <f t="shared" si="1"/>
        <v>2</v>
      </c>
    </row>
    <row r="78" spans="1:14" s="7" customFormat="1">
      <c r="B78" s="175" t="s">
        <v>126</v>
      </c>
      <c r="C78" s="188" t="s">
        <v>2</v>
      </c>
      <c r="D78" s="207">
        <f t="shared" si="2"/>
        <v>-0.32786885245901326</v>
      </c>
      <c r="E78" s="207">
        <f t="shared" si="2"/>
        <v>1.4254385964912248</v>
      </c>
      <c r="F78" s="207">
        <f t="shared" si="2"/>
        <v>-1.2972972972973003</v>
      </c>
      <c r="G78" s="207">
        <f t="shared" si="2"/>
        <v>10.733844468784225</v>
      </c>
      <c r="H78" s="207">
        <f t="shared" si="2"/>
        <v>-1.8793273986152244</v>
      </c>
      <c r="I78" s="207">
        <f t="shared" si="2"/>
        <v>-1.5120967741935483</v>
      </c>
      <c r="J78" s="207">
        <f t="shared" si="2"/>
        <v>-3.8894575230296797</v>
      </c>
      <c r="K78" s="207">
        <f t="shared" si="2"/>
        <v>-2.1299254526091587</v>
      </c>
      <c r="L78" s="207">
        <f t="shared" si="2"/>
        <v>1.0881392818280737</v>
      </c>
      <c r="M78" s="207">
        <f t="shared" si="2"/>
        <v>-6.1356297093649115</v>
      </c>
      <c r="N78" s="178" t="str">
        <f t="shared" si="1"/>
        <v>3</v>
      </c>
    </row>
    <row r="79" spans="1:14" s="7" customFormat="1">
      <c r="B79" s="175" t="s">
        <v>264</v>
      </c>
      <c r="C79" s="188" t="s">
        <v>2</v>
      </c>
      <c r="D79" s="207">
        <f t="shared" si="2"/>
        <v>-2.0345879959308242</v>
      </c>
      <c r="E79" s="207">
        <f t="shared" si="2"/>
        <v>-1.7653167185877494</v>
      </c>
      <c r="F79" s="207">
        <f t="shared" si="2"/>
        <v>1.3742071881606885</v>
      </c>
      <c r="G79" s="207">
        <f t="shared" si="2"/>
        <v>6.5693430656934266</v>
      </c>
      <c r="H79" s="207">
        <f t="shared" si="2"/>
        <v>0.19569471624266421</v>
      </c>
      <c r="I79" s="207">
        <f t="shared" si="2"/>
        <v>-2.3437500000000053</v>
      </c>
      <c r="J79" s="207">
        <f t="shared" si="2"/>
        <v>-0.59999999999999432</v>
      </c>
      <c r="K79" s="207">
        <f t="shared" si="2"/>
        <v>1.8108651911468783</v>
      </c>
      <c r="L79" s="207">
        <f t="shared" si="2"/>
        <v>2.5691699604743023</v>
      </c>
      <c r="M79" s="207">
        <f t="shared" si="2"/>
        <v>-4.1425818882466254</v>
      </c>
      <c r="N79" s="178" t="str">
        <f t="shared" si="1"/>
        <v>食</v>
      </c>
    </row>
    <row r="80" spans="1:14" s="7" customFormat="1">
      <c r="B80" s="175" t="s">
        <v>216</v>
      </c>
      <c r="C80" s="188" t="s">
        <v>2</v>
      </c>
      <c r="D80" s="207">
        <f t="shared" si="2"/>
        <v>1.2021857923497206</v>
      </c>
      <c r="E80" s="207">
        <f t="shared" si="2"/>
        <v>-0.75593952483800075</v>
      </c>
      <c r="F80" s="207">
        <f t="shared" si="2"/>
        <v>3.373231773667023</v>
      </c>
      <c r="G80" s="207">
        <f t="shared" si="2"/>
        <v>6.0000000000000036</v>
      </c>
      <c r="H80" s="207">
        <f t="shared" si="2"/>
        <v>4.9652432969215488</v>
      </c>
      <c r="I80" s="207">
        <f t="shared" si="2"/>
        <v>-3.6896877956480658</v>
      </c>
      <c r="J80" s="207">
        <f t="shared" si="2"/>
        <v>-6.6797642436149287</v>
      </c>
      <c r="K80" s="207">
        <f t="shared" si="2"/>
        <v>5.6842105263157956</v>
      </c>
      <c r="L80" s="207">
        <f t="shared" si="2"/>
        <v>2.5896414342629424</v>
      </c>
      <c r="M80" s="207">
        <f t="shared" si="2"/>
        <v>-9.3203883495145572</v>
      </c>
      <c r="N80" s="178" t="str">
        <f t="shared" si="1"/>
        <v>繊</v>
      </c>
    </row>
    <row r="81" spans="2:14" s="7" customFormat="1">
      <c r="B81" s="175" t="s">
        <v>217</v>
      </c>
      <c r="C81" s="188" t="s">
        <v>2</v>
      </c>
      <c r="D81" s="207">
        <f t="shared" si="2"/>
        <v>2.4691358024691441</v>
      </c>
      <c r="E81" s="207">
        <f t="shared" si="2"/>
        <v>-9.2678405931417984</v>
      </c>
      <c r="F81" s="207">
        <f t="shared" si="2"/>
        <v>-1.5321756894790601</v>
      </c>
      <c r="G81" s="207">
        <f t="shared" si="2"/>
        <v>4.0456431535269619</v>
      </c>
      <c r="H81" s="207">
        <f t="shared" si="2"/>
        <v>6.8793619142572346</v>
      </c>
      <c r="I81" s="207">
        <f t="shared" si="2"/>
        <v>-8.2089552238805936</v>
      </c>
      <c r="J81" s="207">
        <f t="shared" si="2"/>
        <v>-3.2520325203252058</v>
      </c>
      <c r="K81" s="207">
        <f t="shared" si="2"/>
        <v>13.235294117647053</v>
      </c>
      <c r="L81" s="207">
        <f t="shared" si="2"/>
        <v>11.410018552875693</v>
      </c>
      <c r="M81" s="207">
        <f t="shared" si="2"/>
        <v>-9.9084096586178116</v>
      </c>
      <c r="N81" s="178" t="str">
        <f t="shared" si="1"/>
        <v>パ</v>
      </c>
    </row>
    <row r="82" spans="2:14" s="7" customFormat="1">
      <c r="B82" s="175" t="s">
        <v>265</v>
      </c>
      <c r="C82" s="188" t="s">
        <v>2</v>
      </c>
      <c r="D82" s="207">
        <f t="shared" si="2"/>
        <v>-5.7255676209279338</v>
      </c>
      <c r="E82" s="207">
        <f t="shared" si="2"/>
        <v>-1.4659685863874405</v>
      </c>
      <c r="F82" s="207">
        <f t="shared" si="2"/>
        <v>-0.42507970244419924</v>
      </c>
      <c r="G82" s="207">
        <f t="shared" si="2"/>
        <v>7.1504802561366088</v>
      </c>
      <c r="H82" s="207">
        <f t="shared" si="2"/>
        <v>-3.3864541832669377</v>
      </c>
      <c r="I82" s="207">
        <f t="shared" si="2"/>
        <v>-2.7835051546391782</v>
      </c>
      <c r="J82" s="207">
        <f t="shared" si="2"/>
        <v>-10.074231177094379</v>
      </c>
      <c r="K82" s="207">
        <f t="shared" si="2"/>
        <v>-2.2405660377358392</v>
      </c>
      <c r="L82" s="207">
        <f t="shared" si="2"/>
        <v>1.3268998793727314</v>
      </c>
      <c r="M82" s="207">
        <f t="shared" si="2"/>
        <v>-10.952380952380954</v>
      </c>
      <c r="N82" s="178" t="str">
        <f t="shared" si="1"/>
        <v>化</v>
      </c>
    </row>
    <row r="83" spans="2:14" s="7" customFormat="1">
      <c r="B83" s="175" t="s">
        <v>266</v>
      </c>
      <c r="C83" s="188" t="s">
        <v>2</v>
      </c>
      <c r="D83" s="207">
        <f t="shared" si="2"/>
        <v>-28.143712574850298</v>
      </c>
      <c r="E83" s="207">
        <f t="shared" si="2"/>
        <v>-18.611111111111107</v>
      </c>
      <c r="F83" s="207">
        <f t="shared" si="2"/>
        <v>24.232081911262789</v>
      </c>
      <c r="G83" s="207">
        <f t="shared" si="2"/>
        <v>209.06593406593407</v>
      </c>
      <c r="H83" s="207">
        <f t="shared" si="2"/>
        <v>2.2222222222222223</v>
      </c>
      <c r="I83" s="207">
        <f t="shared" si="2"/>
        <v>3.3043478260869543</v>
      </c>
      <c r="J83" s="207">
        <f t="shared" si="2"/>
        <v>-1.4309764309764335</v>
      </c>
      <c r="K83" s="207">
        <f t="shared" si="2"/>
        <v>2.2203245089667023</v>
      </c>
      <c r="L83" s="207">
        <f t="shared" si="2"/>
        <v>-2.8404344193817925</v>
      </c>
      <c r="M83" s="207">
        <f t="shared" si="2"/>
        <v>3.0094582975064488</v>
      </c>
      <c r="N83" s="178" t="str">
        <f t="shared" si="1"/>
        <v>石</v>
      </c>
    </row>
    <row r="84" spans="2:14" s="7" customFormat="1">
      <c r="B84" s="175" t="s">
        <v>267</v>
      </c>
      <c r="C84" s="188" t="s">
        <v>2</v>
      </c>
      <c r="D84" s="207">
        <f t="shared" si="2"/>
        <v>-1.6684045881126259</v>
      </c>
      <c r="E84" s="207">
        <f t="shared" si="2"/>
        <v>-2.7571580063626664</v>
      </c>
      <c r="F84" s="207">
        <f t="shared" si="2"/>
        <v>0.8724100327153731</v>
      </c>
      <c r="G84" s="207">
        <f t="shared" si="2"/>
        <v>9.2972972972972912</v>
      </c>
      <c r="H84" s="207">
        <f t="shared" si="2"/>
        <v>0.19782393669634307</v>
      </c>
      <c r="I84" s="207">
        <f t="shared" si="2"/>
        <v>-2.9615004935834155</v>
      </c>
      <c r="J84" s="207">
        <f t="shared" si="2"/>
        <v>6.6124109867751786</v>
      </c>
      <c r="K84" s="207">
        <f t="shared" si="2"/>
        <v>4.0076335877862617</v>
      </c>
      <c r="L84" s="207">
        <f t="shared" si="2"/>
        <v>4.9541284403669774</v>
      </c>
      <c r="M84" s="207">
        <f t="shared" si="2"/>
        <v>-9.1783216783216783</v>
      </c>
      <c r="N84" s="178" t="str">
        <f t="shared" si="1"/>
        <v>窯</v>
      </c>
    </row>
    <row r="85" spans="2:14" s="7" customFormat="1">
      <c r="B85" s="175" t="s">
        <v>177</v>
      </c>
      <c r="C85" s="188" t="s">
        <v>2</v>
      </c>
      <c r="D85" s="207">
        <f t="shared" si="2"/>
        <v>0.72115384615383926</v>
      </c>
      <c r="E85" s="207">
        <f t="shared" si="2"/>
        <v>-7.9952267303102662</v>
      </c>
      <c r="F85" s="207">
        <f t="shared" si="2"/>
        <v>11.932555123216607</v>
      </c>
      <c r="G85" s="207">
        <f t="shared" si="2"/>
        <v>21.900347624565477</v>
      </c>
      <c r="H85" s="207">
        <f t="shared" si="2"/>
        <v>-0.28517110266159423</v>
      </c>
      <c r="I85" s="207">
        <f t="shared" si="2"/>
        <v>2.9551954242135312</v>
      </c>
      <c r="J85" s="207">
        <f t="shared" si="2"/>
        <v>7.0370370370370319</v>
      </c>
      <c r="K85" s="207">
        <f t="shared" si="2"/>
        <v>0.69204152249135942</v>
      </c>
      <c r="L85" s="207">
        <f t="shared" si="2"/>
        <v>4.896907216494836</v>
      </c>
      <c r="M85" s="207">
        <f t="shared" si="2"/>
        <v>4.5864045864045941</v>
      </c>
      <c r="N85" s="178" t="str">
        <f t="shared" si="1"/>
        <v>一</v>
      </c>
    </row>
    <row r="86" spans="2:14" s="7" customFormat="1">
      <c r="B86" s="175" t="s">
        <v>268</v>
      </c>
      <c r="C86" s="188" t="s">
        <v>2</v>
      </c>
      <c r="D86" s="207">
        <f t="shared" si="2"/>
        <v>12.690355329949238</v>
      </c>
      <c r="E86" s="207">
        <f t="shared" si="2"/>
        <v>1.8018018018018116</v>
      </c>
      <c r="F86" s="207">
        <f t="shared" si="2"/>
        <v>4.0929203539822883</v>
      </c>
      <c r="G86" s="207">
        <f t="shared" si="2"/>
        <v>9.0329436769394267</v>
      </c>
      <c r="H86" s="207">
        <f t="shared" si="2"/>
        <v>3.3138401559454254</v>
      </c>
      <c r="I86" s="207">
        <f t="shared" si="2"/>
        <v>-3.2075471698113263</v>
      </c>
      <c r="J86" s="207">
        <f t="shared" si="2"/>
        <v>1.7543859649122917</v>
      </c>
      <c r="K86" s="207">
        <f t="shared" si="2"/>
        <v>4.3103448275862064</v>
      </c>
      <c r="L86" s="207">
        <f t="shared" si="2"/>
        <v>3.3057851239669365</v>
      </c>
      <c r="M86" s="207">
        <f t="shared" si="2"/>
        <v>-10.844444444444447</v>
      </c>
      <c r="N86" s="178" t="str">
        <f t="shared" si="1"/>
        <v>金</v>
      </c>
    </row>
    <row r="87" spans="2:14" s="7" customFormat="1">
      <c r="B87" s="175" t="s">
        <v>135</v>
      </c>
      <c r="C87" s="188" t="s">
        <v>2</v>
      </c>
      <c r="D87" s="207">
        <f t="shared" si="2"/>
        <v>6.8050749711649257</v>
      </c>
      <c r="E87" s="207">
        <f t="shared" si="2"/>
        <v>2.1598272138228944</v>
      </c>
      <c r="F87" s="207">
        <f t="shared" si="2"/>
        <v>1.0570824524312896</v>
      </c>
      <c r="G87" s="207">
        <f t="shared" si="2"/>
        <v>5.9623430962343127</v>
      </c>
      <c r="H87" s="207">
        <f t="shared" si="2"/>
        <v>1.0858835143139276</v>
      </c>
      <c r="I87" s="207">
        <f t="shared" si="2"/>
        <v>-2.9296875</v>
      </c>
      <c r="J87" s="207">
        <f t="shared" si="2"/>
        <v>-2.0120724346076457</v>
      </c>
      <c r="K87" s="207">
        <f t="shared" si="2"/>
        <v>-0.51334702258726894</v>
      </c>
      <c r="L87" s="207">
        <f t="shared" si="2"/>
        <v>0.61919504643962264</v>
      </c>
      <c r="M87" s="207">
        <f t="shared" si="2"/>
        <v>-7.1794871794871788</v>
      </c>
      <c r="N87" s="178" t="str">
        <f t="shared" si="1"/>
        <v>は</v>
      </c>
    </row>
    <row r="88" spans="2:14" s="7" customFormat="1">
      <c r="B88" s="175" t="s">
        <v>136</v>
      </c>
      <c r="C88" s="188" t="s">
        <v>2</v>
      </c>
      <c r="D88" s="207">
        <f t="shared" si="2"/>
        <v>-10.312764158918007</v>
      </c>
      <c r="E88" s="207">
        <f t="shared" si="2"/>
        <v>6.5032987747408164</v>
      </c>
      <c r="F88" s="207">
        <f t="shared" si="2"/>
        <v>-15.575221238938047</v>
      </c>
      <c r="G88" s="207">
        <f t="shared" si="2"/>
        <v>2.2012578616352139</v>
      </c>
      <c r="H88" s="207">
        <f t="shared" si="2"/>
        <v>-6.3589743589743621</v>
      </c>
      <c r="I88" s="207">
        <f t="shared" si="2"/>
        <v>4.6002190580503868</v>
      </c>
      <c r="J88" s="207">
        <f t="shared" si="2"/>
        <v>-7.4345549738219834</v>
      </c>
      <c r="K88" s="207">
        <f t="shared" si="2"/>
        <v>-15.610859728506799</v>
      </c>
      <c r="L88" s="207">
        <f t="shared" si="2"/>
        <v>-3.8873994638069593</v>
      </c>
      <c r="M88" s="207">
        <f t="shared" si="2"/>
        <v>-6.2761506276150625</v>
      </c>
      <c r="N88" s="178" t="str">
        <f t="shared" si="1"/>
        <v>子</v>
      </c>
    </row>
    <row r="89" spans="2:14" s="7" customFormat="1">
      <c r="B89" s="175" t="s">
        <v>269</v>
      </c>
      <c r="C89" s="188" t="s">
        <v>2</v>
      </c>
      <c r="D89" s="207">
        <f t="shared" si="2"/>
        <v>-2.8680688336520079</v>
      </c>
      <c r="E89" s="207">
        <f t="shared" si="2"/>
        <v>0.68897637795275879</v>
      </c>
      <c r="F89" s="207">
        <f t="shared" si="2"/>
        <v>-5.376344086021505</v>
      </c>
      <c r="G89" s="207">
        <f t="shared" si="2"/>
        <v>5.0619834710743863</v>
      </c>
      <c r="H89" s="207">
        <f t="shared" si="2"/>
        <v>-4.8180924287119034</v>
      </c>
      <c r="I89" s="207">
        <f t="shared" si="2"/>
        <v>-8.2644628099173563</v>
      </c>
      <c r="J89" s="207">
        <f t="shared" si="2"/>
        <v>-1.3513513513513546</v>
      </c>
      <c r="K89" s="207">
        <f t="shared" si="2"/>
        <v>-3.5388127853881213</v>
      </c>
      <c r="L89" s="207">
        <f t="shared" si="2"/>
        <v>0.71005917159762644</v>
      </c>
      <c r="M89" s="207">
        <f t="shared" si="2"/>
        <v>-10.340775558166859</v>
      </c>
      <c r="N89" s="178" t="str">
        <f t="shared" si="1"/>
        <v>気</v>
      </c>
    </row>
    <row r="90" spans="2:14" s="7" customFormat="1">
      <c r="B90" s="175" t="s">
        <v>138</v>
      </c>
      <c r="C90" s="188" t="s">
        <v>2</v>
      </c>
      <c r="D90" s="207">
        <f t="shared" si="2"/>
        <v>-3.8383838383838356</v>
      </c>
      <c r="E90" s="207">
        <f t="shared" si="2"/>
        <v>0.10504201680671672</v>
      </c>
      <c r="F90" s="207">
        <f t="shared" si="2"/>
        <v>1.1542497376705232</v>
      </c>
      <c r="G90" s="207">
        <f t="shared" si="2"/>
        <v>6.3278008298755131</v>
      </c>
      <c r="H90" s="207">
        <f t="shared" si="2"/>
        <v>-1.7560975609756071</v>
      </c>
      <c r="I90" s="207">
        <f t="shared" si="2"/>
        <v>-3.2770605759682194</v>
      </c>
      <c r="J90" s="207">
        <f t="shared" si="2"/>
        <v>-1.2320328542094483</v>
      </c>
      <c r="K90" s="207">
        <f t="shared" si="2"/>
        <v>-0.93555093555094149</v>
      </c>
      <c r="L90" s="207">
        <f t="shared" si="2"/>
        <v>-0.73452256033578478</v>
      </c>
      <c r="M90" s="207">
        <f t="shared" si="2"/>
        <v>-0.21141649048624592</v>
      </c>
      <c r="N90" s="178" t="str">
        <f t="shared" si="1"/>
        <v>情</v>
      </c>
    </row>
    <row r="91" spans="2:14" s="7" customFormat="1">
      <c r="B91" s="175" t="s">
        <v>270</v>
      </c>
      <c r="C91" s="188" t="s">
        <v>2</v>
      </c>
      <c r="D91" s="207">
        <f t="shared" si="2"/>
        <v>9.3750000000000036</v>
      </c>
      <c r="E91" s="207">
        <f t="shared" si="2"/>
        <v>9.4047619047619122</v>
      </c>
      <c r="F91" s="207">
        <f t="shared" si="2"/>
        <v>2.3939064200217501</v>
      </c>
      <c r="G91" s="207">
        <f t="shared" si="2"/>
        <v>6.3761955366631247</v>
      </c>
      <c r="H91" s="207">
        <f t="shared" si="2"/>
        <v>-3.596403596403591</v>
      </c>
      <c r="I91" s="207">
        <f t="shared" si="2"/>
        <v>-3.3160621761658056</v>
      </c>
      <c r="J91" s="207">
        <f t="shared" si="2"/>
        <v>-4.3944265809217518</v>
      </c>
      <c r="K91" s="207">
        <f t="shared" si="2"/>
        <v>-4.5964125560538207</v>
      </c>
      <c r="L91" s="207">
        <f t="shared" si="2"/>
        <v>1.9976498237367837</v>
      </c>
      <c r="M91" s="207">
        <f t="shared" si="2"/>
        <v>-6.3364055299539173</v>
      </c>
      <c r="N91" s="178" t="str">
        <f t="shared" si="1"/>
        <v>輸</v>
      </c>
    </row>
    <row r="92" spans="2:14" s="7" customFormat="1">
      <c r="B92" s="175" t="s">
        <v>225</v>
      </c>
      <c r="C92" s="188" t="s">
        <v>2</v>
      </c>
      <c r="D92" s="207">
        <f t="shared" si="2"/>
        <v>-3.9196940726577387</v>
      </c>
      <c r="E92" s="207">
        <f t="shared" si="2"/>
        <v>-1.1940298507462714</v>
      </c>
      <c r="F92" s="207">
        <f t="shared" si="2"/>
        <v>0.30211480362537479</v>
      </c>
      <c r="G92" s="207">
        <f t="shared" si="2"/>
        <v>0.50200803212851408</v>
      </c>
      <c r="H92" s="207">
        <f t="shared" si="2"/>
        <v>4.7952047952048069</v>
      </c>
      <c r="I92" s="207">
        <f t="shared" si="2"/>
        <v>9.5328884652044144E-2</v>
      </c>
      <c r="J92" s="207">
        <f t="shared" si="2"/>
        <v>-1.5238095238095184</v>
      </c>
      <c r="K92" s="207">
        <f t="shared" si="2"/>
        <v>-0.77369439071567825</v>
      </c>
      <c r="L92" s="207">
        <f t="shared" si="2"/>
        <v>5.7504873294347041</v>
      </c>
      <c r="M92" s="207">
        <f t="shared" si="2"/>
        <v>-0.27649769585253198</v>
      </c>
      <c r="N92" s="178" t="str">
        <f t="shared" si="1"/>
        <v>印</v>
      </c>
    </row>
    <row r="93" spans="2:14" s="7" customFormat="1">
      <c r="B93" s="175" t="s">
        <v>140</v>
      </c>
      <c r="C93" s="188" t="s">
        <v>2</v>
      </c>
      <c r="D93" s="207">
        <f t="shared" si="2"/>
        <v>1.1387163561076694</v>
      </c>
      <c r="E93" s="207">
        <f t="shared" si="2"/>
        <v>-2.7635619242579352</v>
      </c>
      <c r="F93" s="207">
        <f t="shared" si="2"/>
        <v>-0.21052631578947667</v>
      </c>
      <c r="G93" s="207">
        <f t="shared" si="2"/>
        <v>4.8523206751054948</v>
      </c>
      <c r="H93" s="207">
        <f t="shared" si="2"/>
        <v>2.6156941649899337</v>
      </c>
      <c r="I93" s="207">
        <f t="shared" si="2"/>
        <v>-4.9999999999999947</v>
      </c>
      <c r="J93" s="207">
        <f t="shared" si="2"/>
        <v>-3.8183694530443781</v>
      </c>
      <c r="K93" s="207">
        <f t="shared" si="2"/>
        <v>3.3261802575107233</v>
      </c>
      <c r="L93" s="207">
        <f t="shared" si="2"/>
        <v>5.6074766355140246</v>
      </c>
      <c r="M93" s="207">
        <f t="shared" si="2"/>
        <v>-3.6381514257620475</v>
      </c>
      <c r="N93" s="178" t="str">
        <f t="shared" si="1"/>
        <v>他</v>
      </c>
    </row>
    <row r="94" spans="2:14" s="7" customFormat="1">
      <c r="B94" s="175" t="s">
        <v>209</v>
      </c>
      <c r="C94" s="188" t="s">
        <v>2</v>
      </c>
      <c r="D94" s="207">
        <f t="shared" si="2"/>
        <v>4.9088359046283312</v>
      </c>
      <c r="E94" s="207">
        <f t="shared" si="2"/>
        <v>3.7433155080213867</v>
      </c>
      <c r="F94" s="207">
        <f t="shared" si="2"/>
        <v>9.2783505154639219</v>
      </c>
      <c r="G94" s="207">
        <f t="shared" si="2"/>
        <v>10.731132075471708</v>
      </c>
      <c r="H94" s="207">
        <f t="shared" si="2"/>
        <v>12.034078807241743</v>
      </c>
      <c r="I94" s="207">
        <f t="shared" si="2"/>
        <v>-2.1863117870722406</v>
      </c>
      <c r="J94" s="207">
        <f t="shared" si="2"/>
        <v>-0.77745383867833939</v>
      </c>
      <c r="K94" s="207">
        <f t="shared" si="2"/>
        <v>1.3712047012732673</v>
      </c>
      <c r="L94" s="207">
        <f t="shared" si="2"/>
        <v>6.2801932367149762</v>
      </c>
      <c r="M94" s="207">
        <f t="shared" si="2"/>
        <v>-7.6363636363636411</v>
      </c>
      <c r="N94" s="178" t="str">
        <f t="shared" si="1"/>
        <v>4</v>
      </c>
    </row>
    <row r="95" spans="2:14" s="7" customFormat="1">
      <c r="B95" s="175" t="s">
        <v>339</v>
      </c>
      <c r="C95" s="188" t="s">
        <v>2</v>
      </c>
      <c r="D95" s="207">
        <f t="shared" si="2"/>
        <v>10.273972602739738</v>
      </c>
      <c r="E95" s="207">
        <f t="shared" si="2"/>
        <v>6.9875776397515521</v>
      </c>
      <c r="F95" s="207">
        <f t="shared" si="2"/>
        <v>15.965166908563134</v>
      </c>
      <c r="G95" s="207">
        <f t="shared" si="2"/>
        <v>18.022528160200238</v>
      </c>
      <c r="H95" s="207">
        <f t="shared" si="2"/>
        <v>15.270413573700962</v>
      </c>
      <c r="I95" s="207">
        <f t="shared" si="2"/>
        <v>-3.7718491260349665</v>
      </c>
      <c r="J95" s="207">
        <f t="shared" si="2"/>
        <v>-1.2428298279158674</v>
      </c>
      <c r="K95" s="207">
        <f t="shared" si="2"/>
        <v>2.5169409486931351</v>
      </c>
      <c r="L95" s="207">
        <f t="shared" si="2"/>
        <v>8.9707271010387153</v>
      </c>
      <c r="M95" s="207">
        <f t="shared" si="2"/>
        <v>-21.403812824956674</v>
      </c>
      <c r="N95" s="178" t="str">
        <f t="shared" si="1"/>
        <v>電</v>
      </c>
    </row>
    <row r="96" spans="2:14" s="7" customFormat="1">
      <c r="B96" s="175" t="s">
        <v>340</v>
      </c>
      <c r="C96" s="188" t="s">
        <v>2</v>
      </c>
      <c r="D96" s="207">
        <f t="shared" si="2"/>
        <v>-1.2552301255230007</v>
      </c>
      <c r="E96" s="207">
        <f t="shared" si="2"/>
        <v>0.10593220338982448</v>
      </c>
      <c r="F96" s="207">
        <f t="shared" si="2"/>
        <v>0.52910052910052907</v>
      </c>
      <c r="G96" s="207">
        <f t="shared" si="2"/>
        <v>-1.8947368421052602</v>
      </c>
      <c r="H96" s="207">
        <f t="shared" si="2"/>
        <v>6.6523605150214618</v>
      </c>
      <c r="I96" s="207">
        <f t="shared" si="2"/>
        <v>1.1066398390341994</v>
      </c>
      <c r="J96" s="207">
        <f t="shared" si="2"/>
        <v>0</v>
      </c>
      <c r="K96" s="207">
        <f t="shared" si="2"/>
        <v>-0.49751243781094528</v>
      </c>
      <c r="L96" s="207">
        <f t="shared" si="2"/>
        <v>2.2999999999999972</v>
      </c>
      <c r="M96" s="207">
        <f t="shared" si="2"/>
        <v>6.2561094819159386</v>
      </c>
      <c r="N96" s="177" t="str">
        <f t="shared" si="1"/>
        <v>ガ</v>
      </c>
    </row>
    <row r="97" spans="2:14" s="7" customFormat="1">
      <c r="B97" s="175" t="s">
        <v>271</v>
      </c>
      <c r="C97" s="188" t="s">
        <v>2</v>
      </c>
      <c r="D97" s="207">
        <f t="shared" si="2"/>
        <v>-0.1043841336116851</v>
      </c>
      <c r="E97" s="207">
        <f t="shared" si="2"/>
        <v>0.83594566353186739</v>
      </c>
      <c r="F97" s="207">
        <f t="shared" si="2"/>
        <v>2.6943005181347091</v>
      </c>
      <c r="G97" s="207">
        <f t="shared" si="2"/>
        <v>0.80726538849647966</v>
      </c>
      <c r="H97" s="207">
        <f t="shared" si="2"/>
        <v>0.80080080080079785</v>
      </c>
      <c r="I97" s="207">
        <f t="shared" si="2"/>
        <v>0.8937437934458704</v>
      </c>
      <c r="J97" s="207">
        <f t="shared" si="2"/>
        <v>0.59055118110237059</v>
      </c>
      <c r="K97" s="207">
        <f t="shared" si="2"/>
        <v>2.6418786692759322</v>
      </c>
      <c r="L97" s="207">
        <f t="shared" ref="E97:M112" si="3">IF(L30="","",(L30-K30)/K30*100)</f>
        <v>0.66730219256433609</v>
      </c>
      <c r="M97" s="207">
        <f t="shared" si="3"/>
        <v>2.5568181818181848</v>
      </c>
      <c r="N97" s="178" t="str">
        <f t="shared" si="1"/>
        <v>5</v>
      </c>
    </row>
    <row r="98" spans="2:14" s="7" customFormat="1">
      <c r="B98" s="175" t="s">
        <v>272</v>
      </c>
      <c r="C98" s="188" t="s">
        <v>2</v>
      </c>
      <c r="D98" s="207">
        <f t="shared" si="2"/>
        <v>-0.61287027579163278</v>
      </c>
      <c r="E98" s="207">
        <f t="shared" si="3"/>
        <v>0</v>
      </c>
      <c r="F98" s="207">
        <f t="shared" si="3"/>
        <v>2.9804727646454325</v>
      </c>
      <c r="G98" s="207">
        <f t="shared" si="3"/>
        <v>-0.29940119760478756</v>
      </c>
      <c r="H98" s="207">
        <f t="shared" si="3"/>
        <v>1.70170170170169</v>
      </c>
      <c r="I98" s="207">
        <f t="shared" si="3"/>
        <v>-9.84251968503881E-2</v>
      </c>
      <c r="J98" s="207">
        <f t="shared" si="3"/>
        <v>0.59113300492610277</v>
      </c>
      <c r="K98" s="207">
        <f t="shared" si="3"/>
        <v>1.1753183153770841</v>
      </c>
      <c r="L98" s="207">
        <f t="shared" si="3"/>
        <v>2.7105517909002881</v>
      </c>
      <c r="M98" s="207">
        <f t="shared" si="3"/>
        <v>1.7907634307257361</v>
      </c>
      <c r="N98" s="177" t="str">
        <f t="shared" si="1"/>
        <v>6</v>
      </c>
    </row>
    <row r="99" spans="2:14" s="7" customFormat="1">
      <c r="B99" s="175" t="s">
        <v>348</v>
      </c>
      <c r="C99" s="188" t="s">
        <v>2</v>
      </c>
      <c r="D99" s="207">
        <f t="shared" si="2"/>
        <v>-1.298701298701296</v>
      </c>
      <c r="E99" s="207">
        <f t="shared" si="3"/>
        <v>1.1133603238866483</v>
      </c>
      <c r="F99" s="207">
        <f t="shared" si="3"/>
        <v>2.5025025025025025</v>
      </c>
      <c r="G99" s="207">
        <f t="shared" si="3"/>
        <v>-2.44140625</v>
      </c>
      <c r="H99" s="207">
        <f t="shared" si="3"/>
        <v>-0.10010010010010863</v>
      </c>
      <c r="I99" s="207">
        <f t="shared" si="3"/>
        <v>-1.5030060120240483</v>
      </c>
      <c r="J99" s="207">
        <f t="shared" si="3"/>
        <v>0.4069175991861706</v>
      </c>
      <c r="K99" s="207">
        <f t="shared" si="3"/>
        <v>1.7223910840932146</v>
      </c>
      <c r="L99" s="207">
        <f t="shared" si="3"/>
        <v>4.4820717131474099</v>
      </c>
      <c r="M99" s="207">
        <f t="shared" si="3"/>
        <v>4.28979980934223</v>
      </c>
      <c r="N99" s="178" t="str">
        <f t="shared" si="1"/>
        <v>卸</v>
      </c>
    </row>
    <row r="100" spans="2:14" s="7" customFormat="1">
      <c r="B100" s="175" t="s">
        <v>347</v>
      </c>
      <c r="C100" s="188" t="s">
        <v>2</v>
      </c>
      <c r="D100" s="207">
        <f t="shared" si="2"/>
        <v>-0.41237113402062436</v>
      </c>
      <c r="E100" s="207">
        <f t="shared" si="3"/>
        <v>-0.51759834368530022</v>
      </c>
      <c r="F100" s="207">
        <f t="shared" si="3"/>
        <v>3.2258064516129124</v>
      </c>
      <c r="G100" s="207">
        <f t="shared" si="3"/>
        <v>0.7056451612903254</v>
      </c>
      <c r="H100" s="207">
        <f t="shared" si="3"/>
        <v>2.4024024024023936</v>
      </c>
      <c r="I100" s="207">
        <f t="shared" si="3"/>
        <v>0.58651026392962713</v>
      </c>
      <c r="J100" s="207">
        <f t="shared" si="3"/>
        <v>0.58309037900874083</v>
      </c>
      <c r="K100" s="207">
        <f t="shared" si="3"/>
        <v>0.96618357487922701</v>
      </c>
      <c r="L100" s="207">
        <f t="shared" si="3"/>
        <v>2.0095693779904251</v>
      </c>
      <c r="M100" s="207">
        <f t="shared" si="3"/>
        <v>0.84427767354597161</v>
      </c>
      <c r="N100" s="177" t="str">
        <f t="shared" si="1"/>
        <v>小</v>
      </c>
    </row>
    <row r="101" spans="2:14" s="7" customFormat="1">
      <c r="B101" s="175" t="s">
        <v>214</v>
      </c>
      <c r="C101" s="188" t="s">
        <v>2</v>
      </c>
      <c r="D101" s="207">
        <f t="shared" si="2"/>
        <v>0.86393088552917008</v>
      </c>
      <c r="E101" s="207">
        <f t="shared" si="3"/>
        <v>-0.21413276231263689</v>
      </c>
      <c r="F101" s="207">
        <f t="shared" si="3"/>
        <v>4.0772532188841168</v>
      </c>
      <c r="G101" s="207">
        <f t="shared" si="3"/>
        <v>2.5773195876288657</v>
      </c>
      <c r="H101" s="207">
        <f t="shared" si="3"/>
        <v>1.1055276381909491</v>
      </c>
      <c r="I101" s="207">
        <f t="shared" si="3"/>
        <v>0.19880715705765692</v>
      </c>
      <c r="J101" s="207">
        <f t="shared" si="3"/>
        <v>2.3809523809523867</v>
      </c>
      <c r="K101" s="207">
        <f t="shared" si="3"/>
        <v>2.0348837209302273</v>
      </c>
      <c r="L101" s="207">
        <f t="shared" si="3"/>
        <v>3.6087369420702728</v>
      </c>
      <c r="M101" s="207">
        <f t="shared" si="3"/>
        <v>-1.4665444546287758</v>
      </c>
      <c r="N101" s="177" t="str">
        <f t="shared" si="1"/>
        <v>7</v>
      </c>
    </row>
    <row r="102" spans="2:14" s="7" customFormat="1">
      <c r="B102" s="175" t="s">
        <v>144</v>
      </c>
      <c r="C102" s="188" t="s">
        <v>2</v>
      </c>
      <c r="D102" s="207">
        <f t="shared" si="2"/>
        <v>-0.20618556701031218</v>
      </c>
      <c r="E102" s="207">
        <f t="shared" si="3"/>
        <v>-2.6859504132231349</v>
      </c>
      <c r="F102" s="207">
        <f t="shared" si="3"/>
        <v>3.0785562632696299</v>
      </c>
      <c r="G102" s="207">
        <f t="shared" si="3"/>
        <v>4.0164778578784821</v>
      </c>
      <c r="H102" s="207">
        <f t="shared" si="3"/>
        <v>4.2574257425742541</v>
      </c>
      <c r="I102" s="207">
        <f t="shared" si="3"/>
        <v>-0.37986704653370512</v>
      </c>
      <c r="J102" s="207">
        <f t="shared" si="3"/>
        <v>0.76263107721639389</v>
      </c>
      <c r="K102" s="207">
        <f t="shared" si="3"/>
        <v>3.4058656575212813</v>
      </c>
      <c r="L102" s="207">
        <f t="shared" si="3"/>
        <v>-0.36596523330282843</v>
      </c>
      <c r="M102" s="207">
        <f t="shared" si="3"/>
        <v>-3.3976124885215819</v>
      </c>
      <c r="N102" s="178" t="str">
        <f t="shared" si="1"/>
        <v>8</v>
      </c>
    </row>
    <row r="103" spans="2:14" s="7" customFormat="1">
      <c r="B103" s="175" t="s">
        <v>143</v>
      </c>
      <c r="C103" s="188" t="s">
        <v>2</v>
      </c>
      <c r="D103" s="207">
        <f t="shared" si="2"/>
        <v>-0.1968503937007762</v>
      </c>
      <c r="E103" s="207">
        <f t="shared" si="3"/>
        <v>-2.2682445759368948</v>
      </c>
      <c r="F103" s="207">
        <f t="shared" si="3"/>
        <v>1.1099899091826526</v>
      </c>
      <c r="G103" s="207">
        <f t="shared" si="3"/>
        <v>-0.39920159680639289</v>
      </c>
      <c r="H103" s="207">
        <f t="shared" si="3"/>
        <v>0.10020040080161176</v>
      </c>
      <c r="I103" s="207">
        <f t="shared" si="3"/>
        <v>-2.602602602602611</v>
      </c>
      <c r="J103" s="207">
        <f t="shared" si="3"/>
        <v>-2.4665981500513787</v>
      </c>
      <c r="K103" s="207">
        <f t="shared" si="3"/>
        <v>-1.5806111696522653</v>
      </c>
      <c r="L103" s="207">
        <f t="shared" si="3"/>
        <v>-1.4989293361884428</v>
      </c>
      <c r="M103" s="207">
        <f t="shared" si="3"/>
        <v>-2.0652173913043539</v>
      </c>
      <c r="N103" s="178" t="str">
        <f t="shared" si="1"/>
        <v>9</v>
      </c>
    </row>
    <row r="104" spans="2:14" s="7" customFormat="1">
      <c r="B104" s="175" t="s">
        <v>341</v>
      </c>
      <c r="C104" s="188" t="s">
        <v>2</v>
      </c>
      <c r="D104" s="207">
        <f t="shared" si="2"/>
        <v>-9.803921568626893E-2</v>
      </c>
      <c r="E104" s="207">
        <f t="shared" si="3"/>
        <v>-2.4533856722276743</v>
      </c>
      <c r="F104" s="207">
        <f t="shared" si="3"/>
        <v>0.80482897384305552</v>
      </c>
      <c r="G104" s="207">
        <f t="shared" si="3"/>
        <v>-0.49900199600798401</v>
      </c>
      <c r="H104" s="207">
        <f t="shared" si="3"/>
        <v>-0.20060180541625161</v>
      </c>
      <c r="I104" s="207">
        <f t="shared" si="3"/>
        <v>-3.3165829145728618</v>
      </c>
      <c r="J104" s="207">
        <f t="shared" si="3"/>
        <v>-3.4303534303534269</v>
      </c>
      <c r="K104" s="207">
        <f t="shared" si="3"/>
        <v>-2.5834230355220726</v>
      </c>
      <c r="L104" s="207">
        <f t="shared" si="3"/>
        <v>-2.3204419889502703</v>
      </c>
      <c r="M104" s="207">
        <f t="shared" si="3"/>
        <v>-2.3755656108597383</v>
      </c>
      <c r="N104" s="178" t="str">
        <f t="shared" si="1"/>
        <v>通</v>
      </c>
    </row>
    <row r="105" spans="2:14" s="7" customFormat="1">
      <c r="B105" s="304" t="s">
        <v>342</v>
      </c>
      <c r="C105" s="188" t="s">
        <v>2</v>
      </c>
      <c r="D105" s="207">
        <f t="shared" si="2"/>
        <v>-0.69930069930068806</v>
      </c>
      <c r="E105" s="207">
        <f t="shared" si="3"/>
        <v>-1.4084507042253578</v>
      </c>
      <c r="F105" s="207">
        <f t="shared" si="3"/>
        <v>2.5510204081632653</v>
      </c>
      <c r="G105" s="207">
        <f t="shared" si="3"/>
        <v>-0.29850746268656436</v>
      </c>
      <c r="H105" s="207">
        <f t="shared" si="3"/>
        <v>1.4970059880239521</v>
      </c>
      <c r="I105" s="207">
        <f t="shared" si="3"/>
        <v>9.8328416912482119E-2</v>
      </c>
      <c r="J105" s="207">
        <f t="shared" si="3"/>
        <v>0.78585461689587144</v>
      </c>
      <c r="K105" s="207">
        <f t="shared" si="3"/>
        <v>2.1442495126705685</v>
      </c>
      <c r="L105" s="207">
        <f t="shared" si="3"/>
        <v>1.6221374045801553</v>
      </c>
      <c r="M105" s="207">
        <f t="shared" si="3"/>
        <v>-1.0328638497652527</v>
      </c>
      <c r="N105" s="177" t="str">
        <f t="shared" ref="N105:N124" si="4">N38</f>
        <v>情</v>
      </c>
    </row>
    <row r="106" spans="2:14" s="7" customFormat="1">
      <c r="B106" s="175" t="s">
        <v>273</v>
      </c>
      <c r="C106" s="188" t="s">
        <v>2</v>
      </c>
      <c r="D106" s="207">
        <f t="shared" si="2"/>
        <v>-5.7908383751080397</v>
      </c>
      <c r="E106" s="207">
        <f t="shared" si="3"/>
        <v>-4.4036697247706398</v>
      </c>
      <c r="F106" s="207">
        <f t="shared" si="3"/>
        <v>-1.4395393474088292</v>
      </c>
      <c r="G106" s="207">
        <f t="shared" si="3"/>
        <v>-2.7263875365141161</v>
      </c>
      <c r="H106" s="207">
        <f t="shared" si="3"/>
        <v>-1.3013013013013126</v>
      </c>
      <c r="I106" s="207">
        <f t="shared" si="3"/>
        <v>-1.5212981744421907</v>
      </c>
      <c r="J106" s="207">
        <f t="shared" si="3"/>
        <v>1.3388259526261703</v>
      </c>
      <c r="K106" s="207">
        <f t="shared" si="3"/>
        <v>0.91463414634145468</v>
      </c>
      <c r="L106" s="207">
        <f t="shared" si="3"/>
        <v>-4.6324269889224512</v>
      </c>
      <c r="M106" s="207">
        <f t="shared" si="3"/>
        <v>-3.590285110876458</v>
      </c>
      <c r="N106" s="177" t="str">
        <f t="shared" si="4"/>
        <v>10</v>
      </c>
    </row>
    <row r="107" spans="2:14" s="7" customFormat="1">
      <c r="B107" s="175" t="s">
        <v>274</v>
      </c>
      <c r="C107" s="188" t="s">
        <v>2</v>
      </c>
      <c r="D107" s="207">
        <f t="shared" si="2"/>
        <v>-0.49309664694280081</v>
      </c>
      <c r="E107" s="207">
        <f t="shared" si="3"/>
        <v>-0.59464816650149499</v>
      </c>
      <c r="F107" s="207">
        <f t="shared" si="3"/>
        <v>-0.29910269192422445</v>
      </c>
      <c r="G107" s="207">
        <f t="shared" si="3"/>
        <v>9.9999999999994316E-2</v>
      </c>
      <c r="H107" s="207">
        <f t="shared" si="3"/>
        <v>-9.9900099900094214E-2</v>
      </c>
      <c r="I107" s="207">
        <f t="shared" si="3"/>
        <v>9.9999999999994316E-2</v>
      </c>
      <c r="J107" s="207">
        <f t="shared" si="3"/>
        <v>-0.59940059940059376</v>
      </c>
      <c r="K107" s="207">
        <f t="shared" si="3"/>
        <v>-0.30150753768843935</v>
      </c>
      <c r="L107" s="207">
        <f t="shared" si="3"/>
        <v>0.7056451612903254</v>
      </c>
      <c r="M107" s="207">
        <f t="shared" si="3"/>
        <v>0.40040040040039182</v>
      </c>
      <c r="N107" s="178" t="str">
        <f t="shared" si="4"/>
        <v>11</v>
      </c>
    </row>
    <row r="108" spans="2:14" s="7" customFormat="1">
      <c r="B108" s="175" t="s">
        <v>343</v>
      </c>
      <c r="C108" s="188" t="s">
        <v>2</v>
      </c>
      <c r="D108" s="207">
        <f t="shared" si="2"/>
        <v>-0.2952755905511783</v>
      </c>
      <c r="E108" s="207">
        <f t="shared" si="3"/>
        <v>-0.4935834155972359</v>
      </c>
      <c r="F108" s="207">
        <f t="shared" si="3"/>
        <v>-0.79365079365079083</v>
      </c>
      <c r="G108" s="207">
        <f t="shared" si="3"/>
        <v>0</v>
      </c>
      <c r="H108" s="207">
        <f t="shared" si="3"/>
        <v>-0.40000000000000563</v>
      </c>
      <c r="I108" s="207">
        <f t="shared" si="3"/>
        <v>-0.20080321285139419</v>
      </c>
      <c r="J108" s="207">
        <f t="shared" si="3"/>
        <v>-0.80482897384306973</v>
      </c>
      <c r="K108" s="207">
        <f t="shared" si="3"/>
        <v>-0.60851926977687054</v>
      </c>
      <c r="L108" s="207">
        <f t="shared" si="3"/>
        <v>0.6122448979591778</v>
      </c>
      <c r="M108" s="207">
        <f t="shared" si="3"/>
        <v>0.202839756592295</v>
      </c>
      <c r="N108" s="178" t="str">
        <f t="shared" si="4"/>
        <v>住</v>
      </c>
    </row>
    <row r="109" spans="2:14" s="7" customFormat="1">
      <c r="B109" s="175" t="s">
        <v>345</v>
      </c>
      <c r="C109" s="188" t="s">
        <v>2</v>
      </c>
      <c r="D109" s="207">
        <f t="shared" si="2"/>
        <v>-2.5691699604743166</v>
      </c>
      <c r="E109" s="207">
        <f t="shared" si="3"/>
        <v>-1.8255578093306259</v>
      </c>
      <c r="F109" s="207">
        <f t="shared" si="3"/>
        <v>2.7892561983471102</v>
      </c>
      <c r="G109" s="207">
        <f t="shared" si="3"/>
        <v>0.90452261306533233</v>
      </c>
      <c r="H109" s="207">
        <f t="shared" si="3"/>
        <v>1.9920318725099602</v>
      </c>
      <c r="I109" s="207">
        <f t="shared" si="3"/>
        <v>1.7578124999999973</v>
      </c>
      <c r="J109" s="207">
        <f t="shared" si="3"/>
        <v>0.95969289827255266</v>
      </c>
      <c r="K109" s="207">
        <f t="shared" si="3"/>
        <v>1.5209125475285117</v>
      </c>
      <c r="L109" s="207">
        <f t="shared" si="3"/>
        <v>0.56179775280899669</v>
      </c>
      <c r="M109" s="207">
        <f t="shared" si="3"/>
        <v>2.0484171322160041</v>
      </c>
      <c r="N109" s="177" t="str">
        <f t="shared" si="4"/>
        <v>他</v>
      </c>
    </row>
    <row r="110" spans="2:14" s="7" customFormat="1">
      <c r="B110" s="175" t="s">
        <v>146</v>
      </c>
      <c r="C110" s="188" t="s">
        <v>2</v>
      </c>
      <c r="D110" s="207">
        <f t="shared" si="2"/>
        <v>0.10582010582009981</v>
      </c>
      <c r="E110" s="207">
        <f t="shared" si="3"/>
        <v>-0.52854122621564481</v>
      </c>
      <c r="F110" s="207">
        <f t="shared" si="3"/>
        <v>4.6758767268862975</v>
      </c>
      <c r="G110" s="207">
        <f t="shared" si="3"/>
        <v>1.3197969543147179</v>
      </c>
      <c r="H110" s="207">
        <f t="shared" si="3"/>
        <v>0.50100200400801598</v>
      </c>
      <c r="I110" s="207">
        <f t="shared" si="3"/>
        <v>1.2961116650049822</v>
      </c>
      <c r="J110" s="207">
        <f t="shared" si="3"/>
        <v>2.6574803149606328</v>
      </c>
      <c r="K110" s="207">
        <f t="shared" si="3"/>
        <v>0.76701821668264347</v>
      </c>
      <c r="L110" s="207">
        <f t="shared" si="3"/>
        <v>0.76117982873454937</v>
      </c>
      <c r="M110" s="207">
        <f t="shared" si="3"/>
        <v>3.3994334277620344</v>
      </c>
      <c r="N110" s="177" t="str">
        <f t="shared" si="4"/>
        <v>12</v>
      </c>
    </row>
    <row r="111" spans="2:14" s="7" customFormat="1">
      <c r="B111" s="175" t="s">
        <v>145</v>
      </c>
      <c r="C111" s="188" t="s">
        <v>2</v>
      </c>
      <c r="D111" s="207">
        <f t="shared" si="2"/>
        <v>-1.2158054711246229</v>
      </c>
      <c r="E111" s="207">
        <f t="shared" si="3"/>
        <v>-0.61538461538460953</v>
      </c>
      <c r="F111" s="207">
        <f t="shared" si="3"/>
        <v>2.8895768833849296</v>
      </c>
      <c r="G111" s="207">
        <f t="shared" si="3"/>
        <v>0.30090270812437026</v>
      </c>
      <c r="H111" s="207">
        <f t="shared" si="3"/>
        <v>0</v>
      </c>
      <c r="I111" s="207">
        <f t="shared" si="3"/>
        <v>1</v>
      </c>
      <c r="J111" s="207">
        <f t="shared" si="3"/>
        <v>0.99009900990099009</v>
      </c>
      <c r="K111" s="207">
        <f t="shared" si="3"/>
        <v>0.78431372549019329</v>
      </c>
      <c r="L111" s="207">
        <f t="shared" si="3"/>
        <v>-0.87548638132294887</v>
      </c>
      <c r="M111" s="207">
        <f t="shared" si="3"/>
        <v>1.3738959764474892</v>
      </c>
      <c r="N111" s="177" t="str">
        <f t="shared" si="4"/>
        <v>13</v>
      </c>
    </row>
    <row r="112" spans="2:14" s="7" customFormat="1">
      <c r="B112" s="175" t="s">
        <v>147</v>
      </c>
      <c r="C112" s="188" t="s">
        <v>2</v>
      </c>
      <c r="D112" s="207">
        <f t="shared" si="2"/>
        <v>-1.4127144298688108</v>
      </c>
      <c r="E112" s="207">
        <f t="shared" si="3"/>
        <v>-0.71647901740020759</v>
      </c>
      <c r="F112" s="207">
        <f t="shared" si="3"/>
        <v>2.4742268041237172</v>
      </c>
      <c r="G112" s="207">
        <f t="shared" si="3"/>
        <v>0.50301810865191143</v>
      </c>
      <c r="H112" s="207">
        <f t="shared" si="3"/>
        <v>0.50050050050050054</v>
      </c>
      <c r="I112" s="207">
        <f t="shared" si="3"/>
        <v>0.5976095617529823</v>
      </c>
      <c r="J112" s="207">
        <f t="shared" si="3"/>
        <v>0.39603960396040166</v>
      </c>
      <c r="K112" s="207">
        <f t="shared" si="3"/>
        <v>0</v>
      </c>
      <c r="L112" s="207">
        <f t="shared" si="3"/>
        <v>-0.3944773175542462</v>
      </c>
      <c r="M112" s="207">
        <f t="shared" si="3"/>
        <v>1.3861386138613918</v>
      </c>
      <c r="N112" s="178" t="str">
        <f t="shared" si="4"/>
        <v>14</v>
      </c>
    </row>
    <row r="113" spans="2:14" s="7" customFormat="1">
      <c r="B113" s="175" t="s">
        <v>275</v>
      </c>
      <c r="C113" s="188" t="s">
        <v>2</v>
      </c>
      <c r="D113" s="207">
        <f t="shared" si="2"/>
        <v>0.49800796812749004</v>
      </c>
      <c r="E113" s="207">
        <f t="shared" ref="E113:M114" si="5">IF(E46="","",(E46-D46)/D46*100)</f>
        <v>-0.49554013875123881</v>
      </c>
      <c r="F113" s="207">
        <f t="shared" si="5"/>
        <v>9.9601593625492341E-2</v>
      </c>
      <c r="G113" s="207">
        <f t="shared" si="5"/>
        <v>-9.9502487562183384E-2</v>
      </c>
      <c r="H113" s="207">
        <f t="shared" si="5"/>
        <v>0.29880478087649115</v>
      </c>
      <c r="I113" s="207">
        <f t="shared" si="5"/>
        <v>0.69513406156901969</v>
      </c>
      <c r="J113" s="207">
        <f t="shared" si="5"/>
        <v>-0.49309664694280081</v>
      </c>
      <c r="K113" s="207">
        <f t="shared" si="5"/>
        <v>-9.910802775025622E-2</v>
      </c>
      <c r="L113" s="207">
        <f t="shared" si="5"/>
        <v>0.29761904761904484</v>
      </c>
      <c r="M113" s="207">
        <f t="shared" si="5"/>
        <v>-1.0880316518298658</v>
      </c>
      <c r="N113" s="177" t="str">
        <f t="shared" si="4"/>
        <v>15</v>
      </c>
    </row>
    <row r="114" spans="2:14" s="7" customFormat="1">
      <c r="B114" s="175" t="s">
        <v>276</v>
      </c>
      <c r="C114" s="188" t="s">
        <v>2</v>
      </c>
      <c r="D114" s="207">
        <f t="shared" si="2"/>
        <v>-0.31380753138075018</v>
      </c>
      <c r="E114" s="207">
        <f t="shared" si="5"/>
        <v>0.94438614900315387</v>
      </c>
      <c r="F114" s="207">
        <f t="shared" si="5"/>
        <v>2.4948024948024861</v>
      </c>
      <c r="G114" s="207">
        <f t="shared" si="5"/>
        <v>1.5212981744421907</v>
      </c>
      <c r="H114" s="207">
        <f t="shared" si="5"/>
        <v>9.9900099900108424E-2</v>
      </c>
      <c r="I114" s="207">
        <f t="shared" si="5"/>
        <v>0.99800399201596801</v>
      </c>
      <c r="J114" s="207">
        <f t="shared" si="5"/>
        <v>0.19762845849802652</v>
      </c>
      <c r="K114" s="207">
        <f t="shared" si="5"/>
        <v>0.78895463510847841</v>
      </c>
      <c r="L114" s="207">
        <f t="shared" si="5"/>
        <v>1.2720156555772966</v>
      </c>
      <c r="M114" s="207">
        <f t="shared" si="5"/>
        <v>1.4492753623188406</v>
      </c>
      <c r="N114" s="178" t="str">
        <f t="shared" si="4"/>
        <v>16</v>
      </c>
    </row>
    <row r="115" spans="2:14" s="7" customFormat="1">
      <c r="B115" s="9"/>
      <c r="C115" s="95"/>
      <c r="D115" s="34" t="s">
        <v>115</v>
      </c>
      <c r="E115" s="34" t="s">
        <v>115</v>
      </c>
      <c r="F115" s="34" t="s">
        <v>115</v>
      </c>
      <c r="G115" s="34" t="s">
        <v>115</v>
      </c>
      <c r="H115" s="34" t="s">
        <v>115</v>
      </c>
      <c r="I115" s="34" t="s">
        <v>115</v>
      </c>
      <c r="J115" s="34" t="s">
        <v>115</v>
      </c>
      <c r="K115" s="34" t="s">
        <v>115</v>
      </c>
      <c r="L115" s="34" t="s">
        <v>115</v>
      </c>
      <c r="M115" s="34" t="s">
        <v>115</v>
      </c>
      <c r="N115" s="81"/>
    </row>
    <row r="116" spans="2:14" s="7" customFormat="1">
      <c r="B116" s="66"/>
      <c r="C116" s="96" t="s">
        <v>115</v>
      </c>
      <c r="D116" s="35" t="s">
        <v>115</v>
      </c>
      <c r="E116" s="35" t="s">
        <v>115</v>
      </c>
      <c r="F116" s="35" t="s">
        <v>115</v>
      </c>
      <c r="G116" s="35" t="s">
        <v>115</v>
      </c>
      <c r="H116" s="35" t="s">
        <v>115</v>
      </c>
      <c r="I116" s="35" t="s">
        <v>115</v>
      </c>
      <c r="J116" s="35" t="s">
        <v>115</v>
      </c>
      <c r="K116" s="35" t="s">
        <v>115</v>
      </c>
      <c r="L116" s="35" t="s">
        <v>115</v>
      </c>
      <c r="M116" s="35" t="s">
        <v>115</v>
      </c>
      <c r="N116" s="82"/>
    </row>
    <row r="117" spans="2:14" s="7" customFormat="1">
      <c r="B117" s="179" t="s">
        <v>220</v>
      </c>
      <c r="C117" s="190" t="s">
        <v>2</v>
      </c>
      <c r="D117" s="203">
        <f>IF(D50="","",(D50-C50)/C50*100)</f>
        <v>-0.31578947368420751</v>
      </c>
      <c r="E117" s="203">
        <f t="shared" ref="E117:M117" si="6">IF(E50="","",(E50-D50)/D50*100)</f>
        <v>0.21119324181626487</v>
      </c>
      <c r="F117" s="203">
        <f t="shared" si="6"/>
        <v>1.053740779768177</v>
      </c>
      <c r="G117" s="203">
        <f t="shared" si="6"/>
        <v>4.4838373305526558</v>
      </c>
      <c r="H117" s="203">
        <f t="shared" si="6"/>
        <v>9.9800399201591145E-2</v>
      </c>
      <c r="I117" s="203">
        <f t="shared" si="6"/>
        <v>-0.39880358923229453</v>
      </c>
      <c r="J117" s="203">
        <f t="shared" si="6"/>
        <v>-1.4014014014014069</v>
      </c>
      <c r="K117" s="203">
        <f t="shared" si="6"/>
        <v>-0.30456852791877886</v>
      </c>
      <c r="L117" s="203">
        <f t="shared" si="6"/>
        <v>1.0183299389002036</v>
      </c>
      <c r="M117" s="203">
        <f t="shared" si="6"/>
        <v>-2.6209677419354924</v>
      </c>
      <c r="N117" s="178" t="str">
        <f t="shared" si="4"/>
        <v>17</v>
      </c>
    </row>
    <row r="118" spans="2:14" s="7" customFormat="1">
      <c r="B118" s="9"/>
      <c r="C118" s="95"/>
      <c r="D118" s="34"/>
      <c r="E118" s="34"/>
      <c r="F118" s="34"/>
      <c r="G118" s="34"/>
      <c r="H118" s="34"/>
      <c r="I118" s="34"/>
      <c r="J118" s="34"/>
      <c r="K118" s="34"/>
      <c r="L118" s="34"/>
      <c r="M118" s="34"/>
      <c r="N118" s="81"/>
    </row>
    <row r="119" spans="2:14" s="7" customFormat="1">
      <c r="B119" s="8"/>
      <c r="C119" s="94"/>
      <c r="D119" s="33"/>
      <c r="E119" s="33"/>
      <c r="F119" s="33"/>
      <c r="G119" s="33"/>
      <c r="H119" s="33"/>
      <c r="I119" s="33"/>
      <c r="J119" s="33"/>
      <c r="K119" s="33"/>
      <c r="L119" s="33"/>
      <c r="M119" s="33"/>
      <c r="N119" s="80"/>
    </row>
    <row r="120" spans="2:14" s="7" customFormat="1">
      <c r="B120" s="175" t="s">
        <v>150</v>
      </c>
      <c r="C120" s="190" t="s">
        <v>2</v>
      </c>
      <c r="D120" s="203">
        <f>IF(D53="","",(D53-C53)/C53*100)</f>
        <v>2.332361516034998</v>
      </c>
      <c r="E120" s="203">
        <f t="shared" ref="E120:M120" si="7">IF(E53="","",(E53-D53)/D53*100)</f>
        <v>11.253561253561241</v>
      </c>
      <c r="F120" s="203">
        <f t="shared" si="7"/>
        <v>30.217669654289388</v>
      </c>
      <c r="G120" s="203">
        <f t="shared" si="7"/>
        <v>-5.1130776794493631</v>
      </c>
      <c r="H120" s="203">
        <f t="shared" si="7"/>
        <v>-9.222797927461146</v>
      </c>
      <c r="I120" s="203">
        <f t="shared" si="7"/>
        <v>8.9041095890411093</v>
      </c>
      <c r="J120" s="203">
        <f t="shared" si="7"/>
        <v>6.0796645702306042</v>
      </c>
      <c r="K120" s="203">
        <f t="shared" si="7"/>
        <v>-1.0869565217391388</v>
      </c>
      <c r="L120" s="203">
        <f t="shared" si="7"/>
        <v>0.19980019980020267</v>
      </c>
      <c r="M120" s="203">
        <f t="shared" si="7"/>
        <v>25.124626121635096</v>
      </c>
      <c r="N120" s="178" t="str">
        <f t="shared" si="4"/>
        <v>18</v>
      </c>
    </row>
    <row r="121" spans="2:14" s="7" customFormat="1">
      <c r="B121" s="175" t="s">
        <v>151</v>
      </c>
      <c r="C121" s="190" t="s">
        <v>2</v>
      </c>
      <c r="D121" s="203">
        <f>IF(D54="","",(D54-C54)/C54*100)</f>
        <v>-1.2944983818770179</v>
      </c>
      <c r="E121" s="203">
        <f t="shared" ref="E121:M121" si="8">IF(E54="","",(E54-D54)/D54*100)</f>
        <v>-0.49180327868851997</v>
      </c>
      <c r="F121" s="203">
        <f t="shared" si="8"/>
        <v>48.92915980230643</v>
      </c>
      <c r="G121" s="203">
        <f t="shared" si="8"/>
        <v>10.398230088495565</v>
      </c>
      <c r="H121" s="203">
        <f t="shared" si="8"/>
        <v>1.4028056112224507</v>
      </c>
      <c r="I121" s="203">
        <f t="shared" si="8"/>
        <v>1.3833992094861576</v>
      </c>
      <c r="J121" s="203">
        <f t="shared" si="8"/>
        <v>2.2417153996101478</v>
      </c>
      <c r="K121" s="203">
        <f t="shared" si="8"/>
        <v>5.9103908484270624</v>
      </c>
      <c r="L121" s="203">
        <f t="shared" si="8"/>
        <v>16.831683168316847</v>
      </c>
      <c r="M121" s="203">
        <f t="shared" si="8"/>
        <v>1.3097072419106228</v>
      </c>
      <c r="N121" s="178" t="str">
        <f t="shared" si="4"/>
        <v>19</v>
      </c>
    </row>
    <row r="122" spans="2:14" s="7" customFormat="1">
      <c r="B122" s="9"/>
      <c r="C122" s="95"/>
      <c r="D122" s="34"/>
      <c r="E122" s="34"/>
      <c r="F122" s="34"/>
      <c r="G122" s="34"/>
      <c r="H122" s="34"/>
      <c r="I122" s="34"/>
      <c r="J122" s="34"/>
      <c r="K122" s="34"/>
      <c r="L122" s="34"/>
      <c r="M122" s="34"/>
      <c r="N122" s="81"/>
    </row>
    <row r="123" spans="2:14" s="7" customFormat="1">
      <c r="B123" s="11"/>
      <c r="C123" s="93"/>
      <c r="D123" s="35"/>
      <c r="E123" s="35"/>
      <c r="F123" s="35"/>
      <c r="G123" s="35"/>
      <c r="H123" s="35"/>
      <c r="I123" s="35"/>
      <c r="J123" s="35"/>
      <c r="K123" s="35"/>
      <c r="L123" s="35"/>
      <c r="M123" s="35"/>
      <c r="N123" s="82"/>
    </row>
    <row r="124" spans="2:14" s="7" customFormat="1">
      <c r="B124" s="175" t="s">
        <v>222</v>
      </c>
      <c r="C124" s="190" t="s">
        <v>2</v>
      </c>
      <c r="D124" s="203">
        <f>IF(D57="","",(D57-C57)/C57*100)</f>
        <v>-0.31612223393046507</v>
      </c>
      <c r="E124" s="203">
        <f t="shared" ref="E124:M124" si="9">IF(E57="","",(E57-D57)/D57*100)</f>
        <v>0.42283298097252187</v>
      </c>
      <c r="F124" s="203">
        <f t="shared" si="9"/>
        <v>1.0526315789473684</v>
      </c>
      <c r="G124" s="203">
        <f t="shared" si="9"/>
        <v>4.2708333333333268</v>
      </c>
      <c r="H124" s="203">
        <f t="shared" si="9"/>
        <v>0</v>
      </c>
      <c r="I124" s="203">
        <f t="shared" si="9"/>
        <v>-0.29970029970029688</v>
      </c>
      <c r="J124" s="203">
        <f t="shared" si="9"/>
        <v>-1.3026052104208388</v>
      </c>
      <c r="K124" s="203">
        <f t="shared" si="9"/>
        <v>-0.4060913705583814</v>
      </c>
      <c r="L124" s="203">
        <f t="shared" si="9"/>
        <v>0.81549439347605657</v>
      </c>
      <c r="M124" s="203">
        <f t="shared" si="9"/>
        <v>-2.2244691607684555</v>
      </c>
      <c r="N124" s="178" t="str">
        <f t="shared" si="4"/>
        <v>20</v>
      </c>
    </row>
    <row r="125" spans="2:14" s="7" customFormat="1">
      <c r="B125" s="9"/>
      <c r="C125" s="95"/>
      <c r="D125" s="34"/>
      <c r="E125" s="34"/>
      <c r="F125" s="34"/>
      <c r="G125" s="34"/>
      <c r="H125" s="34"/>
      <c r="I125" s="34"/>
      <c r="J125" s="34"/>
      <c r="K125" s="34"/>
      <c r="L125" s="34"/>
      <c r="M125" s="34"/>
      <c r="N125" s="30"/>
    </row>
    <row r="126" spans="2:14" s="7" customFormat="1">
      <c r="B126" s="175" t="s">
        <v>53</v>
      </c>
      <c r="C126" s="93"/>
      <c r="D126" s="36"/>
      <c r="E126" s="36"/>
      <c r="F126" s="36"/>
      <c r="G126" s="36"/>
      <c r="H126" s="36"/>
      <c r="I126" s="36"/>
      <c r="J126" s="36"/>
      <c r="K126" s="36"/>
      <c r="L126" s="36"/>
      <c r="M126" s="36"/>
      <c r="N126" s="31"/>
    </row>
    <row r="127" spans="2:14" s="7" customFormat="1">
      <c r="B127" s="175" t="s">
        <v>54</v>
      </c>
      <c r="C127" s="190" t="s">
        <v>2</v>
      </c>
      <c r="D127" s="203">
        <f>IF(D60="","",(D60-C60)/C60*100)</f>
        <v>2.5433526011560725</v>
      </c>
      <c r="E127" s="203">
        <f t="shared" ref="E127:M127" si="10">IF(E60="","",(E60-D60)/D60*100)</f>
        <v>-2.818489289740699</v>
      </c>
      <c r="F127" s="203">
        <f t="shared" si="10"/>
        <v>2.5522041763341101</v>
      </c>
      <c r="G127" s="203">
        <f t="shared" si="10"/>
        <v>14.705882352941174</v>
      </c>
      <c r="H127" s="203">
        <f t="shared" si="10"/>
        <v>20.315581854043387</v>
      </c>
      <c r="I127" s="203">
        <f t="shared" si="10"/>
        <v>4.5901639344262248</v>
      </c>
      <c r="J127" s="203">
        <f t="shared" si="10"/>
        <v>-5.721003134796236</v>
      </c>
      <c r="K127" s="203">
        <f t="shared" si="10"/>
        <v>-2.8262676641728941</v>
      </c>
      <c r="L127" s="203">
        <f t="shared" si="10"/>
        <v>5.8169375534644967</v>
      </c>
      <c r="M127" s="203">
        <f t="shared" si="10"/>
        <v>-10.670978172999193</v>
      </c>
      <c r="N127" s="28"/>
    </row>
    <row r="128" spans="2:14" s="7" customFormat="1">
      <c r="B128" s="175" t="s">
        <v>55</v>
      </c>
      <c r="C128" s="190" t="s">
        <v>2</v>
      </c>
      <c r="D128" s="203">
        <f>IF(D61="","",(D61-C61)/C61*100)</f>
        <v>-0.21739130434782916</v>
      </c>
      <c r="E128" s="203">
        <f t="shared" ref="E128:M128" si="11">IF(E61="","",(E61-D61)/D61*100)</f>
        <v>1.3071895424836633</v>
      </c>
      <c r="F128" s="203">
        <f t="shared" si="11"/>
        <v>-0.86021505376343776</v>
      </c>
      <c r="G128" s="203">
        <f t="shared" si="11"/>
        <v>9.5444685466377415</v>
      </c>
      <c r="H128" s="203">
        <f t="shared" si="11"/>
        <v>-1.683168316831686</v>
      </c>
      <c r="I128" s="203">
        <f t="shared" si="11"/>
        <v>-1.1077542799597124</v>
      </c>
      <c r="J128" s="203">
        <f t="shared" si="11"/>
        <v>-3.4623217922606981</v>
      </c>
      <c r="K128" s="203">
        <f t="shared" si="11"/>
        <v>-1.5822784810126582</v>
      </c>
      <c r="L128" s="203">
        <f t="shared" si="11"/>
        <v>1.0718113612004287</v>
      </c>
      <c r="M128" s="203">
        <f t="shared" si="11"/>
        <v>-5.3022269353128317</v>
      </c>
      <c r="N128" s="28"/>
    </row>
    <row r="129" spans="2:14" s="7" customFormat="1">
      <c r="B129" s="175" t="s">
        <v>56</v>
      </c>
      <c r="C129" s="190" t="s">
        <v>2</v>
      </c>
      <c r="D129" s="203">
        <f>IF(D62="","",(D62-C62)/C62*100)</f>
        <v>-0.41109969167522248</v>
      </c>
      <c r="E129" s="203">
        <f t="shared" ref="E129:M129" si="12">IF(E62="","",(E62-D62)/D62*100)</f>
        <v>-0.51599587203302377</v>
      </c>
      <c r="F129" s="203">
        <f t="shared" si="12"/>
        <v>2.1784232365145169</v>
      </c>
      <c r="G129" s="203">
        <f t="shared" si="12"/>
        <v>1.1167512690355272</v>
      </c>
      <c r="H129" s="203">
        <f t="shared" si="12"/>
        <v>1.2048192771084365</v>
      </c>
      <c r="I129" s="203">
        <f t="shared" si="12"/>
        <v>0</v>
      </c>
      <c r="J129" s="203">
        <f t="shared" si="12"/>
        <v>0.49603174603174599</v>
      </c>
      <c r="K129" s="203">
        <f t="shared" si="12"/>
        <v>0.69101678183613313</v>
      </c>
      <c r="L129" s="203">
        <f t="shared" si="12"/>
        <v>0.88235294117647611</v>
      </c>
      <c r="M129" s="203">
        <f t="shared" si="12"/>
        <v>-9.7181729834799335E-2</v>
      </c>
      <c r="N129" s="75"/>
    </row>
    <row r="130" spans="2:14" s="7" customFormat="1">
      <c r="B130" s="9"/>
      <c r="C130" s="16"/>
      <c r="D130" s="16"/>
      <c r="E130" s="16"/>
      <c r="F130" s="16"/>
      <c r="G130" s="16"/>
      <c r="H130" s="16"/>
      <c r="I130" s="16"/>
      <c r="J130" s="16"/>
      <c r="K130" s="16"/>
      <c r="L130" s="16"/>
      <c r="M130" s="16"/>
      <c r="N130" s="37"/>
    </row>
    <row r="131" spans="2:14" s="7" customFormat="1">
      <c r="B131" s="183" t="s">
        <v>90</v>
      </c>
      <c r="C131" s="19"/>
      <c r="D131" s="19"/>
      <c r="E131" s="19"/>
      <c r="F131" s="19"/>
      <c r="G131" s="19"/>
      <c r="H131" s="19"/>
      <c r="I131" s="19"/>
      <c r="J131" s="19"/>
      <c r="K131" s="19"/>
      <c r="L131" s="19"/>
      <c r="M131" s="19"/>
      <c r="N131" s="17"/>
    </row>
    <row r="132" spans="2:14" s="7" customFormat="1">
      <c r="B132" s="183" t="s">
        <v>91</v>
      </c>
      <c r="C132" s="19"/>
      <c r="D132" s="19"/>
      <c r="E132" s="19"/>
      <c r="F132" s="19"/>
      <c r="G132" s="19"/>
      <c r="H132" s="19"/>
      <c r="I132" s="19"/>
      <c r="J132" s="19"/>
      <c r="K132" s="19"/>
      <c r="L132" s="19"/>
      <c r="M132" s="19"/>
      <c r="N132" s="17"/>
    </row>
    <row r="133" spans="2:14" s="7" customFormat="1">
      <c r="B133" s="183" t="s">
        <v>277</v>
      </c>
    </row>
    <row r="134" spans="2:14">
      <c r="G134" s="1"/>
      <c r="H134" s="1"/>
      <c r="I134" s="1"/>
      <c r="J134" s="1"/>
      <c r="K134" s="1"/>
      <c r="L134" s="1"/>
      <c r="M134" s="1"/>
    </row>
  </sheetData>
  <phoneticPr fontId="3"/>
  <pageMargins left="0.70866141732283472" right="0.31496062992125984" top="0.9055118110236221" bottom="0.51181102362204722" header="0.70866141732283472" footer="0.19685039370078741"/>
  <pageSetup paperSize="9" scale="55" firstPageNumber="28" fitToWidth="2" fitToHeight="2" pageOrder="overThenDown" orientation="portrait" useFirstPageNumber="1" horizontalDpi="300" verticalDpi="300" r:id="rId1"/>
  <headerFooter alignWithMargins="0"/>
  <rowBreaks count="1" manualBreakCount="1">
    <brk id="68" max="26" man="1"/>
  </rowBreaks>
  <colBreaks count="1" manualBreakCount="1">
    <brk id="8" max="1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N194"/>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7.25"/>
  <cols>
    <col min="1" max="1" width="3.125" style="1" customWidth="1"/>
    <col min="2" max="2" width="58.125" style="1" customWidth="1"/>
    <col min="3" max="6" width="15.875" style="1" customWidth="1"/>
    <col min="7" max="13" width="15.875" style="13" customWidth="1"/>
    <col min="14" max="14" width="5.5" style="57" customWidth="1"/>
    <col min="15" max="16384" width="9" style="1"/>
  </cols>
  <sheetData>
    <row r="2" spans="2:14" s="22" customFormat="1" ht="30" customHeight="1">
      <c r="B2" s="198" t="s">
        <v>60</v>
      </c>
      <c r="G2" s="25"/>
      <c r="H2" s="25"/>
      <c r="I2" s="25"/>
      <c r="J2" s="25"/>
      <c r="K2" s="25"/>
      <c r="L2" s="25"/>
      <c r="M2" s="25"/>
      <c r="N2" s="59"/>
    </row>
    <row r="3" spans="2:14">
      <c r="B3" s="5"/>
      <c r="C3" s="170" t="s">
        <v>33</v>
      </c>
      <c r="D3" s="6"/>
      <c r="E3" s="6"/>
      <c r="F3" s="6"/>
      <c r="G3" s="6"/>
      <c r="H3" s="6"/>
      <c r="I3" s="6"/>
      <c r="J3" s="6"/>
      <c r="K3" s="6"/>
      <c r="L3" s="6"/>
      <c r="M3" s="171" t="s">
        <v>34</v>
      </c>
      <c r="N3" s="58"/>
    </row>
    <row r="4" spans="2:14" s="7" customFormat="1" ht="30" customHeight="1">
      <c r="B4" s="208" t="s">
        <v>3</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209" t="s">
        <v>36</v>
      </c>
    </row>
    <row r="5" spans="2:14" s="7" customFormat="1">
      <c r="B5" s="11"/>
      <c r="C5" s="29"/>
      <c r="D5" s="29"/>
      <c r="E5" s="29"/>
      <c r="F5" s="29"/>
      <c r="G5" s="12"/>
      <c r="H5" s="12"/>
      <c r="I5" s="12"/>
      <c r="J5" s="12"/>
      <c r="K5" s="12"/>
      <c r="L5" s="12"/>
      <c r="M5" s="12"/>
      <c r="N5" s="48"/>
    </row>
    <row r="6" spans="2:14" s="7" customFormat="1">
      <c r="B6" s="175" t="s">
        <v>153</v>
      </c>
      <c r="C6" s="176">
        <v>3494682</v>
      </c>
      <c r="D6" s="176">
        <v>3502447</v>
      </c>
      <c r="E6" s="176">
        <v>3485532</v>
      </c>
      <c r="F6" s="176">
        <v>3541313</v>
      </c>
      <c r="G6" s="176">
        <v>3551796</v>
      </c>
      <c r="H6" s="176">
        <v>3587600</v>
      </c>
      <c r="I6" s="176">
        <v>3696284</v>
      </c>
      <c r="J6" s="176">
        <v>3789813</v>
      </c>
      <c r="K6" s="176">
        <v>3867715</v>
      </c>
      <c r="L6" s="176">
        <v>3763913</v>
      </c>
      <c r="M6" s="176">
        <v>3843161</v>
      </c>
      <c r="N6" s="210">
        <v>1</v>
      </c>
    </row>
    <row r="7" spans="2:14" s="7" customFormat="1">
      <c r="B7" s="175" t="s">
        <v>12</v>
      </c>
      <c r="C7" s="176">
        <v>3079746</v>
      </c>
      <c r="D7" s="176">
        <v>3073511</v>
      </c>
      <c r="E7" s="176">
        <v>3044946</v>
      </c>
      <c r="F7" s="176">
        <v>3087664</v>
      </c>
      <c r="G7" s="176">
        <v>3081521</v>
      </c>
      <c r="H7" s="176">
        <v>3111445</v>
      </c>
      <c r="I7" s="176">
        <v>3210616</v>
      </c>
      <c r="J7" s="176">
        <v>3294323</v>
      </c>
      <c r="K7" s="176">
        <v>3365848</v>
      </c>
      <c r="L7" s="176">
        <v>3267732</v>
      </c>
      <c r="M7" s="176">
        <v>3337398</v>
      </c>
      <c r="N7" s="211" t="s">
        <v>37</v>
      </c>
    </row>
    <row r="8" spans="2:14" s="7" customFormat="1">
      <c r="B8" s="175" t="s">
        <v>7</v>
      </c>
      <c r="C8" s="176">
        <v>414936</v>
      </c>
      <c r="D8" s="176">
        <v>428936</v>
      </c>
      <c r="E8" s="176">
        <v>440586</v>
      </c>
      <c r="F8" s="176">
        <v>453649</v>
      </c>
      <c r="G8" s="176">
        <v>470275</v>
      </c>
      <c r="H8" s="176">
        <v>476155</v>
      </c>
      <c r="I8" s="176">
        <v>485668</v>
      </c>
      <c r="J8" s="176">
        <v>495490</v>
      </c>
      <c r="K8" s="176">
        <v>501867</v>
      </c>
      <c r="L8" s="176">
        <v>496181</v>
      </c>
      <c r="M8" s="176">
        <v>505763</v>
      </c>
      <c r="N8" s="211" t="s">
        <v>38</v>
      </c>
    </row>
    <row r="9" spans="2:14" s="7" customFormat="1">
      <c r="B9" s="175" t="s">
        <v>8</v>
      </c>
      <c r="C9" s="176">
        <v>401678</v>
      </c>
      <c r="D9" s="176">
        <v>408811</v>
      </c>
      <c r="E9" s="176">
        <v>419190</v>
      </c>
      <c r="F9" s="176">
        <v>434319</v>
      </c>
      <c r="G9" s="176">
        <v>439489</v>
      </c>
      <c r="H9" s="176">
        <v>444324</v>
      </c>
      <c r="I9" s="176">
        <v>450243</v>
      </c>
      <c r="J9" s="176">
        <v>463709</v>
      </c>
      <c r="K9" s="176">
        <v>473877</v>
      </c>
      <c r="L9" s="176">
        <v>472587</v>
      </c>
      <c r="M9" s="176">
        <v>491036</v>
      </c>
      <c r="N9" s="210" t="s">
        <v>63</v>
      </c>
    </row>
    <row r="10" spans="2:14" s="7" customFormat="1">
      <c r="B10" s="175" t="s">
        <v>14</v>
      </c>
      <c r="C10" s="176">
        <v>13258</v>
      </c>
      <c r="D10" s="176">
        <v>20125</v>
      </c>
      <c r="E10" s="176">
        <v>21396</v>
      </c>
      <c r="F10" s="176">
        <v>19330</v>
      </c>
      <c r="G10" s="176">
        <v>30786</v>
      </c>
      <c r="H10" s="176">
        <v>31831</v>
      </c>
      <c r="I10" s="176">
        <v>35425</v>
      </c>
      <c r="J10" s="176">
        <v>31781</v>
      </c>
      <c r="K10" s="176">
        <v>27990</v>
      </c>
      <c r="L10" s="176">
        <v>23594</v>
      </c>
      <c r="M10" s="176">
        <v>14727</v>
      </c>
      <c r="N10" s="210" t="s">
        <v>64</v>
      </c>
    </row>
    <row r="11" spans="2:14" s="7" customFormat="1">
      <c r="B11" s="8"/>
      <c r="C11" s="29"/>
      <c r="D11" s="29"/>
      <c r="E11" s="29"/>
      <c r="F11" s="29"/>
      <c r="G11" s="29"/>
      <c r="H11" s="29"/>
      <c r="I11" s="29"/>
      <c r="J11" s="29"/>
      <c r="K11" s="29"/>
      <c r="L11" s="29"/>
      <c r="M11" s="29"/>
      <c r="N11" s="48"/>
    </row>
    <row r="12" spans="2:14" s="7" customFormat="1">
      <c r="B12" s="175" t="s">
        <v>18</v>
      </c>
      <c r="C12" s="176">
        <v>304732</v>
      </c>
      <c r="D12" s="176">
        <v>305938</v>
      </c>
      <c r="E12" s="176">
        <v>317018</v>
      </c>
      <c r="F12" s="176">
        <v>323548</v>
      </c>
      <c r="G12" s="176">
        <v>304804</v>
      </c>
      <c r="H12" s="176">
        <v>289844</v>
      </c>
      <c r="I12" s="176">
        <v>306078</v>
      </c>
      <c r="J12" s="176">
        <v>298928</v>
      </c>
      <c r="K12" s="176">
        <v>276335</v>
      </c>
      <c r="L12" s="176">
        <v>278460</v>
      </c>
      <c r="M12" s="176">
        <v>292470</v>
      </c>
      <c r="N12" s="210">
        <v>2</v>
      </c>
    </row>
    <row r="13" spans="2:14" s="7" customFormat="1">
      <c r="B13" s="175" t="s">
        <v>31</v>
      </c>
      <c r="C13" s="176">
        <v>344325</v>
      </c>
      <c r="D13" s="176">
        <v>343469</v>
      </c>
      <c r="E13" s="176">
        <v>353027</v>
      </c>
      <c r="F13" s="176">
        <v>359393</v>
      </c>
      <c r="G13" s="176">
        <v>338520</v>
      </c>
      <c r="H13" s="176">
        <v>312577</v>
      </c>
      <c r="I13" s="176">
        <v>331776</v>
      </c>
      <c r="J13" s="176">
        <v>319061</v>
      </c>
      <c r="K13" s="176">
        <v>301219</v>
      </c>
      <c r="L13" s="176">
        <v>300548</v>
      </c>
      <c r="M13" s="176">
        <v>313662</v>
      </c>
      <c r="N13" s="210" t="s">
        <v>63</v>
      </c>
    </row>
    <row r="14" spans="2:14" s="7" customFormat="1">
      <c r="B14" s="175" t="s">
        <v>29</v>
      </c>
      <c r="C14" s="176">
        <v>39593</v>
      </c>
      <c r="D14" s="176">
        <v>37531</v>
      </c>
      <c r="E14" s="176">
        <v>36009</v>
      </c>
      <c r="F14" s="176">
        <v>35845</v>
      </c>
      <c r="G14" s="176">
        <v>33716</v>
      </c>
      <c r="H14" s="176">
        <v>22733</v>
      </c>
      <c r="I14" s="176">
        <v>25698</v>
      </c>
      <c r="J14" s="176">
        <v>20133</v>
      </c>
      <c r="K14" s="176">
        <v>24884</v>
      </c>
      <c r="L14" s="176">
        <v>22088</v>
      </c>
      <c r="M14" s="176">
        <v>21192</v>
      </c>
      <c r="N14" s="210" t="s">
        <v>64</v>
      </c>
    </row>
    <row r="15" spans="2:14" s="7" customFormat="1">
      <c r="B15" s="175" t="s">
        <v>237</v>
      </c>
      <c r="C15" s="176">
        <v>-23822</v>
      </c>
      <c r="D15" s="176">
        <v>-22068</v>
      </c>
      <c r="E15" s="176">
        <v>-21312</v>
      </c>
      <c r="F15" s="176">
        <v>-17960</v>
      </c>
      <c r="G15" s="176">
        <v>-13576</v>
      </c>
      <c r="H15" s="176">
        <v>-4972</v>
      </c>
      <c r="I15" s="176">
        <v>-7941</v>
      </c>
      <c r="J15" s="176">
        <v>-5024</v>
      </c>
      <c r="K15" s="176">
        <v>-2845</v>
      </c>
      <c r="L15" s="176">
        <v>-3456</v>
      </c>
      <c r="M15" s="176">
        <v>-1820</v>
      </c>
      <c r="N15" s="211" t="s">
        <v>37</v>
      </c>
    </row>
    <row r="16" spans="2:14" s="7" customFormat="1">
      <c r="B16" s="175" t="s">
        <v>31</v>
      </c>
      <c r="C16" s="176">
        <v>11900</v>
      </c>
      <c r="D16" s="176">
        <v>12601</v>
      </c>
      <c r="E16" s="176">
        <v>12177</v>
      </c>
      <c r="F16" s="176">
        <v>13234</v>
      </c>
      <c r="G16" s="176">
        <v>15448</v>
      </c>
      <c r="H16" s="176">
        <v>14163</v>
      </c>
      <c r="I16" s="176">
        <v>16075</v>
      </c>
      <c r="J16" s="176">
        <v>16557</v>
      </c>
      <c r="K16" s="176">
        <v>17256</v>
      </c>
      <c r="L16" s="176">
        <v>14813</v>
      </c>
      <c r="M16" s="176">
        <v>14837</v>
      </c>
      <c r="N16" s="210" t="s">
        <v>63</v>
      </c>
    </row>
    <row r="17" spans="2:14" s="7" customFormat="1">
      <c r="B17" s="175" t="s">
        <v>29</v>
      </c>
      <c r="C17" s="176">
        <v>35722</v>
      </c>
      <c r="D17" s="176">
        <v>34669</v>
      </c>
      <c r="E17" s="176">
        <v>33489</v>
      </c>
      <c r="F17" s="176">
        <v>31194</v>
      </c>
      <c r="G17" s="176">
        <v>29024</v>
      </c>
      <c r="H17" s="176">
        <v>19135</v>
      </c>
      <c r="I17" s="176">
        <v>24016</v>
      </c>
      <c r="J17" s="176">
        <v>21581</v>
      </c>
      <c r="K17" s="176">
        <v>20101</v>
      </c>
      <c r="L17" s="176">
        <v>18269</v>
      </c>
      <c r="M17" s="176">
        <v>16657</v>
      </c>
      <c r="N17" s="210" t="s">
        <v>64</v>
      </c>
    </row>
    <row r="18" spans="2:14" s="7" customFormat="1">
      <c r="B18" s="175" t="s">
        <v>11</v>
      </c>
      <c r="C18" s="176">
        <v>324856</v>
      </c>
      <c r="D18" s="176">
        <v>324546</v>
      </c>
      <c r="E18" s="176">
        <v>334758</v>
      </c>
      <c r="F18" s="176">
        <v>337874</v>
      </c>
      <c r="G18" s="176">
        <v>314859</v>
      </c>
      <c r="H18" s="176">
        <v>291117</v>
      </c>
      <c r="I18" s="176">
        <v>309796</v>
      </c>
      <c r="J18" s="176">
        <v>299504</v>
      </c>
      <c r="K18" s="176">
        <v>275197</v>
      </c>
      <c r="L18" s="176">
        <v>277979</v>
      </c>
      <c r="M18" s="176">
        <v>289713</v>
      </c>
      <c r="N18" s="211" t="s">
        <v>38</v>
      </c>
    </row>
    <row r="19" spans="2:14" s="7" customFormat="1">
      <c r="B19" s="212" t="s">
        <v>17</v>
      </c>
      <c r="C19" s="176">
        <v>120794</v>
      </c>
      <c r="D19" s="176">
        <v>91028</v>
      </c>
      <c r="E19" s="176">
        <v>82567</v>
      </c>
      <c r="F19" s="176">
        <v>78743</v>
      </c>
      <c r="G19" s="176">
        <v>62941</v>
      </c>
      <c r="H19" s="176">
        <v>55714</v>
      </c>
      <c r="I19" s="176">
        <v>59123</v>
      </c>
      <c r="J19" s="176">
        <v>64518</v>
      </c>
      <c r="K19" s="176">
        <v>65408</v>
      </c>
      <c r="L19" s="176">
        <v>51866</v>
      </c>
      <c r="M19" s="176">
        <v>50011</v>
      </c>
      <c r="N19" s="210" t="s">
        <v>74</v>
      </c>
    </row>
    <row r="20" spans="2:14" s="7" customFormat="1">
      <c r="B20" s="212" t="s">
        <v>31</v>
      </c>
      <c r="C20" s="176">
        <v>124209</v>
      </c>
      <c r="D20" s="176">
        <v>93497</v>
      </c>
      <c r="E20" s="176">
        <v>84692</v>
      </c>
      <c r="F20" s="176">
        <v>82624</v>
      </c>
      <c r="G20" s="176">
        <v>66847</v>
      </c>
      <c r="H20" s="176">
        <v>58714</v>
      </c>
      <c r="I20" s="176">
        <v>60268</v>
      </c>
      <c r="J20" s="176">
        <v>62492</v>
      </c>
      <c r="K20" s="176">
        <v>69469</v>
      </c>
      <c r="L20" s="176">
        <v>55143</v>
      </c>
      <c r="M20" s="176">
        <v>54017</v>
      </c>
      <c r="N20" s="210" t="s">
        <v>63</v>
      </c>
    </row>
    <row r="21" spans="2:14" s="7" customFormat="1">
      <c r="B21" s="212" t="s">
        <v>116</v>
      </c>
      <c r="C21" s="176">
        <v>3415</v>
      </c>
      <c r="D21" s="176">
        <v>2469</v>
      </c>
      <c r="E21" s="176">
        <v>2125</v>
      </c>
      <c r="F21" s="176">
        <v>3881</v>
      </c>
      <c r="G21" s="176">
        <v>3906</v>
      </c>
      <c r="H21" s="176">
        <v>3000</v>
      </c>
      <c r="I21" s="176">
        <v>1145</v>
      </c>
      <c r="J21" s="176">
        <v>-2026</v>
      </c>
      <c r="K21" s="176">
        <v>4061</v>
      </c>
      <c r="L21" s="176">
        <v>3277</v>
      </c>
      <c r="M21" s="176">
        <v>4006</v>
      </c>
      <c r="N21" s="210" t="s">
        <v>64</v>
      </c>
    </row>
    <row r="22" spans="2:14" s="7" customFormat="1">
      <c r="B22" s="212" t="s">
        <v>16</v>
      </c>
      <c r="C22" s="176">
        <v>38210</v>
      </c>
      <c r="D22" s="176">
        <v>63411</v>
      </c>
      <c r="E22" s="176">
        <v>75760</v>
      </c>
      <c r="F22" s="176">
        <v>86694</v>
      </c>
      <c r="G22" s="176">
        <v>86789</v>
      </c>
      <c r="H22" s="176">
        <v>77784</v>
      </c>
      <c r="I22" s="176">
        <v>93231</v>
      </c>
      <c r="J22" s="176">
        <v>77497</v>
      </c>
      <c r="K22" s="176">
        <v>55490</v>
      </c>
      <c r="L22" s="176">
        <v>73969</v>
      </c>
      <c r="M22" s="176">
        <v>82999</v>
      </c>
      <c r="N22" s="210" t="s">
        <v>75</v>
      </c>
    </row>
    <row r="23" spans="2:14" s="7" customFormat="1">
      <c r="B23" s="212" t="s">
        <v>154</v>
      </c>
      <c r="C23" s="176">
        <v>125815</v>
      </c>
      <c r="D23" s="176">
        <v>129616</v>
      </c>
      <c r="E23" s="176">
        <v>135780</v>
      </c>
      <c r="F23" s="176">
        <v>132667</v>
      </c>
      <c r="G23" s="176">
        <v>125211</v>
      </c>
      <c r="H23" s="176">
        <v>117590</v>
      </c>
      <c r="I23" s="176">
        <v>117431</v>
      </c>
      <c r="J23" s="176">
        <v>117726</v>
      </c>
      <c r="K23" s="176">
        <v>114287</v>
      </c>
      <c r="L23" s="176">
        <v>111282</v>
      </c>
      <c r="M23" s="176">
        <v>115648</v>
      </c>
      <c r="N23" s="210" t="s">
        <v>76</v>
      </c>
    </row>
    <row r="24" spans="2:14" s="7" customFormat="1">
      <c r="B24" s="212" t="s">
        <v>15</v>
      </c>
      <c r="C24" s="176">
        <v>40037</v>
      </c>
      <c r="D24" s="176">
        <v>40491</v>
      </c>
      <c r="E24" s="176">
        <v>40651</v>
      </c>
      <c r="F24" s="176">
        <v>39770</v>
      </c>
      <c r="G24" s="176">
        <v>39918</v>
      </c>
      <c r="H24" s="176">
        <v>40029</v>
      </c>
      <c r="I24" s="176">
        <v>40011</v>
      </c>
      <c r="J24" s="176">
        <v>39763</v>
      </c>
      <c r="K24" s="176">
        <v>40012</v>
      </c>
      <c r="L24" s="176">
        <v>40862</v>
      </c>
      <c r="M24" s="176">
        <v>41055</v>
      </c>
      <c r="N24" s="210" t="s">
        <v>77</v>
      </c>
    </row>
    <row r="25" spans="2:14" s="7" customFormat="1">
      <c r="B25" s="175" t="s">
        <v>13</v>
      </c>
      <c r="C25" s="176">
        <v>3698</v>
      </c>
      <c r="D25" s="176">
        <v>3460</v>
      </c>
      <c r="E25" s="176">
        <v>3572</v>
      </c>
      <c r="F25" s="176">
        <v>3634</v>
      </c>
      <c r="G25" s="176">
        <v>3521</v>
      </c>
      <c r="H25" s="176">
        <v>3699</v>
      </c>
      <c r="I25" s="176">
        <v>4223</v>
      </c>
      <c r="J25" s="176">
        <v>4448</v>
      </c>
      <c r="K25" s="176">
        <v>3983</v>
      </c>
      <c r="L25" s="176">
        <v>3937</v>
      </c>
      <c r="M25" s="176">
        <v>4577</v>
      </c>
      <c r="N25" s="211" t="s">
        <v>39</v>
      </c>
    </row>
    <row r="26" spans="2:14" s="7" customFormat="1">
      <c r="B26" s="175" t="s">
        <v>31</v>
      </c>
      <c r="C26" s="176">
        <v>4154</v>
      </c>
      <c r="D26" s="176">
        <v>3853</v>
      </c>
      <c r="E26" s="176">
        <v>3967</v>
      </c>
      <c r="F26" s="176">
        <v>4404</v>
      </c>
      <c r="G26" s="176">
        <v>4307</v>
      </c>
      <c r="H26" s="176">
        <v>4297</v>
      </c>
      <c r="I26" s="176">
        <v>4760</v>
      </c>
      <c r="J26" s="176">
        <v>5026</v>
      </c>
      <c r="K26" s="176">
        <v>4705</v>
      </c>
      <c r="L26" s="176">
        <v>4479</v>
      </c>
      <c r="M26" s="176">
        <v>5106</v>
      </c>
      <c r="N26" s="210" t="s">
        <v>63</v>
      </c>
    </row>
    <row r="27" spans="2:14" s="7" customFormat="1">
      <c r="B27" s="175" t="s">
        <v>29</v>
      </c>
      <c r="C27" s="176">
        <v>456</v>
      </c>
      <c r="D27" s="176">
        <v>393</v>
      </c>
      <c r="E27" s="176">
        <v>395</v>
      </c>
      <c r="F27" s="176">
        <v>770</v>
      </c>
      <c r="G27" s="176">
        <v>786</v>
      </c>
      <c r="H27" s="176">
        <v>598</v>
      </c>
      <c r="I27" s="176">
        <v>537</v>
      </c>
      <c r="J27" s="176">
        <v>578</v>
      </c>
      <c r="K27" s="176">
        <v>722</v>
      </c>
      <c r="L27" s="176">
        <v>542</v>
      </c>
      <c r="M27" s="176">
        <v>529</v>
      </c>
      <c r="N27" s="210" t="s">
        <v>64</v>
      </c>
    </row>
    <row r="28" spans="2:14" s="7" customFormat="1">
      <c r="B28" s="8"/>
      <c r="C28" s="29"/>
      <c r="D28" s="29"/>
      <c r="E28" s="29"/>
      <c r="F28" s="29"/>
      <c r="G28" s="29"/>
      <c r="H28" s="29"/>
      <c r="I28" s="29"/>
      <c r="J28" s="29"/>
      <c r="K28" s="29"/>
      <c r="L28" s="29"/>
      <c r="M28" s="29"/>
      <c r="N28" s="48"/>
    </row>
    <row r="29" spans="2:14" s="7" customFormat="1">
      <c r="B29" s="175" t="s">
        <v>226</v>
      </c>
      <c r="C29" s="176">
        <v>1211969</v>
      </c>
      <c r="D29" s="176">
        <v>1222127</v>
      </c>
      <c r="E29" s="176">
        <v>1482293</v>
      </c>
      <c r="F29" s="176">
        <v>1359291</v>
      </c>
      <c r="G29" s="176">
        <v>1554276</v>
      </c>
      <c r="H29" s="176">
        <v>1730886</v>
      </c>
      <c r="I29" s="176">
        <v>1790587</v>
      </c>
      <c r="J29" s="176">
        <v>1720108</v>
      </c>
      <c r="K29" s="176">
        <v>1228308</v>
      </c>
      <c r="L29" s="176">
        <v>1227918</v>
      </c>
      <c r="M29" s="176">
        <v>1327066</v>
      </c>
      <c r="N29" s="210">
        <v>3</v>
      </c>
    </row>
    <row r="30" spans="2:14" s="7" customFormat="1">
      <c r="B30" s="175" t="s">
        <v>89</v>
      </c>
      <c r="C30" s="176">
        <v>670189</v>
      </c>
      <c r="D30" s="176">
        <v>671297</v>
      </c>
      <c r="E30" s="176">
        <v>906346</v>
      </c>
      <c r="F30" s="176">
        <v>798988</v>
      </c>
      <c r="G30" s="176">
        <v>960998</v>
      </c>
      <c r="H30" s="176">
        <v>1160808</v>
      </c>
      <c r="I30" s="176">
        <v>1224063</v>
      </c>
      <c r="J30" s="176">
        <v>1201079</v>
      </c>
      <c r="K30" s="176">
        <v>728113</v>
      </c>
      <c r="L30" s="176">
        <v>741029</v>
      </c>
      <c r="M30" s="176">
        <v>836879</v>
      </c>
      <c r="N30" s="211" t="s">
        <v>37</v>
      </c>
    </row>
    <row r="31" spans="2:14" s="7" customFormat="1">
      <c r="B31" s="175" t="s">
        <v>9</v>
      </c>
      <c r="C31" s="176">
        <v>498633</v>
      </c>
      <c r="D31" s="176">
        <v>531795</v>
      </c>
      <c r="E31" s="176">
        <v>760183</v>
      </c>
      <c r="F31" s="176">
        <v>675412</v>
      </c>
      <c r="G31" s="176">
        <v>888180</v>
      </c>
      <c r="H31" s="176">
        <v>1073697</v>
      </c>
      <c r="I31" s="176">
        <v>1140207</v>
      </c>
      <c r="J31" s="176">
        <v>1108868</v>
      </c>
      <c r="K31" s="176">
        <v>589529</v>
      </c>
      <c r="L31" s="176">
        <v>627285</v>
      </c>
      <c r="M31" s="176">
        <v>703614</v>
      </c>
      <c r="N31" s="210" t="s">
        <v>63</v>
      </c>
    </row>
    <row r="32" spans="2:14" s="7" customFormat="1">
      <c r="B32" s="175" t="s">
        <v>10</v>
      </c>
      <c r="C32" s="176">
        <v>171556</v>
      </c>
      <c r="D32" s="176">
        <v>139502</v>
      </c>
      <c r="E32" s="176">
        <v>146163</v>
      </c>
      <c r="F32" s="176">
        <v>123576</v>
      </c>
      <c r="G32" s="176">
        <v>72818</v>
      </c>
      <c r="H32" s="176">
        <v>87111</v>
      </c>
      <c r="I32" s="176">
        <v>83856</v>
      </c>
      <c r="J32" s="176">
        <v>92211</v>
      </c>
      <c r="K32" s="176">
        <v>138584</v>
      </c>
      <c r="L32" s="176">
        <v>113744</v>
      </c>
      <c r="M32" s="176">
        <v>133265</v>
      </c>
      <c r="N32" s="210" t="s">
        <v>64</v>
      </c>
    </row>
    <row r="33" spans="2:14" s="7" customFormat="1">
      <c r="B33" s="175" t="s">
        <v>20</v>
      </c>
      <c r="C33" s="176">
        <v>36913</v>
      </c>
      <c r="D33" s="176">
        <v>37999</v>
      </c>
      <c r="E33" s="176">
        <v>41132</v>
      </c>
      <c r="F33" s="176">
        <v>51058</v>
      </c>
      <c r="G33" s="176">
        <v>50904</v>
      </c>
      <c r="H33" s="176">
        <v>52648</v>
      </c>
      <c r="I33" s="176">
        <v>52106</v>
      </c>
      <c r="J33" s="176">
        <v>46858</v>
      </c>
      <c r="K33" s="176">
        <v>42861</v>
      </c>
      <c r="L33" s="176">
        <v>29100</v>
      </c>
      <c r="M33" s="176">
        <v>42487</v>
      </c>
      <c r="N33" s="211" t="s">
        <v>38</v>
      </c>
    </row>
    <row r="34" spans="2:14" s="7" customFormat="1">
      <c r="B34" s="175" t="s">
        <v>9</v>
      </c>
      <c r="C34" s="176">
        <v>3415</v>
      </c>
      <c r="D34" s="176">
        <v>7888</v>
      </c>
      <c r="E34" s="176">
        <v>6358</v>
      </c>
      <c r="F34" s="176">
        <v>2946</v>
      </c>
      <c r="G34" s="176">
        <v>10820</v>
      </c>
      <c r="H34" s="176">
        <v>8036</v>
      </c>
      <c r="I34" s="176">
        <v>7820</v>
      </c>
      <c r="J34" s="176">
        <v>8924</v>
      </c>
      <c r="K34" s="176">
        <v>1646</v>
      </c>
      <c r="L34" s="176">
        <v>-12457</v>
      </c>
      <c r="M34" s="176">
        <v>-11684</v>
      </c>
      <c r="N34" s="210" t="s">
        <v>63</v>
      </c>
    </row>
    <row r="35" spans="2:14" s="7" customFormat="1">
      <c r="B35" s="175" t="s">
        <v>10</v>
      </c>
      <c r="C35" s="176">
        <v>33498</v>
      </c>
      <c r="D35" s="176">
        <v>30111</v>
      </c>
      <c r="E35" s="176">
        <v>34774</v>
      </c>
      <c r="F35" s="176">
        <v>48112</v>
      </c>
      <c r="G35" s="176">
        <v>40084</v>
      </c>
      <c r="H35" s="176">
        <v>44612</v>
      </c>
      <c r="I35" s="176">
        <v>44286</v>
      </c>
      <c r="J35" s="176">
        <v>37934</v>
      </c>
      <c r="K35" s="176">
        <v>41215</v>
      </c>
      <c r="L35" s="176">
        <v>41557</v>
      </c>
      <c r="M35" s="176">
        <v>54171</v>
      </c>
      <c r="N35" s="210" t="s">
        <v>64</v>
      </c>
    </row>
    <row r="36" spans="2:14" s="7" customFormat="1">
      <c r="B36" s="175" t="s">
        <v>19</v>
      </c>
      <c r="C36" s="176">
        <v>504867</v>
      </c>
      <c r="D36" s="176">
        <v>512831</v>
      </c>
      <c r="E36" s="176">
        <v>534815</v>
      </c>
      <c r="F36" s="176">
        <v>509245</v>
      </c>
      <c r="G36" s="176">
        <v>542374</v>
      </c>
      <c r="H36" s="176">
        <v>517430</v>
      </c>
      <c r="I36" s="176">
        <v>514418</v>
      </c>
      <c r="J36" s="176">
        <v>472171</v>
      </c>
      <c r="K36" s="176">
        <v>457334</v>
      </c>
      <c r="L36" s="176">
        <v>457789</v>
      </c>
      <c r="M36" s="176">
        <v>447700</v>
      </c>
      <c r="N36" s="211" t="s">
        <v>39</v>
      </c>
    </row>
    <row r="37" spans="2:14" s="7" customFormat="1">
      <c r="B37" s="175" t="s">
        <v>30</v>
      </c>
      <c r="C37" s="176">
        <v>3672</v>
      </c>
      <c r="D37" s="176">
        <v>10707</v>
      </c>
      <c r="E37" s="176">
        <v>6192</v>
      </c>
      <c r="F37" s="176">
        <v>1797</v>
      </c>
      <c r="G37" s="176">
        <v>6806</v>
      </c>
      <c r="H37" s="176">
        <v>14024</v>
      </c>
      <c r="I37" s="176">
        <v>15899</v>
      </c>
      <c r="J37" s="176">
        <v>8147</v>
      </c>
      <c r="K37" s="176">
        <v>6903</v>
      </c>
      <c r="L37" s="176">
        <v>4851</v>
      </c>
      <c r="M37" s="176">
        <v>3311</v>
      </c>
      <c r="N37" s="210" t="s">
        <v>63</v>
      </c>
    </row>
    <row r="38" spans="2:14" s="7" customFormat="1">
      <c r="B38" s="175" t="s">
        <v>156</v>
      </c>
      <c r="C38" s="176">
        <v>228530</v>
      </c>
      <c r="D38" s="176">
        <v>221759</v>
      </c>
      <c r="E38" s="176">
        <v>247157</v>
      </c>
      <c r="F38" s="176">
        <v>241769</v>
      </c>
      <c r="G38" s="176">
        <v>274245</v>
      </c>
      <c r="H38" s="176">
        <v>245219</v>
      </c>
      <c r="I38" s="176">
        <v>244240</v>
      </c>
      <c r="J38" s="176">
        <v>213603</v>
      </c>
      <c r="K38" s="176">
        <v>206668</v>
      </c>
      <c r="L38" s="176">
        <v>208818</v>
      </c>
      <c r="M38" s="176">
        <v>212438</v>
      </c>
      <c r="N38" s="210" t="s">
        <v>64</v>
      </c>
    </row>
    <row r="39" spans="2:14" s="7" customFormat="1">
      <c r="B39" s="175" t="s">
        <v>155</v>
      </c>
      <c r="C39" s="176">
        <v>272665</v>
      </c>
      <c r="D39" s="176">
        <v>280365</v>
      </c>
      <c r="E39" s="176">
        <v>281466</v>
      </c>
      <c r="F39" s="176">
        <v>265679</v>
      </c>
      <c r="G39" s="176">
        <v>261323</v>
      </c>
      <c r="H39" s="176">
        <v>258187</v>
      </c>
      <c r="I39" s="176">
        <v>254279</v>
      </c>
      <c r="J39" s="176">
        <v>250421</v>
      </c>
      <c r="K39" s="176">
        <v>243763</v>
      </c>
      <c r="L39" s="176">
        <v>244120</v>
      </c>
      <c r="M39" s="176">
        <v>231951</v>
      </c>
      <c r="N39" s="210" t="s">
        <v>65</v>
      </c>
    </row>
    <row r="40" spans="2:14" s="7" customFormat="1">
      <c r="B40" s="8"/>
      <c r="C40" s="29"/>
      <c r="D40" s="29"/>
      <c r="E40" s="29"/>
      <c r="F40" s="29"/>
      <c r="G40" s="29"/>
      <c r="H40" s="29"/>
      <c r="I40" s="29"/>
      <c r="J40" s="29"/>
      <c r="K40" s="29"/>
      <c r="L40" s="29"/>
      <c r="M40" s="29"/>
      <c r="N40" s="48"/>
    </row>
    <row r="41" spans="2:14" s="7" customFormat="1">
      <c r="B41" s="175" t="s">
        <v>105</v>
      </c>
      <c r="C41" s="176">
        <v>5011383</v>
      </c>
      <c r="D41" s="176">
        <v>5030512</v>
      </c>
      <c r="E41" s="176">
        <v>5284843</v>
      </c>
      <c r="F41" s="176">
        <v>5224152</v>
      </c>
      <c r="G41" s="176">
        <v>5410876</v>
      </c>
      <c r="H41" s="176">
        <v>5608330</v>
      </c>
      <c r="I41" s="176">
        <v>5792949</v>
      </c>
      <c r="J41" s="176">
        <v>5808849</v>
      </c>
      <c r="K41" s="176">
        <v>5372358</v>
      </c>
      <c r="L41" s="176">
        <v>5270291</v>
      </c>
      <c r="M41" s="176">
        <v>5462697</v>
      </c>
      <c r="N41" s="210">
        <v>4</v>
      </c>
    </row>
    <row r="42" spans="2:14" s="7" customFormat="1">
      <c r="B42" s="56"/>
      <c r="C42" s="29"/>
      <c r="D42" s="29"/>
      <c r="E42" s="29"/>
      <c r="F42" s="29"/>
      <c r="G42" s="29"/>
      <c r="H42" s="29"/>
      <c r="I42" s="29"/>
      <c r="J42" s="29"/>
      <c r="K42" s="29"/>
      <c r="L42" s="29"/>
      <c r="M42" s="29"/>
      <c r="N42" s="48"/>
    </row>
    <row r="43" spans="2:14" s="7" customFormat="1">
      <c r="B43" s="213" t="s">
        <v>106</v>
      </c>
      <c r="C43" s="10"/>
      <c r="D43" s="10"/>
      <c r="E43" s="10"/>
      <c r="F43" s="10"/>
      <c r="G43" s="10"/>
      <c r="H43" s="10"/>
      <c r="I43" s="10"/>
      <c r="J43" s="10"/>
      <c r="K43" s="10"/>
      <c r="L43" s="10"/>
      <c r="M43" s="10"/>
      <c r="N43" s="52"/>
    </row>
    <row r="44" spans="2:14" s="7" customFormat="1">
      <c r="B44" s="305" t="s">
        <v>227</v>
      </c>
      <c r="C44" s="180">
        <v>259120</v>
      </c>
      <c r="D44" s="180">
        <v>254507</v>
      </c>
      <c r="E44" s="180">
        <v>261451</v>
      </c>
      <c r="F44" s="180">
        <v>253068</v>
      </c>
      <c r="G44" s="180">
        <v>285117</v>
      </c>
      <c r="H44" s="180">
        <v>293796</v>
      </c>
      <c r="I44" s="180">
        <v>301442</v>
      </c>
      <c r="J44" s="180">
        <v>299574</v>
      </c>
      <c r="K44" s="180">
        <v>283613</v>
      </c>
      <c r="L44" s="180">
        <v>311168</v>
      </c>
      <c r="M44" s="180">
        <v>321884</v>
      </c>
      <c r="N44" s="210">
        <v>5</v>
      </c>
    </row>
    <row r="45" spans="2:14" s="7" customFormat="1">
      <c r="B45" s="175" t="s">
        <v>350</v>
      </c>
      <c r="C45" s="180">
        <v>289645</v>
      </c>
      <c r="D45" s="180">
        <v>281706</v>
      </c>
      <c r="E45" s="180">
        <v>292474</v>
      </c>
      <c r="F45" s="180">
        <v>281535</v>
      </c>
      <c r="G45" s="180">
        <v>312686</v>
      </c>
      <c r="H45" s="180">
        <v>323460</v>
      </c>
      <c r="I45" s="180">
        <v>329305</v>
      </c>
      <c r="J45" s="180">
        <v>326160</v>
      </c>
      <c r="K45" s="180">
        <v>309799</v>
      </c>
      <c r="L45" s="180">
        <v>340120</v>
      </c>
      <c r="M45" s="180">
        <v>356388</v>
      </c>
      <c r="N45" s="210" t="s">
        <v>238</v>
      </c>
    </row>
    <row r="46" spans="2:14" s="7" customFormat="1">
      <c r="B46" s="175" t="s">
        <v>351</v>
      </c>
      <c r="C46" s="180">
        <v>30525</v>
      </c>
      <c r="D46" s="180">
        <v>27199</v>
      </c>
      <c r="E46" s="180">
        <v>31023</v>
      </c>
      <c r="F46" s="180">
        <v>28467</v>
      </c>
      <c r="G46" s="180">
        <v>27569</v>
      </c>
      <c r="H46" s="180">
        <v>29664</v>
      </c>
      <c r="I46" s="180">
        <v>27863</v>
      </c>
      <c r="J46" s="180">
        <v>26586</v>
      </c>
      <c r="K46" s="180">
        <v>26186</v>
      </c>
      <c r="L46" s="180">
        <v>28952</v>
      </c>
      <c r="M46" s="180">
        <v>34504</v>
      </c>
      <c r="N46" s="210" t="s">
        <v>239</v>
      </c>
    </row>
    <row r="47" spans="2:14" s="7" customFormat="1">
      <c r="B47" s="307" t="s">
        <v>228</v>
      </c>
      <c r="C47" s="180">
        <v>5270503</v>
      </c>
      <c r="D47" s="180">
        <v>5285019</v>
      </c>
      <c r="E47" s="180">
        <v>5546294</v>
      </c>
      <c r="F47" s="180">
        <v>5477220</v>
      </c>
      <c r="G47" s="180">
        <v>5695993</v>
      </c>
      <c r="H47" s="180">
        <v>5902126</v>
      </c>
      <c r="I47" s="180">
        <v>6094391</v>
      </c>
      <c r="J47" s="180">
        <v>6108423</v>
      </c>
      <c r="K47" s="180">
        <v>5655971</v>
      </c>
      <c r="L47" s="180">
        <v>5581459</v>
      </c>
      <c r="M47" s="180">
        <v>5784581</v>
      </c>
      <c r="N47" s="210">
        <v>6</v>
      </c>
    </row>
    <row r="48" spans="2:14" s="7" customFormat="1">
      <c r="B48" s="42"/>
      <c r="C48" s="110"/>
      <c r="D48" s="110"/>
      <c r="E48" s="110"/>
      <c r="F48" s="110"/>
      <c r="G48" s="110"/>
      <c r="H48" s="110"/>
      <c r="I48" s="110"/>
      <c r="J48" s="110"/>
      <c r="K48" s="110"/>
      <c r="L48" s="110"/>
      <c r="M48" s="110"/>
      <c r="N48" s="51"/>
    </row>
    <row r="49" spans="2:14" s="7" customFormat="1">
      <c r="B49" s="213" t="s">
        <v>229</v>
      </c>
      <c r="C49" s="214">
        <v>572542</v>
      </c>
      <c r="D49" s="214">
        <v>552154</v>
      </c>
      <c r="E49" s="214">
        <v>505776</v>
      </c>
      <c r="F49" s="214">
        <v>488039</v>
      </c>
      <c r="G49" s="214">
        <v>507013</v>
      </c>
      <c r="H49" s="214">
        <v>504348</v>
      </c>
      <c r="I49" s="214">
        <v>465860</v>
      </c>
      <c r="J49" s="214">
        <v>415644</v>
      </c>
      <c r="K49" s="214">
        <v>476911</v>
      </c>
      <c r="L49" s="214">
        <v>910603</v>
      </c>
      <c r="M49" s="214">
        <v>720440</v>
      </c>
      <c r="N49" s="215">
        <v>7</v>
      </c>
    </row>
    <row r="50" spans="2:14" s="7" customFormat="1">
      <c r="B50" s="175" t="s">
        <v>349</v>
      </c>
      <c r="C50" s="180">
        <v>-237117</v>
      </c>
      <c r="D50" s="180">
        <v>-241949</v>
      </c>
      <c r="E50" s="180">
        <v>-275449</v>
      </c>
      <c r="F50" s="180">
        <v>-286320</v>
      </c>
      <c r="G50" s="180">
        <v>-265485</v>
      </c>
      <c r="H50" s="180">
        <v>-259527</v>
      </c>
      <c r="I50" s="180">
        <v>-282757</v>
      </c>
      <c r="J50" s="180">
        <v>-336993</v>
      </c>
      <c r="K50" s="180">
        <v>-265253</v>
      </c>
      <c r="L50" s="180">
        <v>-185219</v>
      </c>
      <c r="M50" s="180">
        <v>-229885</v>
      </c>
      <c r="N50" s="211" t="s">
        <v>37</v>
      </c>
    </row>
    <row r="51" spans="2:14" s="7" customFormat="1">
      <c r="B51" s="175" t="s">
        <v>230</v>
      </c>
      <c r="C51" s="180">
        <v>673212</v>
      </c>
      <c r="D51" s="180">
        <v>669826</v>
      </c>
      <c r="E51" s="180">
        <v>687792</v>
      </c>
      <c r="F51" s="180">
        <v>709697</v>
      </c>
      <c r="G51" s="180">
        <v>715187</v>
      </c>
      <c r="H51" s="180">
        <v>701966</v>
      </c>
      <c r="I51" s="180">
        <v>715541</v>
      </c>
      <c r="J51" s="180">
        <v>735223</v>
      </c>
      <c r="K51" s="180">
        <v>720524</v>
      </c>
      <c r="L51" s="180">
        <v>779207</v>
      </c>
      <c r="M51" s="180">
        <v>848450</v>
      </c>
      <c r="N51" s="211" t="s">
        <v>38</v>
      </c>
    </row>
    <row r="52" spans="2:14" s="7" customFormat="1">
      <c r="B52" s="175" t="s">
        <v>236</v>
      </c>
      <c r="C52" s="180">
        <v>56789</v>
      </c>
      <c r="D52" s="180">
        <v>29790</v>
      </c>
      <c r="E52" s="180">
        <v>-2620</v>
      </c>
      <c r="F52" s="180">
        <v>-39999</v>
      </c>
      <c r="G52" s="180">
        <v>-60100</v>
      </c>
      <c r="H52" s="180">
        <v>-67196</v>
      </c>
      <c r="I52" s="180">
        <v>-79184</v>
      </c>
      <c r="J52" s="180">
        <v>-97845</v>
      </c>
      <c r="K52" s="180">
        <v>-96196</v>
      </c>
      <c r="L52" s="180">
        <v>165427</v>
      </c>
      <c r="M52" s="180">
        <v>-43555</v>
      </c>
      <c r="N52" s="211" t="s">
        <v>39</v>
      </c>
    </row>
    <row r="53" spans="2:14" s="7" customFormat="1">
      <c r="B53" s="181" t="s">
        <v>23</v>
      </c>
      <c r="C53" s="182">
        <v>79658</v>
      </c>
      <c r="D53" s="182">
        <v>94487</v>
      </c>
      <c r="E53" s="182">
        <v>96053</v>
      </c>
      <c r="F53" s="182">
        <v>104661</v>
      </c>
      <c r="G53" s="182">
        <v>117411</v>
      </c>
      <c r="H53" s="182">
        <v>129105</v>
      </c>
      <c r="I53" s="182">
        <v>112260</v>
      </c>
      <c r="J53" s="182">
        <v>115259</v>
      </c>
      <c r="K53" s="182">
        <v>117836</v>
      </c>
      <c r="L53" s="182">
        <v>151188</v>
      </c>
      <c r="M53" s="182">
        <v>145430</v>
      </c>
      <c r="N53" s="216" t="s">
        <v>49</v>
      </c>
    </row>
    <row r="54" spans="2:14" s="7" customFormat="1">
      <c r="B54" s="175" t="s">
        <v>107</v>
      </c>
      <c r="C54" s="180">
        <v>5843046</v>
      </c>
      <c r="D54" s="180">
        <v>5837172</v>
      </c>
      <c r="E54" s="180">
        <v>6052070</v>
      </c>
      <c r="F54" s="180">
        <v>5965259</v>
      </c>
      <c r="G54" s="180">
        <v>6203006</v>
      </c>
      <c r="H54" s="180">
        <v>6406474</v>
      </c>
      <c r="I54" s="180">
        <v>6560252</v>
      </c>
      <c r="J54" s="180">
        <v>6524068</v>
      </c>
      <c r="K54" s="180">
        <v>6132883</v>
      </c>
      <c r="L54" s="180">
        <v>6492061</v>
      </c>
      <c r="M54" s="217">
        <v>6505022</v>
      </c>
      <c r="N54" s="218">
        <v>8</v>
      </c>
    </row>
    <row r="55" spans="2:14" s="7" customFormat="1">
      <c r="B55" s="175" t="s">
        <v>21</v>
      </c>
      <c r="C55" s="180">
        <v>469986</v>
      </c>
      <c r="D55" s="180">
        <v>467346</v>
      </c>
      <c r="E55" s="180">
        <v>672029</v>
      </c>
      <c r="F55" s="180">
        <v>563726</v>
      </c>
      <c r="G55" s="180">
        <v>746417</v>
      </c>
      <c r="H55" s="180">
        <v>953929</v>
      </c>
      <c r="I55" s="180">
        <v>993413</v>
      </c>
      <c r="J55" s="180">
        <v>910945</v>
      </c>
      <c r="K55" s="180">
        <v>505722</v>
      </c>
      <c r="L55" s="180">
        <v>584909</v>
      </c>
      <c r="M55" s="219">
        <v>649482</v>
      </c>
      <c r="N55" s="220" t="s">
        <v>37</v>
      </c>
    </row>
    <row r="56" spans="2:14" s="7" customFormat="1">
      <c r="B56" s="175" t="s">
        <v>231</v>
      </c>
      <c r="C56" s="180">
        <v>908510</v>
      </c>
      <c r="D56" s="180">
        <v>902265</v>
      </c>
      <c r="E56" s="180">
        <v>927931</v>
      </c>
      <c r="F56" s="180">
        <v>944805</v>
      </c>
      <c r="G56" s="180">
        <v>986728</v>
      </c>
      <c r="H56" s="180">
        <v>990790</v>
      </c>
      <c r="I56" s="180">
        <v>1009042</v>
      </c>
      <c r="J56" s="180">
        <v>1029773</v>
      </c>
      <c r="K56" s="180">
        <v>1001292</v>
      </c>
      <c r="L56" s="180">
        <v>1086919</v>
      </c>
      <c r="M56" s="219">
        <v>1168514</v>
      </c>
      <c r="N56" s="220" t="s">
        <v>38</v>
      </c>
    </row>
    <row r="57" spans="2:14" s="7" customFormat="1">
      <c r="B57" s="175" t="s">
        <v>22</v>
      </c>
      <c r="C57" s="180">
        <v>4381194</v>
      </c>
      <c r="D57" s="180">
        <v>4369614</v>
      </c>
      <c r="E57" s="180">
        <v>4352485</v>
      </c>
      <c r="F57" s="180">
        <v>4348433</v>
      </c>
      <c r="G57" s="180">
        <v>4348929</v>
      </c>
      <c r="H57" s="180">
        <v>4328951</v>
      </c>
      <c r="I57" s="180">
        <v>4441314</v>
      </c>
      <c r="J57" s="180">
        <v>4463643</v>
      </c>
      <c r="K57" s="180">
        <v>4504050</v>
      </c>
      <c r="L57" s="180">
        <v>4665108</v>
      </c>
      <c r="M57" s="219">
        <v>4537019</v>
      </c>
      <c r="N57" s="220" t="s">
        <v>39</v>
      </c>
    </row>
    <row r="58" spans="2:14" s="7" customFormat="1">
      <c r="B58" s="181" t="s">
        <v>23</v>
      </c>
      <c r="C58" s="182">
        <v>83356</v>
      </c>
      <c r="D58" s="182">
        <v>97947</v>
      </c>
      <c r="E58" s="182">
        <v>99625</v>
      </c>
      <c r="F58" s="182">
        <v>108295</v>
      </c>
      <c r="G58" s="182">
        <v>120932</v>
      </c>
      <c r="H58" s="182">
        <v>132804</v>
      </c>
      <c r="I58" s="182">
        <v>116483</v>
      </c>
      <c r="J58" s="182">
        <v>119707</v>
      </c>
      <c r="K58" s="182">
        <v>121819</v>
      </c>
      <c r="L58" s="182">
        <v>155125</v>
      </c>
      <c r="M58" s="201">
        <v>150007</v>
      </c>
      <c r="N58" s="221" t="s">
        <v>49</v>
      </c>
    </row>
    <row r="59" spans="2:14" s="7" customFormat="1">
      <c r="B59" s="213" t="s">
        <v>57</v>
      </c>
      <c r="C59" s="10"/>
      <c r="D59" s="10"/>
      <c r="E59" s="10"/>
      <c r="F59" s="10"/>
      <c r="G59" s="10"/>
      <c r="H59" s="10"/>
      <c r="I59" s="10"/>
      <c r="J59" s="10"/>
      <c r="K59" s="10"/>
      <c r="L59" s="10"/>
      <c r="M59" s="10"/>
      <c r="N59" s="52"/>
    </row>
    <row r="60" spans="2:14" s="7" customFormat="1">
      <c r="B60" s="181" t="s">
        <v>232</v>
      </c>
      <c r="C60" s="182">
        <v>7900329</v>
      </c>
      <c r="D60" s="182">
        <v>7932402</v>
      </c>
      <c r="E60" s="182">
        <v>8296821</v>
      </c>
      <c r="F60" s="182">
        <v>8253006</v>
      </c>
      <c r="G60" s="182">
        <v>8455309</v>
      </c>
      <c r="H60" s="182">
        <v>8656417</v>
      </c>
      <c r="I60" s="182">
        <v>8953993</v>
      </c>
      <c r="J60" s="182">
        <v>9015897</v>
      </c>
      <c r="K60" s="182">
        <v>8537673</v>
      </c>
      <c r="L60" s="182">
        <v>8593768</v>
      </c>
      <c r="M60" s="182">
        <v>8941111</v>
      </c>
      <c r="N60" s="51"/>
    </row>
    <row r="61" spans="2:14" s="7" customFormat="1">
      <c r="B61" s="222" t="s">
        <v>233</v>
      </c>
      <c r="C61" s="18"/>
      <c r="D61" s="18"/>
      <c r="E61" s="18"/>
      <c r="F61" s="18"/>
      <c r="G61" s="18"/>
      <c r="H61" s="18"/>
      <c r="I61" s="18"/>
      <c r="J61" s="18"/>
      <c r="K61" s="18"/>
      <c r="L61" s="18"/>
      <c r="M61" s="18"/>
      <c r="N61" s="68"/>
    </row>
    <row r="62" spans="2:14" s="7" customFormat="1" ht="17.25" customHeight="1">
      <c r="B62" s="223" t="s">
        <v>234</v>
      </c>
      <c r="C62" s="69"/>
      <c r="D62" s="69"/>
      <c r="E62" s="69"/>
      <c r="F62" s="69"/>
      <c r="G62" s="69"/>
      <c r="H62" s="69"/>
      <c r="I62" s="69"/>
      <c r="J62" s="69"/>
      <c r="K62" s="69"/>
      <c r="L62" s="69"/>
      <c r="M62" s="69"/>
      <c r="N62" s="49"/>
    </row>
    <row r="63" spans="2:14" s="7" customFormat="1">
      <c r="B63" s="224" t="s">
        <v>352</v>
      </c>
      <c r="C63" s="92"/>
      <c r="D63" s="92"/>
      <c r="E63" s="92"/>
      <c r="F63" s="92"/>
      <c r="G63" s="92"/>
      <c r="H63" s="92"/>
      <c r="I63" s="92"/>
      <c r="J63" s="92"/>
      <c r="K63" s="92"/>
      <c r="L63" s="92"/>
      <c r="M63" s="92"/>
      <c r="N63" s="53"/>
    </row>
    <row r="64" spans="2:14" s="7" customFormat="1">
      <c r="B64" s="225" t="s">
        <v>235</v>
      </c>
      <c r="C64" s="92"/>
      <c r="D64" s="92"/>
      <c r="E64" s="92"/>
      <c r="F64" s="92"/>
      <c r="G64" s="92"/>
      <c r="H64" s="92"/>
      <c r="I64" s="92"/>
      <c r="J64" s="92"/>
      <c r="K64" s="92"/>
      <c r="L64" s="92"/>
      <c r="M64" s="92"/>
      <c r="N64" s="53"/>
    </row>
    <row r="65" spans="2:14" s="7" customFormat="1">
      <c r="B65" s="17"/>
      <c r="C65" s="92"/>
      <c r="D65" s="92"/>
      <c r="E65" s="92"/>
      <c r="F65" s="92"/>
      <c r="G65" s="92"/>
      <c r="H65" s="92"/>
      <c r="I65" s="92"/>
      <c r="J65" s="92"/>
      <c r="K65" s="92"/>
      <c r="L65" s="92"/>
      <c r="M65" s="92"/>
      <c r="N65" s="53"/>
    </row>
    <row r="67" spans="2:14" s="22" customFormat="1" ht="30" customHeight="1">
      <c r="B67" s="198" t="s">
        <v>60</v>
      </c>
      <c r="G67" s="25"/>
      <c r="H67" s="25"/>
      <c r="I67" s="25"/>
      <c r="J67" s="25"/>
      <c r="K67" s="25"/>
      <c r="L67" s="25"/>
      <c r="M67" s="25"/>
      <c r="N67" s="59"/>
    </row>
    <row r="68" spans="2:14">
      <c r="B68" s="13"/>
      <c r="C68" s="206" t="s">
        <v>113</v>
      </c>
      <c r="D68" s="14"/>
      <c r="E68" s="14"/>
      <c r="F68" s="14"/>
      <c r="G68" s="14"/>
      <c r="H68" s="14"/>
      <c r="I68" s="14"/>
      <c r="J68" s="14"/>
      <c r="K68" s="14"/>
      <c r="L68" s="14"/>
      <c r="M68" s="186" t="s">
        <v>35</v>
      </c>
      <c r="N68" s="47"/>
    </row>
    <row r="69" spans="2:14" s="7" customFormat="1" ht="30" customHeight="1">
      <c r="B69" s="208" t="s">
        <v>3</v>
      </c>
      <c r="C69" s="173" t="str">
        <f t="shared" ref="C69:M69" si="0">C4</f>
        <v>平成２３年度</v>
      </c>
      <c r="D69" s="173" t="str">
        <f t="shared" si="0"/>
        <v>平成２４年度</v>
      </c>
      <c r="E69" s="173" t="str">
        <f t="shared" si="0"/>
        <v>平成２５年度</v>
      </c>
      <c r="F69" s="173" t="str">
        <f t="shared" si="0"/>
        <v>平成２６年度</v>
      </c>
      <c r="G69" s="173" t="str">
        <f t="shared" si="0"/>
        <v>平成２７年度</v>
      </c>
      <c r="H69" s="173" t="str">
        <f t="shared" si="0"/>
        <v>平成２８年度</v>
      </c>
      <c r="I69" s="173" t="str">
        <f t="shared" si="0"/>
        <v>平成２９年度</v>
      </c>
      <c r="J69" s="173" t="str">
        <f t="shared" si="0"/>
        <v>平成３０年度</v>
      </c>
      <c r="K69" s="173" t="str">
        <f t="shared" si="0"/>
        <v>令和元年度</v>
      </c>
      <c r="L69" s="173" t="str">
        <f t="shared" si="0"/>
        <v>令和２年度</v>
      </c>
      <c r="M69" s="173" t="str">
        <f t="shared" si="0"/>
        <v>令和３年度</v>
      </c>
      <c r="N69" s="209" t="s">
        <v>36</v>
      </c>
    </row>
    <row r="70" spans="2:14" s="7" customFormat="1">
      <c r="B70" s="11"/>
      <c r="C70" s="39"/>
      <c r="D70" s="39"/>
      <c r="E70" s="39"/>
      <c r="F70" s="39"/>
      <c r="G70" s="70"/>
      <c r="H70" s="70"/>
      <c r="I70" s="70"/>
      <c r="J70" s="70"/>
      <c r="K70" s="70"/>
      <c r="L70" s="70"/>
      <c r="M70" s="70"/>
      <c r="N70" s="48"/>
    </row>
    <row r="71" spans="2:14" s="7" customFormat="1">
      <c r="B71" s="175" t="s">
        <v>278</v>
      </c>
      <c r="C71" s="188" t="s">
        <v>2</v>
      </c>
      <c r="D71" s="189">
        <f t="shared" ref="D71:D102" si="1">IF(D6="","",(D6-C6)/ABS(C6)*100)</f>
        <v>0.22219475191161886</v>
      </c>
      <c r="E71" s="189">
        <f t="shared" ref="E71:M71" si="2">IF(E6="","",(E6-D6)/ABS(D6)*100)</f>
        <v>-0.48294806459598105</v>
      </c>
      <c r="F71" s="189">
        <f t="shared" si="2"/>
        <v>1.6003582810314179</v>
      </c>
      <c r="G71" s="189">
        <f t="shared" si="2"/>
        <v>0.29602014845906022</v>
      </c>
      <c r="H71" s="189">
        <f t="shared" si="2"/>
        <v>1.008053390453731</v>
      </c>
      <c r="I71" s="189">
        <f t="shared" si="2"/>
        <v>3.0294347195896978</v>
      </c>
      <c r="J71" s="189">
        <f t="shared" si="2"/>
        <v>2.5303521049789461</v>
      </c>
      <c r="K71" s="189">
        <f t="shared" si="2"/>
        <v>2.0555631636706084</v>
      </c>
      <c r="L71" s="189">
        <f t="shared" si="2"/>
        <v>-2.6838068471953078</v>
      </c>
      <c r="M71" s="189">
        <f t="shared" si="2"/>
        <v>2.1054684313904173</v>
      </c>
      <c r="N71" s="210">
        <f t="shared" ref="N71:N102" si="3">N6</f>
        <v>1</v>
      </c>
    </row>
    <row r="72" spans="2:14" s="7" customFormat="1">
      <c r="B72" s="175" t="s">
        <v>12</v>
      </c>
      <c r="C72" s="188" t="s">
        <v>2</v>
      </c>
      <c r="D72" s="189">
        <f t="shared" si="1"/>
        <v>-0.20245176063220799</v>
      </c>
      <c r="E72" s="189">
        <f t="shared" ref="E72:M72" si="4">IF(E7="","",(E7-D7)/ABS(D7)*100)</f>
        <v>-0.92939312727366197</v>
      </c>
      <c r="F72" s="189">
        <f t="shared" si="4"/>
        <v>1.4029148628579948</v>
      </c>
      <c r="G72" s="189">
        <f t="shared" si="4"/>
        <v>-0.19895299488545387</v>
      </c>
      <c r="H72" s="189">
        <f t="shared" si="4"/>
        <v>0.97107889253391422</v>
      </c>
      <c r="I72" s="189">
        <f t="shared" si="4"/>
        <v>3.1872972204233081</v>
      </c>
      <c r="J72" s="189">
        <f t="shared" si="4"/>
        <v>2.6071943826356065</v>
      </c>
      <c r="K72" s="189">
        <f t="shared" si="4"/>
        <v>2.1711592943375617</v>
      </c>
      <c r="L72" s="189">
        <f t="shared" si="4"/>
        <v>-2.9150454803663148</v>
      </c>
      <c r="M72" s="189">
        <f t="shared" si="4"/>
        <v>2.1319373804216504</v>
      </c>
      <c r="N72" s="211" t="str">
        <f t="shared" si="3"/>
        <v>(1)</v>
      </c>
    </row>
    <row r="73" spans="2:14" s="7" customFormat="1">
      <c r="B73" s="175" t="s">
        <v>7</v>
      </c>
      <c r="C73" s="188" t="s">
        <v>2</v>
      </c>
      <c r="D73" s="189">
        <f t="shared" si="1"/>
        <v>3.3740143058206566</v>
      </c>
      <c r="E73" s="189">
        <f t="shared" ref="E73:M73" si="5">IF(E8="","",(E8-D8)/ABS(D8)*100)</f>
        <v>2.7160229031836916</v>
      </c>
      <c r="F73" s="189">
        <f t="shared" si="5"/>
        <v>2.9649149087805786</v>
      </c>
      <c r="G73" s="189">
        <f t="shared" si="5"/>
        <v>3.6649480104662415</v>
      </c>
      <c r="H73" s="189">
        <f t="shared" si="5"/>
        <v>1.2503322524055074</v>
      </c>
      <c r="I73" s="189">
        <f t="shared" si="5"/>
        <v>1.997878841973727</v>
      </c>
      <c r="J73" s="189">
        <f t="shared" si="5"/>
        <v>2.0223691904757981</v>
      </c>
      <c r="K73" s="189">
        <f t="shared" si="5"/>
        <v>1.2870088195523623</v>
      </c>
      <c r="L73" s="189">
        <f t="shared" si="5"/>
        <v>-1.1329694919171813</v>
      </c>
      <c r="M73" s="189">
        <f t="shared" si="5"/>
        <v>1.9311501246520928</v>
      </c>
      <c r="N73" s="211" t="str">
        <f t="shared" si="3"/>
        <v>(2)</v>
      </c>
    </row>
    <row r="74" spans="2:14" s="7" customFormat="1">
      <c r="B74" s="175" t="s">
        <v>8</v>
      </c>
      <c r="C74" s="188" t="s">
        <v>2</v>
      </c>
      <c r="D74" s="189">
        <f t="shared" si="1"/>
        <v>1.77580051683189</v>
      </c>
      <c r="E74" s="189">
        <f t="shared" ref="E74:M74" si="6">IF(E9="","",(E9-D9)/ABS(D9)*100)</f>
        <v>2.53882601006333</v>
      </c>
      <c r="F74" s="189">
        <f t="shared" si="6"/>
        <v>3.6091032705932871</v>
      </c>
      <c r="G74" s="189">
        <f t="shared" si="6"/>
        <v>1.190369290774753</v>
      </c>
      <c r="H74" s="189">
        <f t="shared" si="6"/>
        <v>1.1001413004648579</v>
      </c>
      <c r="I74" s="189">
        <f t="shared" si="6"/>
        <v>1.3321360088584004</v>
      </c>
      <c r="J74" s="189">
        <f t="shared" si="6"/>
        <v>2.9908293965702963</v>
      </c>
      <c r="K74" s="189">
        <f t="shared" si="6"/>
        <v>2.1927545076761503</v>
      </c>
      <c r="L74" s="189">
        <f t="shared" si="6"/>
        <v>-0.27222253876005803</v>
      </c>
      <c r="M74" s="189">
        <f t="shared" si="6"/>
        <v>3.9038314638362879</v>
      </c>
      <c r="N74" s="210" t="str">
        <f t="shared" si="3"/>
        <v>a</v>
      </c>
    </row>
    <row r="75" spans="2:14" s="7" customFormat="1">
      <c r="B75" s="175" t="s">
        <v>14</v>
      </c>
      <c r="C75" s="188" t="s">
        <v>2</v>
      </c>
      <c r="D75" s="189">
        <f t="shared" si="1"/>
        <v>51.795142555438225</v>
      </c>
      <c r="E75" s="189">
        <f t="shared" ref="E75:M75" si="7">IF(E10="","",(E10-D10)/ABS(D10)*100)</f>
        <v>6.3155279503105595</v>
      </c>
      <c r="F75" s="189">
        <f t="shared" si="7"/>
        <v>-9.6560104692465885</v>
      </c>
      <c r="G75" s="189">
        <f t="shared" si="7"/>
        <v>59.265390584583542</v>
      </c>
      <c r="H75" s="189">
        <f t="shared" si="7"/>
        <v>3.3944000519716759</v>
      </c>
      <c r="I75" s="189">
        <f t="shared" si="7"/>
        <v>11.290879959787627</v>
      </c>
      <c r="J75" s="189">
        <f t="shared" si="7"/>
        <v>-10.28652081863091</v>
      </c>
      <c r="K75" s="189">
        <f t="shared" si="7"/>
        <v>-11.928510745413927</v>
      </c>
      <c r="L75" s="189">
        <f t="shared" si="7"/>
        <v>-15.705609146123617</v>
      </c>
      <c r="M75" s="189">
        <f t="shared" si="7"/>
        <v>-37.581588539459183</v>
      </c>
      <c r="N75" s="210" t="str">
        <f t="shared" si="3"/>
        <v>b</v>
      </c>
    </row>
    <row r="76" spans="2:14" s="7" customFormat="1">
      <c r="B76" s="8"/>
      <c r="C76" s="94" t="s">
        <v>115</v>
      </c>
      <c r="D76" s="39"/>
      <c r="E76" s="39"/>
      <c r="F76" s="39"/>
      <c r="G76" s="39"/>
      <c r="H76" s="39"/>
      <c r="I76" s="39"/>
      <c r="J76" s="39"/>
      <c r="K76" s="39"/>
      <c r="L76" s="39"/>
      <c r="M76" s="39"/>
      <c r="N76" s="48"/>
    </row>
    <row r="77" spans="2:14" s="7" customFormat="1">
      <c r="B77" s="175" t="s">
        <v>18</v>
      </c>
      <c r="C77" s="188" t="s">
        <v>2</v>
      </c>
      <c r="D77" s="189">
        <f t="shared" si="1"/>
        <v>0.39575758371290187</v>
      </c>
      <c r="E77" s="189">
        <f t="shared" ref="E77:M77" si="8">IF(E12="","",(E12-D12)/ABS(D12)*100)</f>
        <v>3.6216488308088568</v>
      </c>
      <c r="F77" s="189">
        <f t="shared" si="8"/>
        <v>2.0598199471323393</v>
      </c>
      <c r="G77" s="189">
        <f t="shared" si="8"/>
        <v>-5.7932671504691733</v>
      </c>
      <c r="H77" s="189">
        <f t="shared" si="8"/>
        <v>-4.9080720725449796</v>
      </c>
      <c r="I77" s="189">
        <f t="shared" si="8"/>
        <v>5.6009439560591217</v>
      </c>
      <c r="J77" s="189">
        <f t="shared" si="8"/>
        <v>-2.3360058547167717</v>
      </c>
      <c r="K77" s="189">
        <f t="shared" si="8"/>
        <v>-7.5580072793448583</v>
      </c>
      <c r="L77" s="189">
        <f t="shared" si="8"/>
        <v>0.76899415564441709</v>
      </c>
      <c r="M77" s="189">
        <f t="shared" si="8"/>
        <v>5.0312432665373841</v>
      </c>
      <c r="N77" s="210">
        <f t="shared" si="3"/>
        <v>2</v>
      </c>
    </row>
    <row r="78" spans="2:14" s="7" customFormat="1">
      <c r="B78" s="175" t="s">
        <v>31</v>
      </c>
      <c r="C78" s="188" t="s">
        <v>2</v>
      </c>
      <c r="D78" s="189">
        <f t="shared" si="1"/>
        <v>-0.24860233790750019</v>
      </c>
      <c r="E78" s="189">
        <f t="shared" ref="E78:M78" si="9">IF(E13="","",(E13-D13)/ABS(D13)*100)</f>
        <v>2.7827838902491928</v>
      </c>
      <c r="F78" s="189">
        <f t="shared" si="9"/>
        <v>1.8032615069102365</v>
      </c>
      <c r="G78" s="189">
        <f t="shared" si="9"/>
        <v>-5.8078482329928516</v>
      </c>
      <c r="H78" s="189">
        <f t="shared" si="9"/>
        <v>-7.6636535507503254</v>
      </c>
      <c r="I78" s="189">
        <f t="shared" si="9"/>
        <v>6.1421665701571131</v>
      </c>
      <c r="J78" s="189">
        <f t="shared" si="9"/>
        <v>-3.8324049961419755</v>
      </c>
      <c r="K78" s="189">
        <f t="shared" si="9"/>
        <v>-5.592034125135946</v>
      </c>
      <c r="L78" s="189">
        <f t="shared" si="9"/>
        <v>-0.22276151238799674</v>
      </c>
      <c r="M78" s="189">
        <f t="shared" si="9"/>
        <v>4.3633629237259939</v>
      </c>
      <c r="N78" s="210" t="str">
        <f t="shared" si="3"/>
        <v>a</v>
      </c>
    </row>
    <row r="79" spans="2:14" s="7" customFormat="1">
      <c r="B79" s="175" t="s">
        <v>29</v>
      </c>
      <c r="C79" s="188" t="s">
        <v>2</v>
      </c>
      <c r="D79" s="189">
        <f t="shared" si="1"/>
        <v>-5.2079913115954843</v>
      </c>
      <c r="E79" s="189">
        <f t="shared" ref="E79:M79" si="10">IF(E14="","",(E14-D14)/ABS(D14)*100)</f>
        <v>-4.0553142735338783</v>
      </c>
      <c r="F79" s="189">
        <f t="shared" si="10"/>
        <v>-0.45544169513177263</v>
      </c>
      <c r="G79" s="189">
        <f t="shared" si="10"/>
        <v>-5.9394615706514156</v>
      </c>
      <c r="H79" s="189">
        <f t="shared" si="10"/>
        <v>-32.575038557361488</v>
      </c>
      <c r="I79" s="189">
        <f t="shared" si="10"/>
        <v>13.042713236264461</v>
      </c>
      <c r="J79" s="189">
        <f t="shared" si="10"/>
        <v>-21.655381741769787</v>
      </c>
      <c r="K79" s="189">
        <f t="shared" si="10"/>
        <v>23.598072815775094</v>
      </c>
      <c r="L79" s="189">
        <f t="shared" si="10"/>
        <v>-11.23613566950651</v>
      </c>
      <c r="M79" s="189">
        <f t="shared" si="10"/>
        <v>-4.0565012676566461</v>
      </c>
      <c r="N79" s="210" t="str">
        <f t="shared" si="3"/>
        <v>b</v>
      </c>
    </row>
    <row r="80" spans="2:14" s="7" customFormat="1">
      <c r="B80" s="175" t="s">
        <v>279</v>
      </c>
      <c r="C80" s="188" t="s">
        <v>2</v>
      </c>
      <c r="D80" s="189">
        <f t="shared" si="1"/>
        <v>7.3629418184871138</v>
      </c>
      <c r="E80" s="189">
        <f t="shared" ref="E80:M80" si="11">IF(E15="","",(E15-D15)/ABS(D15)*100)</f>
        <v>3.4257748776508974</v>
      </c>
      <c r="F80" s="189">
        <f t="shared" si="11"/>
        <v>15.728228228228227</v>
      </c>
      <c r="G80" s="189">
        <f t="shared" si="11"/>
        <v>24.409799554565701</v>
      </c>
      <c r="H80" s="189">
        <f t="shared" si="11"/>
        <v>63.376546847377725</v>
      </c>
      <c r="I80" s="189">
        <f t="shared" si="11"/>
        <v>-59.714400643604179</v>
      </c>
      <c r="J80" s="189">
        <f t="shared" si="11"/>
        <v>36.733408890567937</v>
      </c>
      <c r="K80" s="189">
        <f t="shared" si="11"/>
        <v>43.371815286624205</v>
      </c>
      <c r="L80" s="189">
        <f t="shared" si="11"/>
        <v>-21.47627416520211</v>
      </c>
      <c r="M80" s="189">
        <f t="shared" si="11"/>
        <v>47.337962962962962</v>
      </c>
      <c r="N80" s="211" t="str">
        <f t="shared" si="3"/>
        <v>(1)</v>
      </c>
    </row>
    <row r="81" spans="2:14" s="7" customFormat="1">
      <c r="B81" s="175" t="s">
        <v>31</v>
      </c>
      <c r="C81" s="188" t="s">
        <v>2</v>
      </c>
      <c r="D81" s="189">
        <f t="shared" si="1"/>
        <v>5.8907563025210088</v>
      </c>
      <c r="E81" s="189">
        <f t="shared" ref="E81:M81" si="12">IF(E16="","",(E16-D16)/ABS(D16)*100)</f>
        <v>-3.3648123164828188</v>
      </c>
      <c r="F81" s="189">
        <f t="shared" si="12"/>
        <v>8.6802989242013631</v>
      </c>
      <c r="G81" s="189">
        <f t="shared" si="12"/>
        <v>16.729635786610249</v>
      </c>
      <c r="H81" s="189">
        <f t="shared" si="12"/>
        <v>-8.3182288969445874</v>
      </c>
      <c r="I81" s="189">
        <f t="shared" si="12"/>
        <v>13.499964696745041</v>
      </c>
      <c r="J81" s="189">
        <f t="shared" si="12"/>
        <v>2.9984447900466562</v>
      </c>
      <c r="K81" s="189">
        <f t="shared" si="12"/>
        <v>4.2217793078456243</v>
      </c>
      <c r="L81" s="189">
        <f t="shared" si="12"/>
        <v>-14.157394529439035</v>
      </c>
      <c r="M81" s="189">
        <f t="shared" si="12"/>
        <v>0.16201984743131034</v>
      </c>
      <c r="N81" s="210" t="str">
        <f t="shared" si="3"/>
        <v>a</v>
      </c>
    </row>
    <row r="82" spans="2:14" s="7" customFormat="1">
      <c r="B82" s="175" t="s">
        <v>29</v>
      </c>
      <c r="C82" s="188" t="s">
        <v>2</v>
      </c>
      <c r="D82" s="189">
        <f t="shared" si="1"/>
        <v>-2.9477632831308438</v>
      </c>
      <c r="E82" s="189">
        <f t="shared" ref="E82:M82" si="13">IF(E17="","",(E17-D17)/ABS(D17)*100)</f>
        <v>-3.4036170642360615</v>
      </c>
      <c r="F82" s="189">
        <f t="shared" si="13"/>
        <v>-6.8529965063155061</v>
      </c>
      <c r="G82" s="189">
        <f t="shared" si="13"/>
        <v>-6.9564659870487917</v>
      </c>
      <c r="H82" s="189">
        <f t="shared" si="13"/>
        <v>-34.071802646085999</v>
      </c>
      <c r="I82" s="189">
        <f t="shared" si="13"/>
        <v>25.508230990331853</v>
      </c>
      <c r="J82" s="189">
        <f t="shared" si="13"/>
        <v>-10.139073950699535</v>
      </c>
      <c r="K82" s="189">
        <f t="shared" si="13"/>
        <v>-6.8578842500347532</v>
      </c>
      <c r="L82" s="189">
        <f t="shared" si="13"/>
        <v>-9.1139744291328793</v>
      </c>
      <c r="M82" s="189">
        <f t="shared" si="13"/>
        <v>-8.8236904045103728</v>
      </c>
      <c r="N82" s="210" t="str">
        <f t="shared" si="3"/>
        <v>b</v>
      </c>
    </row>
    <row r="83" spans="2:14" s="7" customFormat="1">
      <c r="B83" s="175" t="s">
        <v>11</v>
      </c>
      <c r="C83" s="188" t="s">
        <v>2</v>
      </c>
      <c r="D83" s="189">
        <f t="shared" si="1"/>
        <v>-9.5426896840446224E-2</v>
      </c>
      <c r="E83" s="189">
        <f t="shared" ref="E83:M83" si="14">IF(E18="","",(E18-D18)/ABS(D18)*100)</f>
        <v>3.1465493335305315</v>
      </c>
      <c r="F83" s="189">
        <f t="shared" si="14"/>
        <v>0.93082166819015522</v>
      </c>
      <c r="G83" s="189">
        <f t="shared" si="14"/>
        <v>-6.8117108744679964</v>
      </c>
      <c r="H83" s="189">
        <f t="shared" si="14"/>
        <v>-7.5405181366897569</v>
      </c>
      <c r="I83" s="189">
        <f t="shared" si="14"/>
        <v>6.4163205858812784</v>
      </c>
      <c r="J83" s="189">
        <f t="shared" si="14"/>
        <v>-3.322186212862658</v>
      </c>
      <c r="K83" s="189">
        <f t="shared" si="14"/>
        <v>-8.1157513756076725</v>
      </c>
      <c r="L83" s="189">
        <f t="shared" si="14"/>
        <v>1.0109121829089707</v>
      </c>
      <c r="M83" s="189">
        <f t="shared" si="14"/>
        <v>4.2211821756319718</v>
      </c>
      <c r="N83" s="211" t="str">
        <f t="shared" si="3"/>
        <v>(2)</v>
      </c>
    </row>
    <row r="84" spans="2:14" s="7" customFormat="1">
      <c r="B84" s="175" t="s">
        <v>17</v>
      </c>
      <c r="C84" s="188" t="s">
        <v>2</v>
      </c>
      <c r="D84" s="189">
        <f t="shared" si="1"/>
        <v>-24.641952414855041</v>
      </c>
      <c r="E84" s="189">
        <f t="shared" ref="E84:M84" si="15">IF(E19="","",(E19-D19)/ABS(D19)*100)</f>
        <v>-9.2949422155820187</v>
      </c>
      <c r="F84" s="189">
        <f t="shared" si="15"/>
        <v>-4.6313902648757974</v>
      </c>
      <c r="G84" s="189">
        <f t="shared" si="15"/>
        <v>-20.06781555185858</v>
      </c>
      <c r="H84" s="189">
        <f t="shared" si="15"/>
        <v>-11.482181725743157</v>
      </c>
      <c r="I84" s="189">
        <f t="shared" si="15"/>
        <v>6.1187493269196249</v>
      </c>
      <c r="J84" s="189">
        <f t="shared" si="15"/>
        <v>9.1250443989648691</v>
      </c>
      <c r="K84" s="189">
        <f t="shared" si="15"/>
        <v>1.3794599956601259</v>
      </c>
      <c r="L84" s="189">
        <f t="shared" si="15"/>
        <v>-20.703889432485322</v>
      </c>
      <c r="M84" s="189">
        <f t="shared" si="15"/>
        <v>-3.5765241198472992</v>
      </c>
      <c r="N84" s="210" t="str">
        <f t="shared" si="3"/>
        <v>①</v>
      </c>
    </row>
    <row r="85" spans="2:14" s="7" customFormat="1">
      <c r="B85" s="175" t="s">
        <v>31</v>
      </c>
      <c r="C85" s="188" t="s">
        <v>2</v>
      </c>
      <c r="D85" s="189">
        <f t="shared" si="1"/>
        <v>-24.726066549122848</v>
      </c>
      <c r="E85" s="189">
        <f t="shared" ref="E85:M85" si="16">IF(E20="","",(E20-D20)/ABS(D20)*100)</f>
        <v>-9.4174144624961222</v>
      </c>
      <c r="F85" s="189">
        <f t="shared" si="16"/>
        <v>-2.4417890709866339</v>
      </c>
      <c r="G85" s="189">
        <f t="shared" si="16"/>
        <v>-19.094936096049576</v>
      </c>
      <c r="H85" s="189">
        <f t="shared" si="16"/>
        <v>-12.166589375738628</v>
      </c>
      <c r="I85" s="189">
        <f t="shared" si="16"/>
        <v>2.6467282079231529</v>
      </c>
      <c r="J85" s="189">
        <f t="shared" si="16"/>
        <v>3.6901838454901443</v>
      </c>
      <c r="K85" s="189">
        <f t="shared" si="16"/>
        <v>11.164629072521283</v>
      </c>
      <c r="L85" s="189">
        <f t="shared" si="16"/>
        <v>-20.622148008464208</v>
      </c>
      <c r="M85" s="189">
        <f t="shared" si="16"/>
        <v>-2.0419636218559019</v>
      </c>
      <c r="N85" s="210" t="str">
        <f t="shared" si="3"/>
        <v>a</v>
      </c>
    </row>
    <row r="86" spans="2:14" s="7" customFormat="1">
      <c r="B86" s="175" t="s">
        <v>280</v>
      </c>
      <c r="C86" s="188" t="s">
        <v>2</v>
      </c>
      <c r="D86" s="189">
        <f t="shared" si="1"/>
        <v>-27.701317715959007</v>
      </c>
      <c r="E86" s="189">
        <f t="shared" ref="E86:M86" si="17">IF(E21="","",(E21-D21)/ABS(D21)*100)</f>
        <v>-13.932766302146618</v>
      </c>
      <c r="F86" s="189">
        <f t="shared" si="17"/>
        <v>82.635294117647064</v>
      </c>
      <c r="G86" s="189">
        <f t="shared" si="17"/>
        <v>0.64416387528987373</v>
      </c>
      <c r="H86" s="189">
        <f t="shared" si="17"/>
        <v>-23.195084485407065</v>
      </c>
      <c r="I86" s="189">
        <f t="shared" si="17"/>
        <v>-61.833333333333329</v>
      </c>
      <c r="J86" s="189">
        <f t="shared" si="17"/>
        <v>-276.94323144104806</v>
      </c>
      <c r="K86" s="189">
        <f t="shared" si="17"/>
        <v>300.44422507403749</v>
      </c>
      <c r="L86" s="189">
        <f t="shared" si="17"/>
        <v>-19.305589756217682</v>
      </c>
      <c r="M86" s="189">
        <f t="shared" si="17"/>
        <v>22.24595666768386</v>
      </c>
      <c r="N86" s="210" t="str">
        <f t="shared" si="3"/>
        <v>b</v>
      </c>
    </row>
    <row r="87" spans="2:14" s="7" customFormat="1">
      <c r="B87" s="175" t="s">
        <v>16</v>
      </c>
      <c r="C87" s="188" t="s">
        <v>2</v>
      </c>
      <c r="D87" s="189">
        <f t="shared" si="1"/>
        <v>65.953938759487045</v>
      </c>
      <c r="E87" s="189">
        <f t="shared" ref="E87:M87" si="18">IF(E22="","",(E22-D22)/ABS(D22)*100)</f>
        <v>19.474539117818676</v>
      </c>
      <c r="F87" s="189">
        <f t="shared" si="18"/>
        <v>14.432418162618795</v>
      </c>
      <c r="G87" s="189">
        <f t="shared" si="18"/>
        <v>0.10958082450919326</v>
      </c>
      <c r="H87" s="189">
        <f t="shared" si="18"/>
        <v>-10.375738860915554</v>
      </c>
      <c r="I87" s="189">
        <f t="shared" si="18"/>
        <v>19.858839864239432</v>
      </c>
      <c r="J87" s="189">
        <f t="shared" si="18"/>
        <v>-16.876360867093563</v>
      </c>
      <c r="K87" s="189">
        <f t="shared" si="18"/>
        <v>-28.397228279804381</v>
      </c>
      <c r="L87" s="189">
        <f t="shared" si="18"/>
        <v>33.301495765002706</v>
      </c>
      <c r="M87" s="189">
        <f t="shared" si="18"/>
        <v>12.20781678811394</v>
      </c>
      <c r="N87" s="210" t="str">
        <f t="shared" si="3"/>
        <v>②</v>
      </c>
    </row>
    <row r="88" spans="2:14" s="7" customFormat="1">
      <c r="B88" s="175" t="s">
        <v>281</v>
      </c>
      <c r="C88" s="188" t="s">
        <v>2</v>
      </c>
      <c r="D88" s="189">
        <f t="shared" si="1"/>
        <v>3.0211024122719863</v>
      </c>
      <c r="E88" s="189">
        <f t="shared" ref="E88:M88" si="19">IF(E23="","",(E23-D23)/ABS(D23)*100)</f>
        <v>4.7555857301567706</v>
      </c>
      <c r="F88" s="189">
        <f t="shared" si="19"/>
        <v>-2.2926793342171159</v>
      </c>
      <c r="G88" s="189">
        <f t="shared" si="19"/>
        <v>-5.6200863816925084</v>
      </c>
      <c r="H88" s="189">
        <f t="shared" si="19"/>
        <v>-6.0865259442061799</v>
      </c>
      <c r="I88" s="189">
        <f t="shared" si="19"/>
        <v>-0.13521557955608471</v>
      </c>
      <c r="J88" s="189">
        <f t="shared" si="19"/>
        <v>0.25121134964362052</v>
      </c>
      <c r="K88" s="189">
        <f t="shared" si="19"/>
        <v>-2.9211898815894535</v>
      </c>
      <c r="L88" s="189">
        <f t="shared" si="19"/>
        <v>-2.6293454198640265</v>
      </c>
      <c r="M88" s="189">
        <f t="shared" si="19"/>
        <v>3.9233658633022408</v>
      </c>
      <c r="N88" s="210" t="str">
        <f t="shared" si="3"/>
        <v>③</v>
      </c>
    </row>
    <row r="89" spans="2:14" s="7" customFormat="1">
      <c r="B89" s="175" t="s">
        <v>15</v>
      </c>
      <c r="C89" s="188" t="s">
        <v>2</v>
      </c>
      <c r="D89" s="189">
        <f t="shared" si="1"/>
        <v>1.1339510952369058</v>
      </c>
      <c r="E89" s="189">
        <f t="shared" ref="E89:M89" si="20">IF(E24="","",(E24-D24)/ABS(D24)*100)</f>
        <v>0.39514953940381814</v>
      </c>
      <c r="F89" s="189">
        <f t="shared" si="20"/>
        <v>-2.1672283584659664</v>
      </c>
      <c r="G89" s="189">
        <f t="shared" si="20"/>
        <v>0.37213980387226553</v>
      </c>
      <c r="H89" s="189">
        <f t="shared" si="20"/>
        <v>0.27807004358935816</v>
      </c>
      <c r="I89" s="189">
        <f t="shared" si="20"/>
        <v>-4.4967398635988913E-2</v>
      </c>
      <c r="J89" s="189">
        <f t="shared" si="20"/>
        <v>-0.61982954687460956</v>
      </c>
      <c r="K89" s="189">
        <f t="shared" si="20"/>
        <v>0.62621029600382261</v>
      </c>
      <c r="L89" s="189">
        <f t="shared" si="20"/>
        <v>2.1243626911926423</v>
      </c>
      <c r="M89" s="189">
        <f t="shared" si="20"/>
        <v>0.47232147227252702</v>
      </c>
      <c r="N89" s="210" t="str">
        <f t="shared" si="3"/>
        <v>④</v>
      </c>
    </row>
    <row r="90" spans="2:14" s="7" customFormat="1">
      <c r="B90" s="175" t="s">
        <v>13</v>
      </c>
      <c r="C90" s="188" t="s">
        <v>2</v>
      </c>
      <c r="D90" s="189">
        <f t="shared" si="1"/>
        <v>-6.4359113034072477</v>
      </c>
      <c r="E90" s="189">
        <f t="shared" ref="E90:M90" si="21">IF(E25="","",(E25-D25)/ABS(D25)*100)</f>
        <v>3.2369942196531789</v>
      </c>
      <c r="F90" s="189">
        <f t="shared" si="21"/>
        <v>1.7357222844344906</v>
      </c>
      <c r="G90" s="189">
        <f t="shared" si="21"/>
        <v>-3.1095211887727023</v>
      </c>
      <c r="H90" s="189">
        <f t="shared" si="21"/>
        <v>5.0553819937517748</v>
      </c>
      <c r="I90" s="189">
        <f t="shared" si="21"/>
        <v>14.165990808326576</v>
      </c>
      <c r="J90" s="189">
        <f t="shared" si="21"/>
        <v>5.3279659010182332</v>
      </c>
      <c r="K90" s="189">
        <f t="shared" si="21"/>
        <v>-10.454136690647482</v>
      </c>
      <c r="L90" s="189">
        <f t="shared" si="21"/>
        <v>-1.1549083605322621</v>
      </c>
      <c r="M90" s="189">
        <f t="shared" si="21"/>
        <v>16.256032512065026</v>
      </c>
      <c r="N90" s="211" t="str">
        <f t="shared" si="3"/>
        <v>(3)</v>
      </c>
    </row>
    <row r="91" spans="2:14" s="7" customFormat="1">
      <c r="B91" s="175" t="s">
        <v>31</v>
      </c>
      <c r="C91" s="188" t="s">
        <v>2</v>
      </c>
      <c r="D91" s="189">
        <f t="shared" si="1"/>
        <v>-7.2460279248916706</v>
      </c>
      <c r="E91" s="189">
        <f t="shared" ref="E91:M91" si="22">IF(E26="","",(E26-D26)/ABS(D26)*100)</f>
        <v>2.9587334544510768</v>
      </c>
      <c r="F91" s="189">
        <f t="shared" si="22"/>
        <v>11.015881018401814</v>
      </c>
      <c r="G91" s="189">
        <f t="shared" si="22"/>
        <v>-2.2025431425976385</v>
      </c>
      <c r="H91" s="189">
        <f t="shared" si="22"/>
        <v>-0.23218017181332712</v>
      </c>
      <c r="I91" s="189">
        <f t="shared" si="22"/>
        <v>10.774959273912032</v>
      </c>
      <c r="J91" s="189">
        <f t="shared" si="22"/>
        <v>5.5882352941176476</v>
      </c>
      <c r="K91" s="189">
        <f t="shared" si="22"/>
        <v>-6.3867886987664146</v>
      </c>
      <c r="L91" s="189">
        <f t="shared" si="22"/>
        <v>-4.8034006376195535</v>
      </c>
      <c r="M91" s="189">
        <f t="shared" si="22"/>
        <v>13.998660415271265</v>
      </c>
      <c r="N91" s="210" t="str">
        <f t="shared" si="3"/>
        <v>a</v>
      </c>
    </row>
    <row r="92" spans="2:14" s="7" customFormat="1">
      <c r="B92" s="175" t="s">
        <v>29</v>
      </c>
      <c r="C92" s="188" t="s">
        <v>2</v>
      </c>
      <c r="D92" s="189">
        <f t="shared" si="1"/>
        <v>-13.815789473684212</v>
      </c>
      <c r="E92" s="189">
        <f t="shared" ref="E92:M92" si="23">IF(E27="","",(E27-D27)/ABS(D27)*100)</f>
        <v>0.5089058524173028</v>
      </c>
      <c r="F92" s="189">
        <f t="shared" si="23"/>
        <v>94.936708860759495</v>
      </c>
      <c r="G92" s="189">
        <f t="shared" si="23"/>
        <v>2.0779220779220777</v>
      </c>
      <c r="H92" s="189">
        <f t="shared" si="23"/>
        <v>-23.918575063613233</v>
      </c>
      <c r="I92" s="189">
        <f t="shared" si="23"/>
        <v>-10.200668896321071</v>
      </c>
      <c r="J92" s="189">
        <f t="shared" si="23"/>
        <v>7.6350093109869652</v>
      </c>
      <c r="K92" s="189">
        <f t="shared" si="23"/>
        <v>24.913494809688579</v>
      </c>
      <c r="L92" s="189">
        <f t="shared" si="23"/>
        <v>-24.930747922437675</v>
      </c>
      <c r="M92" s="189">
        <f t="shared" si="23"/>
        <v>-2.3985239852398523</v>
      </c>
      <c r="N92" s="210" t="str">
        <f t="shared" si="3"/>
        <v>b</v>
      </c>
    </row>
    <row r="93" spans="2:14" s="7" customFormat="1">
      <c r="B93" s="8"/>
      <c r="C93" s="94"/>
      <c r="D93" s="39"/>
      <c r="E93" s="39"/>
      <c r="F93" s="39"/>
      <c r="G93" s="39"/>
      <c r="H93" s="39"/>
      <c r="I93" s="39"/>
      <c r="J93" s="39"/>
      <c r="K93" s="39"/>
      <c r="L93" s="39"/>
      <c r="M93" s="39"/>
      <c r="N93" s="48"/>
    </row>
    <row r="94" spans="2:14" s="7" customFormat="1">
      <c r="B94" s="175" t="s">
        <v>282</v>
      </c>
      <c r="C94" s="188" t="s">
        <v>2</v>
      </c>
      <c r="D94" s="189">
        <f t="shared" si="1"/>
        <v>0.83814024946182608</v>
      </c>
      <c r="E94" s="189">
        <f t="shared" ref="E94:M94" si="24">IF(E29="","",(E29-D29)/ABS(D29)*100)</f>
        <v>21.287967617113441</v>
      </c>
      <c r="F94" s="189">
        <f t="shared" si="24"/>
        <v>-8.2980895140164606</v>
      </c>
      <c r="G94" s="189">
        <f t="shared" si="24"/>
        <v>14.344610535933807</v>
      </c>
      <c r="H94" s="189">
        <f t="shared" si="24"/>
        <v>11.362846753086323</v>
      </c>
      <c r="I94" s="189">
        <f t="shared" si="24"/>
        <v>3.4491584078905255</v>
      </c>
      <c r="J94" s="189">
        <f t="shared" si="24"/>
        <v>-3.9360835301496104</v>
      </c>
      <c r="K94" s="189">
        <f t="shared" si="24"/>
        <v>-28.591227992660929</v>
      </c>
      <c r="L94" s="189">
        <f t="shared" si="24"/>
        <v>-3.1750994050352192E-2</v>
      </c>
      <c r="M94" s="189">
        <f t="shared" si="24"/>
        <v>8.0744805434890594</v>
      </c>
      <c r="N94" s="210">
        <f t="shared" si="3"/>
        <v>3</v>
      </c>
    </row>
    <row r="95" spans="2:14" s="7" customFormat="1">
      <c r="B95" s="175" t="s">
        <v>283</v>
      </c>
      <c r="C95" s="188" t="s">
        <v>2</v>
      </c>
      <c r="D95" s="189">
        <f t="shared" si="1"/>
        <v>0.16532649745071912</v>
      </c>
      <c r="E95" s="189">
        <f t="shared" ref="E95:M95" si="25">IF(E30="","",(E30-D30)/ABS(D30)*100)</f>
        <v>35.014159157571086</v>
      </c>
      <c r="F95" s="189">
        <f t="shared" si="25"/>
        <v>-11.845145231512028</v>
      </c>
      <c r="G95" s="189">
        <f t="shared" si="25"/>
        <v>20.27690027885275</v>
      </c>
      <c r="H95" s="189">
        <f t="shared" si="25"/>
        <v>20.791926726174246</v>
      </c>
      <c r="I95" s="189">
        <f t="shared" si="25"/>
        <v>5.4492215766948533</v>
      </c>
      <c r="J95" s="189">
        <f t="shared" si="25"/>
        <v>-1.8776811324253735</v>
      </c>
      <c r="K95" s="189">
        <f t="shared" si="25"/>
        <v>-39.37842556567886</v>
      </c>
      <c r="L95" s="189">
        <f t="shared" si="25"/>
        <v>1.7739004797332283</v>
      </c>
      <c r="M95" s="189">
        <f t="shared" si="25"/>
        <v>12.934716455091502</v>
      </c>
      <c r="N95" s="211" t="str">
        <f t="shared" si="3"/>
        <v>(1)</v>
      </c>
    </row>
    <row r="96" spans="2:14" s="7" customFormat="1">
      <c r="B96" s="175" t="s">
        <v>9</v>
      </c>
      <c r="C96" s="188" t="s">
        <v>2</v>
      </c>
      <c r="D96" s="189">
        <f t="shared" si="1"/>
        <v>6.6505826930828889</v>
      </c>
      <c r="E96" s="189">
        <f t="shared" ref="E96:M96" si="26">IF(E31="","",(E31-D31)/ABS(D31)*100)</f>
        <v>42.946624169087713</v>
      </c>
      <c r="F96" s="189">
        <f t="shared" si="26"/>
        <v>-11.151393809122277</v>
      </c>
      <c r="G96" s="189">
        <f t="shared" si="26"/>
        <v>31.501957323826051</v>
      </c>
      <c r="H96" s="189">
        <f t="shared" si="26"/>
        <v>20.887320137809905</v>
      </c>
      <c r="I96" s="189">
        <f t="shared" si="26"/>
        <v>6.1944850362811854</v>
      </c>
      <c r="J96" s="189">
        <f t="shared" si="26"/>
        <v>-2.748536011443536</v>
      </c>
      <c r="K96" s="189">
        <f t="shared" si="26"/>
        <v>-46.835060620380425</v>
      </c>
      <c r="L96" s="189">
        <f t="shared" si="26"/>
        <v>6.4044347267055564</v>
      </c>
      <c r="M96" s="189">
        <f t="shared" si="26"/>
        <v>12.168153231784595</v>
      </c>
      <c r="N96" s="210" t="str">
        <f t="shared" si="3"/>
        <v>a</v>
      </c>
    </row>
    <row r="97" spans="2:14" s="7" customFormat="1">
      <c r="B97" s="175" t="s">
        <v>10</v>
      </c>
      <c r="C97" s="188" t="s">
        <v>2</v>
      </c>
      <c r="D97" s="189">
        <f t="shared" si="1"/>
        <v>-18.684278020005131</v>
      </c>
      <c r="E97" s="189">
        <f t="shared" ref="E97:M97" si="27">IF(E32="","",(E32-D32)/ABS(D32)*100)</f>
        <v>4.7748419377499962</v>
      </c>
      <c r="F97" s="189">
        <f t="shared" si="27"/>
        <v>-15.453295293610559</v>
      </c>
      <c r="G97" s="189">
        <f t="shared" si="27"/>
        <v>-41.074318637923227</v>
      </c>
      <c r="H97" s="189">
        <f t="shared" si="27"/>
        <v>19.628388585239914</v>
      </c>
      <c r="I97" s="189">
        <f t="shared" si="27"/>
        <v>-3.7366119089437615</v>
      </c>
      <c r="J97" s="189">
        <f t="shared" si="27"/>
        <v>9.9635088723526035</v>
      </c>
      <c r="K97" s="189">
        <f t="shared" si="27"/>
        <v>50.290095541746652</v>
      </c>
      <c r="L97" s="189">
        <f t="shared" si="27"/>
        <v>-17.92414708768689</v>
      </c>
      <c r="M97" s="189">
        <f t="shared" si="27"/>
        <v>17.162223941482626</v>
      </c>
      <c r="N97" s="210" t="str">
        <f t="shared" si="3"/>
        <v>b</v>
      </c>
    </row>
    <row r="98" spans="2:14" s="7" customFormat="1">
      <c r="B98" s="175" t="s">
        <v>20</v>
      </c>
      <c r="C98" s="188" t="s">
        <v>2</v>
      </c>
      <c r="D98" s="189">
        <f t="shared" si="1"/>
        <v>2.9420529352802536</v>
      </c>
      <c r="E98" s="189">
        <f t="shared" ref="E98:M98" si="28">IF(E33="","",(E33-D33)/ABS(D33)*100)</f>
        <v>8.2449538145740675</v>
      </c>
      <c r="F98" s="189">
        <f t="shared" si="28"/>
        <v>24.132062627637847</v>
      </c>
      <c r="G98" s="189">
        <f t="shared" si="28"/>
        <v>-0.30161776802851659</v>
      </c>
      <c r="H98" s="189">
        <f t="shared" si="28"/>
        <v>3.4260568914034262</v>
      </c>
      <c r="I98" s="189">
        <f t="shared" si="28"/>
        <v>-1.0294788026135846</v>
      </c>
      <c r="J98" s="189">
        <f t="shared" si="28"/>
        <v>-10.071776762752851</v>
      </c>
      <c r="K98" s="189">
        <f t="shared" si="28"/>
        <v>-8.5300268897520173</v>
      </c>
      <c r="L98" s="189">
        <f t="shared" si="28"/>
        <v>-32.106110450059496</v>
      </c>
      <c r="M98" s="189">
        <f t="shared" si="28"/>
        <v>46.003436426116842</v>
      </c>
      <c r="N98" s="211" t="str">
        <f t="shared" si="3"/>
        <v>(2)</v>
      </c>
    </row>
    <row r="99" spans="2:14" s="7" customFormat="1">
      <c r="B99" s="175" t="s">
        <v>9</v>
      </c>
      <c r="C99" s="188" t="s">
        <v>2</v>
      </c>
      <c r="D99" s="189">
        <f t="shared" si="1"/>
        <v>130.9809663250366</v>
      </c>
      <c r="E99" s="189">
        <f t="shared" ref="E99:M99" si="29">IF(E34="","",(E34-D34)/ABS(D34)*100)</f>
        <v>-19.396551724137932</v>
      </c>
      <c r="F99" s="189">
        <f t="shared" si="29"/>
        <v>-53.664674425920097</v>
      </c>
      <c r="G99" s="189">
        <f t="shared" si="29"/>
        <v>267.27766463000677</v>
      </c>
      <c r="H99" s="189">
        <f t="shared" si="29"/>
        <v>-25.730129390018487</v>
      </c>
      <c r="I99" s="189">
        <f t="shared" si="29"/>
        <v>-2.6879044300647088</v>
      </c>
      <c r="J99" s="189">
        <f t="shared" si="29"/>
        <v>14.117647058823529</v>
      </c>
      <c r="K99" s="189">
        <f t="shared" si="29"/>
        <v>-81.55535634244734</v>
      </c>
      <c r="L99" s="189">
        <f t="shared" si="29"/>
        <v>-856.80437424058323</v>
      </c>
      <c r="M99" s="189">
        <f t="shared" si="29"/>
        <v>6.2053463915870601</v>
      </c>
      <c r="N99" s="210" t="str">
        <f t="shared" si="3"/>
        <v>a</v>
      </c>
    </row>
    <row r="100" spans="2:14" s="7" customFormat="1">
      <c r="B100" s="175" t="s">
        <v>10</v>
      </c>
      <c r="C100" s="188" t="s">
        <v>2</v>
      </c>
      <c r="D100" s="189">
        <f t="shared" si="1"/>
        <v>-10.111051406054093</v>
      </c>
      <c r="E100" s="189">
        <f t="shared" ref="E100:M100" si="30">IF(E35="","",(E35-D35)/ABS(D35)*100)</f>
        <v>15.486035003819202</v>
      </c>
      <c r="F100" s="189">
        <f t="shared" si="30"/>
        <v>38.356243170184626</v>
      </c>
      <c r="G100" s="189">
        <f t="shared" si="30"/>
        <v>-16.686065846358495</v>
      </c>
      <c r="H100" s="189">
        <f t="shared" si="30"/>
        <v>11.296277816585171</v>
      </c>
      <c r="I100" s="189">
        <f t="shared" si="30"/>
        <v>-0.73074509100690399</v>
      </c>
      <c r="J100" s="189">
        <f t="shared" si="30"/>
        <v>-14.343133270107936</v>
      </c>
      <c r="K100" s="189">
        <f t="shared" si="30"/>
        <v>8.6492328781567984</v>
      </c>
      <c r="L100" s="189">
        <f t="shared" si="30"/>
        <v>0.82979497755671472</v>
      </c>
      <c r="M100" s="189">
        <f t="shared" si="30"/>
        <v>30.353490386697789</v>
      </c>
      <c r="N100" s="210" t="str">
        <f t="shared" si="3"/>
        <v>b</v>
      </c>
    </row>
    <row r="101" spans="2:14" s="7" customFormat="1">
      <c r="B101" s="175" t="s">
        <v>19</v>
      </c>
      <c r="C101" s="188" t="s">
        <v>2</v>
      </c>
      <c r="D101" s="189">
        <f t="shared" si="1"/>
        <v>1.5774451489204089</v>
      </c>
      <c r="E101" s="189">
        <f t="shared" ref="E101:M101" si="31">IF(E36="","",(E36-D36)/ABS(D36)*100)</f>
        <v>4.286792335096747</v>
      </c>
      <c r="F101" s="189">
        <f t="shared" si="31"/>
        <v>-4.7810925273225324</v>
      </c>
      <c r="G101" s="189">
        <f t="shared" si="31"/>
        <v>6.5055130634566858</v>
      </c>
      <c r="H101" s="189">
        <f t="shared" si="31"/>
        <v>-4.599040514478939</v>
      </c>
      <c r="I101" s="189">
        <f t="shared" si="31"/>
        <v>-0.58210772471638672</v>
      </c>
      <c r="J101" s="189">
        <f t="shared" si="31"/>
        <v>-8.2125819858558593</v>
      </c>
      <c r="K101" s="189">
        <f t="shared" si="31"/>
        <v>-3.1422937876320232</v>
      </c>
      <c r="L101" s="189">
        <f t="shared" si="31"/>
        <v>9.948965088972174E-2</v>
      </c>
      <c r="M101" s="189">
        <f t="shared" si="31"/>
        <v>-2.2038537404786922</v>
      </c>
      <c r="N101" s="211" t="str">
        <f t="shared" si="3"/>
        <v>(3)</v>
      </c>
    </row>
    <row r="102" spans="2:14" s="7" customFormat="1">
      <c r="B102" s="175" t="s">
        <v>30</v>
      </c>
      <c r="C102" s="188" t="s">
        <v>2</v>
      </c>
      <c r="D102" s="189">
        <f t="shared" si="1"/>
        <v>191.58496732026146</v>
      </c>
      <c r="E102" s="189">
        <f t="shared" ref="E102:M102" si="32">IF(E37="","",(E37-D37)/ABS(D37)*100)</f>
        <v>-42.168674698795186</v>
      </c>
      <c r="F102" s="189">
        <f t="shared" si="32"/>
        <v>-70.978682170542641</v>
      </c>
      <c r="G102" s="189">
        <f t="shared" si="32"/>
        <v>278.74234835837507</v>
      </c>
      <c r="H102" s="189">
        <f t="shared" si="32"/>
        <v>106.05348222156921</v>
      </c>
      <c r="I102" s="189">
        <f t="shared" si="32"/>
        <v>13.369937250427839</v>
      </c>
      <c r="J102" s="189">
        <f t="shared" si="32"/>
        <v>-48.757783508396756</v>
      </c>
      <c r="K102" s="189">
        <f t="shared" si="32"/>
        <v>-15.269424327973487</v>
      </c>
      <c r="L102" s="189">
        <f t="shared" si="32"/>
        <v>-29.726205997392434</v>
      </c>
      <c r="M102" s="189">
        <f t="shared" si="32"/>
        <v>-31.746031746031743</v>
      </c>
      <c r="N102" s="210" t="str">
        <f t="shared" si="3"/>
        <v>a</v>
      </c>
    </row>
    <row r="103" spans="2:14" s="7" customFormat="1">
      <c r="B103" s="175" t="s">
        <v>284</v>
      </c>
      <c r="C103" s="188" t="s">
        <v>2</v>
      </c>
      <c r="D103" s="189">
        <f t="shared" ref="D103:D125" si="33">IF(D38="","",(D38-C38)/ABS(C38)*100)</f>
        <v>-2.9628495164748614</v>
      </c>
      <c r="E103" s="189">
        <f t="shared" ref="E103:M103" si="34">IF(E38="","",(E38-D38)/ABS(D38)*100)</f>
        <v>11.45297372372711</v>
      </c>
      <c r="F103" s="189">
        <f t="shared" si="34"/>
        <v>-2.179990856014598</v>
      </c>
      <c r="G103" s="189">
        <f t="shared" si="34"/>
        <v>13.43265679222729</v>
      </c>
      <c r="H103" s="189">
        <f t="shared" si="34"/>
        <v>-10.583966890918704</v>
      </c>
      <c r="I103" s="189">
        <f t="shared" si="34"/>
        <v>-0.39923496955782384</v>
      </c>
      <c r="J103" s="189">
        <f t="shared" si="34"/>
        <v>-12.543809367834916</v>
      </c>
      <c r="K103" s="189">
        <f t="shared" si="34"/>
        <v>-3.2466772470424106</v>
      </c>
      <c r="L103" s="189">
        <f t="shared" si="34"/>
        <v>1.0403158689298779</v>
      </c>
      <c r="M103" s="189">
        <f t="shared" si="34"/>
        <v>1.7335670296621939</v>
      </c>
      <c r="N103" s="210" t="str">
        <f t="shared" ref="N103:N123" si="35">N38</f>
        <v>b</v>
      </c>
    </row>
    <row r="104" spans="2:14" s="7" customFormat="1">
      <c r="B104" s="175" t="s">
        <v>285</v>
      </c>
      <c r="C104" s="188" t="s">
        <v>2</v>
      </c>
      <c r="D104" s="189">
        <f t="shared" si="33"/>
        <v>2.8239781416756826</v>
      </c>
      <c r="E104" s="189">
        <f t="shared" ref="E104:M104" si="36">IF(E39="","",(E39-D39)/ABS(D39)*100)</f>
        <v>0.39270237012465892</v>
      </c>
      <c r="F104" s="189">
        <f t="shared" si="36"/>
        <v>-5.608847960322028</v>
      </c>
      <c r="G104" s="189">
        <f t="shared" si="36"/>
        <v>-1.6395725668946359</v>
      </c>
      <c r="H104" s="189">
        <f t="shared" si="36"/>
        <v>-1.2000474508558374</v>
      </c>
      <c r="I104" s="189">
        <f t="shared" si="36"/>
        <v>-1.5136315926053598</v>
      </c>
      <c r="J104" s="189">
        <f t="shared" si="36"/>
        <v>-1.5172310729552971</v>
      </c>
      <c r="K104" s="189">
        <f t="shared" si="36"/>
        <v>-2.658722710954752</v>
      </c>
      <c r="L104" s="189">
        <f t="shared" si="36"/>
        <v>0.14645372759606667</v>
      </c>
      <c r="M104" s="189">
        <f t="shared" si="36"/>
        <v>-4.9848435195805338</v>
      </c>
      <c r="N104" s="210" t="str">
        <f t="shared" si="35"/>
        <v>c</v>
      </c>
    </row>
    <row r="105" spans="2:14" s="7" customFormat="1">
      <c r="B105" s="8"/>
      <c r="C105" s="94"/>
      <c r="D105" s="39"/>
      <c r="E105" s="39"/>
      <c r="F105" s="39"/>
      <c r="G105" s="39"/>
      <c r="H105" s="39"/>
      <c r="I105" s="39"/>
      <c r="J105" s="39"/>
      <c r="K105" s="39"/>
      <c r="L105" s="39"/>
      <c r="M105" s="39"/>
      <c r="N105" s="48"/>
    </row>
    <row r="106" spans="2:14" s="7" customFormat="1">
      <c r="B106" s="175" t="s">
        <v>286</v>
      </c>
      <c r="C106" s="188" t="s">
        <v>2</v>
      </c>
      <c r="D106" s="189">
        <f t="shared" si="33"/>
        <v>0.38171099674481079</v>
      </c>
      <c r="E106" s="189">
        <f t="shared" ref="E106:M106" si="37">IF(E41="","",(E41-D41)/ABS(D41)*100)</f>
        <v>5.0557676832894947</v>
      </c>
      <c r="F106" s="189">
        <f t="shared" si="37"/>
        <v>-1.1483974074537313</v>
      </c>
      <c r="G106" s="189">
        <f t="shared" si="37"/>
        <v>3.5742451597886125</v>
      </c>
      <c r="H106" s="189">
        <f t="shared" si="37"/>
        <v>3.649205784793442</v>
      </c>
      <c r="I106" s="189">
        <f t="shared" si="37"/>
        <v>3.2918711987347393</v>
      </c>
      <c r="J106" s="189">
        <f t="shared" si="37"/>
        <v>0.27447160332328147</v>
      </c>
      <c r="K106" s="189">
        <f t="shared" si="37"/>
        <v>-7.5142424945113913</v>
      </c>
      <c r="L106" s="189">
        <f t="shared" si="37"/>
        <v>-1.8998547751285375</v>
      </c>
      <c r="M106" s="189">
        <f t="shared" si="37"/>
        <v>3.6507661531403106</v>
      </c>
      <c r="N106" s="210">
        <f t="shared" si="35"/>
        <v>4</v>
      </c>
    </row>
    <row r="107" spans="2:14" s="7" customFormat="1">
      <c r="B107" s="56"/>
      <c r="C107" s="94"/>
      <c r="D107" s="39"/>
      <c r="E107" s="39"/>
      <c r="F107" s="39"/>
      <c r="G107" s="39"/>
      <c r="H107" s="39"/>
      <c r="I107" s="39"/>
      <c r="J107" s="39"/>
      <c r="K107" s="39"/>
      <c r="L107" s="39"/>
      <c r="M107" s="39"/>
      <c r="N107" s="48"/>
    </row>
    <row r="108" spans="2:14" s="7" customFormat="1">
      <c r="B108" s="213" t="s">
        <v>73</v>
      </c>
      <c r="C108" s="96" t="s">
        <v>115</v>
      </c>
      <c r="D108" s="41"/>
      <c r="E108" s="41"/>
      <c r="F108" s="41"/>
      <c r="G108" s="41"/>
      <c r="H108" s="41"/>
      <c r="I108" s="41"/>
      <c r="J108" s="41"/>
      <c r="K108" s="41"/>
      <c r="L108" s="41"/>
      <c r="M108" s="41"/>
      <c r="N108" s="52"/>
    </row>
    <row r="109" spans="2:14" s="7" customFormat="1">
      <c r="B109" s="305" t="s">
        <v>287</v>
      </c>
      <c r="C109" s="190" t="s">
        <v>2</v>
      </c>
      <c r="D109" s="191">
        <f t="shared" si="33"/>
        <v>-1.7802562519296079</v>
      </c>
      <c r="E109" s="191">
        <f t="shared" ref="E109:M109" si="38">IF(E44="","",(E44-D44)/ABS(D44)*100)</f>
        <v>2.7284121851265386</v>
      </c>
      <c r="F109" s="191">
        <f t="shared" si="38"/>
        <v>-3.2063369426775958</v>
      </c>
      <c r="G109" s="191">
        <f t="shared" si="38"/>
        <v>12.664185120204847</v>
      </c>
      <c r="H109" s="191">
        <f t="shared" si="38"/>
        <v>3.0440135102431634</v>
      </c>
      <c r="I109" s="191">
        <f t="shared" si="38"/>
        <v>2.6024860787757493</v>
      </c>
      <c r="J109" s="191">
        <f t="shared" si="38"/>
        <v>-0.6196880328554083</v>
      </c>
      <c r="K109" s="191">
        <f t="shared" si="38"/>
        <v>-5.3278989498421092</v>
      </c>
      <c r="L109" s="191">
        <f t="shared" si="38"/>
        <v>9.7157041461428069</v>
      </c>
      <c r="M109" s="191">
        <f t="shared" si="38"/>
        <v>3.443798848210613</v>
      </c>
      <c r="N109" s="210">
        <f t="shared" si="35"/>
        <v>5</v>
      </c>
    </row>
    <row r="110" spans="2:14" s="7" customFormat="1">
      <c r="B110" s="175" t="s">
        <v>350</v>
      </c>
      <c r="C110" s="190" t="s">
        <v>2</v>
      </c>
      <c r="D110" s="191">
        <f t="shared" si="33"/>
        <v>-2.7409414973502044</v>
      </c>
      <c r="E110" s="191">
        <f t="shared" ref="E110:M110" si="39">IF(E45="","",(E45-D45)/ABS(D45)*100)</f>
        <v>3.8224247974839018</v>
      </c>
      <c r="F110" s="191">
        <f t="shared" si="39"/>
        <v>-3.7401615186307158</v>
      </c>
      <c r="G110" s="191">
        <f t="shared" si="39"/>
        <v>11.064698882909763</v>
      </c>
      <c r="H110" s="191">
        <f t="shared" si="39"/>
        <v>3.4456291615230619</v>
      </c>
      <c r="I110" s="191">
        <f t="shared" si="39"/>
        <v>1.8070240524330674</v>
      </c>
      <c r="J110" s="191">
        <f t="shared" si="39"/>
        <v>-0.95504167868693157</v>
      </c>
      <c r="K110" s="191">
        <f t="shared" si="39"/>
        <v>-5.0162496934020115</v>
      </c>
      <c r="L110" s="191">
        <f t="shared" si="39"/>
        <v>9.7873137098570364</v>
      </c>
      <c r="M110" s="191">
        <f t="shared" si="39"/>
        <v>4.7830177584381985</v>
      </c>
      <c r="N110" s="210" t="str">
        <f t="shared" si="35"/>
        <v>(1)</v>
      </c>
    </row>
    <row r="111" spans="2:14" s="7" customFormat="1">
      <c r="B111" s="175" t="s">
        <v>351</v>
      </c>
      <c r="C111" s="190" t="s">
        <v>2</v>
      </c>
      <c r="D111" s="191">
        <f t="shared" si="33"/>
        <v>-10.895986895986896</v>
      </c>
      <c r="E111" s="191">
        <f t="shared" ref="E111:M111" si="40">IF(E46="","",(E46-D46)/ABS(D46)*100)</f>
        <v>14.059340416927094</v>
      </c>
      <c r="F111" s="191">
        <f t="shared" si="40"/>
        <v>-8.2390484479257324</v>
      </c>
      <c r="G111" s="191">
        <f t="shared" si="40"/>
        <v>-3.154529806442548</v>
      </c>
      <c r="H111" s="191">
        <f t="shared" si="40"/>
        <v>7.5991149479487836</v>
      </c>
      <c r="I111" s="191">
        <f t="shared" si="40"/>
        <v>-6.0713322545846822</v>
      </c>
      <c r="J111" s="191">
        <f t="shared" si="40"/>
        <v>-4.5831389297634857</v>
      </c>
      <c r="K111" s="191">
        <f t="shared" si="40"/>
        <v>-1.504551267584443</v>
      </c>
      <c r="L111" s="191">
        <f t="shared" si="40"/>
        <v>10.562896204078514</v>
      </c>
      <c r="M111" s="191">
        <f t="shared" si="40"/>
        <v>19.176568112738327</v>
      </c>
      <c r="N111" s="210" t="str">
        <f t="shared" si="35"/>
        <v>(2)</v>
      </c>
    </row>
    <row r="112" spans="2:14" s="7" customFormat="1">
      <c r="B112" s="307" t="s">
        <v>288</v>
      </c>
      <c r="C112" s="190" t="s">
        <v>2</v>
      </c>
      <c r="D112" s="191">
        <f t="shared" si="33"/>
        <v>0.27541963262329988</v>
      </c>
      <c r="E112" s="191">
        <f t="shared" ref="E112:M112" si="41">IF(E47="","",(E47-D47)/ABS(D47)*100)</f>
        <v>4.9436908363054135</v>
      </c>
      <c r="F112" s="191">
        <f t="shared" si="41"/>
        <v>-1.2454081950938771</v>
      </c>
      <c r="G112" s="191">
        <f t="shared" si="41"/>
        <v>3.9942343013426522</v>
      </c>
      <c r="H112" s="191">
        <f t="shared" si="41"/>
        <v>3.618912453017411</v>
      </c>
      <c r="I112" s="191">
        <f t="shared" si="41"/>
        <v>3.2575549895071707</v>
      </c>
      <c r="J112" s="191">
        <f t="shared" si="41"/>
        <v>0.23024449858894844</v>
      </c>
      <c r="K112" s="191">
        <f t="shared" si="41"/>
        <v>-7.4070181452725192</v>
      </c>
      <c r="L112" s="191">
        <f t="shared" si="41"/>
        <v>-1.3174042087556672</v>
      </c>
      <c r="M112" s="191">
        <f t="shared" si="41"/>
        <v>3.6392276643078452</v>
      </c>
      <c r="N112" s="210">
        <f t="shared" si="35"/>
        <v>6</v>
      </c>
    </row>
    <row r="113" spans="2:14" s="7" customFormat="1">
      <c r="B113" s="42"/>
      <c r="C113" s="95" t="s">
        <v>115</v>
      </c>
      <c r="D113" s="40"/>
      <c r="E113" s="40"/>
      <c r="F113" s="40"/>
      <c r="G113" s="40"/>
      <c r="H113" s="40"/>
      <c r="I113" s="40"/>
      <c r="J113" s="40"/>
      <c r="K113" s="40"/>
      <c r="L113" s="40"/>
      <c r="M113" s="40"/>
      <c r="N113" s="51"/>
    </row>
    <row r="114" spans="2:14" s="7" customFormat="1">
      <c r="B114" s="213" t="s">
        <v>289</v>
      </c>
      <c r="C114" s="226" t="s">
        <v>2</v>
      </c>
      <c r="D114" s="227">
        <f t="shared" si="33"/>
        <v>-3.5609614665823646</v>
      </c>
      <c r="E114" s="227">
        <f t="shared" ref="E114:M114" si="42">IF(E49="","",(E49-D49)/ABS(D49)*100)</f>
        <v>-8.3994682642885863</v>
      </c>
      <c r="F114" s="227">
        <f t="shared" si="42"/>
        <v>-3.5068884249153776</v>
      </c>
      <c r="G114" s="227">
        <f t="shared" si="42"/>
        <v>3.8878040484469483</v>
      </c>
      <c r="H114" s="227">
        <f t="shared" si="42"/>
        <v>-0.5256275480115894</v>
      </c>
      <c r="I114" s="227">
        <f t="shared" si="42"/>
        <v>-7.631238747848708</v>
      </c>
      <c r="J114" s="227">
        <f t="shared" si="42"/>
        <v>-10.779204052719701</v>
      </c>
      <c r="K114" s="227">
        <f t="shared" si="42"/>
        <v>14.740258490438935</v>
      </c>
      <c r="L114" s="227">
        <f t="shared" si="42"/>
        <v>90.937722132641099</v>
      </c>
      <c r="M114" s="227">
        <f t="shared" si="42"/>
        <v>-20.883194981786794</v>
      </c>
      <c r="N114" s="215">
        <f t="shared" si="35"/>
        <v>7</v>
      </c>
    </row>
    <row r="115" spans="2:14" s="7" customFormat="1">
      <c r="B115" s="175" t="s">
        <v>21</v>
      </c>
      <c r="C115" s="190" t="s">
        <v>2</v>
      </c>
      <c r="D115" s="191">
        <f t="shared" si="33"/>
        <v>-2.0378125566703358</v>
      </c>
      <c r="E115" s="191">
        <f t="shared" ref="E115:M115" si="43">IF(E50="","",(E50-D50)/ABS(D50)*100)</f>
        <v>-13.845893142769757</v>
      </c>
      <c r="F115" s="191">
        <f t="shared" si="43"/>
        <v>-3.9466471107174108</v>
      </c>
      <c r="G115" s="191">
        <f t="shared" si="43"/>
        <v>7.2768231349538981</v>
      </c>
      <c r="H115" s="191">
        <f t="shared" si="43"/>
        <v>2.2441945872648175</v>
      </c>
      <c r="I115" s="191">
        <f t="shared" si="43"/>
        <v>-8.950899135735396</v>
      </c>
      <c r="J115" s="191">
        <f t="shared" si="43"/>
        <v>-19.181134330891897</v>
      </c>
      <c r="K115" s="191">
        <f t="shared" si="43"/>
        <v>21.28827601760274</v>
      </c>
      <c r="L115" s="191">
        <f t="shared" si="43"/>
        <v>30.172703042001409</v>
      </c>
      <c r="M115" s="191">
        <f t="shared" si="43"/>
        <v>-24.115236557804547</v>
      </c>
      <c r="N115" s="211" t="str">
        <f t="shared" si="35"/>
        <v>(1)</v>
      </c>
    </row>
    <row r="116" spans="2:14" s="7" customFormat="1">
      <c r="B116" s="175" t="s">
        <v>290</v>
      </c>
      <c r="C116" s="190" t="s">
        <v>2</v>
      </c>
      <c r="D116" s="191">
        <f t="shared" si="33"/>
        <v>-0.50296191987070937</v>
      </c>
      <c r="E116" s="191">
        <f t="shared" ref="E116:M116" si="44">IF(E51="","",(E51-D51)/ABS(D51)*100)</f>
        <v>2.6821891058274838</v>
      </c>
      <c r="F116" s="191">
        <f t="shared" si="44"/>
        <v>3.1848291343894664</v>
      </c>
      <c r="G116" s="191">
        <f t="shared" si="44"/>
        <v>0.773569565603349</v>
      </c>
      <c r="H116" s="191">
        <f t="shared" si="44"/>
        <v>-1.8486074271484239</v>
      </c>
      <c r="I116" s="191">
        <f t="shared" si="44"/>
        <v>1.9338543462218967</v>
      </c>
      <c r="J116" s="191">
        <f t="shared" si="44"/>
        <v>2.750646014693777</v>
      </c>
      <c r="K116" s="191">
        <f t="shared" si="44"/>
        <v>-1.9992573681726498</v>
      </c>
      <c r="L116" s="191">
        <f t="shared" si="44"/>
        <v>8.1444892883512559</v>
      </c>
      <c r="M116" s="191">
        <f t="shared" si="44"/>
        <v>8.8863421401501785</v>
      </c>
      <c r="N116" s="211" t="str">
        <f t="shared" si="35"/>
        <v>(2)</v>
      </c>
    </row>
    <row r="117" spans="2:14" s="7" customFormat="1">
      <c r="B117" s="175" t="s">
        <v>291</v>
      </c>
      <c r="C117" s="190" t="s">
        <v>2</v>
      </c>
      <c r="D117" s="191">
        <f t="shared" si="33"/>
        <v>-47.542657909102118</v>
      </c>
      <c r="E117" s="191">
        <f t="shared" ref="E117:M117" si="45">IF(E52="","",(E52-D52)/ABS(D52)*100)</f>
        <v>-108.79489761664989</v>
      </c>
      <c r="F117" s="191">
        <f t="shared" si="45"/>
        <v>-1426.679389312977</v>
      </c>
      <c r="G117" s="191">
        <f t="shared" si="45"/>
        <v>-50.253756343908599</v>
      </c>
      <c r="H117" s="191">
        <f t="shared" si="45"/>
        <v>-11.806988352745424</v>
      </c>
      <c r="I117" s="191">
        <f t="shared" si="45"/>
        <v>-17.840347639740461</v>
      </c>
      <c r="J117" s="191">
        <f t="shared" si="45"/>
        <v>-23.566629622145889</v>
      </c>
      <c r="K117" s="191">
        <f t="shared" si="45"/>
        <v>1.68531861617865</v>
      </c>
      <c r="L117" s="191">
        <f t="shared" si="45"/>
        <v>271.96868892677452</v>
      </c>
      <c r="M117" s="191">
        <f t="shared" si="45"/>
        <v>-126.32883386629751</v>
      </c>
      <c r="N117" s="211" t="str">
        <f t="shared" si="35"/>
        <v>(3)</v>
      </c>
    </row>
    <row r="118" spans="2:14" s="7" customFormat="1">
      <c r="B118" s="181" t="s">
        <v>23</v>
      </c>
      <c r="C118" s="192" t="s">
        <v>2</v>
      </c>
      <c r="D118" s="193">
        <f t="shared" si="33"/>
        <v>18.615832684727209</v>
      </c>
      <c r="E118" s="193">
        <f t="shared" ref="E118:M118" si="46">IF(E53="","",(E53-D53)/ABS(D53)*100)</f>
        <v>1.6573708552499284</v>
      </c>
      <c r="F118" s="193">
        <f t="shared" si="46"/>
        <v>8.9617190509406264</v>
      </c>
      <c r="G118" s="193">
        <f t="shared" si="46"/>
        <v>12.182188207641815</v>
      </c>
      <c r="H118" s="193">
        <f t="shared" si="46"/>
        <v>9.9598845082658354</v>
      </c>
      <c r="I118" s="193">
        <f t="shared" si="46"/>
        <v>-13.047519460903914</v>
      </c>
      <c r="J118" s="193">
        <f t="shared" si="46"/>
        <v>2.671476928558703</v>
      </c>
      <c r="K118" s="193">
        <f t="shared" si="46"/>
        <v>2.2358340780329518</v>
      </c>
      <c r="L118" s="193">
        <f t="shared" si="46"/>
        <v>28.303744186835942</v>
      </c>
      <c r="M118" s="193">
        <f t="shared" si="46"/>
        <v>-3.8085033203693412</v>
      </c>
      <c r="N118" s="216" t="str">
        <f t="shared" si="35"/>
        <v>(4)</v>
      </c>
    </row>
    <row r="119" spans="2:14" s="7" customFormat="1">
      <c r="B119" s="175" t="s">
        <v>292</v>
      </c>
      <c r="C119" s="190" t="s">
        <v>2</v>
      </c>
      <c r="D119" s="191">
        <f t="shared" si="33"/>
        <v>-0.10052975793789745</v>
      </c>
      <c r="E119" s="191">
        <f t="shared" ref="E119:M119" si="47">IF(E54="","",(E54-D54)/ABS(D54)*100)</f>
        <v>3.6815430485858567</v>
      </c>
      <c r="F119" s="191">
        <f t="shared" si="47"/>
        <v>-1.4344017831915361</v>
      </c>
      <c r="G119" s="191">
        <f t="shared" si="47"/>
        <v>3.9855268648016793</v>
      </c>
      <c r="H119" s="191">
        <f t="shared" si="47"/>
        <v>3.2801515910189352</v>
      </c>
      <c r="I119" s="191">
        <f t="shared" si="47"/>
        <v>2.4003531427740126</v>
      </c>
      <c r="J119" s="191">
        <f t="shared" si="47"/>
        <v>-0.55156417771756328</v>
      </c>
      <c r="K119" s="191">
        <f t="shared" si="47"/>
        <v>-5.9960288580683097</v>
      </c>
      <c r="L119" s="191">
        <f t="shared" si="47"/>
        <v>5.8565930574576424</v>
      </c>
      <c r="M119" s="191">
        <f t="shared" si="47"/>
        <v>0.19964384191707377</v>
      </c>
      <c r="N119" s="210">
        <f t="shared" si="35"/>
        <v>8</v>
      </c>
    </row>
    <row r="120" spans="2:14" s="7" customFormat="1">
      <c r="B120" s="175" t="s">
        <v>21</v>
      </c>
      <c r="C120" s="190" t="s">
        <v>2</v>
      </c>
      <c r="D120" s="191">
        <f t="shared" si="33"/>
        <v>-0.56171885971071478</v>
      </c>
      <c r="E120" s="191">
        <f t="shared" ref="E120:M120" si="48">IF(E55="","",(E55-D55)/ABS(D55)*100)</f>
        <v>43.796887102917324</v>
      </c>
      <c r="F120" s="191">
        <f t="shared" si="48"/>
        <v>-16.115822382665034</v>
      </c>
      <c r="G120" s="191">
        <f t="shared" si="48"/>
        <v>32.407765474716435</v>
      </c>
      <c r="H120" s="191">
        <f t="shared" si="48"/>
        <v>27.801081700979481</v>
      </c>
      <c r="I120" s="191">
        <f t="shared" si="48"/>
        <v>4.1390921127253701</v>
      </c>
      <c r="J120" s="191">
        <f t="shared" si="48"/>
        <v>-8.3014818610185301</v>
      </c>
      <c r="K120" s="191">
        <f t="shared" si="48"/>
        <v>-44.483805279133207</v>
      </c>
      <c r="L120" s="191">
        <f t="shared" si="48"/>
        <v>15.658207473671307</v>
      </c>
      <c r="M120" s="191">
        <f t="shared" si="48"/>
        <v>11.039836966092162</v>
      </c>
      <c r="N120" s="211" t="str">
        <f t="shared" si="35"/>
        <v>(1)</v>
      </c>
    </row>
    <row r="121" spans="2:14" s="7" customFormat="1">
      <c r="B121" s="175" t="s">
        <v>290</v>
      </c>
      <c r="C121" s="190" t="s">
        <v>2</v>
      </c>
      <c r="D121" s="191">
        <f t="shared" si="33"/>
        <v>-0.68738924172546256</v>
      </c>
      <c r="E121" s="191">
        <f t="shared" ref="E121:M121" si="49">IF(E56="","",(E56-D56)/ABS(D56)*100)</f>
        <v>2.8446188204130718</v>
      </c>
      <c r="F121" s="191">
        <f t="shared" si="49"/>
        <v>1.8184541738555993</v>
      </c>
      <c r="G121" s="191">
        <f t="shared" si="49"/>
        <v>4.4372119114526276</v>
      </c>
      <c r="H121" s="191">
        <f t="shared" si="49"/>
        <v>0.41166359928977386</v>
      </c>
      <c r="I121" s="191">
        <f t="shared" si="49"/>
        <v>1.8421663521028673</v>
      </c>
      <c r="J121" s="191">
        <f t="shared" si="49"/>
        <v>2.0545230030068122</v>
      </c>
      <c r="K121" s="191">
        <f t="shared" si="49"/>
        <v>-2.7657551712853219</v>
      </c>
      <c r="L121" s="191">
        <f t="shared" si="49"/>
        <v>8.5516512665635993</v>
      </c>
      <c r="M121" s="191">
        <f t="shared" si="49"/>
        <v>7.5069991416103683</v>
      </c>
      <c r="N121" s="211" t="str">
        <f t="shared" si="35"/>
        <v>(2)</v>
      </c>
    </row>
    <row r="122" spans="2:14" s="7" customFormat="1">
      <c r="B122" s="175" t="s">
        <v>22</v>
      </c>
      <c r="C122" s="190" t="s">
        <v>2</v>
      </c>
      <c r="D122" s="191">
        <f t="shared" si="33"/>
        <v>-0.26431150960217692</v>
      </c>
      <c r="E122" s="191">
        <f t="shared" ref="E122:M122" si="50">IF(E57="","",(E57-D57)/ABS(D57)*100)</f>
        <v>-0.39200258878701866</v>
      </c>
      <c r="F122" s="191">
        <f t="shared" si="50"/>
        <v>-9.3096242721112193E-2</v>
      </c>
      <c r="G122" s="191">
        <f t="shared" si="50"/>
        <v>1.1406407779538054E-2</v>
      </c>
      <c r="H122" s="191">
        <f t="shared" si="50"/>
        <v>-0.45937746971725679</v>
      </c>
      <c r="I122" s="191">
        <f t="shared" si="50"/>
        <v>2.5956172754092157</v>
      </c>
      <c r="J122" s="191">
        <f t="shared" si="50"/>
        <v>0.50275661662291837</v>
      </c>
      <c r="K122" s="191">
        <f t="shared" si="50"/>
        <v>0.90524712661832507</v>
      </c>
      <c r="L122" s="191">
        <f t="shared" si="50"/>
        <v>3.5758484031038735</v>
      </c>
      <c r="M122" s="191">
        <f t="shared" si="50"/>
        <v>-2.7456813432829423</v>
      </c>
      <c r="N122" s="211" t="str">
        <f t="shared" si="35"/>
        <v>(3)</v>
      </c>
    </row>
    <row r="123" spans="2:14" s="7" customFormat="1">
      <c r="B123" s="181" t="s">
        <v>23</v>
      </c>
      <c r="C123" s="192" t="s">
        <v>2</v>
      </c>
      <c r="D123" s="193">
        <f t="shared" si="33"/>
        <v>17.504438792648401</v>
      </c>
      <c r="E123" s="193">
        <f t="shared" ref="E123:M123" si="51">IF(E58="","",(E58-D58)/ABS(D58)*100)</f>
        <v>1.7131714090273313</v>
      </c>
      <c r="F123" s="193">
        <f t="shared" si="51"/>
        <v>8.7026348808030125</v>
      </c>
      <c r="G123" s="193">
        <f t="shared" si="51"/>
        <v>11.66905212613694</v>
      </c>
      <c r="H123" s="193">
        <f t="shared" si="51"/>
        <v>9.8170872887242417</v>
      </c>
      <c r="I123" s="193">
        <f t="shared" si="51"/>
        <v>-12.28953947170266</v>
      </c>
      <c r="J123" s="193">
        <f t="shared" si="51"/>
        <v>2.7677858571637062</v>
      </c>
      <c r="K123" s="193">
        <f t="shared" si="51"/>
        <v>1.7643078516711639</v>
      </c>
      <c r="L123" s="193">
        <f t="shared" si="51"/>
        <v>27.340562638012134</v>
      </c>
      <c r="M123" s="193">
        <f t="shared" si="51"/>
        <v>-3.2992747784045124</v>
      </c>
      <c r="N123" s="216" t="str">
        <f t="shared" si="35"/>
        <v>(4)</v>
      </c>
    </row>
    <row r="124" spans="2:14" s="7" customFormat="1">
      <c r="B124" s="213" t="s">
        <v>293</v>
      </c>
      <c r="C124" s="98" t="s">
        <v>115</v>
      </c>
      <c r="D124" s="10"/>
      <c r="E124" s="10"/>
      <c r="F124" s="10"/>
      <c r="G124" s="10"/>
      <c r="H124" s="10"/>
      <c r="I124" s="10"/>
      <c r="J124" s="10"/>
      <c r="K124" s="10"/>
      <c r="L124" s="10"/>
      <c r="M124" s="10"/>
      <c r="N124" s="52"/>
    </row>
    <row r="125" spans="2:14" s="7" customFormat="1">
      <c r="B125" s="181" t="s">
        <v>294</v>
      </c>
      <c r="C125" s="192" t="s">
        <v>2</v>
      </c>
      <c r="D125" s="193">
        <f t="shared" si="33"/>
        <v>0.40597043490214141</v>
      </c>
      <c r="E125" s="193">
        <f t="shared" ref="E125:M125" si="52">IF(E60="","",(E60-D60)/ABS(D60)*100)</f>
        <v>4.5940561257485442</v>
      </c>
      <c r="F125" s="193">
        <f t="shared" si="52"/>
        <v>-0.52809383256550912</v>
      </c>
      <c r="G125" s="193">
        <f t="shared" si="52"/>
        <v>2.4512644241383081</v>
      </c>
      <c r="H125" s="193">
        <f t="shared" si="52"/>
        <v>2.3784819691391528</v>
      </c>
      <c r="I125" s="193">
        <f t="shared" si="52"/>
        <v>3.4376347627430608</v>
      </c>
      <c r="J125" s="193">
        <f t="shared" si="52"/>
        <v>0.69135635911263282</v>
      </c>
      <c r="K125" s="193">
        <f t="shared" si="52"/>
        <v>-5.304230960047569</v>
      </c>
      <c r="L125" s="193">
        <f t="shared" si="52"/>
        <v>0.65702914599797857</v>
      </c>
      <c r="M125" s="193">
        <f t="shared" si="52"/>
        <v>4.0418009888095652</v>
      </c>
      <c r="N125" s="51"/>
    </row>
    <row r="126" spans="2:14" s="7" customFormat="1">
      <c r="B126" s="222" t="s">
        <v>295</v>
      </c>
      <c r="C126" s="18"/>
      <c r="D126" s="18"/>
      <c r="E126" s="18"/>
      <c r="F126" s="18"/>
      <c r="G126" s="18"/>
      <c r="H126" s="18"/>
      <c r="I126" s="18"/>
      <c r="J126" s="18"/>
      <c r="K126" s="18"/>
      <c r="L126" s="18"/>
      <c r="M126" s="18"/>
      <c r="N126" s="68"/>
    </row>
    <row r="127" spans="2:14" s="7" customFormat="1" ht="17.25" customHeight="1">
      <c r="B127" s="223" t="s">
        <v>296</v>
      </c>
      <c r="C127" s="69"/>
      <c r="D127" s="69"/>
      <c r="E127" s="69"/>
      <c r="F127" s="69"/>
      <c r="G127" s="69"/>
      <c r="H127" s="69"/>
      <c r="I127" s="69"/>
      <c r="J127" s="69"/>
      <c r="K127" s="69"/>
      <c r="L127" s="69"/>
      <c r="M127" s="69"/>
      <c r="N127" s="49"/>
    </row>
    <row r="128" spans="2:14" s="7" customFormat="1">
      <c r="B128" s="224" t="s">
        <v>355</v>
      </c>
      <c r="C128" s="70"/>
      <c r="D128" s="70"/>
      <c r="E128" s="70" t="s">
        <v>115</v>
      </c>
      <c r="F128" s="70" t="s">
        <v>115</v>
      </c>
      <c r="G128" s="70" t="s">
        <v>115</v>
      </c>
      <c r="H128" s="70" t="s">
        <v>115</v>
      </c>
      <c r="I128" s="70" t="s">
        <v>115</v>
      </c>
      <c r="J128" s="70" t="s">
        <v>115</v>
      </c>
      <c r="K128" s="70" t="s">
        <v>115</v>
      </c>
      <c r="L128" s="70" t="s">
        <v>115</v>
      </c>
      <c r="M128" s="70" t="s">
        <v>115</v>
      </c>
      <c r="N128" s="53"/>
    </row>
    <row r="129" spans="2:14">
      <c r="B129" s="225" t="s">
        <v>297</v>
      </c>
    </row>
    <row r="130" spans="2:14">
      <c r="B130" s="97"/>
    </row>
    <row r="131" spans="2:14">
      <c r="B131" s="97"/>
    </row>
    <row r="132" spans="2:14" s="22" customFormat="1" ht="30" customHeight="1">
      <c r="B132" s="198" t="s">
        <v>60</v>
      </c>
      <c r="G132" s="25"/>
      <c r="H132" s="25"/>
      <c r="I132" s="25"/>
      <c r="J132" s="25"/>
      <c r="K132" s="25"/>
      <c r="L132" s="25"/>
      <c r="M132" s="25"/>
      <c r="N132" s="59"/>
    </row>
    <row r="133" spans="2:14">
      <c r="B133" s="13"/>
      <c r="C133" s="185" t="s">
        <v>101</v>
      </c>
      <c r="D133" s="6"/>
      <c r="E133" s="6"/>
      <c r="F133" s="6"/>
      <c r="G133" s="6"/>
      <c r="H133" s="6"/>
      <c r="I133" s="6"/>
      <c r="J133" s="6"/>
      <c r="K133" s="6"/>
      <c r="L133" s="6"/>
      <c r="M133" s="171" t="s">
        <v>35</v>
      </c>
      <c r="N133" s="58"/>
    </row>
    <row r="134" spans="2:14" s="7" customFormat="1" ht="30" customHeight="1">
      <c r="B134" s="208" t="s">
        <v>3</v>
      </c>
      <c r="C134" s="173" t="str">
        <f>'生産(名目)'!C4</f>
        <v>平成２３年度</v>
      </c>
      <c r="D134" s="173" t="str">
        <f>D4</f>
        <v>平成２４年度</v>
      </c>
      <c r="E134" s="173" t="str">
        <f>'生産(名目)'!E4</f>
        <v>平成２５年度</v>
      </c>
      <c r="F134" s="173" t="str">
        <f>'生産(名目)'!F4</f>
        <v>平成２６年度</v>
      </c>
      <c r="G134" s="173" t="str">
        <f>'生産(名目)'!G4</f>
        <v>平成２７年度</v>
      </c>
      <c r="H134" s="173" t="str">
        <f>'生産(名目)'!H4</f>
        <v>平成２８年度</v>
      </c>
      <c r="I134" s="173" t="str">
        <f>'生産(名目)'!I4</f>
        <v>平成２９年度</v>
      </c>
      <c r="J134" s="173" t="str">
        <f>'生産(名目)'!J4</f>
        <v>平成３０年度</v>
      </c>
      <c r="K134" s="173" t="str">
        <f>'生産(名目)'!K4</f>
        <v>令和元年度</v>
      </c>
      <c r="L134" s="173" t="str">
        <f>'生産(名目)'!L4</f>
        <v>令和２年度</v>
      </c>
      <c r="M134" s="173" t="str">
        <f>'生産(名目)'!M4</f>
        <v>令和３年度</v>
      </c>
      <c r="N134" s="209" t="s">
        <v>36</v>
      </c>
    </row>
    <row r="135" spans="2:14" s="7" customFormat="1">
      <c r="B135" s="11"/>
      <c r="C135" s="39"/>
      <c r="D135" s="39"/>
      <c r="E135" s="39"/>
      <c r="F135" s="39"/>
      <c r="G135" s="70"/>
      <c r="H135" s="70"/>
      <c r="I135" s="70"/>
      <c r="J135" s="70"/>
      <c r="K135" s="70"/>
      <c r="L135" s="70"/>
      <c r="M135" s="70"/>
      <c r="N135" s="48"/>
    </row>
    <row r="136" spans="2:14" s="7" customFormat="1">
      <c r="B136" s="175" t="s">
        <v>278</v>
      </c>
      <c r="C136" s="189">
        <f t="shared" ref="C136:D155" si="53">IF(C6="","",C6/C$41*100)</f>
        <v>69.734881568620878</v>
      </c>
      <c r="D136" s="189">
        <f t="shared" si="53"/>
        <v>69.624066099037236</v>
      </c>
      <c r="E136" s="189">
        <f t="shared" ref="E136:M136" si="54">IF(E6="","",E6/E$41*100)</f>
        <v>65.953368908026221</v>
      </c>
      <c r="F136" s="189">
        <f t="shared" si="54"/>
        <v>67.787327014987312</v>
      </c>
      <c r="G136" s="189">
        <f t="shared" si="54"/>
        <v>65.641792567414228</v>
      </c>
      <c r="H136" s="189">
        <f t="shared" si="54"/>
        <v>63.96913163098462</v>
      </c>
      <c r="I136" s="189">
        <f t="shared" si="54"/>
        <v>63.806603510578121</v>
      </c>
      <c r="J136" s="189">
        <f t="shared" si="54"/>
        <v>65.24206430568259</v>
      </c>
      <c r="K136" s="189">
        <f t="shared" si="54"/>
        <v>71.992875381722513</v>
      </c>
      <c r="L136" s="189">
        <f t="shared" si="54"/>
        <v>71.417555501204774</v>
      </c>
      <c r="M136" s="189">
        <f t="shared" si="54"/>
        <v>70.352812905420166</v>
      </c>
      <c r="N136" s="210">
        <v>1</v>
      </c>
    </row>
    <row r="137" spans="2:14" s="7" customFormat="1">
      <c r="B137" s="175" t="s">
        <v>12</v>
      </c>
      <c r="C137" s="189">
        <f t="shared" si="53"/>
        <v>61.455011520771805</v>
      </c>
      <c r="D137" s="189">
        <f t="shared" si="53"/>
        <v>61.097379352240885</v>
      </c>
      <c r="E137" s="189">
        <f t="shared" ref="E137:M137" si="55">IF(E7="","",E7/E$41*100)</f>
        <v>57.616583879596803</v>
      </c>
      <c r="F137" s="189">
        <f t="shared" si="55"/>
        <v>59.103640169734732</v>
      </c>
      <c r="G137" s="189">
        <f t="shared" si="55"/>
        <v>56.950501175780047</v>
      </c>
      <c r="H137" s="189">
        <f t="shared" si="55"/>
        <v>55.47899285527064</v>
      </c>
      <c r="I137" s="189">
        <f t="shared" si="55"/>
        <v>55.422825231156011</v>
      </c>
      <c r="J137" s="189">
        <f t="shared" si="55"/>
        <v>56.712147277369404</v>
      </c>
      <c r="K137" s="189">
        <f t="shared" si="55"/>
        <v>62.651223168671933</v>
      </c>
      <c r="L137" s="189">
        <f t="shared" si="55"/>
        <v>62.002876122020588</v>
      </c>
      <c r="M137" s="189">
        <f t="shared" si="55"/>
        <v>61.094327582144857</v>
      </c>
      <c r="N137" s="211" t="s">
        <v>37</v>
      </c>
    </row>
    <row r="138" spans="2:14" s="7" customFormat="1">
      <c r="B138" s="175" t="s">
        <v>7</v>
      </c>
      <c r="C138" s="189">
        <f t="shared" si="53"/>
        <v>8.2798700478490659</v>
      </c>
      <c r="D138" s="189">
        <f t="shared" si="53"/>
        <v>8.526686746796349</v>
      </c>
      <c r="E138" s="189">
        <f t="shared" ref="E138:M138" si="56">IF(E8="","",E8/E$41*100)</f>
        <v>8.336785028429416</v>
      </c>
      <c r="F138" s="189">
        <f t="shared" si="56"/>
        <v>8.6836868452525895</v>
      </c>
      <c r="G138" s="189">
        <f t="shared" si="56"/>
        <v>8.6912913916341825</v>
      </c>
      <c r="H138" s="189">
        <f t="shared" si="56"/>
        <v>8.4901387757139837</v>
      </c>
      <c r="I138" s="189">
        <f t="shared" si="56"/>
        <v>8.3837782794221045</v>
      </c>
      <c r="J138" s="189">
        <f t="shared" si="56"/>
        <v>8.5299170283131822</v>
      </c>
      <c r="K138" s="189">
        <f t="shared" si="56"/>
        <v>9.3416522130505815</v>
      </c>
      <c r="L138" s="189">
        <f t="shared" si="56"/>
        <v>9.4146793791841841</v>
      </c>
      <c r="M138" s="189">
        <f t="shared" si="56"/>
        <v>9.2584853232752984</v>
      </c>
      <c r="N138" s="211" t="s">
        <v>38</v>
      </c>
    </row>
    <row r="139" spans="2:14" s="7" customFormat="1">
      <c r="B139" s="175" t="s">
        <v>8</v>
      </c>
      <c r="C139" s="189">
        <f t="shared" si="53"/>
        <v>8.0153123399269219</v>
      </c>
      <c r="D139" s="189">
        <f t="shared" si="53"/>
        <v>8.1266280648967744</v>
      </c>
      <c r="E139" s="189">
        <f t="shared" ref="E139:M139" si="57">IF(E9="","",E9/E$41*100)</f>
        <v>7.9319291036649533</v>
      </c>
      <c r="F139" s="189">
        <f t="shared" si="57"/>
        <v>8.3136746404009685</v>
      </c>
      <c r="G139" s="189">
        <f t="shared" si="57"/>
        <v>8.1223262185272773</v>
      </c>
      <c r="H139" s="189">
        <f t="shared" si="57"/>
        <v>7.9225723165362956</v>
      </c>
      <c r="I139" s="189">
        <f t="shared" si="57"/>
        <v>7.7722589996908313</v>
      </c>
      <c r="J139" s="189">
        <f t="shared" si="57"/>
        <v>7.9828034779351302</v>
      </c>
      <c r="K139" s="189">
        <f t="shared" si="57"/>
        <v>8.820651937194059</v>
      </c>
      <c r="L139" s="189">
        <f t="shared" si="57"/>
        <v>8.9670001144149349</v>
      </c>
      <c r="M139" s="189">
        <f t="shared" si="57"/>
        <v>8.9888932152012089</v>
      </c>
      <c r="N139" s="210" t="s">
        <v>63</v>
      </c>
    </row>
    <row r="140" spans="2:14" s="7" customFormat="1">
      <c r="B140" s="175" t="s">
        <v>14</v>
      </c>
      <c r="C140" s="189">
        <f t="shared" si="53"/>
        <v>0.26455770792214445</v>
      </c>
      <c r="D140" s="189">
        <f t="shared" si="53"/>
        <v>0.40005868189957605</v>
      </c>
      <c r="E140" s="189">
        <f t="shared" ref="E140:M140" si="58">IF(E10="","",E10/E$41*100)</f>
        <v>0.40485592476446325</v>
      </c>
      <c r="F140" s="189">
        <f t="shared" si="58"/>
        <v>0.37001220485161995</v>
      </c>
      <c r="G140" s="189">
        <f t="shared" si="58"/>
        <v>0.56896517310690542</v>
      </c>
      <c r="H140" s="189">
        <f t="shared" si="58"/>
        <v>0.56756645917768744</v>
      </c>
      <c r="I140" s="189">
        <f t="shared" si="58"/>
        <v>0.61151927973127329</v>
      </c>
      <c r="J140" s="189">
        <f t="shared" si="58"/>
        <v>0.54711355037805254</v>
      </c>
      <c r="K140" s="189">
        <f t="shared" si="58"/>
        <v>0.52100027585652331</v>
      </c>
      <c r="L140" s="189">
        <f t="shared" si="58"/>
        <v>0.44767926476925085</v>
      </c>
      <c r="M140" s="189">
        <f t="shared" si="58"/>
        <v>0.26959210807408868</v>
      </c>
      <c r="N140" s="210" t="s">
        <v>64</v>
      </c>
    </row>
    <row r="141" spans="2:14" s="7" customFormat="1">
      <c r="B141" s="8"/>
      <c r="C141" s="39"/>
      <c r="D141" s="39"/>
      <c r="E141" s="39"/>
      <c r="F141" s="39"/>
      <c r="G141" s="39"/>
      <c r="H141" s="39"/>
      <c r="I141" s="39"/>
      <c r="J141" s="39"/>
      <c r="K141" s="39"/>
      <c r="L141" s="39"/>
      <c r="M141" s="39"/>
      <c r="N141" s="48"/>
    </row>
    <row r="142" spans="2:14" s="7" customFormat="1">
      <c r="B142" s="175" t="s">
        <v>18</v>
      </c>
      <c r="C142" s="189">
        <f t="shared" si="53"/>
        <v>6.0807964587819372</v>
      </c>
      <c r="D142" s="189">
        <f t="shared" si="53"/>
        <v>6.0816473551797516</v>
      </c>
      <c r="E142" s="189">
        <f t="shared" ref="E142:M142" si="59">IF(E12="","",E12/E$41*100)</f>
        <v>5.9986266384829223</v>
      </c>
      <c r="F142" s="189">
        <f t="shared" si="59"/>
        <v>6.1933113737885108</v>
      </c>
      <c r="G142" s="189">
        <f t="shared" si="59"/>
        <v>5.6331728910438903</v>
      </c>
      <c r="H142" s="189">
        <f t="shared" si="59"/>
        <v>5.1680981682604266</v>
      </c>
      <c r="I142" s="189">
        <f t="shared" si="59"/>
        <v>5.2836301510681345</v>
      </c>
      <c r="J142" s="189">
        <f t="shared" si="59"/>
        <v>5.1460797138985708</v>
      </c>
      <c r="K142" s="189">
        <f t="shared" si="59"/>
        <v>5.1436445598003706</v>
      </c>
      <c r="L142" s="189">
        <f t="shared" si="59"/>
        <v>5.2835792179217425</v>
      </c>
      <c r="M142" s="189">
        <f t="shared" si="59"/>
        <v>5.3539487912289481</v>
      </c>
      <c r="N142" s="210">
        <v>2</v>
      </c>
    </row>
    <row r="143" spans="2:14" s="7" customFormat="1">
      <c r="B143" s="175" t="s">
        <v>31</v>
      </c>
      <c r="C143" s="189">
        <f t="shared" si="53"/>
        <v>6.8708578051208615</v>
      </c>
      <c r="D143" s="189">
        <f t="shared" si="53"/>
        <v>6.82771455470139</v>
      </c>
      <c r="E143" s="189">
        <f t="shared" ref="E143:M143" si="60">IF(E13="","",E13/E$41*100)</f>
        <v>6.6799903043477356</v>
      </c>
      <c r="F143" s="189">
        <f t="shared" si="60"/>
        <v>6.8794514401571778</v>
      </c>
      <c r="G143" s="189">
        <f t="shared" si="60"/>
        <v>6.2562882609026707</v>
      </c>
      <c r="H143" s="189">
        <f t="shared" si="60"/>
        <v>5.5734416484051401</v>
      </c>
      <c r="I143" s="189">
        <f t="shared" si="60"/>
        <v>5.7272384065525177</v>
      </c>
      <c r="J143" s="189">
        <f t="shared" si="60"/>
        <v>5.492671611880426</v>
      </c>
      <c r="K143" s="189">
        <f t="shared" si="60"/>
        <v>5.6068303713192602</v>
      </c>
      <c r="L143" s="189">
        <f t="shared" si="60"/>
        <v>5.7026832104716796</v>
      </c>
      <c r="M143" s="189">
        <f t="shared" si="60"/>
        <v>5.741889033933238</v>
      </c>
      <c r="N143" s="210" t="s">
        <v>63</v>
      </c>
    </row>
    <row r="144" spans="2:14" s="7" customFormat="1">
      <c r="B144" s="175" t="s">
        <v>29</v>
      </c>
      <c r="C144" s="189">
        <f t="shared" si="53"/>
        <v>0.79006134633892477</v>
      </c>
      <c r="D144" s="189">
        <f t="shared" si="53"/>
        <v>0.74606719952163914</v>
      </c>
      <c r="E144" s="189">
        <f t="shared" ref="E144:M144" si="61">IF(E14="","",E14/E$41*100)</f>
        <v>0.68136366586481378</v>
      </c>
      <c r="F144" s="189">
        <f t="shared" si="61"/>
        <v>0.68614006636866609</v>
      </c>
      <c r="G144" s="189">
        <f t="shared" si="61"/>
        <v>0.62311536985878069</v>
      </c>
      <c r="H144" s="189">
        <f t="shared" si="61"/>
        <v>0.40534348014471333</v>
      </c>
      <c r="I144" s="189">
        <f t="shared" si="61"/>
        <v>0.44360825548438282</v>
      </c>
      <c r="J144" s="189">
        <f t="shared" si="61"/>
        <v>0.34659189798185491</v>
      </c>
      <c r="K144" s="189">
        <f t="shared" si="61"/>
        <v>0.46318581151888982</v>
      </c>
      <c r="L144" s="189">
        <f t="shared" si="61"/>
        <v>0.41910399254993697</v>
      </c>
      <c r="M144" s="189">
        <f t="shared" si="61"/>
        <v>0.38794024270429062</v>
      </c>
      <c r="N144" s="210" t="s">
        <v>64</v>
      </c>
    </row>
    <row r="145" spans="2:14" s="7" customFormat="1">
      <c r="B145" s="175" t="s">
        <v>279</v>
      </c>
      <c r="C145" s="189">
        <f t="shared" si="53"/>
        <v>-0.47535780043153758</v>
      </c>
      <c r="D145" s="189">
        <f t="shared" si="53"/>
        <v>-0.43868298097688668</v>
      </c>
      <c r="E145" s="189">
        <f t="shared" ref="E145:M145" si="62">IF(E15="","",E15/E$41*100)</f>
        <v>-0.40326647357357631</v>
      </c>
      <c r="F145" s="189">
        <f t="shared" si="62"/>
        <v>-0.34378785303337267</v>
      </c>
      <c r="G145" s="189">
        <f t="shared" si="62"/>
        <v>-0.25090207204896214</v>
      </c>
      <c r="H145" s="189">
        <f t="shared" si="62"/>
        <v>-8.8653841696191199E-2</v>
      </c>
      <c r="I145" s="189">
        <f t="shared" si="62"/>
        <v>-0.13708044037674075</v>
      </c>
      <c r="J145" s="189">
        <f t="shared" si="62"/>
        <v>-8.6488734687370936E-2</v>
      </c>
      <c r="K145" s="189">
        <f t="shared" si="62"/>
        <v>-5.2956262408424749E-2</v>
      </c>
      <c r="L145" s="189">
        <f t="shared" si="62"/>
        <v>-6.5575126686552979E-2</v>
      </c>
      <c r="M145" s="189">
        <f t="shared" si="62"/>
        <v>-3.3316876260938509E-2</v>
      </c>
      <c r="N145" s="211" t="s">
        <v>37</v>
      </c>
    </row>
    <row r="146" spans="2:14" s="7" customFormat="1">
      <c r="B146" s="175" t="s">
        <v>31</v>
      </c>
      <c r="C146" s="189">
        <f t="shared" si="53"/>
        <v>0.23745939993011908</v>
      </c>
      <c r="D146" s="189">
        <f t="shared" si="53"/>
        <v>0.25049140127287245</v>
      </c>
      <c r="E146" s="189">
        <f t="shared" ref="E146:M146" si="63">IF(E16="","",E16/E$41*100)</f>
        <v>0.23041365656463211</v>
      </c>
      <c r="F146" s="189">
        <f t="shared" si="63"/>
        <v>0.25332341019174021</v>
      </c>
      <c r="G146" s="189">
        <f t="shared" si="63"/>
        <v>0.28549905782353907</v>
      </c>
      <c r="H146" s="189">
        <f t="shared" si="63"/>
        <v>0.25253506837151168</v>
      </c>
      <c r="I146" s="189">
        <f t="shared" si="63"/>
        <v>0.27749251719633644</v>
      </c>
      <c r="J146" s="189">
        <f t="shared" si="63"/>
        <v>0.2850306489289014</v>
      </c>
      <c r="K146" s="189">
        <f t="shared" si="63"/>
        <v>0.3211997413426283</v>
      </c>
      <c r="L146" s="189">
        <f t="shared" si="63"/>
        <v>0.28106607396062189</v>
      </c>
      <c r="M146" s="189">
        <f t="shared" si="63"/>
        <v>0.27160576543051901</v>
      </c>
      <c r="N146" s="210" t="s">
        <v>63</v>
      </c>
    </row>
    <row r="147" spans="2:14" s="7" customFormat="1">
      <c r="B147" s="175" t="s">
        <v>29</v>
      </c>
      <c r="C147" s="189">
        <f t="shared" si="53"/>
        <v>0.71281720036165663</v>
      </c>
      <c r="D147" s="189">
        <f t="shared" si="53"/>
        <v>0.68917438224975902</v>
      </c>
      <c r="E147" s="189">
        <f t="shared" ref="E147:M147" si="64">IF(E17="","",E17/E$41*100)</f>
        <v>0.63368013013820845</v>
      </c>
      <c r="F147" s="189">
        <f t="shared" si="64"/>
        <v>0.59711126322511288</v>
      </c>
      <c r="G147" s="189">
        <f t="shared" si="64"/>
        <v>0.53640112987250133</v>
      </c>
      <c r="H147" s="189">
        <f t="shared" si="64"/>
        <v>0.34118891006770286</v>
      </c>
      <c r="I147" s="189">
        <f t="shared" si="64"/>
        <v>0.41457295757307722</v>
      </c>
      <c r="J147" s="189">
        <f t="shared" si="64"/>
        <v>0.37151938361627235</v>
      </c>
      <c r="K147" s="189">
        <f t="shared" si="64"/>
        <v>0.37415600375105307</v>
      </c>
      <c r="L147" s="189">
        <f t="shared" si="64"/>
        <v>0.34664120064717485</v>
      </c>
      <c r="M147" s="189">
        <f t="shared" si="64"/>
        <v>0.30492264169145755</v>
      </c>
      <c r="N147" s="210" t="s">
        <v>64</v>
      </c>
    </row>
    <row r="148" spans="2:14" s="7" customFormat="1">
      <c r="B148" s="175" t="s">
        <v>11</v>
      </c>
      <c r="C148" s="189">
        <f t="shared" si="53"/>
        <v>6.4823622540923331</v>
      </c>
      <c r="D148" s="189">
        <f t="shared" si="53"/>
        <v>6.4515500609083132</v>
      </c>
      <c r="E148" s="189">
        <f t="shared" ref="E148:M148" si="65">IF(E18="","",E18/E$41*100)</f>
        <v>6.3343035923678332</v>
      </c>
      <c r="F148" s="189">
        <f t="shared" si="65"/>
        <v>6.4675376979842856</v>
      </c>
      <c r="G148" s="189">
        <f t="shared" si="65"/>
        <v>5.8190023205115029</v>
      </c>
      <c r="H148" s="189">
        <f t="shared" si="65"/>
        <v>5.1907965472787803</v>
      </c>
      <c r="I148" s="189">
        <f t="shared" si="65"/>
        <v>5.3478116240968117</v>
      </c>
      <c r="J148" s="189">
        <f t="shared" si="65"/>
        <v>5.1559956197862951</v>
      </c>
      <c r="K148" s="189">
        <f t="shared" si="65"/>
        <v>5.1224620548370003</v>
      </c>
      <c r="L148" s="189">
        <f t="shared" si="65"/>
        <v>5.2744525871531573</v>
      </c>
      <c r="M148" s="189">
        <f t="shared" si="65"/>
        <v>5.3034792154864157</v>
      </c>
      <c r="N148" s="211" t="s">
        <v>38</v>
      </c>
    </row>
    <row r="149" spans="2:14" s="7" customFormat="1">
      <c r="B149" s="175" t="s">
        <v>17</v>
      </c>
      <c r="C149" s="189">
        <f t="shared" si="53"/>
        <v>2.4103925004335132</v>
      </c>
      <c r="D149" s="189">
        <f t="shared" si="53"/>
        <v>1.8095175997989865</v>
      </c>
      <c r="E149" s="189">
        <f t="shared" ref="E149:M149" si="66">IF(E19="","",E19/E$41*100)</f>
        <v>1.5623359104518337</v>
      </c>
      <c r="F149" s="189">
        <f t="shared" si="66"/>
        <v>1.507287689944703</v>
      </c>
      <c r="G149" s="189">
        <f t="shared" si="66"/>
        <v>1.1632312401910523</v>
      </c>
      <c r="H149" s="189">
        <f t="shared" si="66"/>
        <v>0.99341515210410236</v>
      </c>
      <c r="I149" s="189">
        <f t="shared" si="66"/>
        <v>1.0206028052378848</v>
      </c>
      <c r="J149" s="189">
        <f t="shared" si="66"/>
        <v>1.1106847501114248</v>
      </c>
      <c r="K149" s="189">
        <f t="shared" si="66"/>
        <v>1.217491462780403</v>
      </c>
      <c r="L149" s="189">
        <f t="shared" si="66"/>
        <v>0.98412023169119123</v>
      </c>
      <c r="M149" s="189">
        <f t="shared" si="66"/>
        <v>0.91550016411307455</v>
      </c>
      <c r="N149" s="210" t="s">
        <v>74</v>
      </c>
    </row>
    <row r="150" spans="2:14" s="7" customFormat="1">
      <c r="B150" s="175" t="s">
        <v>31</v>
      </c>
      <c r="C150" s="189">
        <f t="shared" si="53"/>
        <v>2.4785373618420303</v>
      </c>
      <c r="D150" s="189">
        <f t="shared" si="53"/>
        <v>1.8585980910094242</v>
      </c>
      <c r="E150" s="189">
        <f t="shared" ref="E150:M150" si="67">IF(E20="","",E20/E$41*100)</f>
        <v>1.6025452411736734</v>
      </c>
      <c r="F150" s="189">
        <f t="shared" si="67"/>
        <v>1.5815772588546428</v>
      </c>
      <c r="G150" s="189">
        <f t="shared" si="67"/>
        <v>1.235419181663006</v>
      </c>
      <c r="H150" s="189">
        <f t="shared" si="67"/>
        <v>1.046907011534628</v>
      </c>
      <c r="I150" s="189">
        <f t="shared" si="67"/>
        <v>1.040368213150159</v>
      </c>
      <c r="J150" s="189">
        <f t="shared" si="67"/>
        <v>1.0758069283605065</v>
      </c>
      <c r="K150" s="189">
        <f t="shared" si="67"/>
        <v>1.2930821065908118</v>
      </c>
      <c r="L150" s="189">
        <f t="shared" si="67"/>
        <v>1.0462989614804952</v>
      </c>
      <c r="M150" s="189">
        <f t="shared" si="67"/>
        <v>0.98883390383907432</v>
      </c>
      <c r="N150" s="210" t="s">
        <v>63</v>
      </c>
    </row>
    <row r="151" spans="2:14" s="7" customFormat="1">
      <c r="B151" s="175" t="s">
        <v>280</v>
      </c>
      <c r="C151" s="189">
        <f t="shared" si="53"/>
        <v>6.8144861408517374E-2</v>
      </c>
      <c r="D151" s="189">
        <f t="shared" si="53"/>
        <v>4.9080491210437428E-2</v>
      </c>
      <c r="E151" s="189">
        <f t="shared" ref="E151:M151" si="68">IF(E21="","",E21/E$41*100)</f>
        <v>4.0209330721839798E-2</v>
      </c>
      <c r="F151" s="189">
        <f t="shared" si="68"/>
        <v>7.4289568909939832E-2</v>
      </c>
      <c r="G151" s="189">
        <f t="shared" si="68"/>
        <v>7.2187941471953884E-2</v>
      </c>
      <c r="H151" s="189">
        <f t="shared" si="68"/>
        <v>5.349185943052566E-2</v>
      </c>
      <c r="I151" s="189">
        <f t="shared" si="68"/>
        <v>1.976540791227404E-2</v>
      </c>
      <c r="J151" s="189">
        <f t="shared" si="68"/>
        <v>-3.4877821750918296E-2</v>
      </c>
      <c r="K151" s="189">
        <f t="shared" si="68"/>
        <v>7.5590643810408767E-2</v>
      </c>
      <c r="L151" s="189">
        <f t="shared" si="68"/>
        <v>6.2178729789303853E-2</v>
      </c>
      <c r="M151" s="189">
        <f t="shared" si="68"/>
        <v>7.3333739725999811E-2</v>
      </c>
      <c r="N151" s="210" t="s">
        <v>64</v>
      </c>
    </row>
    <row r="152" spans="2:14" s="7" customFormat="1">
      <c r="B152" s="175" t="s">
        <v>16</v>
      </c>
      <c r="C152" s="189">
        <f t="shared" si="53"/>
        <v>0.76246417406133193</v>
      </c>
      <c r="D152" s="189">
        <f t="shared" si="53"/>
        <v>1.2605277554252927</v>
      </c>
      <c r="E152" s="189">
        <f t="shared" ref="E152:M152" si="69">IF(E22="","",E22/E$41*100)</f>
        <v>1.4335335978760391</v>
      </c>
      <c r="F152" s="189">
        <f t="shared" si="69"/>
        <v>1.6594846398037422</v>
      </c>
      <c r="G152" s="189">
        <f t="shared" si="69"/>
        <v>1.6039731829005137</v>
      </c>
      <c r="H152" s="189">
        <f t="shared" si="69"/>
        <v>1.3869369313146693</v>
      </c>
      <c r="I152" s="189">
        <f t="shared" si="69"/>
        <v>1.6093875502787958</v>
      </c>
      <c r="J152" s="189">
        <f t="shared" si="69"/>
        <v>1.3341197197585959</v>
      </c>
      <c r="K152" s="189">
        <f t="shared" si="69"/>
        <v>1.0328797894704709</v>
      </c>
      <c r="L152" s="189">
        <f t="shared" si="69"/>
        <v>1.4035088385062608</v>
      </c>
      <c r="M152" s="189">
        <f t="shared" si="69"/>
        <v>1.5193776993305688</v>
      </c>
      <c r="N152" s="210" t="s">
        <v>75</v>
      </c>
    </row>
    <row r="153" spans="2:14" s="7" customFormat="1">
      <c r="B153" s="175" t="s">
        <v>281</v>
      </c>
      <c r="C153" s="189">
        <f t="shared" si="53"/>
        <v>2.5105844035468854</v>
      </c>
      <c r="D153" s="189">
        <f t="shared" si="53"/>
        <v>2.5765965770482211</v>
      </c>
      <c r="E153" s="189">
        <f t="shared" ref="E153:M153" si="70">IF(E23="","",E23/E$41*100)</f>
        <v>2.5692343178406625</v>
      </c>
      <c r="F153" s="189">
        <f t="shared" si="70"/>
        <v>2.5394934910010276</v>
      </c>
      <c r="G153" s="189">
        <f t="shared" si="70"/>
        <v>2.3140615308870505</v>
      </c>
      <c r="H153" s="189">
        <f t="shared" si="70"/>
        <v>2.0967025834785042</v>
      </c>
      <c r="I153" s="189">
        <f t="shared" si="70"/>
        <v>2.0271367830098281</v>
      </c>
      <c r="J153" s="189">
        <f t="shared" si="70"/>
        <v>2.0266665564899347</v>
      </c>
      <c r="K153" s="189">
        <f t="shared" si="70"/>
        <v>2.1273154171780808</v>
      </c>
      <c r="L153" s="189">
        <f t="shared" si="70"/>
        <v>2.1114963101657955</v>
      </c>
      <c r="M153" s="189">
        <f t="shared" si="70"/>
        <v>2.117049508695064</v>
      </c>
      <c r="N153" s="210" t="s">
        <v>76</v>
      </c>
    </row>
    <row r="154" spans="2:14" s="7" customFormat="1">
      <c r="B154" s="175" t="s">
        <v>15</v>
      </c>
      <c r="C154" s="189">
        <f t="shared" si="53"/>
        <v>0.79892117605060331</v>
      </c>
      <c r="D154" s="189">
        <f t="shared" si="53"/>
        <v>0.80490812863581274</v>
      </c>
      <c r="E154" s="189">
        <f t="shared" ref="E154:M154" si="71">IF(E24="","",E24/E$41*100)</f>
        <v>0.76919976619929864</v>
      </c>
      <c r="F154" s="189">
        <f t="shared" si="71"/>
        <v>0.76127187723481249</v>
      </c>
      <c r="G154" s="189">
        <f t="shared" si="71"/>
        <v>0.73773636653288677</v>
      </c>
      <c r="H154" s="189">
        <f t="shared" si="71"/>
        <v>0.71374188038150388</v>
      </c>
      <c r="I154" s="189">
        <f t="shared" si="71"/>
        <v>0.69068448557030282</v>
      </c>
      <c r="J154" s="189">
        <f t="shared" si="71"/>
        <v>0.68452459342633976</v>
      </c>
      <c r="K154" s="189">
        <f t="shared" si="71"/>
        <v>0.74477538540804611</v>
      </c>
      <c r="L154" s="189">
        <f t="shared" si="71"/>
        <v>0.77532720678990974</v>
      </c>
      <c r="M154" s="189">
        <f t="shared" si="71"/>
        <v>0.75155184334770897</v>
      </c>
      <c r="N154" s="210" t="s">
        <v>77</v>
      </c>
    </row>
    <row r="155" spans="2:14" s="7" customFormat="1">
      <c r="B155" s="175" t="s">
        <v>13</v>
      </c>
      <c r="C155" s="189">
        <f t="shared" si="53"/>
        <v>7.3792005121141202E-2</v>
      </c>
      <c r="D155" s="189">
        <f t="shared" si="53"/>
        <v>6.8780275248324627E-2</v>
      </c>
      <c r="E155" s="189">
        <f t="shared" ref="E155:M155" si="72">IF(E25="","",E25/E$41*100)</f>
        <v>6.7589519688664348E-2</v>
      </c>
      <c r="F155" s="189">
        <f t="shared" si="72"/>
        <v>6.9561528837598904E-2</v>
      </c>
      <c r="G155" s="189">
        <f t="shared" si="72"/>
        <v>6.5072642581349122E-2</v>
      </c>
      <c r="H155" s="189">
        <f t="shared" si="72"/>
        <v>6.5955462677838153E-2</v>
      </c>
      <c r="I155" s="189">
        <f t="shared" si="72"/>
        <v>7.2898967348063989E-2</v>
      </c>
      <c r="J155" s="189">
        <f t="shared" si="72"/>
        <v>7.6572828799646886E-2</v>
      </c>
      <c r="K155" s="189">
        <f t="shared" si="72"/>
        <v>7.4138767371794659E-2</v>
      </c>
      <c r="L155" s="189">
        <f t="shared" si="72"/>
        <v>7.4701757455138629E-2</v>
      </c>
      <c r="M155" s="189">
        <f t="shared" si="72"/>
        <v>8.3786452003470083E-2</v>
      </c>
      <c r="N155" s="211" t="s">
        <v>39</v>
      </c>
    </row>
    <row r="156" spans="2:14" s="7" customFormat="1">
      <c r="B156" s="175" t="s">
        <v>31</v>
      </c>
      <c r="C156" s="189">
        <f t="shared" ref="C156:D175" si="73">IF(C26="","",C26/C$41*100)</f>
        <v>8.2891289689891998E-2</v>
      </c>
      <c r="D156" s="189">
        <f t="shared" si="73"/>
        <v>7.6592601309767278E-2</v>
      </c>
      <c r="E156" s="189">
        <f t="shared" ref="E156:M156" si="74">IF(E26="","",E26/E$41*100)</f>
        <v>7.5063724693429867E-2</v>
      </c>
      <c r="F156" s="189">
        <f t="shared" si="74"/>
        <v>8.4300763071212328E-2</v>
      </c>
      <c r="G156" s="189">
        <f t="shared" si="74"/>
        <v>7.9598941095674711E-2</v>
      </c>
      <c r="H156" s="189">
        <f t="shared" si="74"/>
        <v>7.6618173324322927E-2</v>
      </c>
      <c r="I156" s="189">
        <f t="shared" si="74"/>
        <v>8.2168857347095586E-2</v>
      </c>
      <c r="J156" s="189">
        <f t="shared" si="74"/>
        <v>8.6523164916147755E-2</v>
      </c>
      <c r="K156" s="189">
        <f t="shared" si="74"/>
        <v>8.7577931329222661E-2</v>
      </c>
      <c r="L156" s="189">
        <f t="shared" si="74"/>
        <v>8.4985819568596868E-2</v>
      </c>
      <c r="M156" s="189">
        <f t="shared" si="74"/>
        <v>9.3470313290303308E-2</v>
      </c>
      <c r="N156" s="210" t="s">
        <v>63</v>
      </c>
    </row>
    <row r="157" spans="2:14" s="7" customFormat="1">
      <c r="B157" s="175" t="s">
        <v>29</v>
      </c>
      <c r="C157" s="189">
        <f t="shared" si="73"/>
        <v>9.0992845687507817E-3</v>
      </c>
      <c r="D157" s="189">
        <f t="shared" si="73"/>
        <v>7.8123260614426518E-3</v>
      </c>
      <c r="E157" s="189">
        <f t="shared" ref="E157:M157" si="75">IF(E27="","",E27/E$41*100)</f>
        <v>7.4742050047655155E-3</v>
      </c>
      <c r="F157" s="189">
        <f t="shared" si="75"/>
        <v>1.4739234233613417E-2</v>
      </c>
      <c r="G157" s="189">
        <f t="shared" si="75"/>
        <v>1.4526298514325591E-2</v>
      </c>
      <c r="H157" s="189">
        <f t="shared" si="75"/>
        <v>1.0662710646484783E-2</v>
      </c>
      <c r="I157" s="189">
        <f t="shared" si="75"/>
        <v>9.2698899990315813E-3</v>
      </c>
      <c r="J157" s="189">
        <f t="shared" si="75"/>
        <v>9.9503361165008755E-3</v>
      </c>
      <c r="K157" s="189">
        <f t="shared" si="75"/>
        <v>1.3439163957428005E-2</v>
      </c>
      <c r="L157" s="189">
        <f t="shared" si="75"/>
        <v>1.0284062113458252E-2</v>
      </c>
      <c r="M157" s="189">
        <f t="shared" si="75"/>
        <v>9.6838612868332258E-3</v>
      </c>
      <c r="N157" s="210" t="s">
        <v>64</v>
      </c>
    </row>
    <row r="158" spans="2:14" s="7" customFormat="1">
      <c r="B158" s="8"/>
      <c r="C158" s="39"/>
      <c r="D158" s="39"/>
      <c r="E158" s="39"/>
      <c r="F158" s="39"/>
      <c r="G158" s="39"/>
      <c r="H158" s="39"/>
      <c r="I158" s="39"/>
      <c r="J158" s="39"/>
      <c r="K158" s="39"/>
      <c r="L158" s="39"/>
      <c r="M158" s="39"/>
      <c r="N158" s="48"/>
    </row>
    <row r="159" spans="2:14" s="7" customFormat="1">
      <c r="B159" s="175" t="s">
        <v>282</v>
      </c>
      <c r="C159" s="189">
        <f t="shared" si="73"/>
        <v>24.184321972597186</v>
      </c>
      <c r="D159" s="189">
        <f t="shared" si="73"/>
        <v>24.294286545783013</v>
      </c>
      <c r="E159" s="189">
        <f t="shared" ref="E159:M159" si="76">IF(E29="","",E29/E$41*100)</f>
        <v>28.048004453490861</v>
      </c>
      <c r="F159" s="189">
        <f t="shared" si="76"/>
        <v>26.019361611224173</v>
      </c>
      <c r="G159" s="189">
        <f t="shared" si="76"/>
        <v>28.725034541541888</v>
      </c>
      <c r="H159" s="189">
        <f t="shared" si="76"/>
        <v>30.862770200754948</v>
      </c>
      <c r="I159" s="189">
        <f t="shared" si="76"/>
        <v>30.909766338353744</v>
      </c>
      <c r="J159" s="189">
        <f t="shared" si="76"/>
        <v>29.611855980418838</v>
      </c>
      <c r="K159" s="189">
        <f t="shared" si="76"/>
        <v>22.863480058477116</v>
      </c>
      <c r="L159" s="189">
        <f t="shared" si="76"/>
        <v>23.298865280873486</v>
      </c>
      <c r="M159" s="189">
        <f t="shared" si="76"/>
        <v>24.293238303350893</v>
      </c>
      <c r="N159" s="210">
        <v>3</v>
      </c>
    </row>
    <row r="160" spans="2:14" s="7" customFormat="1">
      <c r="B160" s="175" t="s">
        <v>283</v>
      </c>
      <c r="C160" s="189">
        <f t="shared" si="73"/>
        <v>13.373334267207277</v>
      </c>
      <c r="D160" s="189">
        <f t="shared" si="73"/>
        <v>13.34450648363427</v>
      </c>
      <c r="E160" s="189">
        <f t="shared" ref="E160:M160" si="77">IF(E30="","",E30/E$41*100)</f>
        <v>17.14991344113723</v>
      </c>
      <c r="F160" s="189">
        <f t="shared" si="77"/>
        <v>15.294118547852358</v>
      </c>
      <c r="G160" s="189">
        <f t="shared" si="77"/>
        <v>17.760488320190667</v>
      </c>
      <c r="H160" s="189">
        <f t="shared" si="77"/>
        <v>20.697926120609878</v>
      </c>
      <c r="I160" s="189">
        <f t="shared" si="77"/>
        <v>21.130222275390306</v>
      </c>
      <c r="J160" s="189">
        <f t="shared" si="77"/>
        <v>20.676712374516878</v>
      </c>
      <c r="K160" s="189">
        <f t="shared" si="77"/>
        <v>13.552950119854263</v>
      </c>
      <c r="L160" s="189">
        <f t="shared" si="77"/>
        <v>14.060494951796779</v>
      </c>
      <c r="M160" s="189">
        <f t="shared" si="77"/>
        <v>15.319886861746129</v>
      </c>
      <c r="N160" s="211" t="s">
        <v>37</v>
      </c>
    </row>
    <row r="161" spans="2:14" s="7" customFormat="1">
      <c r="B161" s="175" t="s">
        <v>9</v>
      </c>
      <c r="C161" s="189">
        <f t="shared" si="73"/>
        <v>9.9500078122147109</v>
      </c>
      <c r="D161" s="189">
        <f t="shared" si="73"/>
        <v>10.571389154821617</v>
      </c>
      <c r="E161" s="189">
        <f t="shared" ref="E161:M161" si="78">IF(E31="","",E31/E$41*100)</f>
        <v>14.384211602880162</v>
      </c>
      <c r="F161" s="189">
        <f t="shared" si="78"/>
        <v>12.928643730121175</v>
      </c>
      <c r="G161" s="189">
        <f t="shared" si="78"/>
        <v>16.414717321187918</v>
      </c>
      <c r="H161" s="189">
        <f t="shared" si="78"/>
        <v>19.144682998325706</v>
      </c>
      <c r="I161" s="189">
        <f t="shared" si="78"/>
        <v>19.682669396882314</v>
      </c>
      <c r="J161" s="189">
        <f t="shared" si="78"/>
        <v>19.089289461647223</v>
      </c>
      <c r="K161" s="189">
        <f t="shared" si="78"/>
        <v>10.973375192047886</v>
      </c>
      <c r="L161" s="189">
        <f t="shared" si="78"/>
        <v>11.902283953580552</v>
      </c>
      <c r="M161" s="189">
        <f t="shared" si="78"/>
        <v>12.880340974430762</v>
      </c>
      <c r="N161" s="210" t="s">
        <v>63</v>
      </c>
    </row>
    <row r="162" spans="2:14" s="7" customFormat="1">
      <c r="B162" s="175" t="s">
        <v>10</v>
      </c>
      <c r="C162" s="189">
        <f t="shared" si="73"/>
        <v>3.4233264549925639</v>
      </c>
      <c r="D162" s="189">
        <f t="shared" si="73"/>
        <v>2.7731173288126536</v>
      </c>
      <c r="E162" s="189">
        <f t="shared" ref="E162:M162" si="79">IF(E32="","",E32/E$41*100)</f>
        <v>2.7657018382570686</v>
      </c>
      <c r="F162" s="189">
        <f t="shared" si="79"/>
        <v>2.365474817731184</v>
      </c>
      <c r="G162" s="189">
        <f t="shared" si="79"/>
        <v>1.3457709990027493</v>
      </c>
      <c r="H162" s="189">
        <f t="shared" si="79"/>
        <v>1.5532431222841738</v>
      </c>
      <c r="I162" s="189">
        <f t="shared" si="79"/>
        <v>1.4475528785079932</v>
      </c>
      <c r="J162" s="189">
        <f t="shared" si="79"/>
        <v>1.5874229128696582</v>
      </c>
      <c r="K162" s="189">
        <f t="shared" si="79"/>
        <v>2.5795749278063749</v>
      </c>
      <c r="L162" s="189">
        <f t="shared" si="79"/>
        <v>2.1582109982162274</v>
      </c>
      <c r="M162" s="189">
        <f t="shared" si="79"/>
        <v>2.4395458873153681</v>
      </c>
      <c r="N162" s="210" t="s">
        <v>64</v>
      </c>
    </row>
    <row r="163" spans="2:14" s="7" customFormat="1">
      <c r="B163" s="175" t="s">
        <v>20</v>
      </c>
      <c r="C163" s="189">
        <f t="shared" si="73"/>
        <v>0.7365830949260912</v>
      </c>
      <c r="D163" s="189">
        <f t="shared" si="73"/>
        <v>0.75537042750320449</v>
      </c>
      <c r="E163" s="189">
        <f t="shared" ref="E163:M163" si="80">IF(E33="","",E33/E$41*100)</f>
        <v>0.77830126647092446</v>
      </c>
      <c r="F163" s="189">
        <f t="shared" si="80"/>
        <v>0.97734522272705693</v>
      </c>
      <c r="G163" s="189">
        <f t="shared" si="80"/>
        <v>0.94077188240868947</v>
      </c>
      <c r="H163" s="189">
        <f t="shared" si="80"/>
        <v>0.93874647176610504</v>
      </c>
      <c r="I163" s="189">
        <f t="shared" si="80"/>
        <v>0.89947279011087444</v>
      </c>
      <c r="J163" s="189">
        <f t="shared" si="80"/>
        <v>0.80666583001210745</v>
      </c>
      <c r="K163" s="189">
        <f t="shared" si="80"/>
        <v>0.79780610301845112</v>
      </c>
      <c r="L163" s="189">
        <f t="shared" si="80"/>
        <v>0.55215167435726031</v>
      </c>
      <c r="M163" s="189">
        <f t="shared" si="80"/>
        <v>0.77776600093323867</v>
      </c>
      <c r="N163" s="211" t="s">
        <v>38</v>
      </c>
    </row>
    <row r="164" spans="2:14" s="7" customFormat="1">
      <c r="B164" s="175" t="s">
        <v>9</v>
      </c>
      <c r="C164" s="189">
        <f t="shared" si="73"/>
        <v>6.8144861408517374E-2</v>
      </c>
      <c r="D164" s="189">
        <f t="shared" si="73"/>
        <v>0.15680312461236551</v>
      </c>
      <c r="E164" s="189">
        <f t="shared" ref="E164:M164" si="81">IF(E34="","",E34/E$41*100)</f>
        <v>0.12030631751974467</v>
      </c>
      <c r="F164" s="189">
        <f t="shared" si="81"/>
        <v>5.6391927340552116E-2</v>
      </c>
      <c r="G164" s="189">
        <f t="shared" si="81"/>
        <v>0.1999676207697238</v>
      </c>
      <c r="H164" s="189">
        <f t="shared" si="81"/>
        <v>0.14328686079456809</v>
      </c>
      <c r="I164" s="189">
        <f t="shared" si="81"/>
        <v>0.1349916942130856</v>
      </c>
      <c r="J164" s="189">
        <f t="shared" si="81"/>
        <v>0.15362768080216924</v>
      </c>
      <c r="K164" s="189">
        <f t="shared" si="81"/>
        <v>3.0638315614856644E-2</v>
      </c>
      <c r="L164" s="189">
        <f t="shared" si="81"/>
        <v>-0.23636266005046019</v>
      </c>
      <c r="M164" s="189">
        <f t="shared" si="81"/>
        <v>-0.21388702320483821</v>
      </c>
      <c r="N164" s="210" t="s">
        <v>63</v>
      </c>
    </row>
    <row r="165" spans="2:14" s="7" customFormat="1">
      <c r="B165" s="175" t="s">
        <v>10</v>
      </c>
      <c r="C165" s="189">
        <f t="shared" si="73"/>
        <v>0.66843823351757392</v>
      </c>
      <c r="D165" s="189">
        <f t="shared" si="73"/>
        <v>0.59856730289083893</v>
      </c>
      <c r="E165" s="189">
        <f t="shared" ref="E165:M165" si="82">IF(E35="","",E35/E$41*100)</f>
        <v>0.65799494895117983</v>
      </c>
      <c r="F165" s="189">
        <f t="shared" si="82"/>
        <v>0.92095329538650494</v>
      </c>
      <c r="G165" s="189">
        <f t="shared" si="82"/>
        <v>0.74080426163896562</v>
      </c>
      <c r="H165" s="189">
        <f t="shared" si="82"/>
        <v>0.79545961097153706</v>
      </c>
      <c r="I165" s="189">
        <f t="shared" si="82"/>
        <v>0.7644810958977889</v>
      </c>
      <c r="J165" s="189">
        <f t="shared" si="82"/>
        <v>0.65303814920993808</v>
      </c>
      <c r="K165" s="189">
        <f t="shared" si="82"/>
        <v>0.76716778740359448</v>
      </c>
      <c r="L165" s="189">
        <f t="shared" si="82"/>
        <v>0.78851433440772045</v>
      </c>
      <c r="M165" s="189">
        <f t="shared" si="82"/>
        <v>0.99165302413807699</v>
      </c>
      <c r="N165" s="210" t="s">
        <v>64</v>
      </c>
    </row>
    <row r="166" spans="2:14" s="7" customFormat="1">
      <c r="B166" s="175" t="s">
        <v>19</v>
      </c>
      <c r="C166" s="189">
        <f t="shared" si="73"/>
        <v>10.074404610463818</v>
      </c>
      <c r="D166" s="189">
        <f t="shared" si="73"/>
        <v>10.194409634645538</v>
      </c>
      <c r="E166" s="189">
        <f t="shared" ref="E166:M166" si="83">IF(E36="","",E36/E$41*100)</f>
        <v>10.119789745882708</v>
      </c>
      <c r="F166" s="189">
        <f t="shared" si="83"/>
        <v>9.7478978406447592</v>
      </c>
      <c r="G166" s="189">
        <f t="shared" si="83"/>
        <v>10.02377433894253</v>
      </c>
      <c r="H166" s="189">
        <f t="shared" si="83"/>
        <v>9.2260976083789643</v>
      </c>
      <c r="I166" s="189">
        <f t="shared" si="83"/>
        <v>8.8800712728525664</v>
      </c>
      <c r="J166" s="189">
        <f t="shared" si="83"/>
        <v>8.1284777758898521</v>
      </c>
      <c r="K166" s="189">
        <f t="shared" si="83"/>
        <v>8.5127238356044028</v>
      </c>
      <c r="L166" s="189">
        <f t="shared" si="83"/>
        <v>8.6862186547194451</v>
      </c>
      <c r="M166" s="189">
        <f t="shared" si="83"/>
        <v>8.1955854406715218</v>
      </c>
      <c r="N166" s="211" t="s">
        <v>39</v>
      </c>
    </row>
    <row r="167" spans="2:14" s="7" customFormat="1">
      <c r="B167" s="175" t="s">
        <v>30</v>
      </c>
      <c r="C167" s="189">
        <f t="shared" si="73"/>
        <v>7.3273186264151038E-2</v>
      </c>
      <c r="D167" s="189">
        <f t="shared" si="73"/>
        <v>0.21284115811670859</v>
      </c>
      <c r="E167" s="189">
        <f t="shared" ref="E167:M167" si="84">IF(E37="","",E37/E$41*100)</f>
        <v>0.11716525921394449</v>
      </c>
      <c r="F167" s="189">
        <f t="shared" si="84"/>
        <v>3.439792716597833E-2</v>
      </c>
      <c r="G167" s="189">
        <f t="shared" si="84"/>
        <v>0.12578369934923661</v>
      </c>
      <c r="H167" s="189">
        <f t="shared" si="84"/>
        <v>0.25005661221789732</v>
      </c>
      <c r="I167" s="189">
        <f t="shared" si="84"/>
        <v>0.27445434095829258</v>
      </c>
      <c r="J167" s="189">
        <f t="shared" si="84"/>
        <v>0.14025153692237483</v>
      </c>
      <c r="K167" s="189">
        <f t="shared" si="84"/>
        <v>0.12849106481734837</v>
      </c>
      <c r="L167" s="189">
        <f t="shared" si="84"/>
        <v>9.2044253343885565E-2</v>
      </c>
      <c r="M167" s="189">
        <f t="shared" si="84"/>
        <v>6.0611086428553514E-2</v>
      </c>
      <c r="N167" s="210" t="s">
        <v>63</v>
      </c>
    </row>
    <row r="168" spans="2:14" s="7" customFormat="1">
      <c r="B168" s="175" t="s">
        <v>284</v>
      </c>
      <c r="C168" s="189">
        <f t="shared" si="73"/>
        <v>4.5602182072294219</v>
      </c>
      <c r="D168" s="189">
        <f t="shared" si="73"/>
        <v>4.4082789187263636</v>
      </c>
      <c r="E168" s="189">
        <f t="shared" ref="E168:M168" si="85">IF(E38="","",E38/E$41*100)</f>
        <v>4.6767141426907095</v>
      </c>
      <c r="F168" s="189">
        <f t="shared" si="85"/>
        <v>4.6279089888655616</v>
      </c>
      <c r="G168" s="189">
        <f t="shared" si="85"/>
        <v>5.0684029720880686</v>
      </c>
      <c r="H168" s="189">
        <f t="shared" si="85"/>
        <v>4.3724067592313576</v>
      </c>
      <c r="I168" s="189">
        <f t="shared" si="85"/>
        <v>4.2161600248854256</v>
      </c>
      <c r="J168" s="189">
        <f t="shared" si="85"/>
        <v>3.6772000787075028</v>
      </c>
      <c r="K168" s="189">
        <f t="shared" si="85"/>
        <v>3.8468769207115385</v>
      </c>
      <c r="L168" s="189">
        <f t="shared" si="85"/>
        <v>3.9621721077640686</v>
      </c>
      <c r="M168" s="189">
        <f t="shared" si="85"/>
        <v>3.8888849225940958</v>
      </c>
      <c r="N168" s="210" t="s">
        <v>64</v>
      </c>
    </row>
    <row r="169" spans="2:14" s="7" customFormat="1">
      <c r="B169" s="175" t="s">
        <v>285</v>
      </c>
      <c r="C169" s="189">
        <f t="shared" si="73"/>
        <v>5.4409132169702454</v>
      </c>
      <c r="D169" s="189">
        <f t="shared" si="73"/>
        <v>5.5732895578024664</v>
      </c>
      <c r="E169" s="189">
        <f t="shared" ref="E169:M169" si="86">IF(E39="","",E39/E$41*100)</f>
        <v>5.3259103439780517</v>
      </c>
      <c r="F169" s="189">
        <f t="shared" si="86"/>
        <v>5.0855909246132196</v>
      </c>
      <c r="G169" s="189">
        <f t="shared" si="86"/>
        <v>4.8295876675052245</v>
      </c>
      <c r="H169" s="189">
        <f t="shared" si="86"/>
        <v>4.6036342369297101</v>
      </c>
      <c r="I169" s="189">
        <f t="shared" si="86"/>
        <v>4.3894569070088485</v>
      </c>
      <c r="J169" s="189">
        <f t="shared" si="86"/>
        <v>4.311026160259976</v>
      </c>
      <c r="K169" s="189">
        <f t="shared" si="86"/>
        <v>4.5373558500755165</v>
      </c>
      <c r="L169" s="189">
        <f t="shared" si="86"/>
        <v>4.6320022936114906</v>
      </c>
      <c r="M169" s="189">
        <f t="shared" si="86"/>
        <v>4.2460894316488726</v>
      </c>
      <c r="N169" s="210" t="s">
        <v>65</v>
      </c>
    </row>
    <row r="170" spans="2:14" s="7" customFormat="1">
      <c r="B170" s="8"/>
      <c r="C170" s="39"/>
      <c r="D170" s="39"/>
      <c r="E170" s="39"/>
      <c r="F170" s="39"/>
      <c r="G170" s="39"/>
      <c r="H170" s="39"/>
      <c r="I170" s="39"/>
      <c r="J170" s="39"/>
      <c r="K170" s="39"/>
      <c r="L170" s="39"/>
      <c r="M170" s="39"/>
      <c r="N170" s="48"/>
    </row>
    <row r="171" spans="2:14" s="7" customFormat="1">
      <c r="B171" s="175" t="s">
        <v>286</v>
      </c>
      <c r="C171" s="189">
        <f t="shared" si="73"/>
        <v>100</v>
      </c>
      <c r="D171" s="189">
        <f t="shared" si="73"/>
        <v>100</v>
      </c>
      <c r="E171" s="189">
        <f t="shared" ref="E171:M171" si="87">IF(E41="","",E41/E$41*100)</f>
        <v>100</v>
      </c>
      <c r="F171" s="189">
        <f t="shared" si="87"/>
        <v>100</v>
      </c>
      <c r="G171" s="189">
        <f t="shared" si="87"/>
        <v>100</v>
      </c>
      <c r="H171" s="189">
        <f t="shared" si="87"/>
        <v>100</v>
      </c>
      <c r="I171" s="189">
        <f t="shared" si="87"/>
        <v>100</v>
      </c>
      <c r="J171" s="189">
        <f t="shared" si="87"/>
        <v>100</v>
      </c>
      <c r="K171" s="189">
        <f t="shared" si="87"/>
        <v>100</v>
      </c>
      <c r="L171" s="189">
        <f t="shared" si="87"/>
        <v>100</v>
      </c>
      <c r="M171" s="189">
        <f t="shared" si="87"/>
        <v>100</v>
      </c>
      <c r="N171" s="210">
        <v>4</v>
      </c>
    </row>
    <row r="172" spans="2:14" s="7" customFormat="1">
      <c r="B172" s="56"/>
      <c r="C172" s="39"/>
      <c r="D172" s="39"/>
      <c r="E172" s="39"/>
      <c r="F172" s="39"/>
      <c r="G172" s="39"/>
      <c r="H172" s="39"/>
      <c r="I172" s="39"/>
      <c r="J172" s="39"/>
      <c r="K172" s="39"/>
      <c r="L172" s="39"/>
      <c r="M172" s="39"/>
      <c r="N172" s="48"/>
    </row>
    <row r="173" spans="2:14" s="7" customFormat="1">
      <c r="B173" s="213" t="s">
        <v>73</v>
      </c>
      <c r="C173" s="41"/>
      <c r="D173" s="41"/>
      <c r="E173" s="41"/>
      <c r="F173" s="41"/>
      <c r="G173" s="41"/>
      <c r="H173" s="41"/>
      <c r="I173" s="41"/>
      <c r="J173" s="41"/>
      <c r="K173" s="41"/>
      <c r="L173" s="41"/>
      <c r="M173" s="41"/>
      <c r="N173" s="52"/>
    </row>
    <row r="174" spans="2:14" s="7" customFormat="1">
      <c r="B174" s="305" t="s">
        <v>287</v>
      </c>
      <c r="C174" s="191">
        <f t="shared" si="73"/>
        <v>5.1706285470497866</v>
      </c>
      <c r="D174" s="191">
        <f t="shared" si="73"/>
        <v>5.0592663331287158</v>
      </c>
      <c r="E174" s="191">
        <f t="shared" ref="E174:M174" si="88">IF(E44="","",E44/E$41*100)</f>
        <v>4.9471857536732884</v>
      </c>
      <c r="F174" s="191">
        <f t="shared" si="88"/>
        <v>4.8441928948468576</v>
      </c>
      <c r="G174" s="191">
        <f t="shared" si="88"/>
        <v>5.2693316202404192</v>
      </c>
      <c r="H174" s="191">
        <f t="shared" si="88"/>
        <v>5.2385647777502395</v>
      </c>
      <c r="I174" s="191">
        <f t="shared" si="88"/>
        <v>5.2036018269796616</v>
      </c>
      <c r="J174" s="191">
        <f t="shared" si="88"/>
        <v>5.157200677793484</v>
      </c>
      <c r="K174" s="191">
        <f t="shared" si="88"/>
        <v>5.279115799803364</v>
      </c>
      <c r="L174" s="191">
        <f t="shared" si="88"/>
        <v>5.9041901101855663</v>
      </c>
      <c r="M174" s="191">
        <f t="shared" si="88"/>
        <v>5.8924007683384234</v>
      </c>
      <c r="N174" s="210">
        <v>5</v>
      </c>
    </row>
    <row r="175" spans="2:14" s="7" customFormat="1">
      <c r="B175" s="175" t="s">
        <v>350</v>
      </c>
      <c r="C175" s="191">
        <f t="shared" si="73"/>
        <v>5.7797418397276754</v>
      </c>
      <c r="D175" s="191">
        <f t="shared" si="73"/>
        <v>5.5999468841342592</v>
      </c>
      <c r="E175" s="191">
        <f t="shared" ref="E175:M175" si="89">IF(E45="","",E45/E$41*100)</f>
        <v>5.5342041381361753</v>
      </c>
      <c r="F175" s="191">
        <f t="shared" si="89"/>
        <v>5.3891042986498094</v>
      </c>
      <c r="G175" s="191">
        <f t="shared" si="89"/>
        <v>5.7788424646951801</v>
      </c>
      <c r="H175" s="191">
        <f t="shared" si="89"/>
        <v>5.7674922837992773</v>
      </c>
      <c r="I175" s="191">
        <f t="shared" si="89"/>
        <v>5.6845831026649813</v>
      </c>
      <c r="J175" s="191">
        <f t="shared" si="89"/>
        <v>5.6148817089237477</v>
      </c>
      <c r="K175" s="191">
        <f t="shared" si="89"/>
        <v>5.7665367795668123</v>
      </c>
      <c r="L175" s="191">
        <f t="shared" si="89"/>
        <v>6.4535335904601849</v>
      </c>
      <c r="M175" s="191">
        <f t="shared" si="89"/>
        <v>6.5240301631227213</v>
      </c>
      <c r="N175" s="210" t="s">
        <v>238</v>
      </c>
    </row>
    <row r="176" spans="2:14" s="7" customFormat="1">
      <c r="B176" s="175" t="s">
        <v>351</v>
      </c>
      <c r="C176" s="191">
        <f t="shared" ref="C176:D190" si="90">IF(C46="","",C46/C$41*100)</f>
        <v>0.6091132926778895</v>
      </c>
      <c r="D176" s="191">
        <f t="shared" si="90"/>
        <v>0.5406805510055438</v>
      </c>
      <c r="E176" s="191">
        <f t="shared" ref="E176:M176" si="91">IF(E46="","",E46/E$41*100)</f>
        <v>0.58701838446288757</v>
      </c>
      <c r="F176" s="191">
        <f t="shared" si="91"/>
        <v>0.54491140380295211</v>
      </c>
      <c r="G176" s="191">
        <f t="shared" si="91"/>
        <v>0.50951084445476114</v>
      </c>
      <c r="H176" s="191">
        <f t="shared" si="91"/>
        <v>0.52892750604903782</v>
      </c>
      <c r="I176" s="191">
        <f t="shared" si="91"/>
        <v>0.48098127568532018</v>
      </c>
      <c r="J176" s="191">
        <f t="shared" si="91"/>
        <v>0.45768103113026354</v>
      </c>
      <c r="K176" s="191">
        <f t="shared" si="91"/>
        <v>0.48742097976344834</v>
      </c>
      <c r="L176" s="191">
        <f t="shared" si="91"/>
        <v>0.54934348027461866</v>
      </c>
      <c r="M176" s="191">
        <f t="shared" si="91"/>
        <v>0.63162939478429792</v>
      </c>
      <c r="N176" s="210" t="s">
        <v>239</v>
      </c>
    </row>
    <row r="177" spans="2:14" s="7" customFormat="1">
      <c r="B177" s="307" t="s">
        <v>288</v>
      </c>
      <c r="C177" s="191">
        <f t="shared" si="90"/>
        <v>105.17062854704979</v>
      </c>
      <c r="D177" s="191">
        <f t="shared" si="90"/>
        <v>105.05926633312872</v>
      </c>
      <c r="E177" s="191">
        <f t="shared" ref="E177:M177" si="92">IF(E47="","",E47/E$41*100)</f>
        <v>104.94718575367328</v>
      </c>
      <c r="F177" s="191">
        <f t="shared" si="92"/>
        <v>104.84419289484686</v>
      </c>
      <c r="G177" s="191">
        <f t="shared" si="92"/>
        <v>105.26933162024041</v>
      </c>
      <c r="H177" s="191">
        <f t="shared" si="92"/>
        <v>105.23856477775024</v>
      </c>
      <c r="I177" s="191">
        <f t="shared" si="92"/>
        <v>105.20360182697965</v>
      </c>
      <c r="J177" s="191">
        <f t="shared" si="92"/>
        <v>105.15720067779348</v>
      </c>
      <c r="K177" s="191">
        <f t="shared" si="92"/>
        <v>105.27911579980336</v>
      </c>
      <c r="L177" s="191">
        <f t="shared" si="92"/>
        <v>105.90419011018557</v>
      </c>
      <c r="M177" s="191">
        <f t="shared" si="92"/>
        <v>105.89240076833842</v>
      </c>
      <c r="N177" s="210">
        <v>6</v>
      </c>
    </row>
    <row r="178" spans="2:14" s="7" customFormat="1">
      <c r="B178" s="42"/>
      <c r="C178" s="40"/>
      <c r="D178" s="40"/>
      <c r="E178" s="40"/>
      <c r="F178" s="40"/>
      <c r="G178" s="40"/>
      <c r="H178" s="40"/>
      <c r="I178" s="40"/>
      <c r="J178" s="40"/>
      <c r="K178" s="40"/>
      <c r="L178" s="40"/>
      <c r="M178" s="40"/>
      <c r="N178" s="51"/>
    </row>
    <row r="179" spans="2:14" s="7" customFormat="1">
      <c r="B179" s="213" t="s">
        <v>289</v>
      </c>
      <c r="C179" s="227">
        <f t="shared" si="90"/>
        <v>11.424830231494978</v>
      </c>
      <c r="D179" s="227">
        <f t="shared" si="90"/>
        <v>10.976099450711976</v>
      </c>
      <c r="E179" s="227">
        <f t="shared" ref="E179:M179" si="93">IF(E49="","",E49/E$41*100)</f>
        <v>9.5703126847855273</v>
      </c>
      <c r="F179" s="227">
        <f t="shared" si="93"/>
        <v>9.3419755014785189</v>
      </c>
      <c r="G179" s="227">
        <f t="shared" si="93"/>
        <v>9.3702572374602546</v>
      </c>
      <c r="H179" s="227">
        <f t="shared" si="93"/>
        <v>8.992837440022253</v>
      </c>
      <c r="I179" s="227">
        <f t="shared" si="93"/>
        <v>8.0418453537222572</v>
      </c>
      <c r="J179" s="227">
        <f t="shared" si="93"/>
        <v>7.1553590048562112</v>
      </c>
      <c r="K179" s="227">
        <f t="shared" si="93"/>
        <v>8.8771262078960476</v>
      </c>
      <c r="L179" s="227">
        <f t="shared" si="93"/>
        <v>17.278040244836575</v>
      </c>
      <c r="M179" s="227">
        <f t="shared" si="93"/>
        <v>13.188357326060734</v>
      </c>
      <c r="N179" s="215">
        <v>7</v>
      </c>
    </row>
    <row r="180" spans="2:14" s="7" customFormat="1">
      <c r="B180" s="175" t="s">
        <v>21</v>
      </c>
      <c r="C180" s="191">
        <f t="shared" si="90"/>
        <v>-4.7315681120361388</v>
      </c>
      <c r="D180" s="191">
        <f t="shared" si="90"/>
        <v>-4.8096297156233803</v>
      </c>
      <c r="E180" s="191">
        <f t="shared" ref="E180:M180" si="94">IF(E50="","",E50/E$41*100)</f>
        <v>-5.2120564414117885</v>
      </c>
      <c r="F180" s="191">
        <f t="shared" si="94"/>
        <v>-5.4806981113872641</v>
      </c>
      <c r="G180" s="191">
        <f t="shared" si="94"/>
        <v>-4.906506820707035</v>
      </c>
      <c r="H180" s="191">
        <f t="shared" si="94"/>
        <v>-4.6275272674753447</v>
      </c>
      <c r="I180" s="191">
        <f t="shared" si="94"/>
        <v>-4.8810545371623331</v>
      </c>
      <c r="J180" s="191">
        <f t="shared" si="94"/>
        <v>-5.801373043093391</v>
      </c>
      <c r="K180" s="191">
        <f t="shared" si="94"/>
        <v>-4.9373664227141978</v>
      </c>
      <c r="L180" s="191">
        <f t="shared" si="94"/>
        <v>-3.5143979715731062</v>
      </c>
      <c r="M180" s="191">
        <f t="shared" si="94"/>
        <v>-4.2082692852999166</v>
      </c>
      <c r="N180" s="211" t="s">
        <v>37</v>
      </c>
    </row>
    <row r="181" spans="2:14" s="7" customFormat="1">
      <c r="B181" s="175" t="s">
        <v>290</v>
      </c>
      <c r="C181" s="191">
        <f t="shared" si="90"/>
        <v>13.433656936618096</v>
      </c>
      <c r="D181" s="191">
        <f t="shared" si="90"/>
        <v>13.315264927307599</v>
      </c>
      <c r="E181" s="191">
        <f t="shared" ref="E181:M181" si="95">IF(E51="","",E51/E$41*100)</f>
        <v>13.014426350981475</v>
      </c>
      <c r="F181" s="191">
        <f t="shared" si="95"/>
        <v>13.584922490769793</v>
      </c>
      <c r="G181" s="191">
        <f t="shared" si="95"/>
        <v>13.217582513441448</v>
      </c>
      <c r="H181" s="191">
        <f t="shared" si="95"/>
        <v>12.516488865669459</v>
      </c>
      <c r="I181" s="191">
        <f t="shared" si="95"/>
        <v>12.351929906512209</v>
      </c>
      <c r="J181" s="191">
        <f t="shared" si="95"/>
        <v>12.656948045989832</v>
      </c>
      <c r="K181" s="191">
        <f t="shared" si="95"/>
        <v>13.411689987897308</v>
      </c>
      <c r="L181" s="191">
        <f t="shared" si="95"/>
        <v>14.784895179412294</v>
      </c>
      <c r="M181" s="191">
        <f t="shared" si="95"/>
        <v>15.531705309666636</v>
      </c>
      <c r="N181" s="211" t="s">
        <v>38</v>
      </c>
    </row>
    <row r="182" spans="2:14" s="7" customFormat="1">
      <c r="B182" s="175" t="s">
        <v>291</v>
      </c>
      <c r="C182" s="191">
        <f t="shared" si="90"/>
        <v>1.1332001565236582</v>
      </c>
      <c r="D182" s="191">
        <f t="shared" si="90"/>
        <v>0.59218624267271402</v>
      </c>
      <c r="E182" s="191">
        <f t="shared" ref="E182:M182" si="96">IF(E52="","",E52/E$41*100)</f>
        <v>-4.9575739525280133E-2</v>
      </c>
      <c r="F182" s="191">
        <f t="shared" si="96"/>
        <v>-0.76565536377961441</v>
      </c>
      <c r="G182" s="191">
        <f t="shared" si="96"/>
        <v>-1.110725878767135</v>
      </c>
      <c r="H182" s="191">
        <f t="shared" si="96"/>
        <v>-1.1981463287645342</v>
      </c>
      <c r="I182" s="191">
        <f t="shared" si="96"/>
        <v>-1.3669031092799193</v>
      </c>
      <c r="J182" s="191">
        <f t="shared" si="96"/>
        <v>-1.6844128673339589</v>
      </c>
      <c r="K182" s="191">
        <f t="shared" si="96"/>
        <v>-1.7905731524220834</v>
      </c>
      <c r="L182" s="191">
        <f t="shared" si="96"/>
        <v>3.1388589358728005</v>
      </c>
      <c r="M182" s="191">
        <f t="shared" si="96"/>
        <v>-0.79731678326658062</v>
      </c>
      <c r="N182" s="211" t="s">
        <v>39</v>
      </c>
    </row>
    <row r="183" spans="2:14" s="7" customFormat="1">
      <c r="B183" s="181" t="s">
        <v>23</v>
      </c>
      <c r="C183" s="193">
        <f t="shared" si="90"/>
        <v>1.5895412503893636</v>
      </c>
      <c r="D183" s="193">
        <f t="shared" si="90"/>
        <v>1.8782779963550429</v>
      </c>
      <c r="E183" s="193">
        <f t="shared" ref="E183:M183" si="97">IF(E53="","",E53/E$41*100)</f>
        <v>1.817518514741119</v>
      </c>
      <c r="F183" s="193">
        <f t="shared" si="97"/>
        <v>2.0034064858756024</v>
      </c>
      <c r="G183" s="193">
        <f t="shared" si="97"/>
        <v>2.1699074234929796</v>
      </c>
      <c r="H183" s="193">
        <f t="shared" si="97"/>
        <v>2.302022170592672</v>
      </c>
      <c r="I183" s="193">
        <f t="shared" si="97"/>
        <v>1.9378730936523005</v>
      </c>
      <c r="J183" s="193">
        <f t="shared" si="97"/>
        <v>1.9841968692937275</v>
      </c>
      <c r="K183" s="193">
        <f t="shared" si="97"/>
        <v>2.1933757951350228</v>
      </c>
      <c r="L183" s="193">
        <f t="shared" si="97"/>
        <v>2.8686841011245869</v>
      </c>
      <c r="M183" s="193">
        <f t="shared" si="97"/>
        <v>2.6622380849605976</v>
      </c>
      <c r="N183" s="216" t="s">
        <v>49</v>
      </c>
    </row>
    <row r="184" spans="2:14" s="7" customFormat="1">
      <c r="B184" s="175" t="s">
        <v>292</v>
      </c>
      <c r="C184" s="191">
        <f t="shared" si="90"/>
        <v>116.5954787331162</v>
      </c>
      <c r="D184" s="191">
        <f t="shared" si="90"/>
        <v>116.03534590514842</v>
      </c>
      <c r="E184" s="191">
        <f t="shared" ref="E184:M184" si="98">IF(E54="","",E54/E$41*100)</f>
        <v>114.51749843845882</v>
      </c>
      <c r="F184" s="191">
        <f t="shared" si="98"/>
        <v>114.18616839632539</v>
      </c>
      <c r="G184" s="191">
        <f t="shared" si="98"/>
        <v>114.63958885770067</v>
      </c>
      <c r="H184" s="191">
        <f t="shared" si="98"/>
        <v>114.23140221777248</v>
      </c>
      <c r="I184" s="191">
        <f t="shared" si="98"/>
        <v>113.24546444306691</v>
      </c>
      <c r="J184" s="191">
        <f t="shared" si="98"/>
        <v>112.31257689776409</v>
      </c>
      <c r="K184" s="191">
        <f t="shared" si="98"/>
        <v>114.15626062149991</v>
      </c>
      <c r="L184" s="191">
        <f t="shared" si="98"/>
        <v>123.1822113807378</v>
      </c>
      <c r="M184" s="191">
        <f t="shared" si="98"/>
        <v>119.08077640037513</v>
      </c>
      <c r="N184" s="210">
        <v>8</v>
      </c>
    </row>
    <row r="185" spans="2:14" s="7" customFormat="1">
      <c r="B185" s="175" t="s">
        <v>21</v>
      </c>
      <c r="C185" s="191">
        <f t="shared" si="90"/>
        <v>9.3783692046686511</v>
      </c>
      <c r="D185" s="191">
        <f t="shared" si="90"/>
        <v>9.2902273168218272</v>
      </c>
      <c r="E185" s="191">
        <f t="shared" ref="E185:M185" si="99">IF(E55="","",E55/E$41*100)</f>
        <v>12.716158266196365</v>
      </c>
      <c r="F185" s="191">
        <f t="shared" si="99"/>
        <v>10.790765659192152</v>
      </c>
      <c r="G185" s="191">
        <f t="shared" si="99"/>
        <v>13.794753381892322</v>
      </c>
      <c r="H185" s="191">
        <f t="shared" si="99"/>
        <v>17.00914532490064</v>
      </c>
      <c r="I185" s="191">
        <f t="shared" si="99"/>
        <v>17.148657790703837</v>
      </c>
      <c r="J185" s="191">
        <f t="shared" si="99"/>
        <v>15.682022376549984</v>
      </c>
      <c r="K185" s="191">
        <f t="shared" si="99"/>
        <v>9.4134084139590097</v>
      </c>
      <c r="L185" s="191">
        <f t="shared" si="99"/>
        <v>11.098229680296591</v>
      </c>
      <c r="M185" s="191">
        <f t="shared" si="99"/>
        <v>11.889401883355418</v>
      </c>
      <c r="N185" s="211" t="s">
        <v>37</v>
      </c>
    </row>
    <row r="186" spans="2:14" s="7" customFormat="1">
      <c r="B186" s="175" t="s">
        <v>290</v>
      </c>
      <c r="C186" s="191">
        <f t="shared" si="90"/>
        <v>18.128927683236345</v>
      </c>
      <c r="D186" s="191">
        <f t="shared" si="90"/>
        <v>17.935848279459428</v>
      </c>
      <c r="E186" s="191">
        <f t="shared" ref="E186:M186" si="100">IF(E56="","",E56/E$41*100)</f>
        <v>17.558345631081188</v>
      </c>
      <c r="F186" s="191">
        <f t="shared" si="100"/>
        <v>18.085327532583278</v>
      </c>
      <c r="G186" s="191">
        <f t="shared" si="100"/>
        <v>18.236012061632902</v>
      </c>
      <c r="H186" s="191">
        <f t="shared" si="100"/>
        <v>17.666399801723507</v>
      </c>
      <c r="I186" s="191">
        <f t="shared" si="100"/>
        <v>17.41845129311513</v>
      </c>
      <c r="J186" s="191">
        <f t="shared" si="100"/>
        <v>17.727659989095944</v>
      </c>
      <c r="K186" s="191">
        <f t="shared" si="100"/>
        <v>18.637849525292246</v>
      </c>
      <c r="L186" s="191">
        <f t="shared" si="100"/>
        <v>20.623510162911309</v>
      </c>
      <c r="M186" s="191">
        <f t="shared" si="100"/>
        <v>21.39078920174412</v>
      </c>
      <c r="N186" s="211" t="s">
        <v>38</v>
      </c>
    </row>
    <row r="187" spans="2:14" s="7" customFormat="1">
      <c r="B187" s="175" t="s">
        <v>22</v>
      </c>
      <c r="C187" s="191">
        <f t="shared" si="90"/>
        <v>87.424848589700687</v>
      </c>
      <c r="D187" s="191">
        <f t="shared" si="90"/>
        <v>86.862212037263802</v>
      </c>
      <c r="E187" s="191">
        <f t="shared" ref="E187:M187" si="101">IF(E57="","",E57/E$41*100)</f>
        <v>82.35788650675147</v>
      </c>
      <c r="F187" s="191">
        <f t="shared" si="101"/>
        <v>83.237107189836749</v>
      </c>
      <c r="G187" s="191">
        <f t="shared" si="101"/>
        <v>80.373843348101133</v>
      </c>
      <c r="H187" s="191">
        <f t="shared" si="101"/>
        <v>77.187879457877841</v>
      </c>
      <c r="I187" s="191">
        <f t="shared" si="101"/>
        <v>76.667583298247578</v>
      </c>
      <c r="J187" s="191">
        <f t="shared" si="101"/>
        <v>76.842124834024787</v>
      </c>
      <c r="K187" s="191">
        <f t="shared" si="101"/>
        <v>83.837488119741835</v>
      </c>
      <c r="L187" s="191">
        <f t="shared" si="101"/>
        <v>88.517085678950181</v>
      </c>
      <c r="M187" s="191">
        <f t="shared" si="101"/>
        <v>83.054560778311512</v>
      </c>
      <c r="N187" s="211" t="s">
        <v>39</v>
      </c>
    </row>
    <row r="188" spans="2:14" s="7" customFormat="1">
      <c r="B188" s="181" t="s">
        <v>23</v>
      </c>
      <c r="C188" s="193">
        <f t="shared" si="90"/>
        <v>1.6633332555105049</v>
      </c>
      <c r="D188" s="193">
        <f t="shared" si="90"/>
        <v>1.9470582716033678</v>
      </c>
      <c r="E188" s="193">
        <f t="shared" ref="E188:M188" si="102">IF(E58="","",E58/E$41*100)</f>
        <v>1.8851080344297837</v>
      </c>
      <c r="F188" s="193">
        <f t="shared" si="102"/>
        <v>2.0729680147132012</v>
      </c>
      <c r="G188" s="193">
        <f t="shared" si="102"/>
        <v>2.2349800660743289</v>
      </c>
      <c r="H188" s="193">
        <f t="shared" si="102"/>
        <v>2.3679776332705105</v>
      </c>
      <c r="I188" s="193">
        <f t="shared" si="102"/>
        <v>2.0107720610003645</v>
      </c>
      <c r="J188" s="193">
        <f t="shared" si="102"/>
        <v>2.0607696980933747</v>
      </c>
      <c r="K188" s="193">
        <f t="shared" si="102"/>
        <v>2.2675145625068174</v>
      </c>
      <c r="L188" s="193">
        <f t="shared" si="102"/>
        <v>2.9433858585797257</v>
      </c>
      <c r="M188" s="193">
        <f t="shared" si="102"/>
        <v>2.7460245369640672</v>
      </c>
      <c r="N188" s="216" t="s">
        <v>49</v>
      </c>
    </row>
    <row r="189" spans="2:14" s="7" customFormat="1">
      <c r="B189" s="213" t="s">
        <v>293</v>
      </c>
      <c r="C189" s="10"/>
      <c r="D189" s="10"/>
      <c r="E189" s="10"/>
      <c r="F189" s="10"/>
      <c r="G189" s="10"/>
      <c r="H189" s="10"/>
      <c r="I189" s="10"/>
      <c r="J189" s="10"/>
      <c r="K189" s="10"/>
      <c r="L189" s="10"/>
      <c r="M189" s="10"/>
      <c r="N189" s="52"/>
    </row>
    <row r="190" spans="2:14" s="7" customFormat="1">
      <c r="B190" s="181" t="s">
        <v>294</v>
      </c>
      <c r="C190" s="193">
        <f t="shared" si="90"/>
        <v>157.64767929332081</v>
      </c>
      <c r="D190" s="193">
        <f t="shared" si="90"/>
        <v>157.68577830646265</v>
      </c>
      <c r="E190" s="193">
        <f t="shared" ref="E190:M190" si="103">IF(E60="","",E60/E$41*100)</f>
        <v>156.99276213124969</v>
      </c>
      <c r="F190" s="193">
        <f t="shared" si="103"/>
        <v>157.9779072278142</v>
      </c>
      <c r="G190" s="193">
        <f t="shared" si="103"/>
        <v>156.26506687641705</v>
      </c>
      <c r="H190" s="193">
        <f t="shared" si="103"/>
        <v>154.34928044533757</v>
      </c>
      <c r="I190" s="193">
        <f t="shared" si="103"/>
        <v>154.56709527392698</v>
      </c>
      <c r="J190" s="193">
        <f t="shared" si="103"/>
        <v>155.20969816912094</v>
      </c>
      <c r="K190" s="193">
        <f t="shared" si="103"/>
        <v>158.91854191399756</v>
      </c>
      <c r="L190" s="193">
        <f t="shared" si="103"/>
        <v>163.06059760267507</v>
      </c>
      <c r="M190" s="193">
        <f t="shared" si="103"/>
        <v>163.6757630891847</v>
      </c>
      <c r="N190" s="51"/>
    </row>
    <row r="191" spans="2:14" s="7" customFormat="1">
      <c r="B191" s="222" t="s">
        <v>295</v>
      </c>
      <c r="C191" s="18"/>
      <c r="D191" s="18"/>
      <c r="E191" s="18"/>
      <c r="F191" s="18"/>
      <c r="G191" s="18"/>
      <c r="H191" s="18"/>
      <c r="I191" s="18"/>
      <c r="J191" s="18"/>
      <c r="K191" s="18"/>
      <c r="L191" s="18"/>
      <c r="M191" s="18"/>
      <c r="N191" s="68"/>
    </row>
    <row r="192" spans="2:14" s="7" customFormat="1" ht="16.5" customHeight="1">
      <c r="B192" s="223" t="s">
        <v>296</v>
      </c>
      <c r="C192" s="69"/>
      <c r="D192" s="69"/>
      <c r="E192" s="69"/>
      <c r="F192" s="69"/>
      <c r="G192" s="69"/>
      <c r="H192" s="69"/>
      <c r="I192" s="69"/>
      <c r="J192" s="69"/>
      <c r="K192" s="69"/>
      <c r="L192" s="69"/>
      <c r="M192" s="69"/>
      <c r="N192" s="49"/>
    </row>
    <row r="193" spans="2:14" s="17" customFormat="1">
      <c r="B193" s="224" t="s">
        <v>355</v>
      </c>
      <c r="C193" s="70"/>
      <c r="D193" s="70"/>
      <c r="E193" s="70"/>
      <c r="F193" s="70"/>
      <c r="G193" s="70"/>
      <c r="H193" s="70"/>
      <c r="I193" s="70"/>
      <c r="J193" s="70"/>
      <c r="K193" s="70"/>
      <c r="L193" s="70"/>
      <c r="M193" s="70"/>
      <c r="N193" s="53"/>
    </row>
    <row r="194" spans="2:14">
      <c r="B194" s="228" t="s">
        <v>297</v>
      </c>
    </row>
  </sheetData>
  <phoneticPr fontId="3"/>
  <pageMargins left="0.70866141732283472" right="0.31496062992125984" top="0.9055118110236221" bottom="0.51181102362204722" header="0.70866141732283472" footer="0.19685039370078741"/>
  <pageSetup paperSize="9" scale="46" firstPageNumber="28" fitToWidth="3" fitToHeight="2" pageOrder="overThenDown" orientation="portrait" useFirstPageNumber="1" horizontalDpi="300" verticalDpi="300" r:id="rId1"/>
  <headerFooter alignWithMargins="0"/>
  <rowBreaks count="2" manualBreakCount="2">
    <brk id="65" max="13" man="1"/>
    <brk id="130" max="13" man="1"/>
  </rowBreaks>
  <colBreaks count="1" manualBreakCount="1">
    <brk id="8" max="19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163"/>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7.25"/>
  <cols>
    <col min="1" max="1" width="2.625" style="13" customWidth="1"/>
    <col min="2" max="2" width="67.625" style="13" customWidth="1"/>
    <col min="3" max="13" width="15.875" style="13" customWidth="1"/>
    <col min="14" max="14" width="5.625" style="47" customWidth="1"/>
    <col min="15" max="16384" width="9" style="13"/>
  </cols>
  <sheetData>
    <row r="2" spans="2:14" s="25" customFormat="1" ht="30" customHeight="1">
      <c r="B2" s="198" t="s">
        <v>61</v>
      </c>
    </row>
    <row r="3" spans="2:14">
      <c r="C3" s="170" t="s">
        <v>33</v>
      </c>
      <c r="D3" s="6"/>
      <c r="E3" s="6"/>
      <c r="F3" s="6"/>
      <c r="G3" s="6"/>
      <c r="H3" s="6"/>
      <c r="I3" s="6"/>
      <c r="J3" s="6"/>
      <c r="K3" s="6"/>
      <c r="L3" s="6"/>
      <c r="M3" s="171" t="s">
        <v>0</v>
      </c>
    </row>
    <row r="4" spans="2:14" s="17" customFormat="1" ht="30" customHeight="1">
      <c r="B4" s="208" t="s">
        <v>3</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209" t="s">
        <v>36</v>
      </c>
    </row>
    <row r="5" spans="2:14" s="17" customFormat="1">
      <c r="B5" s="11"/>
      <c r="C5" s="12"/>
      <c r="D5" s="12"/>
      <c r="E5" s="12"/>
      <c r="F5" s="12"/>
      <c r="G5" s="12"/>
      <c r="H5" s="12"/>
      <c r="I5" s="12"/>
      <c r="J5" s="12"/>
      <c r="K5" s="12"/>
      <c r="L5" s="12"/>
      <c r="M5" s="12"/>
      <c r="N5" s="48"/>
    </row>
    <row r="6" spans="2:14" s="17" customFormat="1">
      <c r="B6" s="175" t="s">
        <v>4</v>
      </c>
      <c r="C6" s="176">
        <v>3956992</v>
      </c>
      <c r="D6" s="176">
        <v>4000533</v>
      </c>
      <c r="E6" s="176">
        <v>4126352</v>
      </c>
      <c r="F6" s="176">
        <v>4102028</v>
      </c>
      <c r="G6" s="176">
        <v>4083702</v>
      </c>
      <c r="H6" s="176">
        <v>4021640</v>
      </c>
      <c r="I6" s="176">
        <v>4042882</v>
      </c>
      <c r="J6" s="176">
        <v>4038539</v>
      </c>
      <c r="K6" s="176">
        <v>4003299</v>
      </c>
      <c r="L6" s="176">
        <v>3755117</v>
      </c>
      <c r="M6" s="176">
        <v>3826096</v>
      </c>
      <c r="N6" s="210">
        <v>1</v>
      </c>
    </row>
    <row r="7" spans="2:14" s="17" customFormat="1">
      <c r="B7" s="175" t="s">
        <v>5</v>
      </c>
      <c r="C7" s="176">
        <v>3868781</v>
      </c>
      <c r="D7" s="176">
        <v>3904031</v>
      </c>
      <c r="E7" s="176">
        <v>4027126</v>
      </c>
      <c r="F7" s="176">
        <v>4009068</v>
      </c>
      <c r="G7" s="176">
        <v>3985455</v>
      </c>
      <c r="H7" s="176">
        <v>3919012</v>
      </c>
      <c r="I7" s="176">
        <v>3939500</v>
      </c>
      <c r="J7" s="176">
        <v>3944782</v>
      </c>
      <c r="K7" s="176">
        <v>3901601</v>
      </c>
      <c r="L7" s="176">
        <v>3636669</v>
      </c>
      <c r="M7" s="176">
        <v>3710582</v>
      </c>
      <c r="N7" s="211" t="s">
        <v>37</v>
      </c>
    </row>
    <row r="8" spans="2:14" s="17" customFormat="1">
      <c r="B8" s="175" t="s">
        <v>240</v>
      </c>
      <c r="C8" s="176">
        <v>582163</v>
      </c>
      <c r="D8" s="176">
        <v>588640</v>
      </c>
      <c r="E8" s="176">
        <v>597948</v>
      </c>
      <c r="F8" s="176">
        <v>604943</v>
      </c>
      <c r="G8" s="176">
        <v>618992</v>
      </c>
      <c r="H8" s="176">
        <v>615731</v>
      </c>
      <c r="I8" s="176">
        <v>616032</v>
      </c>
      <c r="J8" s="176">
        <v>610544</v>
      </c>
      <c r="K8" s="176">
        <v>604760</v>
      </c>
      <c r="L8" s="176">
        <v>598284</v>
      </c>
      <c r="M8" s="176">
        <v>605341</v>
      </c>
      <c r="N8" s="210" t="s">
        <v>63</v>
      </c>
    </row>
    <row r="9" spans="2:14" s="17" customFormat="1">
      <c r="B9" s="175" t="s">
        <v>78</v>
      </c>
      <c r="C9" s="176">
        <v>111735</v>
      </c>
      <c r="D9" s="176">
        <v>109160</v>
      </c>
      <c r="E9" s="176">
        <v>107197</v>
      </c>
      <c r="F9" s="176">
        <v>97024</v>
      </c>
      <c r="G9" s="176">
        <v>95041</v>
      </c>
      <c r="H9" s="176">
        <v>93785</v>
      </c>
      <c r="I9" s="176">
        <v>89426</v>
      </c>
      <c r="J9" s="176">
        <v>83659</v>
      </c>
      <c r="K9" s="176">
        <v>85342</v>
      </c>
      <c r="L9" s="176">
        <v>92412</v>
      </c>
      <c r="M9" s="176">
        <v>95452</v>
      </c>
      <c r="N9" s="210" t="s">
        <v>64</v>
      </c>
    </row>
    <row r="10" spans="2:14" s="17" customFormat="1">
      <c r="B10" s="175" t="s">
        <v>79</v>
      </c>
      <c r="C10" s="176">
        <v>133019</v>
      </c>
      <c r="D10" s="176">
        <v>140351</v>
      </c>
      <c r="E10" s="176">
        <v>160239</v>
      </c>
      <c r="F10" s="176">
        <v>165732</v>
      </c>
      <c r="G10" s="176">
        <v>161198</v>
      </c>
      <c r="H10" s="176">
        <v>140212</v>
      </c>
      <c r="I10" s="176">
        <v>136717</v>
      </c>
      <c r="J10" s="176">
        <v>136455</v>
      </c>
      <c r="K10" s="176">
        <v>128744</v>
      </c>
      <c r="L10" s="176">
        <v>115181</v>
      </c>
      <c r="M10" s="176">
        <v>110469</v>
      </c>
      <c r="N10" s="210" t="s">
        <v>65</v>
      </c>
    </row>
    <row r="11" spans="2:14" s="17" customFormat="1">
      <c r="B11" s="175" t="s">
        <v>80</v>
      </c>
      <c r="C11" s="176">
        <v>871266</v>
      </c>
      <c r="D11" s="176">
        <v>883368</v>
      </c>
      <c r="E11" s="176">
        <v>892245</v>
      </c>
      <c r="F11" s="176">
        <v>881719</v>
      </c>
      <c r="G11" s="176">
        <v>856180</v>
      </c>
      <c r="H11" s="176">
        <v>842030</v>
      </c>
      <c r="I11" s="176">
        <v>845507</v>
      </c>
      <c r="J11" s="176">
        <v>836598</v>
      </c>
      <c r="K11" s="176">
        <v>825797</v>
      </c>
      <c r="L11" s="176">
        <v>819488</v>
      </c>
      <c r="M11" s="176">
        <v>828034</v>
      </c>
      <c r="N11" s="210" t="s">
        <v>66</v>
      </c>
    </row>
    <row r="12" spans="2:14" s="17" customFormat="1">
      <c r="B12" s="175" t="s">
        <v>81</v>
      </c>
      <c r="C12" s="176">
        <v>151790</v>
      </c>
      <c r="D12" s="176">
        <v>153826</v>
      </c>
      <c r="E12" s="176">
        <v>174675</v>
      </c>
      <c r="F12" s="176">
        <v>166463</v>
      </c>
      <c r="G12" s="176">
        <v>165840</v>
      </c>
      <c r="H12" s="176">
        <v>162591</v>
      </c>
      <c r="I12" s="176">
        <v>164205</v>
      </c>
      <c r="J12" s="176">
        <v>164223</v>
      </c>
      <c r="K12" s="176">
        <v>161571</v>
      </c>
      <c r="L12" s="176">
        <v>166715</v>
      </c>
      <c r="M12" s="176">
        <v>174289</v>
      </c>
      <c r="N12" s="210" t="s">
        <v>67</v>
      </c>
    </row>
    <row r="13" spans="2:14" s="17" customFormat="1">
      <c r="B13" s="175" t="s">
        <v>82</v>
      </c>
      <c r="C13" s="176">
        <v>125214</v>
      </c>
      <c r="D13" s="176">
        <v>126364</v>
      </c>
      <c r="E13" s="176">
        <v>130783</v>
      </c>
      <c r="F13" s="176">
        <v>133912</v>
      </c>
      <c r="G13" s="176">
        <v>138839</v>
      </c>
      <c r="H13" s="176">
        <v>133462</v>
      </c>
      <c r="I13" s="176">
        <v>133505</v>
      </c>
      <c r="J13" s="176">
        <v>133566</v>
      </c>
      <c r="K13" s="176">
        <v>133135</v>
      </c>
      <c r="L13" s="176">
        <v>132080</v>
      </c>
      <c r="M13" s="176">
        <v>134905</v>
      </c>
      <c r="N13" s="210" t="s">
        <v>68</v>
      </c>
    </row>
    <row r="14" spans="2:14" s="17" customFormat="1">
      <c r="B14" s="175" t="s">
        <v>83</v>
      </c>
      <c r="C14" s="176">
        <v>463661</v>
      </c>
      <c r="D14" s="176">
        <v>476092</v>
      </c>
      <c r="E14" s="176">
        <v>489139</v>
      </c>
      <c r="F14" s="176">
        <v>478764</v>
      </c>
      <c r="G14" s="176">
        <v>445965</v>
      </c>
      <c r="H14" s="176">
        <v>451759</v>
      </c>
      <c r="I14" s="176">
        <v>458429</v>
      </c>
      <c r="J14" s="176">
        <v>464101</v>
      </c>
      <c r="K14" s="176">
        <v>445482</v>
      </c>
      <c r="L14" s="176">
        <v>364438</v>
      </c>
      <c r="M14" s="219">
        <v>377283</v>
      </c>
      <c r="N14" s="218" t="s">
        <v>69</v>
      </c>
    </row>
    <row r="15" spans="2:14" s="17" customFormat="1">
      <c r="B15" s="175" t="s">
        <v>241</v>
      </c>
      <c r="C15" s="176">
        <v>214256</v>
      </c>
      <c r="D15" s="176">
        <v>200579</v>
      </c>
      <c r="E15" s="176">
        <v>217020</v>
      </c>
      <c r="F15" s="176">
        <v>216301</v>
      </c>
      <c r="G15" s="176">
        <v>214434</v>
      </c>
      <c r="H15" s="176">
        <v>216739</v>
      </c>
      <c r="I15" s="176">
        <v>223111</v>
      </c>
      <c r="J15" s="176">
        <v>230430</v>
      </c>
      <c r="K15" s="176">
        <v>227048</v>
      </c>
      <c r="L15" s="176">
        <v>241102</v>
      </c>
      <c r="M15" s="219">
        <v>241885</v>
      </c>
      <c r="N15" s="218" t="s">
        <v>70</v>
      </c>
    </row>
    <row r="16" spans="2:14" s="17" customFormat="1">
      <c r="B16" s="175" t="s">
        <v>242</v>
      </c>
      <c r="C16" s="176">
        <v>257369</v>
      </c>
      <c r="D16" s="176">
        <v>259506</v>
      </c>
      <c r="E16" s="176">
        <v>265102</v>
      </c>
      <c r="F16" s="176">
        <v>269043</v>
      </c>
      <c r="G16" s="176">
        <v>277274</v>
      </c>
      <c r="H16" s="176">
        <v>266209</v>
      </c>
      <c r="I16" s="176">
        <v>266575</v>
      </c>
      <c r="J16" s="176">
        <v>265878</v>
      </c>
      <c r="K16" s="176">
        <v>261177</v>
      </c>
      <c r="L16" s="176">
        <v>240288</v>
      </c>
      <c r="M16" s="219">
        <v>255547</v>
      </c>
      <c r="N16" s="218" t="s">
        <v>71</v>
      </c>
    </row>
    <row r="17" spans="2:14" s="17" customFormat="1">
      <c r="B17" s="175" t="s">
        <v>243</v>
      </c>
      <c r="C17" s="176">
        <v>81922</v>
      </c>
      <c r="D17" s="176">
        <v>81153</v>
      </c>
      <c r="E17" s="176">
        <v>80085</v>
      </c>
      <c r="F17" s="176">
        <v>81201</v>
      </c>
      <c r="G17" s="176">
        <v>77853</v>
      </c>
      <c r="H17" s="176">
        <v>74430</v>
      </c>
      <c r="I17" s="176">
        <v>70623</v>
      </c>
      <c r="J17" s="176">
        <v>67925</v>
      </c>
      <c r="K17" s="176">
        <v>63820</v>
      </c>
      <c r="L17" s="176">
        <v>59464</v>
      </c>
      <c r="M17" s="219">
        <v>54688</v>
      </c>
      <c r="N17" s="218" t="s">
        <v>72</v>
      </c>
    </row>
    <row r="18" spans="2:14" s="17" customFormat="1">
      <c r="B18" s="175" t="s">
        <v>244</v>
      </c>
      <c r="C18" s="176">
        <v>294747</v>
      </c>
      <c r="D18" s="176">
        <v>297589</v>
      </c>
      <c r="E18" s="176">
        <v>304389</v>
      </c>
      <c r="F18" s="176">
        <v>315040</v>
      </c>
      <c r="G18" s="176">
        <v>320007</v>
      </c>
      <c r="H18" s="176">
        <v>317142</v>
      </c>
      <c r="I18" s="176">
        <v>311364</v>
      </c>
      <c r="J18" s="176">
        <v>300851</v>
      </c>
      <c r="K18" s="176">
        <v>285178</v>
      </c>
      <c r="L18" s="176">
        <v>191683</v>
      </c>
      <c r="M18" s="219">
        <v>181412</v>
      </c>
      <c r="N18" s="218" t="s">
        <v>87</v>
      </c>
    </row>
    <row r="19" spans="2:14" s="17" customFormat="1">
      <c r="B19" s="175" t="s">
        <v>245</v>
      </c>
      <c r="C19" s="176">
        <v>248872</v>
      </c>
      <c r="D19" s="176">
        <v>234986</v>
      </c>
      <c r="E19" s="176">
        <v>250996</v>
      </c>
      <c r="F19" s="176">
        <v>250406</v>
      </c>
      <c r="G19" s="176">
        <v>254929</v>
      </c>
      <c r="H19" s="176">
        <v>248449</v>
      </c>
      <c r="I19" s="176">
        <v>255181</v>
      </c>
      <c r="J19" s="176">
        <v>267463</v>
      </c>
      <c r="K19" s="176">
        <v>286255</v>
      </c>
      <c r="L19" s="176">
        <v>269032</v>
      </c>
      <c r="M19" s="219">
        <v>282386</v>
      </c>
      <c r="N19" s="218" t="s">
        <v>88</v>
      </c>
    </row>
    <row r="20" spans="2:14" s="17" customFormat="1">
      <c r="B20" s="175" t="s">
        <v>337</v>
      </c>
      <c r="C20" s="176">
        <v>332767</v>
      </c>
      <c r="D20" s="176">
        <v>352417</v>
      </c>
      <c r="E20" s="176">
        <v>357308</v>
      </c>
      <c r="F20" s="176">
        <v>348520</v>
      </c>
      <c r="G20" s="176">
        <v>358903</v>
      </c>
      <c r="H20" s="176">
        <v>356473</v>
      </c>
      <c r="I20" s="176">
        <v>368825</v>
      </c>
      <c r="J20" s="176">
        <v>383089</v>
      </c>
      <c r="K20" s="176">
        <v>393292</v>
      </c>
      <c r="L20" s="176">
        <v>346502</v>
      </c>
      <c r="M20" s="219">
        <v>368891</v>
      </c>
      <c r="N20" s="218" t="s">
        <v>251</v>
      </c>
    </row>
    <row r="21" spans="2:14" s="17" customFormat="1">
      <c r="B21" s="175" t="s">
        <v>84</v>
      </c>
      <c r="C21" s="12"/>
      <c r="D21" s="12"/>
      <c r="E21" s="12"/>
      <c r="F21" s="12"/>
      <c r="G21" s="12"/>
      <c r="H21" s="12"/>
      <c r="I21" s="12"/>
      <c r="J21" s="12"/>
      <c r="K21" s="12"/>
      <c r="L21" s="12"/>
      <c r="M21" s="106"/>
      <c r="N21" s="49"/>
    </row>
    <row r="22" spans="2:14" s="17" customFormat="1">
      <c r="B22" s="175" t="s">
        <v>85</v>
      </c>
      <c r="C22" s="176">
        <v>3238023</v>
      </c>
      <c r="D22" s="176">
        <v>3263877</v>
      </c>
      <c r="E22" s="176">
        <v>3377375</v>
      </c>
      <c r="F22" s="176">
        <v>3367395</v>
      </c>
      <c r="G22" s="176">
        <v>3351091</v>
      </c>
      <c r="H22" s="176">
        <v>3293093</v>
      </c>
      <c r="I22" s="176">
        <v>3320641</v>
      </c>
      <c r="J22" s="176">
        <v>3332873</v>
      </c>
      <c r="K22" s="176">
        <v>3295311</v>
      </c>
      <c r="L22" s="176">
        <v>3035328</v>
      </c>
      <c r="M22" s="219">
        <v>3109890</v>
      </c>
      <c r="N22" s="53"/>
    </row>
    <row r="23" spans="2:14" s="17" customFormat="1">
      <c r="B23" s="175" t="s">
        <v>86</v>
      </c>
      <c r="C23" s="176">
        <v>630758</v>
      </c>
      <c r="D23" s="176">
        <v>640154</v>
      </c>
      <c r="E23" s="176">
        <v>649751</v>
      </c>
      <c r="F23" s="176">
        <v>641673</v>
      </c>
      <c r="G23" s="176">
        <v>634364</v>
      </c>
      <c r="H23" s="176">
        <v>625919</v>
      </c>
      <c r="I23" s="176">
        <v>618859</v>
      </c>
      <c r="J23" s="176">
        <v>611909</v>
      </c>
      <c r="K23" s="176">
        <v>606290</v>
      </c>
      <c r="L23" s="176">
        <v>601341</v>
      </c>
      <c r="M23" s="219">
        <v>600692</v>
      </c>
      <c r="N23" s="53"/>
    </row>
    <row r="24" spans="2:14" s="17" customFormat="1">
      <c r="B24" s="8"/>
      <c r="C24" s="12"/>
      <c r="D24" s="12"/>
      <c r="E24" s="12"/>
      <c r="F24" s="12"/>
      <c r="G24" s="12"/>
      <c r="H24" s="12"/>
      <c r="I24" s="12"/>
      <c r="J24" s="12"/>
      <c r="K24" s="12"/>
      <c r="L24" s="12"/>
      <c r="M24" s="106"/>
      <c r="N24" s="50"/>
    </row>
    <row r="25" spans="2:14" s="17" customFormat="1">
      <c r="B25" s="175" t="s">
        <v>108</v>
      </c>
      <c r="C25" s="176">
        <v>88211</v>
      </c>
      <c r="D25" s="176">
        <v>96502</v>
      </c>
      <c r="E25" s="176">
        <v>99226</v>
      </c>
      <c r="F25" s="176">
        <v>92960</v>
      </c>
      <c r="G25" s="176">
        <v>98247</v>
      </c>
      <c r="H25" s="176">
        <v>102628</v>
      </c>
      <c r="I25" s="176">
        <v>103382</v>
      </c>
      <c r="J25" s="176">
        <v>93757</v>
      </c>
      <c r="K25" s="176">
        <v>101698</v>
      </c>
      <c r="L25" s="176">
        <v>118448</v>
      </c>
      <c r="M25" s="219">
        <v>115514</v>
      </c>
      <c r="N25" s="220" t="s">
        <v>92</v>
      </c>
    </row>
    <row r="26" spans="2:14" s="17" customFormat="1">
      <c r="B26" s="8"/>
      <c r="C26" s="12"/>
      <c r="D26" s="12"/>
      <c r="E26" s="12"/>
      <c r="F26" s="12"/>
      <c r="G26" s="12"/>
      <c r="H26" s="12"/>
      <c r="I26" s="12"/>
      <c r="J26" s="12"/>
      <c r="K26" s="12"/>
      <c r="L26" s="12"/>
      <c r="M26" s="106"/>
      <c r="N26" s="53"/>
    </row>
    <row r="27" spans="2:14" s="17" customFormat="1">
      <c r="B27" s="175" t="s">
        <v>246</v>
      </c>
      <c r="C27" s="176">
        <v>1116785</v>
      </c>
      <c r="D27" s="176">
        <v>1115711</v>
      </c>
      <c r="E27" s="176">
        <v>1125536</v>
      </c>
      <c r="F27" s="176">
        <v>1146001</v>
      </c>
      <c r="G27" s="176">
        <v>1167590</v>
      </c>
      <c r="H27" s="176">
        <v>1161070</v>
      </c>
      <c r="I27" s="176">
        <v>1177480</v>
      </c>
      <c r="J27" s="176">
        <v>1190688</v>
      </c>
      <c r="K27" s="176">
        <v>1210376</v>
      </c>
      <c r="L27" s="176">
        <v>1200954</v>
      </c>
      <c r="M27" s="219">
        <v>1250426</v>
      </c>
      <c r="N27" s="218">
        <v>2</v>
      </c>
    </row>
    <row r="28" spans="2:14" s="17" customFormat="1">
      <c r="B28" s="8"/>
      <c r="C28" s="12"/>
      <c r="D28" s="12"/>
      <c r="E28" s="12"/>
      <c r="F28" s="12"/>
      <c r="G28" s="12"/>
      <c r="H28" s="12"/>
      <c r="I28" s="12"/>
      <c r="J28" s="12"/>
      <c r="K28" s="12"/>
      <c r="L28" s="12"/>
      <c r="M28" s="106"/>
      <c r="N28" s="53"/>
    </row>
    <row r="29" spans="2:14" s="17" customFormat="1">
      <c r="B29" s="175" t="s">
        <v>157</v>
      </c>
      <c r="C29" s="176">
        <v>1513524</v>
      </c>
      <c r="D29" s="176">
        <v>1714737</v>
      </c>
      <c r="E29" s="176">
        <v>1738117</v>
      </c>
      <c r="F29" s="176">
        <v>1793165</v>
      </c>
      <c r="G29" s="176">
        <v>1813597</v>
      </c>
      <c r="H29" s="176">
        <v>1918482</v>
      </c>
      <c r="I29" s="176">
        <v>2053482</v>
      </c>
      <c r="J29" s="176">
        <v>2459639</v>
      </c>
      <c r="K29" s="176">
        <v>2096520</v>
      </c>
      <c r="L29" s="176">
        <v>1981047</v>
      </c>
      <c r="M29" s="219">
        <v>1899426</v>
      </c>
      <c r="N29" s="218">
        <v>3</v>
      </c>
    </row>
    <row r="30" spans="2:14" s="17" customFormat="1">
      <c r="B30" s="175" t="s">
        <v>6</v>
      </c>
      <c r="C30" s="176">
        <v>1512884</v>
      </c>
      <c r="D30" s="176">
        <v>1704282</v>
      </c>
      <c r="E30" s="176">
        <v>1740234</v>
      </c>
      <c r="F30" s="176">
        <v>1800592</v>
      </c>
      <c r="G30" s="176">
        <v>1790454</v>
      </c>
      <c r="H30" s="176">
        <v>1920792</v>
      </c>
      <c r="I30" s="176">
        <v>2066473</v>
      </c>
      <c r="J30" s="176">
        <v>2462695</v>
      </c>
      <c r="K30" s="176">
        <v>2089396</v>
      </c>
      <c r="L30" s="176">
        <v>1961355</v>
      </c>
      <c r="M30" s="219">
        <v>1993878</v>
      </c>
      <c r="N30" s="220" t="s">
        <v>93</v>
      </c>
    </row>
    <row r="31" spans="2:14" s="17" customFormat="1">
      <c r="B31" s="175" t="s">
        <v>24</v>
      </c>
      <c r="C31" s="176">
        <v>1175216</v>
      </c>
      <c r="D31" s="176">
        <v>1358274</v>
      </c>
      <c r="E31" s="176">
        <v>1372091</v>
      </c>
      <c r="F31" s="176">
        <v>1421777</v>
      </c>
      <c r="G31" s="176">
        <v>1427604</v>
      </c>
      <c r="H31" s="176">
        <v>1557369</v>
      </c>
      <c r="I31" s="176">
        <v>1703708</v>
      </c>
      <c r="J31" s="176">
        <v>2075636</v>
      </c>
      <c r="K31" s="176">
        <v>1709501</v>
      </c>
      <c r="L31" s="176">
        <v>1568072</v>
      </c>
      <c r="M31" s="219">
        <v>1614090</v>
      </c>
      <c r="N31" s="218" t="s">
        <v>94</v>
      </c>
    </row>
    <row r="32" spans="2:14" s="17" customFormat="1">
      <c r="B32" s="175" t="s">
        <v>25</v>
      </c>
      <c r="C32" s="176">
        <v>244772</v>
      </c>
      <c r="D32" s="176">
        <v>238624</v>
      </c>
      <c r="E32" s="176">
        <v>270938</v>
      </c>
      <c r="F32" s="176">
        <v>251296</v>
      </c>
      <c r="G32" s="176">
        <v>250521</v>
      </c>
      <c r="H32" s="176">
        <v>263952</v>
      </c>
      <c r="I32" s="176">
        <v>254776</v>
      </c>
      <c r="J32" s="176">
        <v>245529</v>
      </c>
      <c r="K32" s="176">
        <v>258979</v>
      </c>
      <c r="L32" s="176">
        <v>253126</v>
      </c>
      <c r="M32" s="219">
        <v>268515</v>
      </c>
      <c r="N32" s="220" t="s">
        <v>95</v>
      </c>
    </row>
    <row r="33" spans="2:14" s="17" customFormat="1">
      <c r="B33" s="175" t="s">
        <v>26</v>
      </c>
      <c r="C33" s="176">
        <v>930444</v>
      </c>
      <c r="D33" s="176">
        <v>1119650</v>
      </c>
      <c r="E33" s="176">
        <v>1101153</v>
      </c>
      <c r="F33" s="176">
        <v>1170481</v>
      </c>
      <c r="G33" s="176">
        <v>1177083</v>
      </c>
      <c r="H33" s="176">
        <v>1293417</v>
      </c>
      <c r="I33" s="176">
        <v>1448932</v>
      </c>
      <c r="J33" s="176">
        <v>1830107</v>
      </c>
      <c r="K33" s="176">
        <v>1450522</v>
      </c>
      <c r="L33" s="176">
        <v>1314946</v>
      </c>
      <c r="M33" s="219">
        <v>1345575</v>
      </c>
      <c r="N33" s="220" t="s">
        <v>96</v>
      </c>
    </row>
    <row r="34" spans="2:14" s="17" customFormat="1">
      <c r="B34" s="175" t="s">
        <v>27</v>
      </c>
      <c r="C34" s="176">
        <v>337668</v>
      </c>
      <c r="D34" s="176">
        <v>346008</v>
      </c>
      <c r="E34" s="176">
        <v>368143</v>
      </c>
      <c r="F34" s="176">
        <v>378815</v>
      </c>
      <c r="G34" s="176">
        <v>362850</v>
      </c>
      <c r="H34" s="176">
        <v>363423</v>
      </c>
      <c r="I34" s="176">
        <v>362765</v>
      </c>
      <c r="J34" s="176">
        <v>387059</v>
      </c>
      <c r="K34" s="176">
        <v>379895</v>
      </c>
      <c r="L34" s="176">
        <v>393283</v>
      </c>
      <c r="M34" s="219">
        <v>379788</v>
      </c>
      <c r="N34" s="218" t="s">
        <v>97</v>
      </c>
    </row>
    <row r="35" spans="2:14" s="17" customFormat="1">
      <c r="B35" s="175" t="s">
        <v>25</v>
      </c>
      <c r="C35" s="176">
        <v>592</v>
      </c>
      <c r="D35" s="176">
        <v>1009</v>
      </c>
      <c r="E35" s="176">
        <v>1435</v>
      </c>
      <c r="F35" s="176">
        <v>2476</v>
      </c>
      <c r="G35" s="176">
        <v>1191</v>
      </c>
      <c r="H35" s="176">
        <v>36</v>
      </c>
      <c r="I35" s="176">
        <v>161</v>
      </c>
      <c r="J35" s="176">
        <v>57</v>
      </c>
      <c r="K35" s="176">
        <v>182</v>
      </c>
      <c r="L35" s="176">
        <v>1110</v>
      </c>
      <c r="M35" s="219">
        <v>714</v>
      </c>
      <c r="N35" s="220" t="s">
        <v>95</v>
      </c>
    </row>
    <row r="36" spans="2:14" s="17" customFormat="1">
      <c r="B36" s="175" t="s">
        <v>26</v>
      </c>
      <c r="C36" s="176">
        <v>81244</v>
      </c>
      <c r="D36" s="176">
        <v>78174</v>
      </c>
      <c r="E36" s="176">
        <v>82321</v>
      </c>
      <c r="F36" s="176">
        <v>73283</v>
      </c>
      <c r="G36" s="176">
        <v>80813</v>
      </c>
      <c r="H36" s="176">
        <v>81649</v>
      </c>
      <c r="I36" s="176">
        <v>89175</v>
      </c>
      <c r="J36" s="176">
        <v>96419</v>
      </c>
      <c r="K36" s="176">
        <v>88329</v>
      </c>
      <c r="L36" s="176">
        <v>92283</v>
      </c>
      <c r="M36" s="219">
        <v>92490</v>
      </c>
      <c r="N36" s="220" t="s">
        <v>96</v>
      </c>
    </row>
    <row r="37" spans="2:14" s="17" customFormat="1">
      <c r="B37" s="175" t="s">
        <v>247</v>
      </c>
      <c r="C37" s="176">
        <v>255832</v>
      </c>
      <c r="D37" s="176">
        <v>266825</v>
      </c>
      <c r="E37" s="176">
        <v>284387</v>
      </c>
      <c r="F37" s="176">
        <v>303056</v>
      </c>
      <c r="G37" s="176">
        <v>280846</v>
      </c>
      <c r="H37" s="176">
        <v>281738</v>
      </c>
      <c r="I37" s="176">
        <v>273429</v>
      </c>
      <c r="J37" s="176">
        <v>290583</v>
      </c>
      <c r="K37" s="176">
        <v>291384</v>
      </c>
      <c r="L37" s="176">
        <v>299890</v>
      </c>
      <c r="M37" s="219">
        <v>286584</v>
      </c>
      <c r="N37" s="229" t="s">
        <v>336</v>
      </c>
    </row>
    <row r="38" spans="2:14" s="17" customFormat="1">
      <c r="B38" s="175" t="s">
        <v>158</v>
      </c>
      <c r="C38" s="176">
        <v>640</v>
      </c>
      <c r="D38" s="176">
        <v>10455</v>
      </c>
      <c r="E38" s="176">
        <v>-2117</v>
      </c>
      <c r="F38" s="176">
        <v>-7427</v>
      </c>
      <c r="G38" s="176">
        <v>23143</v>
      </c>
      <c r="H38" s="176">
        <v>-2310</v>
      </c>
      <c r="I38" s="176">
        <v>-12991</v>
      </c>
      <c r="J38" s="176">
        <v>-3056</v>
      </c>
      <c r="K38" s="176">
        <v>7124</v>
      </c>
      <c r="L38" s="176">
        <v>19692</v>
      </c>
      <c r="M38" s="219">
        <v>-94452</v>
      </c>
      <c r="N38" s="220" t="s">
        <v>92</v>
      </c>
    </row>
    <row r="39" spans="2:14" s="17" customFormat="1">
      <c r="B39" s="175" t="s">
        <v>28</v>
      </c>
      <c r="C39" s="176">
        <v>212</v>
      </c>
      <c r="D39" s="176">
        <v>10680</v>
      </c>
      <c r="E39" s="176">
        <v>-2795</v>
      </c>
      <c r="F39" s="176">
        <v>-8406</v>
      </c>
      <c r="G39" s="176">
        <v>23610</v>
      </c>
      <c r="H39" s="176">
        <v>-10</v>
      </c>
      <c r="I39" s="176">
        <v>-13744</v>
      </c>
      <c r="J39" s="176">
        <v>-2585</v>
      </c>
      <c r="K39" s="176">
        <v>6950</v>
      </c>
      <c r="L39" s="176">
        <v>20412</v>
      </c>
      <c r="M39" s="219">
        <v>-93779</v>
      </c>
      <c r="N39" s="218" t="s">
        <v>94</v>
      </c>
    </row>
    <row r="40" spans="2:14" s="17" customFormat="1">
      <c r="B40" s="304" t="s">
        <v>250</v>
      </c>
      <c r="C40" s="176">
        <v>428</v>
      </c>
      <c r="D40" s="176">
        <v>-225</v>
      </c>
      <c r="E40" s="176">
        <v>678</v>
      </c>
      <c r="F40" s="176">
        <v>979</v>
      </c>
      <c r="G40" s="176">
        <v>-467</v>
      </c>
      <c r="H40" s="176">
        <v>-2300</v>
      </c>
      <c r="I40" s="176">
        <v>753</v>
      </c>
      <c r="J40" s="176">
        <v>-471</v>
      </c>
      <c r="K40" s="176">
        <v>174</v>
      </c>
      <c r="L40" s="176">
        <v>-720</v>
      </c>
      <c r="M40" s="219">
        <v>-673</v>
      </c>
      <c r="N40" s="218" t="s">
        <v>97</v>
      </c>
    </row>
    <row r="41" spans="2:14" s="17" customFormat="1">
      <c r="B41" s="9"/>
      <c r="C41" s="110"/>
      <c r="D41" s="110"/>
      <c r="E41" s="110"/>
      <c r="F41" s="110"/>
      <c r="G41" s="110"/>
      <c r="H41" s="110"/>
      <c r="I41" s="110"/>
      <c r="J41" s="110"/>
      <c r="K41" s="110"/>
      <c r="L41" s="110"/>
      <c r="M41" s="111"/>
      <c r="N41" s="105"/>
    </row>
    <row r="42" spans="2:14" s="17" customFormat="1">
      <c r="B42" s="213" t="s">
        <v>103</v>
      </c>
      <c r="C42" s="180">
        <v>917834</v>
      </c>
      <c r="D42" s="180">
        <v>720456</v>
      </c>
      <c r="E42" s="180">
        <v>879018</v>
      </c>
      <c r="F42" s="180">
        <v>782197</v>
      </c>
      <c r="G42" s="180">
        <v>1004239</v>
      </c>
      <c r="H42" s="180">
        <v>1211229</v>
      </c>
      <c r="I42" s="180">
        <v>1340415</v>
      </c>
      <c r="J42" s="180">
        <v>996616</v>
      </c>
      <c r="K42" s="180">
        <v>871849</v>
      </c>
      <c r="L42" s="180">
        <v>1389010</v>
      </c>
      <c r="M42" s="219">
        <v>1529212</v>
      </c>
      <c r="N42" s="218">
        <v>4</v>
      </c>
    </row>
    <row r="43" spans="2:14" s="17" customFormat="1">
      <c r="B43" s="175" t="s">
        <v>119</v>
      </c>
      <c r="C43" s="180">
        <v>1122724</v>
      </c>
      <c r="D43" s="180">
        <v>949158</v>
      </c>
      <c r="E43" s="180">
        <v>1072336</v>
      </c>
      <c r="F43" s="180">
        <v>1049788</v>
      </c>
      <c r="G43" s="180">
        <v>1229649</v>
      </c>
      <c r="H43" s="180">
        <v>1039964</v>
      </c>
      <c r="I43" s="180">
        <v>1291270</v>
      </c>
      <c r="J43" s="180">
        <v>1331586</v>
      </c>
      <c r="K43" s="180">
        <v>1025719</v>
      </c>
      <c r="L43" s="180">
        <v>1392452</v>
      </c>
      <c r="M43" s="219">
        <v>1734684</v>
      </c>
      <c r="N43" s="220" t="s">
        <v>93</v>
      </c>
    </row>
    <row r="44" spans="2:14" s="17" customFormat="1">
      <c r="B44" s="175" t="s">
        <v>118</v>
      </c>
      <c r="C44" s="180">
        <v>-204890</v>
      </c>
      <c r="D44" s="180">
        <v>-228702</v>
      </c>
      <c r="E44" s="180">
        <v>-193318</v>
      </c>
      <c r="F44" s="180">
        <v>-267591</v>
      </c>
      <c r="G44" s="180">
        <v>-225410</v>
      </c>
      <c r="H44" s="180">
        <v>171265</v>
      </c>
      <c r="I44" s="180">
        <v>49145</v>
      </c>
      <c r="J44" s="180">
        <v>-334970</v>
      </c>
      <c r="K44" s="180">
        <v>-153870</v>
      </c>
      <c r="L44" s="180">
        <v>-3442</v>
      </c>
      <c r="M44" s="219">
        <v>-205472</v>
      </c>
      <c r="N44" s="220" t="s">
        <v>38</v>
      </c>
    </row>
    <row r="45" spans="2:14" s="17" customFormat="1">
      <c r="B45" s="181" t="s">
        <v>102</v>
      </c>
      <c r="C45" s="12"/>
      <c r="D45" s="12"/>
      <c r="E45" s="12"/>
      <c r="F45" s="12"/>
      <c r="G45" s="12"/>
      <c r="H45" s="12"/>
      <c r="I45" s="12"/>
      <c r="J45" s="12"/>
      <c r="K45" s="12"/>
      <c r="L45" s="12"/>
      <c r="M45" s="106"/>
      <c r="N45" s="53"/>
    </row>
    <row r="46" spans="2:14" s="17" customFormat="1">
      <c r="B46" s="8"/>
      <c r="C46" s="10"/>
      <c r="D46" s="10"/>
      <c r="E46" s="10"/>
      <c r="F46" s="10"/>
      <c r="G46" s="10"/>
      <c r="H46" s="10"/>
      <c r="I46" s="10"/>
      <c r="J46" s="10"/>
      <c r="K46" s="10"/>
      <c r="L46" s="10"/>
      <c r="M46" s="107"/>
      <c r="N46" s="90"/>
    </row>
    <row r="47" spans="2:14" s="17" customFormat="1">
      <c r="B47" s="175" t="s">
        <v>104</v>
      </c>
      <c r="C47" s="180">
        <v>7505135</v>
      </c>
      <c r="D47" s="180">
        <v>7551437</v>
      </c>
      <c r="E47" s="180">
        <v>7869023</v>
      </c>
      <c r="F47" s="180">
        <v>7823391</v>
      </c>
      <c r="G47" s="180">
        <v>8069128</v>
      </c>
      <c r="H47" s="180">
        <v>8312421</v>
      </c>
      <c r="I47" s="180">
        <v>8614259</v>
      </c>
      <c r="J47" s="180">
        <v>8685482</v>
      </c>
      <c r="K47" s="180">
        <v>8182044</v>
      </c>
      <c r="L47" s="180">
        <v>8326128</v>
      </c>
      <c r="M47" s="219">
        <v>8505160</v>
      </c>
      <c r="N47" s="218">
        <v>5</v>
      </c>
    </row>
    <row r="48" spans="2:14" s="17" customFormat="1">
      <c r="B48" s="42"/>
      <c r="C48" s="110"/>
      <c r="D48" s="110"/>
      <c r="E48" s="110"/>
      <c r="F48" s="110"/>
      <c r="G48" s="110"/>
      <c r="H48" s="110"/>
      <c r="I48" s="110"/>
      <c r="J48" s="110"/>
      <c r="K48" s="110"/>
      <c r="L48" s="110"/>
      <c r="M48" s="111"/>
      <c r="N48" s="105"/>
    </row>
    <row r="49" spans="2:14" s="17" customFormat="1">
      <c r="B49" s="175" t="s">
        <v>57</v>
      </c>
      <c r="C49" s="10"/>
      <c r="D49" s="10"/>
      <c r="E49" s="10"/>
      <c r="F49" s="10"/>
      <c r="G49" s="10"/>
      <c r="H49" s="10"/>
      <c r="I49" s="10"/>
      <c r="J49" s="10"/>
      <c r="K49" s="10"/>
      <c r="L49" s="10"/>
      <c r="M49" s="107"/>
      <c r="N49" s="90"/>
    </row>
    <row r="50" spans="2:14" s="17" customFormat="1">
      <c r="B50" s="181" t="s">
        <v>249</v>
      </c>
      <c r="C50" s="182">
        <v>395194</v>
      </c>
      <c r="D50" s="182">
        <v>380965</v>
      </c>
      <c r="E50" s="182">
        <v>427798</v>
      </c>
      <c r="F50" s="182">
        <v>429615</v>
      </c>
      <c r="G50" s="182">
        <v>386181</v>
      </c>
      <c r="H50" s="182">
        <v>343996</v>
      </c>
      <c r="I50" s="182">
        <v>339734</v>
      </c>
      <c r="J50" s="182">
        <v>330415</v>
      </c>
      <c r="K50" s="182">
        <v>355629</v>
      </c>
      <c r="L50" s="182">
        <v>267640</v>
      </c>
      <c r="M50" s="182">
        <v>435951</v>
      </c>
      <c r="N50" s="51"/>
    </row>
    <row r="51" spans="2:14" s="17" customFormat="1" ht="7.5" customHeight="1">
      <c r="B51" s="8"/>
      <c r="C51" s="102"/>
      <c r="D51" s="10"/>
      <c r="E51" s="10"/>
      <c r="F51" s="10"/>
      <c r="G51" s="10"/>
      <c r="H51" s="10"/>
      <c r="I51" s="10"/>
      <c r="J51" s="10"/>
      <c r="K51" s="10"/>
      <c r="L51" s="10"/>
      <c r="M51" s="107"/>
      <c r="N51" s="52"/>
    </row>
    <row r="52" spans="2:14" s="17" customFormat="1">
      <c r="B52" s="175" t="s">
        <v>57</v>
      </c>
      <c r="C52" s="108"/>
      <c r="D52" s="12"/>
      <c r="E52" s="12"/>
      <c r="F52" s="12"/>
      <c r="G52" s="12"/>
      <c r="H52" s="12"/>
      <c r="I52" s="12"/>
      <c r="J52" s="12"/>
      <c r="K52" s="12"/>
      <c r="L52" s="12"/>
      <c r="M52" s="106"/>
      <c r="N52" s="48"/>
    </row>
    <row r="53" spans="2:14" s="17" customFormat="1">
      <c r="B53" s="181" t="s">
        <v>248</v>
      </c>
      <c r="C53" s="182">
        <v>7900329</v>
      </c>
      <c r="D53" s="182">
        <v>7932402</v>
      </c>
      <c r="E53" s="182">
        <v>8296821</v>
      </c>
      <c r="F53" s="182">
        <v>8253006</v>
      </c>
      <c r="G53" s="182">
        <v>8455309</v>
      </c>
      <c r="H53" s="182">
        <v>8656417</v>
      </c>
      <c r="I53" s="182">
        <v>8953993</v>
      </c>
      <c r="J53" s="182">
        <v>9015897</v>
      </c>
      <c r="K53" s="182">
        <v>8537673</v>
      </c>
      <c r="L53" s="182">
        <v>8593768</v>
      </c>
      <c r="M53" s="182">
        <v>8941111</v>
      </c>
      <c r="N53" s="51"/>
    </row>
    <row r="54" spans="2:14" s="17" customFormat="1">
      <c r="B54" s="224" t="s">
        <v>252</v>
      </c>
      <c r="C54" s="12"/>
      <c r="D54" s="12"/>
      <c r="E54" s="12"/>
      <c r="F54" s="12"/>
      <c r="G54" s="12"/>
      <c r="H54" s="12"/>
      <c r="I54" s="12"/>
      <c r="J54" s="12"/>
      <c r="K54" s="12"/>
      <c r="L54" s="12"/>
      <c r="M54" s="12"/>
      <c r="N54" s="53"/>
    </row>
    <row r="55" spans="2:14" s="17" customFormat="1">
      <c r="B55" s="224" t="s">
        <v>253</v>
      </c>
      <c r="C55" s="12"/>
      <c r="D55" s="12"/>
      <c r="E55" s="12"/>
      <c r="F55" s="12"/>
      <c r="G55" s="12"/>
      <c r="H55" s="12"/>
      <c r="I55" s="12"/>
      <c r="J55" s="12"/>
      <c r="K55" s="12"/>
      <c r="L55" s="12"/>
      <c r="M55" s="12"/>
      <c r="N55" s="53"/>
    </row>
    <row r="56" spans="2:14">
      <c r="C56" s="61"/>
      <c r="D56" s="61"/>
      <c r="E56" s="61"/>
      <c r="F56" s="61"/>
      <c r="G56" s="61"/>
      <c r="H56" s="61"/>
      <c r="I56" s="61"/>
      <c r="J56" s="61"/>
      <c r="K56" s="61"/>
      <c r="L56" s="61"/>
      <c r="M56" s="61"/>
      <c r="N56" s="63"/>
    </row>
    <row r="57" spans="2:14">
      <c r="C57" s="43"/>
      <c r="D57" s="43"/>
      <c r="E57" s="43"/>
      <c r="F57" s="43"/>
      <c r="G57" s="43"/>
      <c r="H57" s="43"/>
      <c r="I57" s="43"/>
      <c r="J57" s="43"/>
      <c r="K57" s="43"/>
      <c r="L57" s="43"/>
      <c r="M57" s="43"/>
    </row>
    <row r="58" spans="2:14" s="25" customFormat="1" ht="30" customHeight="1">
      <c r="B58" s="198" t="s">
        <v>61</v>
      </c>
      <c r="C58" s="54"/>
      <c r="D58" s="54"/>
      <c r="E58" s="54"/>
      <c r="F58" s="54"/>
      <c r="G58" s="54"/>
      <c r="H58" s="54"/>
      <c r="I58" s="54"/>
      <c r="J58" s="54"/>
      <c r="K58" s="54"/>
      <c r="L58" s="54"/>
      <c r="M58" s="54"/>
      <c r="N58" s="46"/>
    </row>
    <row r="59" spans="2:14">
      <c r="B59" s="1"/>
      <c r="C59" s="230" t="s">
        <v>112</v>
      </c>
      <c r="D59" s="6"/>
      <c r="E59" s="6"/>
      <c r="F59" s="6"/>
      <c r="G59" s="6"/>
      <c r="H59" s="6"/>
      <c r="I59" s="6"/>
      <c r="J59" s="6"/>
      <c r="K59" s="6"/>
      <c r="L59" s="6"/>
      <c r="M59" s="171" t="s">
        <v>1</v>
      </c>
    </row>
    <row r="60" spans="2:14" s="17" customFormat="1" ht="30" customHeight="1">
      <c r="B60" s="208" t="s">
        <v>3</v>
      </c>
      <c r="C60" s="173" t="str">
        <f t="shared" ref="C60:M60" si="0">C4</f>
        <v>平成２３年度</v>
      </c>
      <c r="D60" s="173" t="str">
        <f t="shared" si="0"/>
        <v>平成２４年度</v>
      </c>
      <c r="E60" s="173" t="str">
        <f t="shared" si="0"/>
        <v>平成２５年度</v>
      </c>
      <c r="F60" s="173" t="str">
        <f t="shared" si="0"/>
        <v>平成２６年度</v>
      </c>
      <c r="G60" s="173" t="str">
        <f t="shared" si="0"/>
        <v>平成２７年度</v>
      </c>
      <c r="H60" s="173" t="str">
        <f t="shared" si="0"/>
        <v>平成２８年度</v>
      </c>
      <c r="I60" s="173" t="str">
        <f t="shared" si="0"/>
        <v>平成２９年度</v>
      </c>
      <c r="J60" s="173" t="str">
        <f t="shared" si="0"/>
        <v>平成３０年度</v>
      </c>
      <c r="K60" s="173" t="str">
        <f t="shared" si="0"/>
        <v>令和元年度</v>
      </c>
      <c r="L60" s="173" t="str">
        <f t="shared" si="0"/>
        <v>令和２年度</v>
      </c>
      <c r="M60" s="173" t="str">
        <f t="shared" si="0"/>
        <v>令和３年度</v>
      </c>
      <c r="N60" s="209" t="s">
        <v>36</v>
      </c>
    </row>
    <row r="61" spans="2:14" s="17" customFormat="1">
      <c r="B61" s="11"/>
      <c r="C61" s="12"/>
      <c r="D61" s="12"/>
      <c r="E61" s="12"/>
      <c r="F61" s="12"/>
      <c r="G61" s="12"/>
      <c r="H61" s="12"/>
      <c r="I61" s="12"/>
      <c r="J61" s="12"/>
      <c r="K61" s="12"/>
      <c r="L61" s="12"/>
      <c r="M61" s="12"/>
      <c r="N61" s="48"/>
    </row>
    <row r="62" spans="2:14" s="17" customFormat="1">
      <c r="B62" s="175" t="s">
        <v>4</v>
      </c>
      <c r="C62" s="190" t="s">
        <v>2</v>
      </c>
      <c r="D62" s="191">
        <f t="shared" ref="D62:D93" si="1">IF(D6="","",(D6-C6)/ABS(C6)*100)</f>
        <v>1.1003560280131979</v>
      </c>
      <c r="E62" s="191">
        <f t="shared" ref="E62:M62" si="2">IF(E6="","",(E6-D6)/ABS(D6)*100)</f>
        <v>3.145055921298487</v>
      </c>
      <c r="F62" s="191">
        <f t="shared" si="2"/>
        <v>-0.58947952089400024</v>
      </c>
      <c r="G62" s="191">
        <f t="shared" si="2"/>
        <v>-0.44675462966123097</v>
      </c>
      <c r="H62" s="191">
        <f t="shared" si="2"/>
        <v>-1.5197485027066127</v>
      </c>
      <c r="I62" s="191">
        <f t="shared" si="2"/>
        <v>0.52819247869028563</v>
      </c>
      <c r="J62" s="191">
        <f t="shared" si="2"/>
        <v>-0.10742336778565388</v>
      </c>
      <c r="K62" s="191">
        <f t="shared" si="2"/>
        <v>-0.87259278664883511</v>
      </c>
      <c r="L62" s="191">
        <f t="shared" si="2"/>
        <v>-6.199437014322438</v>
      </c>
      <c r="M62" s="191">
        <f t="shared" si="2"/>
        <v>1.8901941004767628</v>
      </c>
      <c r="N62" s="210">
        <f>N6</f>
        <v>1</v>
      </c>
    </row>
    <row r="63" spans="2:14" s="17" customFormat="1">
      <c r="B63" s="175" t="s">
        <v>5</v>
      </c>
      <c r="C63" s="190" t="s">
        <v>2</v>
      </c>
      <c r="D63" s="191">
        <f t="shared" si="1"/>
        <v>0.91113971041524455</v>
      </c>
      <c r="E63" s="191">
        <f t="shared" ref="E63:M63" si="3">IF(E7="","",(E7-D7)/ABS(D7)*100)</f>
        <v>3.1530231189250286</v>
      </c>
      <c r="F63" s="191">
        <f t="shared" si="3"/>
        <v>-0.44840911359614771</v>
      </c>
      <c r="G63" s="191">
        <f t="shared" si="3"/>
        <v>-0.58898976021359584</v>
      </c>
      <c r="H63" s="191">
        <f t="shared" si="3"/>
        <v>-1.6671371273794335</v>
      </c>
      <c r="I63" s="191">
        <f t="shared" si="3"/>
        <v>0.52278482433837914</v>
      </c>
      <c r="J63" s="191">
        <f t="shared" si="3"/>
        <v>0.13407792867115115</v>
      </c>
      <c r="K63" s="191">
        <f t="shared" si="3"/>
        <v>-1.0946359012994888</v>
      </c>
      <c r="L63" s="191">
        <f t="shared" si="3"/>
        <v>-6.7903406832220927</v>
      </c>
      <c r="M63" s="191">
        <f t="shared" si="3"/>
        <v>2.032436826117527</v>
      </c>
      <c r="N63" s="210" t="str">
        <f>N7</f>
        <v>(1)</v>
      </c>
    </row>
    <row r="64" spans="2:14" s="17" customFormat="1">
      <c r="B64" s="175" t="s">
        <v>298</v>
      </c>
      <c r="C64" s="190" t="s">
        <v>2</v>
      </c>
      <c r="D64" s="191">
        <f t="shared" si="1"/>
        <v>1.1125750004723762</v>
      </c>
      <c r="E64" s="191">
        <f t="shared" ref="E64:M64" si="4">IF(E8="","",(E8-D8)/ABS(D8)*100)</f>
        <v>1.5812720848056536</v>
      </c>
      <c r="F64" s="191">
        <f t="shared" si="4"/>
        <v>1.1698341661816747</v>
      </c>
      <c r="G64" s="191">
        <f t="shared" si="4"/>
        <v>2.3223675619025266</v>
      </c>
      <c r="H64" s="191">
        <f t="shared" si="4"/>
        <v>-0.52682425621009643</v>
      </c>
      <c r="I64" s="191">
        <f t="shared" si="4"/>
        <v>4.888498386470716E-2</v>
      </c>
      <c r="J64" s="191">
        <f t="shared" si="4"/>
        <v>-0.89086281232143782</v>
      </c>
      <c r="K64" s="191">
        <f t="shared" si="4"/>
        <v>-0.94735186980790898</v>
      </c>
      <c r="L64" s="191">
        <f t="shared" si="4"/>
        <v>-1.0708380183874595</v>
      </c>
      <c r="M64" s="191">
        <f t="shared" si="4"/>
        <v>1.1795401514999566</v>
      </c>
      <c r="N64" s="210" t="str">
        <f t="shared" ref="N64:N76" si="5">N8</f>
        <v>a</v>
      </c>
    </row>
    <row r="65" spans="2:14" s="17" customFormat="1">
      <c r="B65" s="175" t="s">
        <v>78</v>
      </c>
      <c r="C65" s="190" t="s">
        <v>2</v>
      </c>
      <c r="D65" s="191">
        <f t="shared" si="1"/>
        <v>-2.304559896182933</v>
      </c>
      <c r="E65" s="191">
        <f t="shared" ref="E65:M65" si="6">IF(E9="","",(E9-D9)/ABS(D9)*100)</f>
        <v>-1.7982777574203006</v>
      </c>
      <c r="F65" s="191">
        <f t="shared" si="6"/>
        <v>-9.4900043844510584</v>
      </c>
      <c r="G65" s="191">
        <f t="shared" si="6"/>
        <v>-2.0438242084432718</v>
      </c>
      <c r="H65" s="191">
        <f t="shared" si="6"/>
        <v>-1.3215349165097168</v>
      </c>
      <c r="I65" s="191">
        <f t="shared" si="6"/>
        <v>-4.6478647971424003</v>
      </c>
      <c r="J65" s="191">
        <f t="shared" si="6"/>
        <v>-6.4489074765728089</v>
      </c>
      <c r="K65" s="191">
        <f t="shared" si="6"/>
        <v>2.0117381273981283</v>
      </c>
      <c r="L65" s="191">
        <f t="shared" si="6"/>
        <v>8.2843148742705814</v>
      </c>
      <c r="M65" s="191">
        <f t="shared" si="6"/>
        <v>3.2896160671774228</v>
      </c>
      <c r="N65" s="210" t="str">
        <f t="shared" si="5"/>
        <v>b</v>
      </c>
    </row>
    <row r="66" spans="2:14" s="17" customFormat="1">
      <c r="B66" s="175" t="s">
        <v>79</v>
      </c>
      <c r="C66" s="190" t="s">
        <v>2</v>
      </c>
      <c r="D66" s="191">
        <f t="shared" si="1"/>
        <v>5.5119945270976327</v>
      </c>
      <c r="E66" s="191">
        <f t="shared" ref="E66:M66" si="7">IF(E10="","",(E10-D10)/ABS(D10)*100)</f>
        <v>14.170187601085848</v>
      </c>
      <c r="F66" s="191">
        <f t="shared" si="7"/>
        <v>3.4280044184000151</v>
      </c>
      <c r="G66" s="191">
        <f t="shared" si="7"/>
        <v>-2.7357420413679918</v>
      </c>
      <c r="H66" s="191">
        <f t="shared" si="7"/>
        <v>-13.018771945061353</v>
      </c>
      <c r="I66" s="191">
        <f t="shared" si="7"/>
        <v>-2.4926539811143127</v>
      </c>
      <c r="J66" s="191">
        <f t="shared" si="7"/>
        <v>-0.19163673866454062</v>
      </c>
      <c r="K66" s="191">
        <f t="shared" si="7"/>
        <v>-5.6509471987101971</v>
      </c>
      <c r="L66" s="191">
        <f t="shared" si="7"/>
        <v>-10.53485987696514</v>
      </c>
      <c r="M66" s="191">
        <f t="shared" si="7"/>
        <v>-4.0909525008464938</v>
      </c>
      <c r="N66" s="210" t="str">
        <f t="shared" si="5"/>
        <v>c</v>
      </c>
    </row>
    <row r="67" spans="2:14" s="17" customFormat="1">
      <c r="B67" s="175" t="s">
        <v>80</v>
      </c>
      <c r="C67" s="190" t="s">
        <v>2</v>
      </c>
      <c r="D67" s="191">
        <f t="shared" si="1"/>
        <v>1.3890132290253492</v>
      </c>
      <c r="E67" s="191">
        <f t="shared" ref="E67:M67" si="8">IF(E11="","",(E11-D11)/ABS(D11)*100)</f>
        <v>1.0049039584861574</v>
      </c>
      <c r="F67" s="191">
        <f t="shared" si="8"/>
        <v>-1.1797208165918553</v>
      </c>
      <c r="G67" s="191">
        <f t="shared" si="8"/>
        <v>-2.8965010394468078</v>
      </c>
      <c r="H67" s="191">
        <f t="shared" si="8"/>
        <v>-1.6526898549370461</v>
      </c>
      <c r="I67" s="191">
        <f t="shared" si="8"/>
        <v>0.41293065567735121</v>
      </c>
      <c r="J67" s="191">
        <f t="shared" si="8"/>
        <v>-1.0536873142386758</v>
      </c>
      <c r="K67" s="191">
        <f t="shared" si="8"/>
        <v>-1.2910621349800022</v>
      </c>
      <c r="L67" s="191">
        <f t="shared" si="8"/>
        <v>-0.76398921284528765</v>
      </c>
      <c r="M67" s="191">
        <f t="shared" si="8"/>
        <v>1.0428462649849661</v>
      </c>
      <c r="N67" s="210" t="str">
        <f t="shared" si="5"/>
        <v>d</v>
      </c>
    </row>
    <row r="68" spans="2:14" s="17" customFormat="1">
      <c r="B68" s="175" t="s">
        <v>81</v>
      </c>
      <c r="C68" s="190" t="s">
        <v>2</v>
      </c>
      <c r="D68" s="191">
        <f t="shared" si="1"/>
        <v>1.3413268331247117</v>
      </c>
      <c r="E68" s="191">
        <f t="shared" ref="E68:M68" si="9">IF(E12="","",(E12-D12)/ABS(D12)*100)</f>
        <v>13.553625524943769</v>
      </c>
      <c r="F68" s="191">
        <f t="shared" si="9"/>
        <v>-4.7013024187777299</v>
      </c>
      <c r="G68" s="191">
        <f t="shared" si="9"/>
        <v>-0.37425734247250142</v>
      </c>
      <c r="H68" s="191">
        <f t="shared" si="9"/>
        <v>-1.9591172214182346</v>
      </c>
      <c r="I68" s="191">
        <f t="shared" si="9"/>
        <v>0.9926748713028396</v>
      </c>
      <c r="J68" s="191">
        <f t="shared" si="9"/>
        <v>1.0961907371882707E-2</v>
      </c>
      <c r="K68" s="191">
        <f t="shared" si="9"/>
        <v>-1.6148773314334774</v>
      </c>
      <c r="L68" s="191">
        <f t="shared" si="9"/>
        <v>3.183739656250193</v>
      </c>
      <c r="M68" s="191">
        <f t="shared" si="9"/>
        <v>4.5430825060732385</v>
      </c>
      <c r="N68" s="210" t="str">
        <f t="shared" si="5"/>
        <v>e</v>
      </c>
    </row>
    <row r="69" spans="2:14" s="17" customFormat="1">
      <c r="B69" s="175" t="s">
        <v>82</v>
      </c>
      <c r="C69" s="190" t="s">
        <v>2</v>
      </c>
      <c r="D69" s="191">
        <f t="shared" si="1"/>
        <v>0.91842765186001563</v>
      </c>
      <c r="E69" s="191">
        <f t="shared" ref="E69:M69" si="10">IF(E13="","",(E13-D13)/ABS(D13)*100)</f>
        <v>3.4970402962869169</v>
      </c>
      <c r="F69" s="191">
        <f t="shared" si="10"/>
        <v>2.3925127883593431</v>
      </c>
      <c r="G69" s="191">
        <f t="shared" si="10"/>
        <v>3.6792819164824659</v>
      </c>
      <c r="H69" s="191">
        <f t="shared" si="10"/>
        <v>-3.872831120938641</v>
      </c>
      <c r="I69" s="191">
        <f t="shared" si="10"/>
        <v>3.2218908753053305E-2</v>
      </c>
      <c r="J69" s="191">
        <f t="shared" si="10"/>
        <v>4.5691172615257854E-2</v>
      </c>
      <c r="K69" s="191">
        <f t="shared" si="10"/>
        <v>-0.32268691133971217</v>
      </c>
      <c r="L69" s="191">
        <f t="shared" si="10"/>
        <v>-0.7924287377473993</v>
      </c>
      <c r="M69" s="191">
        <f t="shared" si="10"/>
        <v>2.1388552392489402</v>
      </c>
      <c r="N69" s="210" t="str">
        <f t="shared" si="5"/>
        <v>f</v>
      </c>
    </row>
    <row r="70" spans="2:14" s="17" customFormat="1">
      <c r="B70" s="175" t="s">
        <v>83</v>
      </c>
      <c r="C70" s="190" t="s">
        <v>2</v>
      </c>
      <c r="D70" s="191">
        <f t="shared" si="1"/>
        <v>2.6810536146020478</v>
      </c>
      <c r="E70" s="191">
        <f t="shared" ref="E70:M70" si="11">IF(E14="","",(E14-D14)/ABS(D14)*100)</f>
        <v>2.7404367223141746</v>
      </c>
      <c r="F70" s="191">
        <f t="shared" si="11"/>
        <v>-2.1210739687491693</v>
      </c>
      <c r="G70" s="191">
        <f t="shared" si="11"/>
        <v>-6.8507657217334632</v>
      </c>
      <c r="H70" s="191">
        <f t="shared" si="11"/>
        <v>1.2992050945702016</v>
      </c>
      <c r="I70" s="191">
        <f t="shared" si="11"/>
        <v>1.4764509395496273</v>
      </c>
      <c r="J70" s="191">
        <f t="shared" si="11"/>
        <v>1.2372690209389021</v>
      </c>
      <c r="K70" s="191">
        <f t="shared" si="11"/>
        <v>-4.0118422498550963</v>
      </c>
      <c r="L70" s="191">
        <f t="shared" si="11"/>
        <v>-18.192429772695643</v>
      </c>
      <c r="M70" s="191">
        <f t="shared" si="11"/>
        <v>3.5246050082592926</v>
      </c>
      <c r="N70" s="210" t="str">
        <f t="shared" si="5"/>
        <v>g</v>
      </c>
    </row>
    <row r="71" spans="2:14" s="17" customFormat="1">
      <c r="B71" s="175" t="s">
        <v>299</v>
      </c>
      <c r="C71" s="190" t="s">
        <v>2</v>
      </c>
      <c r="D71" s="191">
        <f t="shared" si="1"/>
        <v>-6.3834851766111562</v>
      </c>
      <c r="E71" s="191">
        <f t="shared" ref="E71:M71" si="12">IF(E15="","",(E15-D15)/ABS(D15)*100)</f>
        <v>8.1967703498372213</v>
      </c>
      <c r="F71" s="191">
        <f t="shared" si="12"/>
        <v>-0.33130587042668874</v>
      </c>
      <c r="G71" s="191">
        <f t="shared" si="12"/>
        <v>-0.8631490376835983</v>
      </c>
      <c r="H71" s="191">
        <f t="shared" si="12"/>
        <v>1.0749228200751746</v>
      </c>
      <c r="I71" s="191">
        <f t="shared" si="12"/>
        <v>2.9399415887311466</v>
      </c>
      <c r="J71" s="191">
        <f t="shared" si="12"/>
        <v>3.2804299205328293</v>
      </c>
      <c r="K71" s="191">
        <f t="shared" si="12"/>
        <v>-1.4676908388664671</v>
      </c>
      <c r="L71" s="191">
        <f t="shared" si="12"/>
        <v>6.1898805538916877</v>
      </c>
      <c r="M71" s="191">
        <f t="shared" si="12"/>
        <v>0.32475881577091853</v>
      </c>
      <c r="N71" s="210" t="str">
        <f t="shared" si="5"/>
        <v>h</v>
      </c>
    </row>
    <row r="72" spans="2:14" s="17" customFormat="1">
      <c r="B72" s="175" t="s">
        <v>300</v>
      </c>
      <c r="C72" s="190" t="s">
        <v>2</v>
      </c>
      <c r="D72" s="191">
        <f t="shared" si="1"/>
        <v>0.83032533055651614</v>
      </c>
      <c r="E72" s="191">
        <f t="shared" ref="E72:M72" si="13">IF(E16="","",(E16-D16)/ABS(D16)*100)</f>
        <v>2.1564048615446274</v>
      </c>
      <c r="F72" s="191">
        <f t="shared" si="13"/>
        <v>1.4865976114853905</v>
      </c>
      <c r="G72" s="191">
        <f t="shared" si="13"/>
        <v>3.0593622580777047</v>
      </c>
      <c r="H72" s="191">
        <f t="shared" si="13"/>
        <v>-3.9906374200249575</v>
      </c>
      <c r="I72" s="191">
        <f t="shared" si="13"/>
        <v>0.13748596027932941</v>
      </c>
      <c r="J72" s="191">
        <f t="shared" si="13"/>
        <v>-0.26146487855200223</v>
      </c>
      <c r="K72" s="191">
        <f t="shared" si="13"/>
        <v>-1.7681041680770879</v>
      </c>
      <c r="L72" s="191">
        <f t="shared" si="13"/>
        <v>-7.9980243283290644</v>
      </c>
      <c r="M72" s="191">
        <f t="shared" si="13"/>
        <v>6.3502963110933548</v>
      </c>
      <c r="N72" s="210" t="str">
        <f t="shared" si="5"/>
        <v>i</v>
      </c>
    </row>
    <row r="73" spans="2:14" s="17" customFormat="1">
      <c r="B73" s="175" t="s">
        <v>301</v>
      </c>
      <c r="C73" s="190" t="s">
        <v>2</v>
      </c>
      <c r="D73" s="191">
        <f t="shared" si="1"/>
        <v>-0.93869778569859141</v>
      </c>
      <c r="E73" s="191">
        <f t="shared" ref="E73:M73" si="14">IF(E17="","",(E17-D17)/ABS(D17)*100)</f>
        <v>-1.3160326790137149</v>
      </c>
      <c r="F73" s="191">
        <f t="shared" si="14"/>
        <v>1.3935193856527439</v>
      </c>
      <c r="G73" s="191">
        <f t="shared" si="14"/>
        <v>-4.1231019322422142</v>
      </c>
      <c r="H73" s="191">
        <f t="shared" si="14"/>
        <v>-4.3967477168509888</v>
      </c>
      <c r="I73" s="191">
        <f t="shared" si="14"/>
        <v>-5.1148730350665055</v>
      </c>
      <c r="J73" s="191">
        <f t="shared" si="14"/>
        <v>-3.82028517621738</v>
      </c>
      <c r="K73" s="191">
        <f t="shared" si="14"/>
        <v>-6.0434302539565703</v>
      </c>
      <c r="L73" s="191">
        <f t="shared" si="14"/>
        <v>-6.8254465684738319</v>
      </c>
      <c r="M73" s="191">
        <f t="shared" si="14"/>
        <v>-8.0317503027041575</v>
      </c>
      <c r="N73" s="210" t="str">
        <f t="shared" si="5"/>
        <v>j</v>
      </c>
    </row>
    <row r="74" spans="2:14" s="17" customFormat="1">
      <c r="B74" s="175" t="s">
        <v>302</v>
      </c>
      <c r="C74" s="190" t="s">
        <v>2</v>
      </c>
      <c r="D74" s="191">
        <f t="shared" si="1"/>
        <v>0.96421676895778408</v>
      </c>
      <c r="E74" s="191">
        <f t="shared" ref="E74:M74" si="15">IF(E18="","",(E18-D18)/ABS(D18)*100)</f>
        <v>2.2850306966991387</v>
      </c>
      <c r="F74" s="191">
        <f t="shared" si="15"/>
        <v>3.4991409019379804</v>
      </c>
      <c r="G74" s="191">
        <f t="shared" si="15"/>
        <v>1.5766251904520061</v>
      </c>
      <c r="H74" s="191">
        <f t="shared" si="15"/>
        <v>-0.89529291546747414</v>
      </c>
      <c r="I74" s="191">
        <f t="shared" si="15"/>
        <v>-1.8218968159373405</v>
      </c>
      <c r="J74" s="191">
        <f t="shared" si="15"/>
        <v>-3.3764340129237804</v>
      </c>
      <c r="K74" s="191">
        <f t="shared" si="15"/>
        <v>-5.2095555607260735</v>
      </c>
      <c r="L74" s="191">
        <f t="shared" si="15"/>
        <v>-32.784787045283998</v>
      </c>
      <c r="M74" s="191">
        <f t="shared" si="15"/>
        <v>-5.3583259861333552</v>
      </c>
      <c r="N74" s="210" t="str">
        <f t="shared" si="5"/>
        <v>k</v>
      </c>
    </row>
    <row r="75" spans="2:14" s="17" customFormat="1">
      <c r="B75" s="175" t="s">
        <v>303</v>
      </c>
      <c r="C75" s="190" t="s">
        <v>2</v>
      </c>
      <c r="D75" s="191">
        <f t="shared" si="1"/>
        <v>-5.5795750425921762</v>
      </c>
      <c r="E75" s="191">
        <f t="shared" ref="E75:M75" si="16">IF(E19="","",(E19-D19)/ABS(D19)*100)</f>
        <v>6.8131718485356565</v>
      </c>
      <c r="F75" s="191">
        <f t="shared" si="16"/>
        <v>-0.23506350698815917</v>
      </c>
      <c r="G75" s="191">
        <f t="shared" si="16"/>
        <v>1.806266623004241</v>
      </c>
      <c r="H75" s="191">
        <f t="shared" si="16"/>
        <v>-2.5418842108979365</v>
      </c>
      <c r="I75" s="191">
        <f t="shared" si="16"/>
        <v>2.7096104230646936</v>
      </c>
      <c r="J75" s="191">
        <f t="shared" si="16"/>
        <v>4.8130542634443785</v>
      </c>
      <c r="K75" s="191">
        <f t="shared" si="16"/>
        <v>7.0260185520987948</v>
      </c>
      <c r="L75" s="191">
        <f t="shared" si="16"/>
        <v>-6.016663464393635</v>
      </c>
      <c r="M75" s="191">
        <f t="shared" si="16"/>
        <v>4.9637217877427222</v>
      </c>
      <c r="N75" s="210" t="str">
        <f t="shared" si="5"/>
        <v>l</v>
      </c>
    </row>
    <row r="76" spans="2:14" s="17" customFormat="1">
      <c r="B76" s="175" t="s">
        <v>354</v>
      </c>
      <c r="C76" s="190" t="s">
        <v>2</v>
      </c>
      <c r="D76" s="191">
        <f t="shared" si="1"/>
        <v>5.9050326504731538</v>
      </c>
      <c r="E76" s="191">
        <f t="shared" ref="E76:M76" si="17">IF(E20="","",(E20-D20)/ABS(D20)*100)</f>
        <v>1.3878445137436615</v>
      </c>
      <c r="F76" s="191">
        <f t="shared" si="17"/>
        <v>-2.4595027259395259</v>
      </c>
      <c r="G76" s="191">
        <f t="shared" si="17"/>
        <v>2.9791690577298287</v>
      </c>
      <c r="H76" s="191">
        <f t="shared" si="17"/>
        <v>-0.67706316191282878</v>
      </c>
      <c r="I76" s="191">
        <f t="shared" si="17"/>
        <v>3.4650590647819048</v>
      </c>
      <c r="J76" s="191">
        <f t="shared" si="17"/>
        <v>3.8674167965837456</v>
      </c>
      <c r="K76" s="191">
        <f t="shared" si="17"/>
        <v>2.6633497698968127</v>
      </c>
      <c r="L76" s="191">
        <f t="shared" si="17"/>
        <v>-11.897012906441015</v>
      </c>
      <c r="M76" s="231">
        <f t="shared" si="17"/>
        <v>6.4614345660342503</v>
      </c>
      <c r="N76" s="210" t="str">
        <f t="shared" si="5"/>
        <v>m</v>
      </c>
    </row>
    <row r="77" spans="2:14" s="17" customFormat="1">
      <c r="B77" s="175" t="s">
        <v>32</v>
      </c>
      <c r="C77" s="93"/>
      <c r="D77" s="70"/>
      <c r="E77" s="70"/>
      <c r="F77" s="70"/>
      <c r="G77" s="70"/>
      <c r="H77" s="70"/>
      <c r="I77" s="70"/>
      <c r="J77" s="70"/>
      <c r="K77" s="70"/>
      <c r="L77" s="70"/>
      <c r="M77" s="104"/>
      <c r="N77" s="49"/>
    </row>
    <row r="78" spans="2:14" s="17" customFormat="1">
      <c r="B78" s="175" t="s">
        <v>304</v>
      </c>
      <c r="C78" s="190" t="s">
        <v>2</v>
      </c>
      <c r="D78" s="191">
        <f t="shared" si="1"/>
        <v>0.79845016542501401</v>
      </c>
      <c r="E78" s="191">
        <f t="shared" ref="E78:M78" si="18">IF(E22="","",(E22-D22)/ABS(D22)*100)</f>
        <v>3.4773981985228</v>
      </c>
      <c r="F78" s="191">
        <f t="shared" si="18"/>
        <v>-0.29549576224138568</v>
      </c>
      <c r="G78" s="191">
        <f t="shared" si="18"/>
        <v>-0.48417248347758435</v>
      </c>
      <c r="H78" s="191">
        <f t="shared" si="18"/>
        <v>-1.7307199356866168</v>
      </c>
      <c r="I78" s="191">
        <f t="shared" si="18"/>
        <v>0.83653877980366786</v>
      </c>
      <c r="J78" s="191">
        <f t="shared" si="18"/>
        <v>0.3683626143265713</v>
      </c>
      <c r="K78" s="191">
        <f t="shared" si="18"/>
        <v>-1.1270156408600027</v>
      </c>
      <c r="L78" s="191">
        <f t="shared" si="18"/>
        <v>-7.8894829653407523</v>
      </c>
      <c r="M78" s="231">
        <f t="shared" si="18"/>
        <v>2.4564725789107471</v>
      </c>
      <c r="N78" s="53"/>
    </row>
    <row r="79" spans="2:14" s="17" customFormat="1">
      <c r="B79" s="175" t="s">
        <v>305</v>
      </c>
      <c r="C79" s="190" t="s">
        <v>2</v>
      </c>
      <c r="D79" s="191">
        <f t="shared" si="1"/>
        <v>1.4896362788898436</v>
      </c>
      <c r="E79" s="191">
        <f t="shared" ref="E79:M79" si="19">IF(E23="","",(E23-D23)/ABS(D23)*100)</f>
        <v>1.499170512095527</v>
      </c>
      <c r="F79" s="191">
        <f t="shared" si="19"/>
        <v>-1.2432454894259493</v>
      </c>
      <c r="G79" s="191">
        <f t="shared" si="19"/>
        <v>-1.1390536924570613</v>
      </c>
      <c r="H79" s="191">
        <f t="shared" si="19"/>
        <v>-1.3312546109173913</v>
      </c>
      <c r="I79" s="191">
        <f t="shared" si="19"/>
        <v>-1.1279414748553727</v>
      </c>
      <c r="J79" s="191">
        <f t="shared" si="19"/>
        <v>-1.1230344876619713</v>
      </c>
      <c r="K79" s="191">
        <f t="shared" si="19"/>
        <v>-0.91827379561339995</v>
      </c>
      <c r="L79" s="191">
        <f t="shared" si="19"/>
        <v>-0.81627603951904204</v>
      </c>
      <c r="M79" s="231">
        <f t="shared" si="19"/>
        <v>-0.10792545327858903</v>
      </c>
      <c r="N79" s="53"/>
    </row>
    <row r="80" spans="2:14" s="17" customFormat="1">
      <c r="B80" s="8"/>
      <c r="C80" s="93"/>
      <c r="D80" s="70"/>
      <c r="E80" s="70"/>
      <c r="F80" s="70"/>
      <c r="G80" s="70"/>
      <c r="H80" s="70"/>
      <c r="I80" s="70"/>
      <c r="J80" s="70"/>
      <c r="K80" s="70"/>
      <c r="L80" s="70"/>
      <c r="M80" s="104"/>
      <c r="N80" s="50"/>
    </row>
    <row r="81" spans="2:14" s="17" customFormat="1">
      <c r="B81" s="175" t="s">
        <v>306</v>
      </c>
      <c r="C81" s="190" t="s">
        <v>2</v>
      </c>
      <c r="D81" s="191">
        <f t="shared" si="1"/>
        <v>9.3990545396832594</v>
      </c>
      <c r="E81" s="191">
        <f t="shared" ref="E81:M81" si="20">IF(E25="","",(E25-D25)/ABS(D25)*100)</f>
        <v>2.8227394250896354</v>
      </c>
      <c r="F81" s="191">
        <f t="shared" si="20"/>
        <v>-6.3148771491342996</v>
      </c>
      <c r="G81" s="191">
        <f t="shared" si="20"/>
        <v>5.6873924268502583</v>
      </c>
      <c r="H81" s="191">
        <f t="shared" si="20"/>
        <v>4.4591692367196964</v>
      </c>
      <c r="I81" s="191">
        <f t="shared" si="20"/>
        <v>0.73469228670538256</v>
      </c>
      <c r="J81" s="191">
        <f t="shared" si="20"/>
        <v>-9.3101313574896984</v>
      </c>
      <c r="K81" s="191">
        <f t="shared" si="20"/>
        <v>8.4697675906865619</v>
      </c>
      <c r="L81" s="191">
        <f t="shared" si="20"/>
        <v>16.470333733210094</v>
      </c>
      <c r="M81" s="231">
        <f t="shared" si="20"/>
        <v>-2.477036336620289</v>
      </c>
      <c r="N81" s="210" t="str">
        <f t="shared" ref="N81" si="21">N25</f>
        <v>(2)</v>
      </c>
    </row>
    <row r="82" spans="2:14" s="17" customFormat="1">
      <c r="B82" s="8"/>
      <c r="C82" s="93"/>
      <c r="D82" s="70"/>
      <c r="E82" s="70"/>
      <c r="F82" s="70"/>
      <c r="G82" s="70"/>
      <c r="H82" s="70"/>
      <c r="I82" s="70"/>
      <c r="J82" s="70"/>
      <c r="K82" s="70"/>
      <c r="L82" s="70"/>
      <c r="M82" s="104"/>
      <c r="N82" s="53"/>
    </row>
    <row r="83" spans="2:14" s="17" customFormat="1">
      <c r="B83" s="175" t="s">
        <v>307</v>
      </c>
      <c r="C83" s="190" t="s">
        <v>2</v>
      </c>
      <c r="D83" s="191">
        <f t="shared" si="1"/>
        <v>-9.6168913443500773E-2</v>
      </c>
      <c r="E83" s="191">
        <f t="shared" ref="E83:M83" si="22">IF(E27="","",(E27-D27)/ABS(D27)*100)</f>
        <v>0.88060438590280099</v>
      </c>
      <c r="F83" s="191">
        <f t="shared" si="22"/>
        <v>1.8182448184687117</v>
      </c>
      <c r="G83" s="191">
        <f t="shared" si="22"/>
        <v>1.8838552496900089</v>
      </c>
      <c r="H83" s="191">
        <f t="shared" si="22"/>
        <v>-0.55841519711542575</v>
      </c>
      <c r="I83" s="191">
        <f t="shared" si="22"/>
        <v>1.4133514775164289</v>
      </c>
      <c r="J83" s="191">
        <f t="shared" si="22"/>
        <v>1.1217175663280905</v>
      </c>
      <c r="K83" s="191">
        <f t="shared" si="22"/>
        <v>1.6534978096697035</v>
      </c>
      <c r="L83" s="191">
        <f t="shared" si="22"/>
        <v>-0.77843579185311018</v>
      </c>
      <c r="M83" s="231">
        <f t="shared" si="22"/>
        <v>4.1193917502252377</v>
      </c>
      <c r="N83" s="210">
        <f t="shared" ref="N83" si="23">N27</f>
        <v>2</v>
      </c>
    </row>
    <row r="84" spans="2:14" s="17" customFormat="1">
      <c r="B84" s="8"/>
      <c r="C84" s="93"/>
      <c r="D84" s="70"/>
      <c r="E84" s="70"/>
      <c r="F84" s="70"/>
      <c r="G84" s="70"/>
      <c r="H84" s="70"/>
      <c r="I84" s="70"/>
      <c r="J84" s="70"/>
      <c r="K84" s="70"/>
      <c r="L84" s="70"/>
      <c r="M84" s="104"/>
      <c r="N84" s="53"/>
    </row>
    <row r="85" spans="2:14" s="17" customFormat="1">
      <c r="B85" s="175" t="s">
        <v>308</v>
      </c>
      <c r="C85" s="190" t="s">
        <v>2</v>
      </c>
      <c r="D85" s="191">
        <f t="shared" si="1"/>
        <v>13.294338246370721</v>
      </c>
      <c r="E85" s="191">
        <f t="shared" ref="E85:M85" si="24">IF(E29="","",(E29-D29)/ABS(D29)*100)</f>
        <v>1.3634743986978761</v>
      </c>
      <c r="F85" s="191">
        <f t="shared" si="24"/>
        <v>3.1671055515825461</v>
      </c>
      <c r="G85" s="191">
        <f t="shared" si="24"/>
        <v>1.1394378096828792</v>
      </c>
      <c r="H85" s="191">
        <f t="shared" si="24"/>
        <v>5.7832583534269189</v>
      </c>
      <c r="I85" s="191">
        <f t="shared" si="24"/>
        <v>7.0368134806581457</v>
      </c>
      <c r="J85" s="191">
        <f t="shared" si="24"/>
        <v>19.778941329897219</v>
      </c>
      <c r="K85" s="191">
        <f t="shared" si="24"/>
        <v>-14.763101414475866</v>
      </c>
      <c r="L85" s="191">
        <f t="shared" si="24"/>
        <v>-5.5078415660236963</v>
      </c>
      <c r="M85" s="231">
        <f t="shared" si="24"/>
        <v>-4.1200940714682694</v>
      </c>
      <c r="N85" s="210">
        <f t="shared" ref="N85:N98" si="25">N29</f>
        <v>3</v>
      </c>
    </row>
    <row r="86" spans="2:14" s="17" customFormat="1">
      <c r="B86" s="175" t="s">
        <v>6</v>
      </c>
      <c r="C86" s="190" t="s">
        <v>2</v>
      </c>
      <c r="D86" s="191">
        <f t="shared" si="1"/>
        <v>12.651201281790275</v>
      </c>
      <c r="E86" s="191">
        <f t="shared" ref="E86:M86" si="26">IF(E30="","",(E30-D30)/ABS(D30)*100)</f>
        <v>2.1095100458726903</v>
      </c>
      <c r="F86" s="191">
        <f t="shared" si="26"/>
        <v>3.4683841368459642</v>
      </c>
      <c r="G86" s="191">
        <f t="shared" si="26"/>
        <v>-0.56303704559389356</v>
      </c>
      <c r="H86" s="191">
        <f t="shared" si="26"/>
        <v>7.279606178097846</v>
      </c>
      <c r="I86" s="191">
        <f t="shared" si="26"/>
        <v>7.5844235086360206</v>
      </c>
      <c r="J86" s="191">
        <f t="shared" si="26"/>
        <v>19.173829031397943</v>
      </c>
      <c r="K86" s="191">
        <f t="shared" si="26"/>
        <v>-15.158149913001814</v>
      </c>
      <c r="L86" s="191">
        <f t="shared" si="26"/>
        <v>-6.1281346379527859</v>
      </c>
      <c r="M86" s="231">
        <f t="shared" si="26"/>
        <v>1.6581903836888272</v>
      </c>
      <c r="N86" s="210" t="str">
        <f t="shared" si="25"/>
        <v>(1)</v>
      </c>
    </row>
    <row r="87" spans="2:14" s="17" customFormat="1">
      <c r="B87" s="175" t="s">
        <v>24</v>
      </c>
      <c r="C87" s="190" t="s">
        <v>2</v>
      </c>
      <c r="D87" s="191">
        <f t="shared" si="1"/>
        <v>15.576540823133788</v>
      </c>
      <c r="E87" s="191">
        <f t="shared" ref="E87:M87" si="27">IF(E31="","",(E31-D31)/ABS(D31)*100)</f>
        <v>1.0172468883303369</v>
      </c>
      <c r="F87" s="191">
        <f t="shared" si="27"/>
        <v>3.6211883905659317</v>
      </c>
      <c r="G87" s="191">
        <f t="shared" si="27"/>
        <v>0.40983923639220499</v>
      </c>
      <c r="H87" s="191">
        <f t="shared" si="27"/>
        <v>9.0897055485975091</v>
      </c>
      <c r="I87" s="191">
        <f t="shared" si="27"/>
        <v>9.3965527758675051</v>
      </c>
      <c r="J87" s="191">
        <f t="shared" si="27"/>
        <v>21.830501470909333</v>
      </c>
      <c r="K87" s="191">
        <f t="shared" si="27"/>
        <v>-17.639653580878342</v>
      </c>
      <c r="L87" s="191">
        <f t="shared" si="27"/>
        <v>-8.2731159560596925</v>
      </c>
      <c r="M87" s="231">
        <f t="shared" si="27"/>
        <v>2.9346866725507499</v>
      </c>
      <c r="N87" s="210" t="str">
        <f t="shared" si="25"/>
        <v>a</v>
      </c>
    </row>
    <row r="88" spans="2:14" s="17" customFormat="1">
      <c r="B88" s="175" t="s">
        <v>25</v>
      </c>
      <c r="C88" s="190" t="s">
        <v>2</v>
      </c>
      <c r="D88" s="191">
        <f t="shared" si="1"/>
        <v>-2.5117251973264918</v>
      </c>
      <c r="E88" s="191">
        <f t="shared" ref="E88:M88" si="28">IF(E32="","",(E32-D32)/ABS(D32)*100)</f>
        <v>13.541806356443612</v>
      </c>
      <c r="F88" s="191">
        <f t="shared" si="28"/>
        <v>-7.249629066428481</v>
      </c>
      <c r="G88" s="191">
        <f t="shared" si="28"/>
        <v>-0.3084012479307271</v>
      </c>
      <c r="H88" s="191">
        <f t="shared" si="28"/>
        <v>5.3612272025099692</v>
      </c>
      <c r="I88" s="191">
        <f t="shared" si="28"/>
        <v>-3.4763896466024127</v>
      </c>
      <c r="J88" s="191">
        <f t="shared" si="28"/>
        <v>-3.6294627437435238</v>
      </c>
      <c r="K88" s="191">
        <f t="shared" si="28"/>
        <v>5.4779679793425622</v>
      </c>
      <c r="L88" s="191">
        <f t="shared" si="28"/>
        <v>-2.260028805424378</v>
      </c>
      <c r="M88" s="231">
        <f t="shared" si="28"/>
        <v>6.0795809201741431</v>
      </c>
      <c r="N88" s="210" t="str">
        <f t="shared" si="25"/>
        <v>(a)</v>
      </c>
    </row>
    <row r="89" spans="2:14" s="17" customFormat="1">
      <c r="B89" s="175" t="s">
        <v>26</v>
      </c>
      <c r="C89" s="190" t="s">
        <v>2</v>
      </c>
      <c r="D89" s="191">
        <f t="shared" si="1"/>
        <v>20.335022849306352</v>
      </c>
      <c r="E89" s="191">
        <f t="shared" ref="E89:M89" si="29">IF(E33="","",(E33-D33)/ABS(D33)*100)</f>
        <v>-1.6520341178046709</v>
      </c>
      <c r="F89" s="191">
        <f t="shared" si="29"/>
        <v>6.2959461582541207</v>
      </c>
      <c r="G89" s="191">
        <f t="shared" si="29"/>
        <v>0.56404162049618922</v>
      </c>
      <c r="H89" s="191">
        <f t="shared" si="29"/>
        <v>9.8832452766712287</v>
      </c>
      <c r="I89" s="191">
        <f t="shared" si="29"/>
        <v>12.023577856174768</v>
      </c>
      <c r="J89" s="191">
        <f t="shared" si="29"/>
        <v>26.307307727346764</v>
      </c>
      <c r="K89" s="191">
        <f t="shared" si="29"/>
        <v>-20.741136993629333</v>
      </c>
      <c r="L89" s="191">
        <f t="shared" si="29"/>
        <v>-9.3467041520225127</v>
      </c>
      <c r="M89" s="231">
        <f t="shared" si="29"/>
        <v>2.3292971726595617</v>
      </c>
      <c r="N89" s="210" t="str">
        <f t="shared" si="25"/>
        <v>(b)</v>
      </c>
    </row>
    <row r="90" spans="2:14" s="17" customFormat="1">
      <c r="B90" s="175" t="s">
        <v>27</v>
      </c>
      <c r="C90" s="190" t="s">
        <v>2</v>
      </c>
      <c r="D90" s="191">
        <f t="shared" si="1"/>
        <v>2.4698816589075663</v>
      </c>
      <c r="E90" s="191">
        <f t="shared" ref="E90:M90" si="30">IF(E34="","",(E34-D34)/ABS(D34)*100)</f>
        <v>6.3972509306143204</v>
      </c>
      <c r="F90" s="191">
        <f t="shared" si="30"/>
        <v>2.8988735355554773</v>
      </c>
      <c r="G90" s="191">
        <f t="shared" si="30"/>
        <v>-4.2144582447896735</v>
      </c>
      <c r="H90" s="191">
        <f t="shared" si="30"/>
        <v>0.15791649441918149</v>
      </c>
      <c r="I90" s="191">
        <f t="shared" si="30"/>
        <v>-0.18105623474573707</v>
      </c>
      <c r="J90" s="191">
        <f t="shared" si="30"/>
        <v>6.696897440491778</v>
      </c>
      <c r="K90" s="191">
        <f t="shared" si="30"/>
        <v>-1.8508806151000237</v>
      </c>
      <c r="L90" s="191">
        <f t="shared" si="30"/>
        <v>3.5241316679608836</v>
      </c>
      <c r="M90" s="231">
        <f t="shared" si="30"/>
        <v>-3.4313713025988921</v>
      </c>
      <c r="N90" s="210" t="str">
        <f t="shared" si="25"/>
        <v>b</v>
      </c>
    </row>
    <row r="91" spans="2:14" s="17" customFormat="1">
      <c r="B91" s="175" t="s">
        <v>25</v>
      </c>
      <c r="C91" s="190" t="s">
        <v>2</v>
      </c>
      <c r="D91" s="191">
        <f t="shared" si="1"/>
        <v>70.439189189189193</v>
      </c>
      <c r="E91" s="191">
        <f t="shared" ref="E91:M91" si="31">IF(E35="","",(E35-D35)/ABS(D35)*100)</f>
        <v>42.220019821605547</v>
      </c>
      <c r="F91" s="191">
        <f t="shared" si="31"/>
        <v>72.543554006968634</v>
      </c>
      <c r="G91" s="191">
        <f t="shared" si="31"/>
        <v>-51.898222940226169</v>
      </c>
      <c r="H91" s="191">
        <f t="shared" si="31"/>
        <v>-96.977329974811084</v>
      </c>
      <c r="I91" s="191">
        <f t="shared" si="31"/>
        <v>347.22222222222223</v>
      </c>
      <c r="J91" s="191">
        <f t="shared" si="31"/>
        <v>-64.596273291925471</v>
      </c>
      <c r="K91" s="191">
        <f t="shared" si="31"/>
        <v>219.2982456140351</v>
      </c>
      <c r="L91" s="191">
        <f t="shared" si="31"/>
        <v>509.89010989010984</v>
      </c>
      <c r="M91" s="191">
        <f t="shared" si="31"/>
        <v>-35.675675675675677</v>
      </c>
      <c r="N91" s="210" t="str">
        <f t="shared" si="25"/>
        <v>(a)</v>
      </c>
    </row>
    <row r="92" spans="2:14" s="17" customFormat="1">
      <c r="B92" s="175" t="s">
        <v>26</v>
      </c>
      <c r="C92" s="190" t="s">
        <v>2</v>
      </c>
      <c r="D92" s="191">
        <f t="shared" si="1"/>
        <v>-3.7787405839200434</v>
      </c>
      <c r="E92" s="191">
        <f t="shared" ref="E92:M92" si="32">IF(E36="","",(E36-D36)/ABS(D36)*100)</f>
        <v>5.3048328088622814</v>
      </c>
      <c r="F92" s="191">
        <f t="shared" si="32"/>
        <v>-10.978972558642388</v>
      </c>
      <c r="G92" s="191">
        <f t="shared" si="32"/>
        <v>10.275234365405346</v>
      </c>
      <c r="H92" s="191">
        <f t="shared" si="32"/>
        <v>1.0344870256023164</v>
      </c>
      <c r="I92" s="191">
        <f t="shared" si="32"/>
        <v>9.2175041947849934</v>
      </c>
      <c r="J92" s="191">
        <f t="shared" si="32"/>
        <v>8.1233529576675085</v>
      </c>
      <c r="K92" s="191">
        <f t="shared" si="32"/>
        <v>-8.3904624607183234</v>
      </c>
      <c r="L92" s="191">
        <f t="shared" si="32"/>
        <v>4.4764460143327787</v>
      </c>
      <c r="M92" s="191">
        <f t="shared" si="32"/>
        <v>0.22431000292578268</v>
      </c>
      <c r="N92" s="210" t="str">
        <f t="shared" si="25"/>
        <v>(b)</v>
      </c>
    </row>
    <row r="93" spans="2:14" s="17" customFormat="1">
      <c r="B93" s="175" t="s">
        <v>309</v>
      </c>
      <c r="C93" s="190" t="s">
        <v>2</v>
      </c>
      <c r="D93" s="191">
        <f t="shared" si="1"/>
        <v>4.296960505331624</v>
      </c>
      <c r="E93" s="191">
        <f t="shared" ref="E93:M93" si="33">IF(E37="","",(E37-D37)/ABS(D37)*100)</f>
        <v>6.5818420312939194</v>
      </c>
      <c r="F93" s="191">
        <f t="shared" si="33"/>
        <v>6.5646460632869994</v>
      </c>
      <c r="G93" s="191">
        <f t="shared" si="33"/>
        <v>-7.3286785280608209</v>
      </c>
      <c r="H93" s="191">
        <f t="shared" si="33"/>
        <v>0.31761178724283057</v>
      </c>
      <c r="I93" s="191">
        <f t="shared" si="33"/>
        <v>-2.9491939319509615</v>
      </c>
      <c r="J93" s="191">
        <f t="shared" si="33"/>
        <v>6.2736578782791872</v>
      </c>
      <c r="K93" s="191">
        <f t="shared" si="33"/>
        <v>0.27565273949267505</v>
      </c>
      <c r="L93" s="191">
        <f t="shared" si="33"/>
        <v>2.9191719517887051</v>
      </c>
      <c r="M93" s="191">
        <f t="shared" si="33"/>
        <v>-4.436960218746874</v>
      </c>
      <c r="N93" s="210" t="str">
        <f t="shared" si="25"/>
        <v>(c)</v>
      </c>
    </row>
    <row r="94" spans="2:14" s="17" customFormat="1">
      <c r="B94" s="175" t="s">
        <v>310</v>
      </c>
      <c r="C94" s="190" t="s">
        <v>2</v>
      </c>
      <c r="D94" s="190" t="s">
        <v>2</v>
      </c>
      <c r="E94" s="190" t="s">
        <v>2</v>
      </c>
      <c r="F94" s="190" t="s">
        <v>2</v>
      </c>
      <c r="G94" s="190" t="s">
        <v>2</v>
      </c>
      <c r="H94" s="190" t="s">
        <v>2</v>
      </c>
      <c r="I94" s="190" t="s">
        <v>2</v>
      </c>
      <c r="J94" s="190" t="s">
        <v>2</v>
      </c>
      <c r="K94" s="190" t="s">
        <v>2</v>
      </c>
      <c r="L94" s="190" t="s">
        <v>2</v>
      </c>
      <c r="M94" s="190" t="s">
        <v>2</v>
      </c>
      <c r="N94" s="210" t="str">
        <f t="shared" si="25"/>
        <v>(2)</v>
      </c>
    </row>
    <row r="95" spans="2:14" s="17" customFormat="1">
      <c r="B95" s="175" t="s">
        <v>28</v>
      </c>
      <c r="C95" s="190" t="s">
        <v>2</v>
      </c>
      <c r="D95" s="190" t="s">
        <v>2</v>
      </c>
      <c r="E95" s="190" t="s">
        <v>2</v>
      </c>
      <c r="F95" s="190" t="s">
        <v>2</v>
      </c>
      <c r="G95" s="190" t="s">
        <v>2</v>
      </c>
      <c r="H95" s="190" t="s">
        <v>2</v>
      </c>
      <c r="I95" s="190" t="s">
        <v>2</v>
      </c>
      <c r="J95" s="190" t="s">
        <v>2</v>
      </c>
      <c r="K95" s="190" t="s">
        <v>2</v>
      </c>
      <c r="L95" s="190" t="s">
        <v>2</v>
      </c>
      <c r="M95" s="190" t="s">
        <v>2</v>
      </c>
      <c r="N95" s="210" t="str">
        <f t="shared" si="25"/>
        <v>a</v>
      </c>
    </row>
    <row r="96" spans="2:14" s="17" customFormat="1">
      <c r="B96" s="304" t="s">
        <v>311</v>
      </c>
      <c r="C96" s="190" t="s">
        <v>2</v>
      </c>
      <c r="D96" s="190" t="s">
        <v>2</v>
      </c>
      <c r="E96" s="190" t="s">
        <v>2</v>
      </c>
      <c r="F96" s="190" t="s">
        <v>2</v>
      </c>
      <c r="G96" s="190" t="s">
        <v>2</v>
      </c>
      <c r="H96" s="190" t="s">
        <v>2</v>
      </c>
      <c r="I96" s="190" t="s">
        <v>2</v>
      </c>
      <c r="J96" s="190" t="s">
        <v>2</v>
      </c>
      <c r="K96" s="190" t="s">
        <v>2</v>
      </c>
      <c r="L96" s="190" t="s">
        <v>2</v>
      </c>
      <c r="M96" s="190" t="s">
        <v>2</v>
      </c>
      <c r="N96" s="210" t="str">
        <f t="shared" si="25"/>
        <v>b</v>
      </c>
    </row>
    <row r="97" spans="2:14" s="17" customFormat="1">
      <c r="B97" s="9"/>
      <c r="C97" s="99"/>
      <c r="D97" s="110"/>
      <c r="E97" s="110"/>
      <c r="F97" s="110"/>
      <c r="G97" s="110"/>
      <c r="H97" s="110"/>
      <c r="I97" s="110"/>
      <c r="J97" s="110"/>
      <c r="K97" s="110"/>
      <c r="L97" s="110"/>
      <c r="M97" s="110"/>
      <c r="N97" s="51"/>
    </row>
    <row r="98" spans="2:14" s="17" customFormat="1">
      <c r="B98" s="213" t="s">
        <v>312</v>
      </c>
      <c r="C98" s="226" t="s">
        <v>2</v>
      </c>
      <c r="D98" s="226" t="s">
        <v>2</v>
      </c>
      <c r="E98" s="226" t="s">
        <v>2</v>
      </c>
      <c r="F98" s="226" t="s">
        <v>2</v>
      </c>
      <c r="G98" s="226" t="s">
        <v>2</v>
      </c>
      <c r="H98" s="226" t="s">
        <v>2</v>
      </c>
      <c r="I98" s="226" t="s">
        <v>2</v>
      </c>
      <c r="J98" s="226" t="s">
        <v>2</v>
      </c>
      <c r="K98" s="226" t="s">
        <v>2</v>
      </c>
      <c r="L98" s="226" t="s">
        <v>2</v>
      </c>
      <c r="M98" s="226" t="s">
        <v>2</v>
      </c>
      <c r="N98" s="210">
        <f t="shared" si="25"/>
        <v>4</v>
      </c>
    </row>
    <row r="99" spans="2:14" s="17" customFormat="1">
      <c r="B99" s="175" t="s">
        <v>313</v>
      </c>
      <c r="C99" s="190" t="s">
        <v>2</v>
      </c>
      <c r="D99" s="191">
        <f>IF(D43="","",(D43-C43)/ABS(C43)*100)</f>
        <v>-15.459364901792426</v>
      </c>
      <c r="E99" s="191">
        <f t="shared" ref="E99:M99" si="34">IF(E43="","",(E43-D43)/ABS(D43)*100)</f>
        <v>12.977607521613892</v>
      </c>
      <c r="F99" s="191">
        <f t="shared" si="34"/>
        <v>-2.1026991539965083</v>
      </c>
      <c r="G99" s="191">
        <f t="shared" si="34"/>
        <v>17.133078297713446</v>
      </c>
      <c r="H99" s="191">
        <f t="shared" si="34"/>
        <v>-15.425946753911077</v>
      </c>
      <c r="I99" s="191">
        <f t="shared" si="34"/>
        <v>24.164874937978624</v>
      </c>
      <c r="J99" s="191">
        <f t="shared" si="34"/>
        <v>3.1221975264661923</v>
      </c>
      <c r="K99" s="191">
        <f t="shared" si="34"/>
        <v>-22.970127351894661</v>
      </c>
      <c r="L99" s="191">
        <f t="shared" si="34"/>
        <v>35.753749321207856</v>
      </c>
      <c r="M99" s="191">
        <f t="shared" si="34"/>
        <v>24.577651509710925</v>
      </c>
      <c r="N99" s="210" t="str">
        <f t="shared" ref="N99" si="35">N43</f>
        <v>(1)</v>
      </c>
    </row>
    <row r="100" spans="2:14" s="17" customFormat="1">
      <c r="B100" s="175" t="s">
        <v>314</v>
      </c>
      <c r="C100" s="190" t="s">
        <v>2</v>
      </c>
      <c r="D100" s="190" t="s">
        <v>2</v>
      </c>
      <c r="E100" s="190" t="s">
        <v>2</v>
      </c>
      <c r="F100" s="190" t="s">
        <v>2</v>
      </c>
      <c r="G100" s="190" t="s">
        <v>2</v>
      </c>
      <c r="H100" s="190" t="s">
        <v>2</v>
      </c>
      <c r="I100" s="190" t="s">
        <v>2</v>
      </c>
      <c r="J100" s="190" t="s">
        <v>2</v>
      </c>
      <c r="K100" s="190" t="s">
        <v>2</v>
      </c>
      <c r="L100" s="190" t="s">
        <v>2</v>
      </c>
      <c r="M100" s="190" t="s">
        <v>2</v>
      </c>
      <c r="N100" s="210" t="str">
        <f t="shared" ref="N100" si="36">N44</f>
        <v>(2)</v>
      </c>
    </row>
    <row r="101" spans="2:14" s="17" customFormat="1">
      <c r="B101" s="181" t="s">
        <v>315</v>
      </c>
      <c r="C101" s="93"/>
      <c r="D101" s="70"/>
      <c r="E101" s="70"/>
      <c r="F101" s="70"/>
      <c r="G101" s="70"/>
      <c r="H101" s="70"/>
      <c r="I101" s="70"/>
      <c r="J101" s="70"/>
      <c r="K101" s="70"/>
      <c r="L101" s="70"/>
      <c r="M101" s="70"/>
      <c r="N101" s="48"/>
    </row>
    <row r="102" spans="2:14" s="17" customFormat="1">
      <c r="B102" s="8"/>
      <c r="C102" s="96"/>
      <c r="D102" s="41"/>
      <c r="E102" s="41"/>
      <c r="F102" s="41"/>
      <c r="G102" s="41"/>
      <c r="H102" s="41"/>
      <c r="I102" s="41"/>
      <c r="J102" s="41"/>
      <c r="K102" s="41"/>
      <c r="L102" s="41"/>
      <c r="M102" s="41"/>
      <c r="N102" s="52"/>
    </row>
    <row r="103" spans="2:14" s="17" customFormat="1">
      <c r="B103" s="175" t="s">
        <v>316</v>
      </c>
      <c r="C103" s="190" t="s">
        <v>2</v>
      </c>
      <c r="D103" s="191">
        <f>IF(D47="","",(D47-C47)/ABS(C47)*100)</f>
        <v>0.61693760338754733</v>
      </c>
      <c r="E103" s="191">
        <f t="shared" ref="E103:M103" si="37">IF(E47="","",(E47-D47)/ABS(D47)*100)</f>
        <v>4.205636622539525</v>
      </c>
      <c r="F103" s="191">
        <f t="shared" si="37"/>
        <v>-0.57989409867019071</v>
      </c>
      <c r="G103" s="191">
        <f t="shared" si="37"/>
        <v>3.1410548188119449</v>
      </c>
      <c r="H103" s="191">
        <f t="shared" si="37"/>
        <v>3.0151089436181953</v>
      </c>
      <c r="I103" s="191">
        <f t="shared" si="37"/>
        <v>3.6311683443367464</v>
      </c>
      <c r="J103" s="191">
        <f t="shared" si="37"/>
        <v>0.8268035590757139</v>
      </c>
      <c r="K103" s="191">
        <f t="shared" si="37"/>
        <v>-5.7963161975351518</v>
      </c>
      <c r="L103" s="191">
        <f t="shared" si="37"/>
        <v>1.7609780636721095</v>
      </c>
      <c r="M103" s="191">
        <f t="shared" si="37"/>
        <v>2.1502431862685754</v>
      </c>
      <c r="N103" s="210">
        <f t="shared" ref="N103" si="38">N47</f>
        <v>5</v>
      </c>
    </row>
    <row r="104" spans="2:14" s="17" customFormat="1">
      <c r="B104" s="42"/>
      <c r="C104" s="95" t="s">
        <v>115</v>
      </c>
      <c r="D104" s="40"/>
      <c r="E104" s="40"/>
      <c r="F104" s="40"/>
      <c r="G104" s="40"/>
      <c r="H104" s="40"/>
      <c r="I104" s="40"/>
      <c r="J104" s="40"/>
      <c r="K104" s="40"/>
      <c r="L104" s="40"/>
      <c r="M104" s="40"/>
      <c r="N104" s="51"/>
    </row>
    <row r="105" spans="2:14" s="17" customFormat="1">
      <c r="B105" s="175" t="s">
        <v>293</v>
      </c>
      <c r="C105" s="96" t="s">
        <v>115</v>
      </c>
      <c r="D105" s="41"/>
      <c r="E105" s="41"/>
      <c r="F105" s="41"/>
      <c r="G105" s="41"/>
      <c r="H105" s="41"/>
      <c r="I105" s="41"/>
      <c r="J105" s="41"/>
      <c r="K105" s="41"/>
      <c r="L105" s="41"/>
      <c r="M105" s="41"/>
      <c r="N105" s="52"/>
    </row>
    <row r="106" spans="2:14" s="17" customFormat="1">
      <c r="B106" s="181" t="s">
        <v>317</v>
      </c>
      <c r="C106" s="192" t="s">
        <v>2</v>
      </c>
      <c r="D106" s="193">
        <f>IF(D50="","",(D50-C50)/ABS(C50)*100)</f>
        <v>-3.6005101292023669</v>
      </c>
      <c r="E106" s="193">
        <f t="shared" ref="E106:M106" si="39">IF(E50="","",(E50-D50)/ABS(D50)*100)</f>
        <v>12.293255285918654</v>
      </c>
      <c r="F106" s="193">
        <f t="shared" si="39"/>
        <v>0.42473316845801051</v>
      </c>
      <c r="G106" s="193">
        <f t="shared" si="39"/>
        <v>-10.109982193359171</v>
      </c>
      <c r="H106" s="193">
        <f t="shared" si="39"/>
        <v>-10.923634254404023</v>
      </c>
      <c r="I106" s="193">
        <f t="shared" si="39"/>
        <v>-1.238967894975523</v>
      </c>
      <c r="J106" s="193">
        <f t="shared" si="39"/>
        <v>-2.7430283692535924</v>
      </c>
      <c r="K106" s="193">
        <f t="shared" si="39"/>
        <v>7.6310094880680355</v>
      </c>
      <c r="L106" s="193">
        <f t="shared" si="39"/>
        <v>-24.741795522862308</v>
      </c>
      <c r="M106" s="193">
        <f t="shared" si="39"/>
        <v>62.887087131968315</v>
      </c>
      <c r="N106" s="51"/>
    </row>
    <row r="107" spans="2:14" s="17" customFormat="1" hidden="1">
      <c r="B107" s="181">
        <v>0</v>
      </c>
      <c r="C107" s="99" t="s">
        <v>115</v>
      </c>
      <c r="D107" s="110" t="str">
        <f>IF(D51="","",(D51-C51)/ABS(C51)*100)</f>
        <v/>
      </c>
      <c r="E107" s="110" t="str">
        <f t="shared" ref="E107:M107" si="40">IF(E51="","",(E51-D51)/ABS(D51)*100)</f>
        <v/>
      </c>
      <c r="F107" s="110" t="str">
        <f t="shared" si="40"/>
        <v/>
      </c>
      <c r="G107" s="110" t="str">
        <f t="shared" si="40"/>
        <v/>
      </c>
      <c r="H107" s="110" t="str">
        <f t="shared" si="40"/>
        <v/>
      </c>
      <c r="I107" s="110" t="str">
        <f t="shared" si="40"/>
        <v/>
      </c>
      <c r="J107" s="110" t="str">
        <f t="shared" si="40"/>
        <v/>
      </c>
      <c r="K107" s="110" t="str">
        <f t="shared" si="40"/>
        <v/>
      </c>
      <c r="L107" s="110" t="str">
        <f t="shared" si="40"/>
        <v/>
      </c>
      <c r="M107" s="110" t="str">
        <f t="shared" si="40"/>
        <v/>
      </c>
      <c r="N107" s="51"/>
    </row>
    <row r="108" spans="2:14" s="17" customFormat="1">
      <c r="B108" s="175" t="s">
        <v>293</v>
      </c>
      <c r="C108" s="98" t="s">
        <v>115</v>
      </c>
      <c r="D108" s="10"/>
      <c r="E108" s="10"/>
      <c r="F108" s="10"/>
      <c r="G108" s="10"/>
      <c r="H108" s="10"/>
      <c r="I108" s="10"/>
      <c r="J108" s="10"/>
      <c r="K108" s="10"/>
      <c r="L108" s="10"/>
      <c r="M108" s="10"/>
      <c r="N108" s="52"/>
    </row>
    <row r="109" spans="2:14" s="17" customFormat="1">
      <c r="B109" s="181" t="s">
        <v>294</v>
      </c>
      <c r="C109" s="190" t="s">
        <v>2</v>
      </c>
      <c r="D109" s="191">
        <f>IF(D53="","",(D53-C53)/ABS(C53)*100)</f>
        <v>0.40597043490214141</v>
      </c>
      <c r="E109" s="191">
        <f t="shared" ref="E109:M109" si="41">IF(E53="","",(E53-D53)/ABS(D53)*100)</f>
        <v>4.5940561257485442</v>
      </c>
      <c r="F109" s="191">
        <f t="shared" si="41"/>
        <v>-0.52809383256550912</v>
      </c>
      <c r="G109" s="191">
        <f t="shared" si="41"/>
        <v>2.4512644241383081</v>
      </c>
      <c r="H109" s="191">
        <f t="shared" si="41"/>
        <v>2.3784819691391528</v>
      </c>
      <c r="I109" s="191">
        <f t="shared" si="41"/>
        <v>3.4376347627430608</v>
      </c>
      <c r="J109" s="191">
        <f t="shared" si="41"/>
        <v>0.69135635911263282</v>
      </c>
      <c r="K109" s="191">
        <f t="shared" si="41"/>
        <v>-5.304230960047569</v>
      </c>
      <c r="L109" s="191">
        <f t="shared" si="41"/>
        <v>0.65702914599797857</v>
      </c>
      <c r="M109" s="191">
        <f t="shared" si="41"/>
        <v>4.0418009888095652</v>
      </c>
      <c r="N109" s="51"/>
    </row>
    <row r="110" spans="2:14">
      <c r="B110" s="71"/>
      <c r="C110" s="72"/>
      <c r="D110" s="72"/>
      <c r="E110" s="72"/>
      <c r="F110" s="72"/>
      <c r="G110" s="72"/>
      <c r="H110" s="72"/>
      <c r="I110" s="72"/>
      <c r="J110" s="72"/>
      <c r="K110" s="72"/>
      <c r="L110" s="72"/>
      <c r="M110" s="72"/>
      <c r="N110" s="73"/>
    </row>
    <row r="111" spans="2:14">
      <c r="C111" s="45"/>
      <c r="D111" s="45"/>
      <c r="E111" s="45"/>
      <c r="F111" s="45"/>
      <c r="G111" s="45"/>
      <c r="H111" s="45"/>
      <c r="I111" s="45"/>
      <c r="J111" s="45"/>
      <c r="K111" s="45"/>
      <c r="L111" s="45"/>
      <c r="M111" s="45"/>
    </row>
    <row r="112" spans="2:14" s="25" customFormat="1" ht="30" customHeight="1">
      <c r="B112" s="198" t="s">
        <v>61</v>
      </c>
      <c r="C112" s="55"/>
      <c r="D112" s="55"/>
      <c r="E112" s="55"/>
      <c r="F112" s="55"/>
      <c r="G112" s="55"/>
      <c r="H112" s="55"/>
      <c r="I112" s="55"/>
      <c r="J112" s="55"/>
      <c r="K112" s="55"/>
      <c r="L112" s="55"/>
      <c r="M112" s="55"/>
      <c r="N112" s="46"/>
    </row>
    <row r="113" spans="2:14">
      <c r="B113" s="1"/>
      <c r="C113" s="230" t="s">
        <v>99</v>
      </c>
      <c r="D113" s="6"/>
      <c r="E113" s="44"/>
      <c r="F113" s="6"/>
      <c r="G113" s="44"/>
      <c r="H113" s="6"/>
      <c r="I113" s="44"/>
      <c r="J113" s="6"/>
      <c r="K113" s="44"/>
      <c r="L113" s="6"/>
      <c r="M113" s="171" t="s">
        <v>1</v>
      </c>
    </row>
    <row r="114" spans="2:14" s="17" customFormat="1" ht="30" customHeight="1">
      <c r="B114" s="208" t="s">
        <v>3</v>
      </c>
      <c r="C114" s="173" t="str">
        <f t="shared" ref="C114:M114" si="42">C4</f>
        <v>平成２３年度</v>
      </c>
      <c r="D114" s="173" t="str">
        <f t="shared" si="42"/>
        <v>平成２４年度</v>
      </c>
      <c r="E114" s="173" t="str">
        <f t="shared" si="42"/>
        <v>平成２５年度</v>
      </c>
      <c r="F114" s="173" t="str">
        <f t="shared" si="42"/>
        <v>平成２６年度</v>
      </c>
      <c r="G114" s="173" t="str">
        <f t="shared" si="42"/>
        <v>平成２７年度</v>
      </c>
      <c r="H114" s="173" t="str">
        <f t="shared" si="42"/>
        <v>平成２８年度</v>
      </c>
      <c r="I114" s="173" t="str">
        <f t="shared" si="42"/>
        <v>平成２９年度</v>
      </c>
      <c r="J114" s="173" t="str">
        <f t="shared" si="42"/>
        <v>平成３０年度</v>
      </c>
      <c r="K114" s="173" t="str">
        <f t="shared" si="42"/>
        <v>令和元年度</v>
      </c>
      <c r="L114" s="173" t="str">
        <f t="shared" si="42"/>
        <v>令和２年度</v>
      </c>
      <c r="M114" s="173" t="str">
        <f t="shared" si="42"/>
        <v>令和３年度</v>
      </c>
      <c r="N114" s="209" t="s">
        <v>36</v>
      </c>
    </row>
    <row r="115" spans="2:14" s="17" customFormat="1">
      <c r="B115" s="11"/>
      <c r="C115" s="12"/>
      <c r="D115" s="12"/>
      <c r="E115" s="12"/>
      <c r="F115" s="12"/>
      <c r="G115" s="12"/>
      <c r="H115" s="12"/>
      <c r="I115" s="12"/>
      <c r="J115" s="12"/>
      <c r="K115" s="12"/>
      <c r="L115" s="12"/>
      <c r="M115" s="12"/>
      <c r="N115" s="48"/>
    </row>
    <row r="116" spans="2:14" s="17" customFormat="1">
      <c r="B116" s="175" t="s">
        <v>4</v>
      </c>
      <c r="C116" s="191">
        <f t="shared" ref="C116:D135" si="43">IF(C6="","",C6/C$47*100)</f>
        <v>52.72379510828253</v>
      </c>
      <c r="D116" s="191">
        <f t="shared" si="43"/>
        <v>52.977108860207665</v>
      </c>
      <c r="E116" s="191">
        <f t="shared" ref="E116:M116" si="44">IF(E6="","",E6/E$47*100)</f>
        <v>52.437920183992347</v>
      </c>
      <c r="F116" s="191">
        <f t="shared" si="44"/>
        <v>52.432864470151117</v>
      </c>
      <c r="G116" s="191">
        <f t="shared" si="44"/>
        <v>50.608962951139205</v>
      </c>
      <c r="H116" s="191">
        <f t="shared" si="44"/>
        <v>48.38109138119929</v>
      </c>
      <c r="I116" s="191">
        <f t="shared" si="44"/>
        <v>46.932440735761489</v>
      </c>
      <c r="J116" s="191">
        <f t="shared" si="44"/>
        <v>46.497580675430562</v>
      </c>
      <c r="K116" s="191">
        <f t="shared" si="44"/>
        <v>48.927859591075283</v>
      </c>
      <c r="L116" s="191">
        <f t="shared" si="44"/>
        <v>45.100399609518369</v>
      </c>
      <c r="M116" s="191">
        <f t="shared" si="44"/>
        <v>44.98558522120689</v>
      </c>
      <c r="N116" s="210">
        <f>N6</f>
        <v>1</v>
      </c>
    </row>
    <row r="117" spans="2:14" s="17" customFormat="1">
      <c r="B117" s="175" t="s">
        <v>5</v>
      </c>
      <c r="C117" s="191">
        <f t="shared" si="43"/>
        <v>51.548453159070419</v>
      </c>
      <c r="D117" s="191">
        <f t="shared" si="43"/>
        <v>51.699179904434075</v>
      </c>
      <c r="E117" s="191">
        <f t="shared" ref="E117:M117" si="45">IF(E7="","",E7/E$47*100)</f>
        <v>51.176950429551418</v>
      </c>
      <c r="F117" s="191">
        <f t="shared" si="45"/>
        <v>51.244632921964403</v>
      </c>
      <c r="G117" s="191">
        <f t="shared" si="45"/>
        <v>49.391396443333157</v>
      </c>
      <c r="H117" s="191">
        <f t="shared" si="45"/>
        <v>47.146457091141073</v>
      </c>
      <c r="I117" s="191">
        <f t="shared" si="45"/>
        <v>45.732314294241675</v>
      </c>
      <c r="J117" s="191">
        <f t="shared" si="45"/>
        <v>45.418112662026125</v>
      </c>
      <c r="K117" s="191">
        <f t="shared" si="45"/>
        <v>47.684918340698239</v>
      </c>
      <c r="L117" s="191">
        <f t="shared" si="45"/>
        <v>43.677793567430143</v>
      </c>
      <c r="M117" s="191">
        <f t="shared" si="45"/>
        <v>43.627421471201011</v>
      </c>
      <c r="N117" s="210" t="str">
        <f>N7</f>
        <v>(1)</v>
      </c>
    </row>
    <row r="118" spans="2:14" s="17" customFormat="1">
      <c r="B118" s="175" t="s">
        <v>298</v>
      </c>
      <c r="C118" s="191">
        <f t="shared" si="43"/>
        <v>7.7568624681634644</v>
      </c>
      <c r="D118" s="191">
        <f t="shared" si="43"/>
        <v>7.7950726464380224</v>
      </c>
      <c r="E118" s="191">
        <f t="shared" ref="E118:M118" si="46">IF(E8="","",E8/E$47*100)</f>
        <v>7.5987578127551538</v>
      </c>
      <c r="F118" s="191">
        <f t="shared" si="46"/>
        <v>7.7324909364749894</v>
      </c>
      <c r="G118" s="191">
        <f t="shared" si="46"/>
        <v>7.6711139047490633</v>
      </c>
      <c r="H118" s="191">
        <f t="shared" si="46"/>
        <v>7.4073606233370519</v>
      </c>
      <c r="I118" s="191">
        <f t="shared" si="46"/>
        <v>7.1513057594390874</v>
      </c>
      <c r="J118" s="191">
        <f t="shared" si="46"/>
        <v>7.0294774659598627</v>
      </c>
      <c r="K118" s="191">
        <f t="shared" si="46"/>
        <v>7.3913071110348465</v>
      </c>
      <c r="L118" s="191">
        <f t="shared" si="46"/>
        <v>7.1856209753201004</v>
      </c>
      <c r="M118" s="191">
        <f t="shared" si="46"/>
        <v>7.1173381805868434</v>
      </c>
      <c r="N118" s="210" t="str">
        <f t="shared" ref="N118:N130" si="47">N8</f>
        <v>a</v>
      </c>
    </row>
    <row r="119" spans="2:14" s="17" customFormat="1">
      <c r="B119" s="175" t="s">
        <v>78</v>
      </c>
      <c r="C119" s="191">
        <f t="shared" si="43"/>
        <v>1.4887806814934041</v>
      </c>
      <c r="D119" s="191">
        <f t="shared" si="43"/>
        <v>1.4455526809003372</v>
      </c>
      <c r="E119" s="191">
        <f t="shared" ref="E119:M119" si="48">IF(E9="","",E9/E$47*100)</f>
        <v>1.3622656840626848</v>
      </c>
      <c r="F119" s="191">
        <f t="shared" si="48"/>
        <v>1.2401783318768038</v>
      </c>
      <c r="G119" s="191">
        <f t="shared" si="48"/>
        <v>1.1778348292405325</v>
      </c>
      <c r="H119" s="191">
        <f t="shared" si="48"/>
        <v>1.1282513241328851</v>
      </c>
      <c r="I119" s="191">
        <f t="shared" si="48"/>
        <v>1.0381159888505791</v>
      </c>
      <c r="J119" s="191">
        <f t="shared" si="48"/>
        <v>0.96320503571361948</v>
      </c>
      <c r="K119" s="191">
        <f t="shared" si="48"/>
        <v>1.0430401009821018</v>
      </c>
      <c r="L119" s="191">
        <f t="shared" si="48"/>
        <v>1.1099036671067271</v>
      </c>
      <c r="M119" s="191">
        <f t="shared" si="48"/>
        <v>1.1222834138334847</v>
      </c>
      <c r="N119" s="210" t="str">
        <f t="shared" si="47"/>
        <v>b</v>
      </c>
    </row>
    <row r="120" spans="2:14" s="17" customFormat="1">
      <c r="B120" s="175" t="s">
        <v>79</v>
      </c>
      <c r="C120" s="191">
        <f t="shared" si="43"/>
        <v>1.7723731818281752</v>
      </c>
      <c r="D120" s="191">
        <f t="shared" si="43"/>
        <v>1.8585998929740128</v>
      </c>
      <c r="E120" s="191">
        <f t="shared" ref="E120:M120" si="49">IF(E10="","",E10/E$47*100)</f>
        <v>2.0363264918656356</v>
      </c>
      <c r="F120" s="191">
        <f t="shared" si="49"/>
        <v>2.1184164258184208</v>
      </c>
      <c r="G120" s="191">
        <f t="shared" si="49"/>
        <v>1.9977127640062222</v>
      </c>
      <c r="H120" s="191">
        <f t="shared" si="49"/>
        <v>1.6867769329777689</v>
      </c>
      <c r="I120" s="191">
        <f t="shared" si="49"/>
        <v>1.5871011075938162</v>
      </c>
      <c r="J120" s="191">
        <f t="shared" si="49"/>
        <v>1.5710699763121956</v>
      </c>
      <c r="K120" s="191">
        <f t="shared" si="49"/>
        <v>1.5734943493337361</v>
      </c>
      <c r="L120" s="191">
        <f t="shared" si="49"/>
        <v>1.3833681154073059</v>
      </c>
      <c r="M120" s="191">
        <f t="shared" si="49"/>
        <v>1.2988468176965513</v>
      </c>
      <c r="N120" s="210" t="str">
        <f t="shared" si="47"/>
        <v>c</v>
      </c>
    </row>
    <row r="121" spans="2:14" s="17" customFormat="1">
      <c r="B121" s="175" t="s">
        <v>80</v>
      </c>
      <c r="C121" s="191">
        <f t="shared" si="43"/>
        <v>11.608931751394213</v>
      </c>
      <c r="D121" s="191">
        <f t="shared" si="43"/>
        <v>11.698011914818332</v>
      </c>
      <c r="E121" s="191">
        <f t="shared" ref="E121:M121" si="50">IF(E11="","",E11/E$47*100)</f>
        <v>11.338701132275251</v>
      </c>
      <c r="F121" s="191">
        <f t="shared" si="50"/>
        <v>11.270291872156205</v>
      </c>
      <c r="G121" s="191">
        <f t="shared" si="50"/>
        <v>10.610564115478153</v>
      </c>
      <c r="H121" s="191">
        <f t="shared" si="50"/>
        <v>10.129780481522772</v>
      </c>
      <c r="I121" s="191">
        <f t="shared" si="50"/>
        <v>9.8152029095015614</v>
      </c>
      <c r="J121" s="191">
        <f t="shared" si="50"/>
        <v>9.6321424648626301</v>
      </c>
      <c r="K121" s="191">
        <f t="shared" si="50"/>
        <v>10.092795883278066</v>
      </c>
      <c r="L121" s="191">
        <f t="shared" si="50"/>
        <v>9.8423661034276666</v>
      </c>
      <c r="M121" s="191">
        <f t="shared" si="50"/>
        <v>9.7356663484284827</v>
      </c>
      <c r="N121" s="210" t="str">
        <f t="shared" si="47"/>
        <v>d</v>
      </c>
    </row>
    <row r="122" spans="2:14" s="17" customFormat="1">
      <c r="B122" s="175" t="s">
        <v>81</v>
      </c>
      <c r="C122" s="191">
        <f t="shared" si="43"/>
        <v>2.0224819406979355</v>
      </c>
      <c r="D122" s="191">
        <f t="shared" si="43"/>
        <v>2.0370427509360138</v>
      </c>
      <c r="E122" s="191">
        <f t="shared" ref="E122:M122" si="51">IF(E12="","",E12/E$47*100)</f>
        <v>2.219780015892697</v>
      </c>
      <c r="F122" s="191">
        <f t="shared" si="51"/>
        <v>2.1277602001485034</v>
      </c>
      <c r="G122" s="191">
        <f t="shared" si="51"/>
        <v>2.0552406654101905</v>
      </c>
      <c r="H122" s="191">
        <f t="shared" si="51"/>
        <v>1.956000544245774</v>
      </c>
      <c r="I122" s="191">
        <f t="shared" si="51"/>
        <v>1.9061999412833999</v>
      </c>
      <c r="J122" s="191">
        <f t="shared" si="51"/>
        <v>1.8907758947632383</v>
      </c>
      <c r="K122" s="191">
        <f t="shared" si="51"/>
        <v>1.9747021648869156</v>
      </c>
      <c r="L122" s="191">
        <f t="shared" si="51"/>
        <v>2.0023112784237762</v>
      </c>
      <c r="M122" s="191">
        <f t="shared" si="51"/>
        <v>2.0492148295858046</v>
      </c>
      <c r="N122" s="210" t="str">
        <f t="shared" si="47"/>
        <v>e</v>
      </c>
    </row>
    <row r="123" spans="2:14" s="17" customFormat="1">
      <c r="B123" s="175" t="s">
        <v>82</v>
      </c>
      <c r="C123" s="191">
        <f t="shared" si="43"/>
        <v>1.668377717389494</v>
      </c>
      <c r="D123" s="191">
        <f t="shared" si="43"/>
        <v>1.673376868535088</v>
      </c>
      <c r="E123" s="191">
        <f t="shared" ref="E123:M123" si="52">IF(E13="","",E13/E$47*100)</f>
        <v>1.6619979379905232</v>
      </c>
      <c r="F123" s="191">
        <f t="shared" si="52"/>
        <v>1.7116874255677623</v>
      </c>
      <c r="G123" s="191">
        <f t="shared" si="52"/>
        <v>1.720619625813347</v>
      </c>
      <c r="H123" s="191">
        <f t="shared" si="52"/>
        <v>1.6055731537177917</v>
      </c>
      <c r="I123" s="191">
        <f t="shared" si="52"/>
        <v>1.5498140931216486</v>
      </c>
      <c r="J123" s="191">
        <f t="shared" si="52"/>
        <v>1.5378075736038599</v>
      </c>
      <c r="K123" s="191">
        <f t="shared" si="52"/>
        <v>1.627160645921728</v>
      </c>
      <c r="L123" s="191">
        <f t="shared" si="52"/>
        <v>1.5863316057596042</v>
      </c>
      <c r="M123" s="191">
        <f t="shared" si="52"/>
        <v>1.5861547578176074</v>
      </c>
      <c r="N123" s="210" t="str">
        <f t="shared" si="47"/>
        <v>f</v>
      </c>
    </row>
    <row r="124" spans="2:14" s="17" customFormat="1">
      <c r="B124" s="175" t="s">
        <v>83</v>
      </c>
      <c r="C124" s="191">
        <f t="shared" si="43"/>
        <v>6.1779168529280293</v>
      </c>
      <c r="D124" s="191">
        <f t="shared" si="43"/>
        <v>6.3046543326786679</v>
      </c>
      <c r="E124" s="191">
        <f t="shared" ref="E124:M124" si="53">IF(E14="","",E14/E$47*100)</f>
        <v>6.2160067393372724</v>
      </c>
      <c r="F124" s="191">
        <f t="shared" si="53"/>
        <v>6.1196481167820966</v>
      </c>
      <c r="G124" s="191">
        <f t="shared" si="53"/>
        <v>5.5268053747567265</v>
      </c>
      <c r="H124" s="191">
        <f t="shared" si="53"/>
        <v>5.4347463873641626</v>
      </c>
      <c r="I124" s="191">
        <f t="shared" si="53"/>
        <v>5.3217461884997892</v>
      </c>
      <c r="J124" s="191">
        <f t="shared" si="53"/>
        <v>5.3434109931953113</v>
      </c>
      <c r="K124" s="191">
        <f t="shared" si="53"/>
        <v>5.4446297282195006</v>
      </c>
      <c r="L124" s="191">
        <f t="shared" si="53"/>
        <v>4.3770405643535621</v>
      </c>
      <c r="M124" s="191">
        <f t="shared" si="53"/>
        <v>4.4359306585649181</v>
      </c>
      <c r="N124" s="210" t="str">
        <f t="shared" si="47"/>
        <v>g</v>
      </c>
    </row>
    <row r="125" spans="2:14" s="17" customFormat="1">
      <c r="B125" s="175" t="s">
        <v>299</v>
      </c>
      <c r="C125" s="191">
        <f t="shared" si="43"/>
        <v>2.8547920856853342</v>
      </c>
      <c r="D125" s="191">
        <f t="shared" si="43"/>
        <v>2.6561699448727443</v>
      </c>
      <c r="E125" s="191">
        <f t="shared" ref="E125:M125" si="54">IF(E15="","",E15/E$47*100)</f>
        <v>2.7579027282039972</v>
      </c>
      <c r="F125" s="191">
        <f t="shared" si="54"/>
        <v>2.7647985381275206</v>
      </c>
      <c r="G125" s="191">
        <f t="shared" si="54"/>
        <v>2.6574618719643563</v>
      </c>
      <c r="H125" s="191">
        <f t="shared" si="54"/>
        <v>2.6074112463745522</v>
      </c>
      <c r="I125" s="191">
        <f t="shared" si="54"/>
        <v>2.5900196406910916</v>
      </c>
      <c r="J125" s="191">
        <f t="shared" si="54"/>
        <v>2.6530479252619488</v>
      </c>
      <c r="K125" s="191">
        <f t="shared" si="54"/>
        <v>2.7749545223662939</v>
      </c>
      <c r="L125" s="191">
        <f t="shared" si="54"/>
        <v>2.8957277620521809</v>
      </c>
      <c r="M125" s="191">
        <f t="shared" si="54"/>
        <v>2.8439794195523658</v>
      </c>
      <c r="N125" s="210" t="str">
        <f t="shared" si="47"/>
        <v>h</v>
      </c>
    </row>
    <row r="126" spans="2:14" s="17" customFormat="1">
      <c r="B126" s="175" t="s">
        <v>300</v>
      </c>
      <c r="C126" s="191">
        <f t="shared" si="43"/>
        <v>3.4292387811811516</v>
      </c>
      <c r="D126" s="191">
        <f t="shared" si="43"/>
        <v>3.4365114878135117</v>
      </c>
      <c r="E126" s="191">
        <f t="shared" ref="E126:M126" si="55">IF(E16="","",E16/E$47*100)</f>
        <v>3.3689315687601877</v>
      </c>
      <c r="F126" s="191">
        <f t="shared" si="55"/>
        <v>3.4389563298063459</v>
      </c>
      <c r="G126" s="191">
        <f t="shared" si="55"/>
        <v>3.4362325148392743</v>
      </c>
      <c r="H126" s="191">
        <f t="shared" si="55"/>
        <v>3.2025447219287857</v>
      </c>
      <c r="I126" s="191">
        <f t="shared" si="55"/>
        <v>3.0945784193393768</v>
      </c>
      <c r="J126" s="191">
        <f t="shared" si="55"/>
        <v>3.0611772610892523</v>
      </c>
      <c r="K126" s="191">
        <f t="shared" si="55"/>
        <v>3.1920752320569283</v>
      </c>
      <c r="L126" s="191">
        <f t="shared" si="55"/>
        <v>2.8859513089397617</v>
      </c>
      <c r="M126" s="191">
        <f t="shared" si="55"/>
        <v>3.0046113183055936</v>
      </c>
      <c r="N126" s="210" t="str">
        <f t="shared" si="47"/>
        <v>i</v>
      </c>
    </row>
    <row r="127" spans="2:14" s="17" customFormat="1">
      <c r="B127" s="175" t="s">
        <v>301</v>
      </c>
      <c r="C127" s="191">
        <f t="shared" si="43"/>
        <v>1.0915459881800926</v>
      </c>
      <c r="D127" s="191">
        <f t="shared" si="43"/>
        <v>1.0746696291050299</v>
      </c>
      <c r="E127" s="191">
        <f t="shared" ref="E127:M127" si="56">IF(E17="","",E17/E$47*100)</f>
        <v>1.0177248179348313</v>
      </c>
      <c r="F127" s="191">
        <f t="shared" si="56"/>
        <v>1.0379258815007457</v>
      </c>
      <c r="G127" s="191">
        <f t="shared" si="56"/>
        <v>0.96482544334406395</v>
      </c>
      <c r="H127" s="191">
        <f t="shared" si="56"/>
        <v>0.8954070059733501</v>
      </c>
      <c r="I127" s="191">
        <f t="shared" si="56"/>
        <v>0.81983836334616822</v>
      </c>
      <c r="J127" s="191">
        <f t="shared" si="56"/>
        <v>0.78205216475032702</v>
      </c>
      <c r="K127" s="191">
        <f t="shared" si="56"/>
        <v>0.78000069420306217</v>
      </c>
      <c r="L127" s="191">
        <f t="shared" si="56"/>
        <v>0.71418551336227354</v>
      </c>
      <c r="M127" s="191">
        <f t="shared" si="56"/>
        <v>0.64299789774677962</v>
      </c>
      <c r="N127" s="210" t="str">
        <f t="shared" si="47"/>
        <v>j</v>
      </c>
    </row>
    <row r="128" spans="2:14" s="17" customFormat="1">
      <c r="B128" s="175" t="s">
        <v>302</v>
      </c>
      <c r="C128" s="191">
        <f t="shared" si="43"/>
        <v>3.9272711283674449</v>
      </c>
      <c r="D128" s="191">
        <f t="shared" si="43"/>
        <v>3.9408260970726499</v>
      </c>
      <c r="E128" s="191">
        <f t="shared" ref="E128:M128" si="57">IF(E18="","",E18/E$47*100)</f>
        <v>3.8681930399745941</v>
      </c>
      <c r="F128" s="191">
        <f t="shared" si="57"/>
        <v>4.0268983104640945</v>
      </c>
      <c r="G128" s="191">
        <f t="shared" si="57"/>
        <v>3.9658188592373298</v>
      </c>
      <c r="H128" s="191">
        <f t="shared" si="57"/>
        <v>3.8152783647507746</v>
      </c>
      <c r="I128" s="191">
        <f t="shared" si="57"/>
        <v>3.6145186718904085</v>
      </c>
      <c r="J128" s="191">
        <f t="shared" si="57"/>
        <v>3.4638377006595604</v>
      </c>
      <c r="K128" s="191">
        <f t="shared" si="57"/>
        <v>3.4854126914986039</v>
      </c>
      <c r="L128" s="191">
        <f t="shared" si="57"/>
        <v>2.3021865625894771</v>
      </c>
      <c r="M128" s="191">
        <f t="shared" si="57"/>
        <v>2.1329639889196677</v>
      </c>
      <c r="N128" s="210" t="str">
        <f t="shared" si="47"/>
        <v>k</v>
      </c>
    </row>
    <row r="129" spans="2:14" s="17" customFormat="1">
      <c r="B129" s="175" t="s">
        <v>303</v>
      </c>
      <c r="C129" s="191">
        <f t="shared" si="43"/>
        <v>3.3160229629447038</v>
      </c>
      <c r="D129" s="191">
        <f t="shared" si="43"/>
        <v>3.1118050776295956</v>
      </c>
      <c r="E129" s="191">
        <f t="shared" ref="E129:M129" si="58">IF(E19="","",E19/E$47*100)</f>
        <v>3.1896717038443017</v>
      </c>
      <c r="F129" s="191">
        <f t="shared" si="58"/>
        <v>3.2007348220228287</v>
      </c>
      <c r="G129" s="191">
        <f t="shared" si="58"/>
        <v>3.1593128774261605</v>
      </c>
      <c r="H129" s="191">
        <f t="shared" si="58"/>
        <v>2.9888885560536456</v>
      </c>
      <c r="I129" s="191">
        <f t="shared" si="58"/>
        <v>2.9623093524353052</v>
      </c>
      <c r="J129" s="191">
        <f t="shared" si="58"/>
        <v>3.0794261043889102</v>
      </c>
      <c r="K129" s="191">
        <f t="shared" si="58"/>
        <v>3.4985756615339638</v>
      </c>
      <c r="L129" s="191">
        <f t="shared" si="58"/>
        <v>3.2311778055778144</v>
      </c>
      <c r="M129" s="191">
        <f t="shared" si="58"/>
        <v>3.320172695163877</v>
      </c>
      <c r="N129" s="210" t="str">
        <f t="shared" si="47"/>
        <v>l</v>
      </c>
    </row>
    <row r="130" spans="2:14" s="17" customFormat="1">
      <c r="B130" s="175" t="s">
        <v>354</v>
      </c>
      <c r="C130" s="191">
        <f t="shared" si="43"/>
        <v>4.4338576188169831</v>
      </c>
      <c r="D130" s="191">
        <f t="shared" si="43"/>
        <v>4.6668865806600781</v>
      </c>
      <c r="E130" s="191">
        <f t="shared" ref="E130:M130" si="59">IF(E20="","",E20/E$47*100)</f>
        <v>4.5406907566542882</v>
      </c>
      <c r="F130" s="191">
        <f t="shared" si="59"/>
        <v>4.4548457312180867</v>
      </c>
      <c r="G130" s="191">
        <f t="shared" si="59"/>
        <v>4.4478535970677378</v>
      </c>
      <c r="H130" s="191">
        <f t="shared" si="59"/>
        <v>4.2884377487617629</v>
      </c>
      <c r="I130" s="191">
        <f t="shared" si="59"/>
        <v>4.2815638582494442</v>
      </c>
      <c r="J130" s="191">
        <f t="shared" si="59"/>
        <v>4.4106821014654107</v>
      </c>
      <c r="K130" s="191">
        <f t="shared" si="59"/>
        <v>4.8067695553824938</v>
      </c>
      <c r="L130" s="191">
        <f t="shared" si="59"/>
        <v>4.1616223051098906</v>
      </c>
      <c r="M130" s="231">
        <f t="shared" si="59"/>
        <v>4.3372611449990357</v>
      </c>
      <c r="N130" s="210" t="str">
        <f t="shared" si="47"/>
        <v>m</v>
      </c>
    </row>
    <row r="131" spans="2:14" s="17" customFormat="1">
      <c r="B131" s="175" t="s">
        <v>32</v>
      </c>
      <c r="C131" s="70"/>
      <c r="D131" s="70"/>
      <c r="E131" s="70"/>
      <c r="F131" s="70"/>
      <c r="G131" s="70"/>
      <c r="H131" s="70"/>
      <c r="I131" s="70"/>
      <c r="J131" s="70"/>
      <c r="K131" s="70"/>
      <c r="L131" s="70"/>
      <c r="M131" s="104"/>
      <c r="N131" s="49"/>
    </row>
    <row r="132" spans="2:14" s="17" customFormat="1">
      <c r="B132" s="175" t="s">
        <v>304</v>
      </c>
      <c r="C132" s="191">
        <f t="shared" si="43"/>
        <v>43.144100672406296</v>
      </c>
      <c r="D132" s="191">
        <f t="shared" si="43"/>
        <v>43.221932461331534</v>
      </c>
      <c r="E132" s="191">
        <f t="shared" ref="E132:M132" si="60">IF(E22="","",E22/E$47*100)</f>
        <v>42.919877092747093</v>
      </c>
      <c r="F132" s="191">
        <f t="shared" si="60"/>
        <v>43.042652476400576</v>
      </c>
      <c r="G132" s="191">
        <f t="shared" si="60"/>
        <v>41.529778682405336</v>
      </c>
      <c r="H132" s="191">
        <f t="shared" si="60"/>
        <v>39.616532896974299</v>
      </c>
      <c r="I132" s="191">
        <f t="shared" si="60"/>
        <v>38.54819085425688</v>
      </c>
      <c r="J132" s="191">
        <f t="shared" si="60"/>
        <v>38.372919315243529</v>
      </c>
      <c r="K132" s="191">
        <f t="shared" si="60"/>
        <v>40.274911745769145</v>
      </c>
      <c r="L132" s="191">
        <f t="shared" si="60"/>
        <v>36.455456846207504</v>
      </c>
      <c r="M132" s="231">
        <f t="shared" si="60"/>
        <v>36.564744225858185</v>
      </c>
      <c r="N132" s="210"/>
    </row>
    <row r="133" spans="2:14" s="17" customFormat="1">
      <c r="B133" s="175" t="s">
        <v>305</v>
      </c>
      <c r="C133" s="191">
        <f t="shared" si="43"/>
        <v>8.4043524866641306</v>
      </c>
      <c r="D133" s="191">
        <f t="shared" si="43"/>
        <v>8.4772474431025504</v>
      </c>
      <c r="E133" s="191">
        <f t="shared" ref="E133:M133" si="61">IF(E23="","",E23/E$47*100)</f>
        <v>8.2570733368043268</v>
      </c>
      <c r="F133" s="191">
        <f t="shared" si="61"/>
        <v>8.201980445563823</v>
      </c>
      <c r="G133" s="191">
        <f t="shared" si="61"/>
        <v>7.8616177609278219</v>
      </c>
      <c r="H133" s="191">
        <f t="shared" si="61"/>
        <v>7.5299241941667772</v>
      </c>
      <c r="I133" s="191">
        <f t="shared" si="61"/>
        <v>7.1841234399847975</v>
      </c>
      <c r="J133" s="191">
        <f t="shared" si="61"/>
        <v>7.0451933467825967</v>
      </c>
      <c r="K133" s="191">
        <f t="shared" si="61"/>
        <v>7.4100065949290919</v>
      </c>
      <c r="L133" s="191">
        <f t="shared" si="61"/>
        <v>7.2223367212226384</v>
      </c>
      <c r="M133" s="231">
        <f t="shared" si="61"/>
        <v>7.0626772453428268</v>
      </c>
      <c r="N133" s="210"/>
    </row>
    <row r="134" spans="2:14" s="17" customFormat="1">
      <c r="B134" s="8"/>
      <c r="C134" s="70"/>
      <c r="D134" s="70"/>
      <c r="E134" s="70"/>
      <c r="F134" s="70"/>
      <c r="G134" s="70"/>
      <c r="H134" s="70"/>
      <c r="I134" s="70"/>
      <c r="J134" s="70"/>
      <c r="K134" s="70"/>
      <c r="L134" s="70"/>
      <c r="M134" s="104"/>
      <c r="N134" s="50"/>
    </row>
    <row r="135" spans="2:14" s="17" customFormat="1">
      <c r="B135" s="175" t="s">
        <v>306</v>
      </c>
      <c r="C135" s="191">
        <f t="shared" si="43"/>
        <v>1.1753419492121062</v>
      </c>
      <c r="D135" s="191">
        <f t="shared" si="43"/>
        <v>1.2779289557735833</v>
      </c>
      <c r="E135" s="191">
        <f t="shared" ref="E135:M135" si="62">IF(E25="","",E25/E$47*100)</f>
        <v>1.2609697544409262</v>
      </c>
      <c r="F135" s="191">
        <f t="shared" si="62"/>
        <v>1.1882315481867134</v>
      </c>
      <c r="G135" s="191">
        <f t="shared" si="62"/>
        <v>1.2175665078060478</v>
      </c>
      <c r="H135" s="191">
        <f t="shared" si="62"/>
        <v>1.2346342900582155</v>
      </c>
      <c r="I135" s="191">
        <f t="shared" si="62"/>
        <v>1.2001264415198103</v>
      </c>
      <c r="J135" s="191">
        <f t="shared" si="62"/>
        <v>1.0794680134044374</v>
      </c>
      <c r="K135" s="191">
        <f t="shared" si="62"/>
        <v>1.2429412503770452</v>
      </c>
      <c r="L135" s="191">
        <f t="shared" si="62"/>
        <v>1.4226060420882312</v>
      </c>
      <c r="M135" s="231">
        <f t="shared" si="62"/>
        <v>1.3581637500058787</v>
      </c>
      <c r="N135" s="210" t="str">
        <f t="shared" ref="N135" si="63">N25</f>
        <v>(2)</v>
      </c>
    </row>
    <row r="136" spans="2:14" s="17" customFormat="1">
      <c r="B136" s="8"/>
      <c r="C136" s="70"/>
      <c r="D136" s="70"/>
      <c r="E136" s="70"/>
      <c r="F136" s="70"/>
      <c r="G136" s="70"/>
      <c r="H136" s="70"/>
      <c r="I136" s="70"/>
      <c r="J136" s="70"/>
      <c r="K136" s="70"/>
      <c r="L136" s="70"/>
      <c r="M136" s="104"/>
      <c r="N136" s="53"/>
    </row>
    <row r="137" spans="2:14" s="17" customFormat="1">
      <c r="B137" s="175" t="s">
        <v>307</v>
      </c>
      <c r="C137" s="191">
        <f t="shared" ref="C137:D154" si="64">IF(C27="","",C27/C$47*100)</f>
        <v>14.880278635893958</v>
      </c>
      <c r="D137" s="191">
        <f t="shared" si="64"/>
        <v>14.77481703151334</v>
      </c>
      <c r="E137" s="191">
        <f t="shared" ref="E137:M137" si="65">IF(E27="","",E27/E$47*100)</f>
        <v>14.30337667077603</v>
      </c>
      <c r="F137" s="191">
        <f t="shared" si="65"/>
        <v>14.648392238097266</v>
      </c>
      <c r="G137" s="191">
        <f t="shared" si="65"/>
        <v>14.469841103028729</v>
      </c>
      <c r="H137" s="191">
        <f t="shared" si="65"/>
        <v>13.9678921459825</v>
      </c>
      <c r="I137" s="191">
        <f t="shared" si="65"/>
        <v>13.668964446042311</v>
      </c>
      <c r="J137" s="191">
        <f t="shared" si="65"/>
        <v>13.708945571472025</v>
      </c>
      <c r="K137" s="191">
        <f t="shared" si="65"/>
        <v>14.793076155542551</v>
      </c>
      <c r="L137" s="191">
        <f t="shared" si="65"/>
        <v>14.42391949775454</v>
      </c>
      <c r="M137" s="231">
        <f t="shared" si="65"/>
        <v>14.701969157546714</v>
      </c>
      <c r="N137" s="210">
        <f t="shared" ref="N137" si="66">N27</f>
        <v>2</v>
      </c>
    </row>
    <row r="138" spans="2:14" s="17" customFormat="1">
      <c r="B138" s="8"/>
      <c r="C138" s="70"/>
      <c r="D138" s="70"/>
      <c r="E138" s="70"/>
      <c r="F138" s="70"/>
      <c r="G138" s="70"/>
      <c r="H138" s="70"/>
      <c r="I138" s="70"/>
      <c r="J138" s="70"/>
      <c r="K138" s="70"/>
      <c r="L138" s="70"/>
      <c r="M138" s="104"/>
      <c r="N138" s="53"/>
    </row>
    <row r="139" spans="2:14" s="17" customFormat="1">
      <c r="B139" s="175" t="s">
        <v>308</v>
      </c>
      <c r="C139" s="191">
        <f t="shared" si="64"/>
        <v>20.166512660998105</v>
      </c>
      <c r="D139" s="191">
        <f t="shared" si="64"/>
        <v>22.707426414336769</v>
      </c>
      <c r="E139" s="191">
        <f t="shared" ref="E139:M139" si="67">IF(E29="","",E29/E$47*100)</f>
        <v>22.088091494967038</v>
      </c>
      <c r="F139" s="191">
        <f t="shared" si="67"/>
        <v>22.920559639675432</v>
      </c>
      <c r="G139" s="191">
        <f t="shared" si="67"/>
        <v>22.475749548154397</v>
      </c>
      <c r="H139" s="191">
        <f t="shared" si="67"/>
        <v>23.079702050702195</v>
      </c>
      <c r="I139" s="191">
        <f t="shared" si="67"/>
        <v>23.838173428498028</v>
      </c>
      <c r="J139" s="191">
        <f t="shared" si="67"/>
        <v>28.318969517178203</v>
      </c>
      <c r="K139" s="191">
        <f t="shared" si="67"/>
        <v>25.623426126772237</v>
      </c>
      <c r="L139" s="191">
        <f t="shared" si="67"/>
        <v>23.793136497541234</v>
      </c>
      <c r="M139" s="231">
        <f t="shared" si="67"/>
        <v>22.332631014584088</v>
      </c>
      <c r="N139" s="210">
        <f t="shared" ref="N139:N154" si="68">N29</f>
        <v>3</v>
      </c>
    </row>
    <row r="140" spans="2:14" s="17" customFormat="1">
      <c r="B140" s="175" t="s">
        <v>6</v>
      </c>
      <c r="C140" s="191">
        <f t="shared" si="64"/>
        <v>20.157985166156241</v>
      </c>
      <c r="D140" s="191">
        <f t="shared" si="64"/>
        <v>22.568975944578497</v>
      </c>
      <c r="E140" s="191">
        <f t="shared" ref="E140:M140" si="69">IF(E30="","",E30/E$47*100)</f>
        <v>22.114994453568123</v>
      </c>
      <c r="F140" s="191">
        <f t="shared" si="69"/>
        <v>23.01549289815631</v>
      </c>
      <c r="G140" s="191">
        <f t="shared" si="69"/>
        <v>22.188940366294847</v>
      </c>
      <c r="H140" s="191">
        <f t="shared" si="69"/>
        <v>23.107491788493391</v>
      </c>
      <c r="I140" s="191">
        <f t="shared" si="69"/>
        <v>23.98898152470224</v>
      </c>
      <c r="J140" s="191">
        <f t="shared" si="69"/>
        <v>28.354154668675839</v>
      </c>
      <c r="K140" s="191">
        <f t="shared" si="69"/>
        <v>25.536357418757465</v>
      </c>
      <c r="L140" s="191">
        <f t="shared" si="69"/>
        <v>23.556628002836373</v>
      </c>
      <c r="M140" s="231">
        <f t="shared" si="69"/>
        <v>23.443156860070825</v>
      </c>
      <c r="N140" s="210" t="str">
        <f t="shared" si="68"/>
        <v>(1)</v>
      </c>
    </row>
    <row r="141" spans="2:14" s="17" customFormat="1">
      <c r="B141" s="175" t="s">
        <v>24</v>
      </c>
      <c r="C141" s="191">
        <f t="shared" si="64"/>
        <v>15.658825590745536</v>
      </c>
      <c r="D141" s="191">
        <f t="shared" si="64"/>
        <v>17.986960627493815</v>
      </c>
      <c r="E141" s="191">
        <f t="shared" ref="E141:M141" si="70">IF(E31="","",E31/E$47*100)</f>
        <v>17.436611889430235</v>
      </c>
      <c r="F141" s="191">
        <f t="shared" si="70"/>
        <v>18.173410992752377</v>
      </c>
      <c r="G141" s="191">
        <f t="shared" si="70"/>
        <v>17.692171942247043</v>
      </c>
      <c r="H141" s="191">
        <f t="shared" si="70"/>
        <v>18.735444222567647</v>
      </c>
      <c r="I141" s="191">
        <f t="shared" si="70"/>
        <v>19.777766143321209</v>
      </c>
      <c r="J141" s="191">
        <f t="shared" si="70"/>
        <v>23.897764107967756</v>
      </c>
      <c r="K141" s="191">
        <f t="shared" si="70"/>
        <v>20.893324455356144</v>
      </c>
      <c r="L141" s="191">
        <f t="shared" si="70"/>
        <v>18.833147892994198</v>
      </c>
      <c r="M141" s="231">
        <f t="shared" si="70"/>
        <v>18.977773492797315</v>
      </c>
      <c r="N141" s="210" t="str">
        <f t="shared" si="68"/>
        <v>a</v>
      </c>
    </row>
    <row r="142" spans="2:14" s="17" customFormat="1">
      <c r="B142" s="175" t="s">
        <v>25</v>
      </c>
      <c r="C142" s="191">
        <f t="shared" si="64"/>
        <v>3.2613936991140067</v>
      </c>
      <c r="D142" s="191">
        <f t="shared" si="64"/>
        <v>3.159981338651173</v>
      </c>
      <c r="E142" s="191">
        <f t="shared" ref="E142:M142" si="71">IF(E32="","",E32/E$47*100)</f>
        <v>3.443095794738432</v>
      </c>
      <c r="F142" s="191">
        <f t="shared" si="71"/>
        <v>3.212110963136062</v>
      </c>
      <c r="G142" s="191">
        <f t="shared" si="71"/>
        <v>3.1046849176267868</v>
      </c>
      <c r="H142" s="191">
        <f t="shared" si="71"/>
        <v>3.1753925841821533</v>
      </c>
      <c r="I142" s="191">
        <f t="shared" si="71"/>
        <v>2.9576078453178618</v>
      </c>
      <c r="J142" s="191">
        <f t="shared" si="71"/>
        <v>2.8268897454395736</v>
      </c>
      <c r="K142" s="191">
        <f t="shared" si="71"/>
        <v>3.165211529050687</v>
      </c>
      <c r="L142" s="191">
        <f t="shared" si="71"/>
        <v>3.0401406271918949</v>
      </c>
      <c r="M142" s="191">
        <f t="shared" si="71"/>
        <v>3.1570834646261798</v>
      </c>
      <c r="N142" s="210" t="str">
        <f t="shared" si="68"/>
        <v>(a)</v>
      </c>
    </row>
    <row r="143" spans="2:14" s="17" customFormat="1">
      <c r="B143" s="175" t="s">
        <v>26</v>
      </c>
      <c r="C143" s="191">
        <f t="shared" si="64"/>
        <v>12.39743189163153</v>
      </c>
      <c r="D143" s="191">
        <f t="shared" si="64"/>
        <v>14.82697928884264</v>
      </c>
      <c r="E143" s="191">
        <f t="shared" ref="E143:M143" si="72">IF(E33="","",E33/E$47*100)</f>
        <v>13.993516094691808</v>
      </c>
      <c r="F143" s="191">
        <f t="shared" si="72"/>
        <v>14.961300029616314</v>
      </c>
      <c r="G143" s="191">
        <f t="shared" si="72"/>
        <v>14.587487024620257</v>
      </c>
      <c r="H143" s="191">
        <f t="shared" si="72"/>
        <v>15.560051638385497</v>
      </c>
      <c r="I143" s="191">
        <f t="shared" si="72"/>
        <v>16.820158298003346</v>
      </c>
      <c r="J143" s="191">
        <f t="shared" si="72"/>
        <v>21.070874362528183</v>
      </c>
      <c r="K143" s="191">
        <f t="shared" si="72"/>
        <v>17.728112926305457</v>
      </c>
      <c r="L143" s="191">
        <f t="shared" si="72"/>
        <v>15.793007265802302</v>
      </c>
      <c r="M143" s="191">
        <f t="shared" si="72"/>
        <v>15.820690028171134</v>
      </c>
      <c r="N143" s="210" t="str">
        <f t="shared" si="68"/>
        <v>(b)</v>
      </c>
    </row>
    <row r="144" spans="2:14" s="17" customFormat="1">
      <c r="B144" s="175" t="s">
        <v>27</v>
      </c>
      <c r="C144" s="191">
        <f t="shared" si="64"/>
        <v>4.4991595754107019</v>
      </c>
      <c r="D144" s="191">
        <f t="shared" si="64"/>
        <v>4.5820153170846822</v>
      </c>
      <c r="E144" s="191">
        <f t="shared" ref="E144:M144" si="73">IF(E34="","",E34/E$47*100)</f>
        <v>4.6783825641378858</v>
      </c>
      <c r="F144" s="191">
        <f t="shared" si="73"/>
        <v>4.8420819054039352</v>
      </c>
      <c r="G144" s="191">
        <f t="shared" si="73"/>
        <v>4.4967684240478025</v>
      </c>
      <c r="H144" s="191">
        <f t="shared" si="73"/>
        <v>4.3720475659257394</v>
      </c>
      <c r="I144" s="191">
        <f t="shared" si="73"/>
        <v>4.2112153813810336</v>
      </c>
      <c r="J144" s="191">
        <f t="shared" si="73"/>
        <v>4.4563905607080869</v>
      </c>
      <c r="K144" s="191">
        <f t="shared" si="73"/>
        <v>4.6430329634013212</v>
      </c>
      <c r="L144" s="191">
        <f t="shared" si="73"/>
        <v>4.7234801098421739</v>
      </c>
      <c r="M144" s="191">
        <f t="shared" si="73"/>
        <v>4.4653833672735139</v>
      </c>
      <c r="N144" s="210" t="str">
        <f t="shared" si="68"/>
        <v>b</v>
      </c>
    </row>
    <row r="145" spans="2:14" s="17" customFormat="1">
      <c r="B145" s="175" t="s">
        <v>25</v>
      </c>
      <c r="C145" s="191">
        <f t="shared" si="64"/>
        <v>7.8879327287250667E-3</v>
      </c>
      <c r="D145" s="191">
        <f t="shared" si="64"/>
        <v>1.3361695264093443E-2</v>
      </c>
      <c r="E145" s="191">
        <f t="shared" ref="E145:M145" si="74">IF(E35="","",E35/E$47*100)</f>
        <v>1.8236063104657339E-2</v>
      </c>
      <c r="F145" s="191">
        <f t="shared" si="74"/>
        <v>3.1648680220635779E-2</v>
      </c>
      <c r="G145" s="191">
        <f t="shared" si="74"/>
        <v>1.4759959192616601E-2</v>
      </c>
      <c r="H145" s="191">
        <f t="shared" si="74"/>
        <v>4.3308682271987905E-4</v>
      </c>
      <c r="I145" s="191">
        <f t="shared" si="74"/>
        <v>1.8689941874280771E-3</v>
      </c>
      <c r="J145" s="191">
        <f t="shared" si="74"/>
        <v>6.5626755083943525E-4</v>
      </c>
      <c r="K145" s="191">
        <f t="shared" si="74"/>
        <v>2.224383051472224E-3</v>
      </c>
      <c r="L145" s="191">
        <f t="shared" si="74"/>
        <v>1.3331526971480621E-2</v>
      </c>
      <c r="M145" s="191">
        <f t="shared" si="74"/>
        <v>8.394903799575788E-3</v>
      </c>
      <c r="N145" s="210" t="str">
        <f t="shared" si="68"/>
        <v>(a)</v>
      </c>
    </row>
    <row r="146" spans="2:14" s="17" customFormat="1">
      <c r="B146" s="175" t="s">
        <v>26</v>
      </c>
      <c r="C146" s="191">
        <f t="shared" si="64"/>
        <v>1.082512173331992</v>
      </c>
      <c r="D146" s="191">
        <f t="shared" si="64"/>
        <v>1.0352201839199613</v>
      </c>
      <c r="E146" s="191">
        <f t="shared" ref="E146:M146" si="75">IF(E36="","",E36/E$47*100)</f>
        <v>1.0461400354275239</v>
      </c>
      <c r="F146" s="191">
        <f t="shared" si="75"/>
        <v>0.93671657213604687</v>
      </c>
      <c r="G146" s="191">
        <f t="shared" si="75"/>
        <v>1.0015084653509028</v>
      </c>
      <c r="H146" s="191">
        <f t="shared" si="75"/>
        <v>0.98225294411820574</v>
      </c>
      <c r="I146" s="191">
        <f t="shared" si="75"/>
        <v>1.035202215303719</v>
      </c>
      <c r="J146" s="191">
        <f t="shared" si="75"/>
        <v>1.1101168593752195</v>
      </c>
      <c r="K146" s="191">
        <f t="shared" si="75"/>
        <v>1.0795468711730223</v>
      </c>
      <c r="L146" s="191">
        <f t="shared" si="75"/>
        <v>1.1083543274857173</v>
      </c>
      <c r="M146" s="191">
        <f t="shared" si="75"/>
        <v>1.0874574963904264</v>
      </c>
      <c r="N146" s="210" t="str">
        <f t="shared" si="68"/>
        <v>(b)</v>
      </c>
    </row>
    <row r="147" spans="2:14" s="17" customFormat="1">
      <c r="B147" s="175" t="s">
        <v>309</v>
      </c>
      <c r="C147" s="191">
        <f t="shared" si="64"/>
        <v>3.4087594693499854</v>
      </c>
      <c r="D147" s="191">
        <f t="shared" si="64"/>
        <v>3.5334334379006274</v>
      </c>
      <c r="E147" s="191">
        <f t="shared" ref="E147:M147" si="76">IF(E37="","",E37/E$47*100)</f>
        <v>3.6140064656057049</v>
      </c>
      <c r="F147" s="191">
        <f t="shared" si="76"/>
        <v>3.8737166530472531</v>
      </c>
      <c r="G147" s="191">
        <f t="shared" si="76"/>
        <v>3.4804999995042838</v>
      </c>
      <c r="H147" s="191">
        <f t="shared" si="76"/>
        <v>3.3893615349848139</v>
      </c>
      <c r="I147" s="191">
        <f t="shared" si="76"/>
        <v>3.1741441718898864</v>
      </c>
      <c r="J147" s="191">
        <f t="shared" si="76"/>
        <v>3.3456174337820284</v>
      </c>
      <c r="K147" s="191">
        <f t="shared" si="76"/>
        <v>3.5612617091768266</v>
      </c>
      <c r="L147" s="191">
        <f t="shared" si="76"/>
        <v>3.6017942553849762</v>
      </c>
      <c r="M147" s="191">
        <f t="shared" si="76"/>
        <v>3.3695309670835116</v>
      </c>
      <c r="N147" s="210" t="str">
        <f t="shared" si="68"/>
        <v>(c)</v>
      </c>
    </row>
    <row r="148" spans="2:14" s="17" customFormat="1">
      <c r="B148" s="175" t="s">
        <v>310</v>
      </c>
      <c r="C148" s="190">
        <f t="shared" si="64"/>
        <v>8.5274948418649354E-3</v>
      </c>
      <c r="D148" s="190">
        <f t="shared" si="64"/>
        <v>0.13845046975827249</v>
      </c>
      <c r="E148" s="190">
        <f t="shared" ref="E148:M148" si="77">IF(E38="","",E38/E$47*100)</f>
        <v>-2.690295860108682E-2</v>
      </c>
      <c r="F148" s="190">
        <f t="shared" si="77"/>
        <v>-9.4933258480881244E-2</v>
      </c>
      <c r="G148" s="190">
        <f t="shared" si="77"/>
        <v>0.28680918185955162</v>
      </c>
      <c r="H148" s="190">
        <f t="shared" si="77"/>
        <v>-2.7789737791192239E-2</v>
      </c>
      <c r="I148" s="190">
        <f t="shared" si="77"/>
        <v>-0.15080809620421209</v>
      </c>
      <c r="J148" s="190">
        <f t="shared" si="77"/>
        <v>-3.5185151497637096E-2</v>
      </c>
      <c r="K148" s="190">
        <f t="shared" si="77"/>
        <v>8.7068708014769902E-2</v>
      </c>
      <c r="L148" s="190">
        <f t="shared" si="77"/>
        <v>0.2365084947048616</v>
      </c>
      <c r="M148" s="190">
        <f t="shared" si="77"/>
        <v>-1.1105258454867399</v>
      </c>
      <c r="N148" s="210" t="str">
        <f t="shared" si="68"/>
        <v>(2)</v>
      </c>
    </row>
    <row r="149" spans="2:14" s="17" customFormat="1">
      <c r="B149" s="175" t="s">
        <v>28</v>
      </c>
      <c r="C149" s="190">
        <f t="shared" si="64"/>
        <v>2.8247326663677604E-3</v>
      </c>
      <c r="D149" s="190">
        <f t="shared" si="64"/>
        <v>0.14143003510457677</v>
      </c>
      <c r="E149" s="190">
        <f t="shared" ref="E149:M149" si="78">IF(E39="","",E39/E$47*100)</f>
        <v>-3.5519021865865683E-2</v>
      </c>
      <c r="F149" s="190">
        <f t="shared" si="78"/>
        <v>-0.10744701370543797</v>
      </c>
      <c r="G149" s="190">
        <f t="shared" si="78"/>
        <v>0.29259667215590085</v>
      </c>
      <c r="H149" s="190">
        <f t="shared" si="78"/>
        <v>-1.203018951999664E-4</v>
      </c>
      <c r="I149" s="190">
        <f t="shared" si="78"/>
        <v>-0.15954941684479187</v>
      </c>
      <c r="J149" s="190">
        <f t="shared" si="78"/>
        <v>-2.9762309103858603E-2</v>
      </c>
      <c r="K149" s="190">
        <f t="shared" si="78"/>
        <v>8.4942100042483273E-2</v>
      </c>
      <c r="L149" s="190">
        <f t="shared" si="78"/>
        <v>0.24515597165933553</v>
      </c>
      <c r="M149" s="190">
        <f t="shared" si="78"/>
        <v>-1.1026130019893805</v>
      </c>
      <c r="N149" s="210" t="str">
        <f t="shared" si="68"/>
        <v>a</v>
      </c>
    </row>
    <row r="150" spans="2:14" s="17" customFormat="1">
      <c r="B150" s="304" t="s">
        <v>311</v>
      </c>
      <c r="C150" s="190">
        <f t="shared" si="64"/>
        <v>5.7027621754971759E-3</v>
      </c>
      <c r="D150" s="190">
        <f t="shared" si="64"/>
        <v>-2.979565346304286E-3</v>
      </c>
      <c r="E150" s="190">
        <f t="shared" ref="E150:M150" si="79">IF(E40="","",E40/E$47*100)</f>
        <v>8.6160632647788674E-3</v>
      </c>
      <c r="F150" s="190">
        <f t="shared" si="79"/>
        <v>1.2513755224556717E-2</v>
      </c>
      <c r="G150" s="190">
        <f t="shared" si="79"/>
        <v>-5.7874902963492457E-3</v>
      </c>
      <c r="H150" s="190">
        <f t="shared" si="79"/>
        <v>-2.7669435895992273E-2</v>
      </c>
      <c r="I150" s="190">
        <f t="shared" si="79"/>
        <v>8.7413206405797649E-3</v>
      </c>
      <c r="J150" s="190">
        <f t="shared" si="79"/>
        <v>-5.4228423937784922E-3</v>
      </c>
      <c r="K150" s="190">
        <f t="shared" si="79"/>
        <v>2.1266079722866314E-3</v>
      </c>
      <c r="L150" s="190">
        <f t="shared" si="79"/>
        <v>-8.6474769544739177E-3</v>
      </c>
      <c r="M150" s="190">
        <f t="shared" si="79"/>
        <v>-7.9128434973592503E-3</v>
      </c>
      <c r="N150" s="210" t="str">
        <f t="shared" si="68"/>
        <v>b</v>
      </c>
    </row>
    <row r="151" spans="2:14" s="17" customFormat="1">
      <c r="B151" s="9"/>
      <c r="C151" s="110"/>
      <c r="D151" s="110"/>
      <c r="E151" s="110"/>
      <c r="F151" s="110"/>
      <c r="G151" s="110"/>
      <c r="H151" s="110"/>
      <c r="I151" s="110"/>
      <c r="J151" s="110"/>
      <c r="K151" s="110"/>
      <c r="L151" s="110"/>
      <c r="M151" s="110"/>
      <c r="N151" s="51"/>
    </row>
    <row r="152" spans="2:14" s="17" customFormat="1">
      <c r="B152" s="213" t="s">
        <v>312</v>
      </c>
      <c r="C152" s="226">
        <f t="shared" si="64"/>
        <v>12.229413594825409</v>
      </c>
      <c r="D152" s="226">
        <f t="shared" si="64"/>
        <v>9.5406476939422244</v>
      </c>
      <c r="E152" s="226">
        <f t="shared" ref="E152:M152" si="80">IF(E42="","",E42/E$47*100)</f>
        <v>11.170611650264588</v>
      </c>
      <c r="F152" s="226">
        <f t="shared" si="80"/>
        <v>9.9981836520761913</v>
      </c>
      <c r="G152" s="226">
        <f t="shared" si="80"/>
        <v>12.445446397677667</v>
      </c>
      <c r="H152" s="226">
        <f t="shared" si="80"/>
        <v>14.571314422116011</v>
      </c>
      <c r="I152" s="226">
        <f t="shared" si="80"/>
        <v>15.560421389698172</v>
      </c>
      <c r="J152" s="226">
        <f t="shared" si="80"/>
        <v>11.474504235919204</v>
      </c>
      <c r="K152" s="226">
        <f t="shared" si="80"/>
        <v>10.655638126609928</v>
      </c>
      <c r="L152" s="226">
        <f t="shared" si="80"/>
        <v>16.682544395185854</v>
      </c>
      <c r="M152" s="226">
        <f t="shared" si="80"/>
        <v>17.979814606662309</v>
      </c>
      <c r="N152" s="210">
        <f t="shared" si="68"/>
        <v>4</v>
      </c>
    </row>
    <row r="153" spans="2:14" s="17" customFormat="1">
      <c r="B153" s="175" t="s">
        <v>313</v>
      </c>
      <c r="C153" s="191">
        <f t="shared" si="64"/>
        <v>14.959411123184326</v>
      </c>
      <c r="D153" s="191">
        <f t="shared" si="64"/>
        <v>12.569236822077706</v>
      </c>
      <c r="E153" s="191">
        <f t="shared" ref="E153:M153" si="81">IF(E43="","",E43/E$47*100)</f>
        <v>13.627307989822878</v>
      </c>
      <c r="F153" s="191">
        <f t="shared" si="81"/>
        <v>13.418580255032634</v>
      </c>
      <c r="G153" s="191">
        <f t="shared" si="81"/>
        <v>15.238932880975492</v>
      </c>
      <c r="H153" s="191">
        <f t="shared" si="81"/>
        <v>12.510964013973789</v>
      </c>
      <c r="I153" s="191">
        <f t="shared" si="81"/>
        <v>14.98991381615064</v>
      </c>
      <c r="J153" s="191">
        <f t="shared" si="81"/>
        <v>15.331169876352286</v>
      </c>
      <c r="K153" s="191">
        <f t="shared" si="81"/>
        <v>12.536219555895814</v>
      </c>
      <c r="L153" s="191">
        <f t="shared" si="81"/>
        <v>16.7238841391821</v>
      </c>
      <c r="M153" s="191">
        <f t="shared" si="81"/>
        <v>20.395665690004655</v>
      </c>
      <c r="N153" s="210" t="str">
        <f t="shared" si="68"/>
        <v>(1)</v>
      </c>
    </row>
    <row r="154" spans="2:14" s="17" customFormat="1">
      <c r="B154" s="175" t="s">
        <v>314</v>
      </c>
      <c r="C154" s="190">
        <f t="shared" si="64"/>
        <v>-2.7299975283589171</v>
      </c>
      <c r="D154" s="190">
        <f t="shared" si="64"/>
        <v>-3.0285891281354793</v>
      </c>
      <c r="E154" s="190">
        <f t="shared" ref="E154:M154" si="82">IF(E44="","",E44/E$47*100)</f>
        <v>-2.4566963395582908</v>
      </c>
      <c r="F154" s="190">
        <f t="shared" si="82"/>
        <v>-3.4203966029564414</v>
      </c>
      <c r="G154" s="190">
        <f t="shared" si="82"/>
        <v>-2.7934864832978237</v>
      </c>
      <c r="H154" s="190">
        <f t="shared" si="82"/>
        <v>2.060350408142225</v>
      </c>
      <c r="I154" s="190">
        <f t="shared" si="82"/>
        <v>0.57050757354753323</v>
      </c>
      <c r="J154" s="190">
        <f t="shared" si="82"/>
        <v>-3.8566656404330817</v>
      </c>
      <c r="K154" s="190">
        <f t="shared" si="82"/>
        <v>-1.8805814292858849</v>
      </c>
      <c r="L154" s="190">
        <f t="shared" si="82"/>
        <v>-4.1339743996248915E-2</v>
      </c>
      <c r="M154" s="190">
        <f t="shared" si="82"/>
        <v>-2.4158510833423472</v>
      </c>
      <c r="N154" s="210" t="str">
        <f t="shared" si="68"/>
        <v>(2)</v>
      </c>
    </row>
    <row r="155" spans="2:14" s="17" customFormat="1">
      <c r="B155" s="181" t="s">
        <v>175</v>
      </c>
      <c r="C155" s="70"/>
      <c r="D155" s="70"/>
      <c r="E155" s="70"/>
      <c r="F155" s="70"/>
      <c r="G155" s="70"/>
      <c r="H155" s="70"/>
      <c r="I155" s="70"/>
      <c r="J155" s="70"/>
      <c r="K155" s="70"/>
      <c r="L155" s="70"/>
      <c r="M155" s="70"/>
      <c r="N155" s="48"/>
    </row>
    <row r="156" spans="2:14" s="17" customFormat="1">
      <c r="B156" s="8"/>
      <c r="C156" s="41"/>
      <c r="D156" s="41"/>
      <c r="E156" s="41"/>
      <c r="F156" s="41"/>
      <c r="G156" s="41"/>
      <c r="H156" s="41"/>
      <c r="I156" s="41"/>
      <c r="J156" s="41"/>
      <c r="K156" s="41"/>
      <c r="L156" s="41"/>
      <c r="M156" s="41"/>
      <c r="N156" s="52"/>
    </row>
    <row r="157" spans="2:14" s="17" customFormat="1">
      <c r="B157" s="175" t="s">
        <v>316</v>
      </c>
      <c r="C157" s="191">
        <f t="shared" ref="C157:D163" si="83">IF(C47="","",C47/C$47*100)</f>
        <v>100</v>
      </c>
      <c r="D157" s="191">
        <f t="shared" si="83"/>
        <v>100</v>
      </c>
      <c r="E157" s="191">
        <f t="shared" ref="E157:M157" si="84">IF(E47="","",E47/E$47*100)</f>
        <v>100</v>
      </c>
      <c r="F157" s="191">
        <f t="shared" si="84"/>
        <v>100</v>
      </c>
      <c r="G157" s="191">
        <f t="shared" si="84"/>
        <v>100</v>
      </c>
      <c r="H157" s="191">
        <f t="shared" si="84"/>
        <v>100</v>
      </c>
      <c r="I157" s="191">
        <f t="shared" si="84"/>
        <v>100</v>
      </c>
      <c r="J157" s="191">
        <f t="shared" si="84"/>
        <v>100</v>
      </c>
      <c r="K157" s="191">
        <f t="shared" si="84"/>
        <v>100</v>
      </c>
      <c r="L157" s="191">
        <f t="shared" si="84"/>
        <v>100</v>
      </c>
      <c r="M157" s="191">
        <f t="shared" si="84"/>
        <v>100</v>
      </c>
      <c r="N157" s="210">
        <f t="shared" ref="N157" si="85">N47</f>
        <v>5</v>
      </c>
    </row>
    <row r="158" spans="2:14" s="17" customFormat="1">
      <c r="B158" s="42"/>
      <c r="C158" s="40"/>
      <c r="D158" s="40"/>
      <c r="E158" s="40"/>
      <c r="F158" s="40"/>
      <c r="G158" s="40"/>
      <c r="H158" s="40"/>
      <c r="I158" s="40"/>
      <c r="J158" s="40"/>
      <c r="K158" s="40"/>
      <c r="L158" s="40"/>
      <c r="M158" s="40"/>
      <c r="N158" s="51"/>
    </row>
    <row r="159" spans="2:14" s="17" customFormat="1">
      <c r="B159" s="175" t="s">
        <v>293</v>
      </c>
      <c r="C159" s="41"/>
      <c r="D159" s="41"/>
      <c r="E159" s="41"/>
      <c r="F159" s="41"/>
      <c r="G159" s="41"/>
      <c r="H159" s="41"/>
      <c r="I159" s="41"/>
      <c r="J159" s="41"/>
      <c r="K159" s="41"/>
      <c r="L159" s="41"/>
      <c r="M159" s="41"/>
      <c r="N159" s="52"/>
    </row>
    <row r="160" spans="2:14" s="17" customFormat="1">
      <c r="B160" s="181" t="s">
        <v>317</v>
      </c>
      <c r="C160" s="193">
        <f t="shared" si="83"/>
        <v>5.265648119587456</v>
      </c>
      <c r="D160" s="193">
        <f t="shared" si="83"/>
        <v>5.0449338317991668</v>
      </c>
      <c r="E160" s="193">
        <f t="shared" ref="E160:M160" si="86">IF(E50="","",E50/E$47*100)</f>
        <v>5.4364817589172123</v>
      </c>
      <c r="F160" s="193">
        <f t="shared" si="86"/>
        <v>5.4914167015300652</v>
      </c>
      <c r="G160" s="193">
        <f t="shared" si="86"/>
        <v>4.7859074735213021</v>
      </c>
      <c r="H160" s="193">
        <f t="shared" si="86"/>
        <v>4.1383370741207646</v>
      </c>
      <c r="I160" s="193">
        <f t="shared" si="86"/>
        <v>3.9438563433024245</v>
      </c>
      <c r="J160" s="193">
        <f t="shared" si="86"/>
        <v>3.8042218036949476</v>
      </c>
      <c r="K160" s="193">
        <f t="shared" si="86"/>
        <v>4.346456704461624</v>
      </c>
      <c r="L160" s="193">
        <f t="shared" si="86"/>
        <v>3.2144593501324987</v>
      </c>
      <c r="M160" s="193">
        <f t="shared" si="86"/>
        <v>5.1257236783317426</v>
      </c>
      <c r="N160" s="51"/>
    </row>
    <row r="161" spans="2:14" s="17" customFormat="1" ht="4.5" customHeight="1">
      <c r="B161" s="8"/>
      <c r="C161" s="101"/>
      <c r="D161" s="41"/>
      <c r="E161" s="41"/>
      <c r="F161" s="41"/>
      <c r="G161" s="41"/>
      <c r="H161" s="41"/>
      <c r="I161" s="41"/>
      <c r="J161" s="41"/>
      <c r="K161" s="41"/>
      <c r="L161" s="41"/>
      <c r="M161" s="109"/>
      <c r="N161" s="52"/>
    </row>
    <row r="162" spans="2:14" s="17" customFormat="1">
      <c r="B162" s="175" t="s">
        <v>293</v>
      </c>
      <c r="C162" s="108"/>
      <c r="D162" s="12"/>
      <c r="E162" s="12"/>
      <c r="F162" s="12"/>
      <c r="G162" s="12"/>
      <c r="H162" s="12"/>
      <c r="I162" s="12"/>
      <c r="J162" s="12"/>
      <c r="K162" s="12"/>
      <c r="L162" s="12"/>
      <c r="M162" s="106"/>
      <c r="N162" s="48"/>
    </row>
    <row r="163" spans="2:14" s="17" customFormat="1">
      <c r="B163" s="181" t="s">
        <v>294</v>
      </c>
      <c r="C163" s="232">
        <f t="shared" si="83"/>
        <v>105.26564811958745</v>
      </c>
      <c r="D163" s="193">
        <f t="shared" si="83"/>
        <v>105.04493383179916</v>
      </c>
      <c r="E163" s="193">
        <f t="shared" ref="E163:M163" si="87">IF(E53="","",E53/E$47*100)</f>
        <v>105.43648175891722</v>
      </c>
      <c r="F163" s="193">
        <f t="shared" si="87"/>
        <v>105.49141670153006</v>
      </c>
      <c r="G163" s="193">
        <f t="shared" si="87"/>
        <v>104.78590747352131</v>
      </c>
      <c r="H163" s="193">
        <f t="shared" si="87"/>
        <v>104.13833707412077</v>
      </c>
      <c r="I163" s="193">
        <f t="shared" si="87"/>
        <v>103.94385634330243</v>
      </c>
      <c r="J163" s="193">
        <f t="shared" si="87"/>
        <v>103.80422180369496</v>
      </c>
      <c r="K163" s="193">
        <f t="shared" si="87"/>
        <v>104.34645670446163</v>
      </c>
      <c r="L163" s="193">
        <f t="shared" si="87"/>
        <v>103.21445935013249</v>
      </c>
      <c r="M163" s="233">
        <f t="shared" si="87"/>
        <v>105.12572367833175</v>
      </c>
      <c r="N163" s="51"/>
    </row>
  </sheetData>
  <phoneticPr fontId="3"/>
  <pageMargins left="0.70866141732283472" right="0.31496062992125984" top="0.9055118110236221" bottom="0.51181102362204722" header="0.70866141732283472" footer="0.19685039370078741"/>
  <pageSetup paperSize="9" scale="53" firstPageNumber="28" fitToWidth="3" fitToHeight="2" pageOrder="overThenDown" orientation="portrait" useFirstPageNumber="1" horizontalDpi="300" verticalDpi="300" r:id="rId1"/>
  <headerFooter alignWithMargins="0"/>
  <rowBreaks count="2" manualBreakCount="2">
    <brk id="57" max="12" man="1"/>
    <brk id="111" max="12" man="1"/>
  </rowBreaks>
  <colBreaks count="1" manualBreakCount="1">
    <brk id="8" max="16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139"/>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RowHeight="17.25"/>
  <cols>
    <col min="1" max="1" width="2.625" style="13" customWidth="1"/>
    <col min="2" max="2" width="66.75" style="13" customWidth="1"/>
    <col min="3" max="13" width="15.875" style="13" customWidth="1"/>
    <col min="14" max="14" width="5.625" style="47" customWidth="1"/>
    <col min="15" max="16384" width="9" style="13"/>
  </cols>
  <sheetData>
    <row r="1" spans="2:14">
      <c r="B1" s="60"/>
    </row>
    <row r="2" spans="2:14" s="25" customFormat="1" ht="30" customHeight="1">
      <c r="B2" s="198" t="s">
        <v>255</v>
      </c>
      <c r="N2" s="47"/>
    </row>
    <row r="3" spans="2:14">
      <c r="C3" s="234" t="s">
        <v>98</v>
      </c>
      <c r="D3" s="6"/>
      <c r="E3" s="6"/>
      <c r="F3" s="6"/>
      <c r="G3" s="6"/>
      <c r="H3" s="6"/>
      <c r="I3" s="6"/>
      <c r="J3" s="6"/>
      <c r="K3" s="6"/>
      <c r="L3" s="6"/>
      <c r="M3" s="171" t="s">
        <v>0</v>
      </c>
    </row>
    <row r="4" spans="2:14" s="17" customFormat="1" ht="30" customHeight="1">
      <c r="B4" s="208" t="s">
        <v>3</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209" t="s">
        <v>36</v>
      </c>
    </row>
    <row r="5" spans="2:14" s="17" customFormat="1">
      <c r="B5" s="11"/>
      <c r="C5" s="12"/>
      <c r="D5" s="12"/>
      <c r="E5" s="12"/>
      <c r="F5" s="12"/>
      <c r="G5" s="12"/>
      <c r="H5" s="12"/>
      <c r="I5" s="12"/>
      <c r="J5" s="12"/>
      <c r="K5" s="12"/>
      <c r="L5" s="12"/>
      <c r="M5" s="12"/>
      <c r="N5" s="48"/>
    </row>
    <row r="6" spans="2:14" s="17" customFormat="1">
      <c r="B6" s="175" t="s">
        <v>4</v>
      </c>
      <c r="C6" s="176">
        <v>4027143</v>
      </c>
      <c r="D6" s="176">
        <v>4106522</v>
      </c>
      <c r="E6" s="176">
        <v>4228219</v>
      </c>
      <c r="F6" s="176">
        <v>4107886</v>
      </c>
      <c r="G6" s="176">
        <v>4085600</v>
      </c>
      <c r="H6" s="176">
        <v>4027445</v>
      </c>
      <c r="I6" s="176">
        <v>4027228</v>
      </c>
      <c r="J6" s="176">
        <v>4000682</v>
      </c>
      <c r="K6" s="176">
        <v>3938396</v>
      </c>
      <c r="L6" s="176">
        <v>3693310</v>
      </c>
      <c r="M6" s="176">
        <v>3720903</v>
      </c>
      <c r="N6" s="210">
        <v>1</v>
      </c>
    </row>
    <row r="7" spans="2:14" s="17" customFormat="1">
      <c r="B7" s="175" t="s">
        <v>5</v>
      </c>
      <c r="C7" s="176">
        <v>3938630</v>
      </c>
      <c r="D7" s="176">
        <v>4008194</v>
      </c>
      <c r="E7" s="176">
        <v>4127116</v>
      </c>
      <c r="F7" s="176">
        <v>4014338</v>
      </c>
      <c r="G7" s="176">
        <v>3986958</v>
      </c>
      <c r="H7" s="176">
        <v>3924012</v>
      </c>
      <c r="I7" s="176">
        <v>3923766</v>
      </c>
      <c r="J7" s="176">
        <v>3907181</v>
      </c>
      <c r="K7" s="176">
        <v>3836839</v>
      </c>
      <c r="L7" s="176">
        <v>3574675</v>
      </c>
      <c r="M7" s="176">
        <v>3606932</v>
      </c>
      <c r="N7" s="211" t="s">
        <v>159</v>
      </c>
    </row>
    <row r="8" spans="2:14" s="17" customFormat="1">
      <c r="B8" s="175" t="s">
        <v>298</v>
      </c>
      <c r="C8" s="176">
        <v>620643</v>
      </c>
      <c r="D8" s="176">
        <v>631588</v>
      </c>
      <c r="E8" s="176">
        <v>637471</v>
      </c>
      <c r="F8" s="176">
        <v>617919</v>
      </c>
      <c r="G8" s="176">
        <v>615300</v>
      </c>
      <c r="H8" s="176">
        <v>602477</v>
      </c>
      <c r="I8" s="176">
        <v>596930</v>
      </c>
      <c r="J8" s="176">
        <v>589328</v>
      </c>
      <c r="K8" s="176">
        <v>578718</v>
      </c>
      <c r="L8" s="176">
        <v>570882</v>
      </c>
      <c r="M8" s="176">
        <v>573240</v>
      </c>
      <c r="N8" s="210" t="s">
        <v>160</v>
      </c>
    </row>
    <row r="9" spans="2:14" s="17" customFormat="1">
      <c r="B9" s="175" t="s">
        <v>78</v>
      </c>
      <c r="C9" s="176">
        <v>114600</v>
      </c>
      <c r="D9" s="176">
        <v>112420</v>
      </c>
      <c r="E9" s="176">
        <v>110855</v>
      </c>
      <c r="F9" s="176">
        <v>96830</v>
      </c>
      <c r="G9" s="176">
        <v>95136</v>
      </c>
      <c r="H9" s="176">
        <v>92856</v>
      </c>
      <c r="I9" s="176">
        <v>86821</v>
      </c>
      <c r="J9" s="176">
        <v>79524</v>
      </c>
      <c r="K9" s="176">
        <v>78656</v>
      </c>
      <c r="L9" s="176">
        <v>82290</v>
      </c>
      <c r="M9" s="176">
        <v>80960</v>
      </c>
      <c r="N9" s="210" t="s">
        <v>161</v>
      </c>
    </row>
    <row r="10" spans="2:14" s="17" customFormat="1">
      <c r="B10" s="175" t="s">
        <v>79</v>
      </c>
      <c r="C10" s="176">
        <v>139726</v>
      </c>
      <c r="D10" s="176">
        <v>147273</v>
      </c>
      <c r="E10" s="176">
        <v>167090</v>
      </c>
      <c r="F10" s="176">
        <v>167575</v>
      </c>
      <c r="G10" s="176">
        <v>160396</v>
      </c>
      <c r="H10" s="176">
        <v>137598</v>
      </c>
      <c r="I10" s="176">
        <v>133643</v>
      </c>
      <c r="J10" s="176">
        <v>133648</v>
      </c>
      <c r="K10" s="176">
        <v>124994</v>
      </c>
      <c r="L10" s="176">
        <v>111071</v>
      </c>
      <c r="M10" s="176">
        <v>106220</v>
      </c>
      <c r="N10" s="210" t="s">
        <v>162</v>
      </c>
    </row>
    <row r="11" spans="2:14" s="17" customFormat="1">
      <c r="B11" s="175" t="s">
        <v>80</v>
      </c>
      <c r="C11" s="176">
        <v>864351</v>
      </c>
      <c r="D11" s="176">
        <v>878973</v>
      </c>
      <c r="E11" s="176">
        <v>887806</v>
      </c>
      <c r="F11" s="176">
        <v>875590</v>
      </c>
      <c r="G11" s="176">
        <v>860482</v>
      </c>
      <c r="H11" s="176">
        <v>857464</v>
      </c>
      <c r="I11" s="176">
        <v>860129</v>
      </c>
      <c r="J11" s="176">
        <v>850201</v>
      </c>
      <c r="K11" s="176">
        <v>840078</v>
      </c>
      <c r="L11" s="176">
        <v>840501</v>
      </c>
      <c r="M11" s="176">
        <v>834712</v>
      </c>
      <c r="N11" s="210" t="s">
        <v>163</v>
      </c>
    </row>
    <row r="12" spans="2:14" s="17" customFormat="1">
      <c r="B12" s="175" t="s">
        <v>81</v>
      </c>
      <c r="C12" s="176">
        <v>144838</v>
      </c>
      <c r="D12" s="176">
        <v>155537</v>
      </c>
      <c r="E12" s="176">
        <v>180263</v>
      </c>
      <c r="F12" s="176">
        <v>166630</v>
      </c>
      <c r="G12" s="176">
        <v>165840</v>
      </c>
      <c r="H12" s="176">
        <v>163080</v>
      </c>
      <c r="I12" s="176">
        <v>166031</v>
      </c>
      <c r="J12" s="176">
        <v>167404</v>
      </c>
      <c r="K12" s="176">
        <v>160767</v>
      </c>
      <c r="L12" s="176">
        <v>163126</v>
      </c>
      <c r="M12" s="176">
        <v>169377</v>
      </c>
      <c r="N12" s="210" t="s">
        <v>164</v>
      </c>
    </row>
    <row r="13" spans="2:14" s="17" customFormat="1">
      <c r="B13" s="175" t="s">
        <v>82</v>
      </c>
      <c r="C13" s="176">
        <v>125843</v>
      </c>
      <c r="D13" s="176">
        <v>127127</v>
      </c>
      <c r="E13" s="176">
        <v>131705</v>
      </c>
      <c r="F13" s="176">
        <v>134046</v>
      </c>
      <c r="G13" s="176">
        <v>138839</v>
      </c>
      <c r="H13" s="176">
        <v>134268</v>
      </c>
      <c r="I13" s="176">
        <v>134311</v>
      </c>
      <c r="J13" s="176">
        <v>135600</v>
      </c>
      <c r="K13" s="176">
        <v>134752</v>
      </c>
      <c r="L13" s="176">
        <v>134091</v>
      </c>
      <c r="M13" s="176">
        <v>137518</v>
      </c>
      <c r="N13" s="210" t="s">
        <v>165</v>
      </c>
    </row>
    <row r="14" spans="2:14" s="17" customFormat="1">
      <c r="B14" s="175" t="s">
        <v>83</v>
      </c>
      <c r="C14" s="176">
        <v>472641</v>
      </c>
      <c r="D14" s="176">
        <v>484819</v>
      </c>
      <c r="E14" s="176">
        <v>492092</v>
      </c>
      <c r="F14" s="176">
        <v>465271</v>
      </c>
      <c r="G14" s="176">
        <v>450015</v>
      </c>
      <c r="H14" s="176">
        <v>460040</v>
      </c>
      <c r="I14" s="176">
        <v>457514</v>
      </c>
      <c r="J14" s="176">
        <v>451460</v>
      </c>
      <c r="K14" s="176">
        <v>430002</v>
      </c>
      <c r="L14" s="176">
        <v>354167</v>
      </c>
      <c r="M14" s="176">
        <v>350635</v>
      </c>
      <c r="N14" s="210" t="s">
        <v>166</v>
      </c>
    </row>
    <row r="15" spans="2:14" s="17" customFormat="1">
      <c r="B15" s="175" t="s">
        <v>299</v>
      </c>
      <c r="C15" s="176">
        <v>210675</v>
      </c>
      <c r="D15" s="176">
        <v>204882</v>
      </c>
      <c r="E15" s="176">
        <v>221223</v>
      </c>
      <c r="F15" s="176">
        <v>217388</v>
      </c>
      <c r="G15" s="176">
        <v>213367</v>
      </c>
      <c r="H15" s="176">
        <v>221615</v>
      </c>
      <c r="I15" s="176">
        <v>232892</v>
      </c>
      <c r="J15" s="176">
        <v>245923</v>
      </c>
      <c r="K15" s="176">
        <v>248140</v>
      </c>
      <c r="L15" s="176">
        <v>262067</v>
      </c>
      <c r="M15" s="176">
        <v>273626</v>
      </c>
      <c r="N15" s="210" t="s">
        <v>167</v>
      </c>
    </row>
    <row r="16" spans="2:14" s="17" customFormat="1">
      <c r="B16" s="175" t="s">
        <v>300</v>
      </c>
      <c r="C16" s="176">
        <v>265056</v>
      </c>
      <c r="D16" s="176">
        <v>268362</v>
      </c>
      <c r="E16" s="176">
        <v>273866</v>
      </c>
      <c r="F16" s="176">
        <v>270395</v>
      </c>
      <c r="G16" s="176">
        <v>276997</v>
      </c>
      <c r="H16" s="176">
        <v>263834</v>
      </c>
      <c r="I16" s="176">
        <v>263675</v>
      </c>
      <c r="J16" s="176">
        <v>260921</v>
      </c>
      <c r="K16" s="176">
        <v>252345</v>
      </c>
      <c r="L16" s="176">
        <v>229064</v>
      </c>
      <c r="M16" s="176">
        <v>239950</v>
      </c>
      <c r="N16" s="210" t="s">
        <v>168</v>
      </c>
    </row>
    <row r="17" spans="2:14" s="17" customFormat="1">
      <c r="B17" s="175" t="s">
        <v>301</v>
      </c>
      <c r="C17" s="176">
        <v>82251</v>
      </c>
      <c r="D17" s="176">
        <v>82641</v>
      </c>
      <c r="E17" s="176">
        <v>81719</v>
      </c>
      <c r="F17" s="176">
        <v>81609</v>
      </c>
      <c r="G17" s="176">
        <v>77853</v>
      </c>
      <c r="H17" s="176">
        <v>74804</v>
      </c>
      <c r="I17" s="176">
        <v>70623</v>
      </c>
      <c r="J17" s="176">
        <v>67925</v>
      </c>
      <c r="K17" s="176">
        <v>64141</v>
      </c>
      <c r="L17" s="176">
        <v>59464</v>
      </c>
      <c r="M17" s="176">
        <v>53668</v>
      </c>
      <c r="N17" s="210" t="s">
        <v>169</v>
      </c>
    </row>
    <row r="18" spans="2:14" s="17" customFormat="1">
      <c r="B18" s="175" t="s">
        <v>302</v>
      </c>
      <c r="C18" s="176">
        <v>311572</v>
      </c>
      <c r="D18" s="176">
        <v>313912</v>
      </c>
      <c r="E18" s="176">
        <v>321764</v>
      </c>
      <c r="F18" s="176">
        <v>319513</v>
      </c>
      <c r="G18" s="176">
        <v>319050</v>
      </c>
      <c r="H18" s="176">
        <v>313691</v>
      </c>
      <c r="I18" s="176">
        <v>306461</v>
      </c>
      <c r="J18" s="176">
        <v>292657</v>
      </c>
      <c r="K18" s="176">
        <v>272637</v>
      </c>
      <c r="L18" s="176">
        <v>182555</v>
      </c>
      <c r="M18" s="176">
        <v>170821</v>
      </c>
      <c r="N18" s="210" t="s">
        <v>170</v>
      </c>
    </row>
    <row r="19" spans="2:14" s="17" customFormat="1">
      <c r="B19" s="175" t="s">
        <v>303</v>
      </c>
      <c r="C19" s="176">
        <v>240922</v>
      </c>
      <c r="D19" s="176">
        <v>233584</v>
      </c>
      <c r="E19" s="176">
        <v>252004</v>
      </c>
      <c r="F19" s="176">
        <v>251159</v>
      </c>
      <c r="G19" s="176">
        <v>254420</v>
      </c>
      <c r="H19" s="176">
        <v>245746</v>
      </c>
      <c r="I19" s="176">
        <v>248231</v>
      </c>
      <c r="J19" s="176">
        <v>254969</v>
      </c>
      <c r="K19" s="176">
        <v>269543</v>
      </c>
      <c r="L19" s="176">
        <v>258685</v>
      </c>
      <c r="M19" s="176">
        <v>273101</v>
      </c>
      <c r="N19" s="210" t="s">
        <v>171</v>
      </c>
    </row>
    <row r="20" spans="2:14" s="17" customFormat="1">
      <c r="B20" s="175" t="s">
        <v>338</v>
      </c>
      <c r="C20" s="176">
        <v>345194</v>
      </c>
      <c r="D20" s="176">
        <v>367484</v>
      </c>
      <c r="E20" s="176">
        <v>369120</v>
      </c>
      <c r="F20" s="176">
        <v>349920</v>
      </c>
      <c r="G20" s="176">
        <v>359262</v>
      </c>
      <c r="H20" s="176">
        <v>356830</v>
      </c>
      <c r="I20" s="176">
        <v>367356</v>
      </c>
      <c r="J20" s="176">
        <v>379296</v>
      </c>
      <c r="K20" s="176">
        <v>384074</v>
      </c>
      <c r="L20" s="176">
        <v>335433</v>
      </c>
      <c r="M20" s="219">
        <v>352331</v>
      </c>
      <c r="N20" s="218" t="s">
        <v>251</v>
      </c>
    </row>
    <row r="21" spans="2:14" s="17" customFormat="1">
      <c r="B21" s="8"/>
      <c r="C21" s="29"/>
      <c r="D21" s="29"/>
      <c r="E21" s="29"/>
      <c r="F21" s="29"/>
      <c r="G21" s="29"/>
      <c r="H21" s="29"/>
      <c r="I21" s="29"/>
      <c r="J21" s="29"/>
      <c r="K21" s="29"/>
      <c r="L21" s="29"/>
      <c r="M21" s="106"/>
      <c r="N21" s="50"/>
    </row>
    <row r="22" spans="2:14" s="17" customFormat="1">
      <c r="B22" s="175" t="s">
        <v>306</v>
      </c>
      <c r="C22" s="176">
        <v>88565</v>
      </c>
      <c r="D22" s="176">
        <v>98271</v>
      </c>
      <c r="E22" s="176">
        <v>101045</v>
      </c>
      <c r="F22" s="176">
        <v>93521</v>
      </c>
      <c r="G22" s="176">
        <v>98642</v>
      </c>
      <c r="H22" s="176">
        <v>103456</v>
      </c>
      <c r="I22" s="176">
        <v>103485</v>
      </c>
      <c r="J22" s="176">
        <v>93477</v>
      </c>
      <c r="K22" s="176">
        <v>101596</v>
      </c>
      <c r="L22" s="176">
        <v>119043</v>
      </c>
      <c r="M22" s="219">
        <v>114257</v>
      </c>
      <c r="N22" s="220" t="s">
        <v>172</v>
      </c>
    </row>
    <row r="23" spans="2:14" s="17" customFormat="1">
      <c r="B23" s="8"/>
      <c r="C23" s="29"/>
      <c r="D23" s="29"/>
      <c r="E23" s="29"/>
      <c r="F23" s="29"/>
      <c r="G23" s="29"/>
      <c r="H23" s="29"/>
      <c r="I23" s="29"/>
      <c r="J23" s="29"/>
      <c r="K23" s="29"/>
      <c r="L23" s="29"/>
      <c r="M23" s="106"/>
      <c r="N23" s="53"/>
    </row>
    <row r="24" spans="2:14" s="17" customFormat="1">
      <c r="B24" s="175" t="s">
        <v>307</v>
      </c>
      <c r="C24" s="176">
        <v>1122397</v>
      </c>
      <c r="D24" s="176">
        <v>1130406</v>
      </c>
      <c r="E24" s="176">
        <v>1143837</v>
      </c>
      <c r="F24" s="176">
        <v>1143714</v>
      </c>
      <c r="G24" s="176">
        <v>1167590</v>
      </c>
      <c r="H24" s="176">
        <v>1165733</v>
      </c>
      <c r="I24" s="176">
        <v>1175130</v>
      </c>
      <c r="J24" s="176">
        <v>1185944</v>
      </c>
      <c r="K24" s="176">
        <v>1200770</v>
      </c>
      <c r="L24" s="176">
        <v>1202156</v>
      </c>
      <c r="M24" s="219">
        <v>1238046</v>
      </c>
      <c r="N24" s="218">
        <v>2</v>
      </c>
    </row>
    <row r="25" spans="2:14" s="17" customFormat="1">
      <c r="B25" s="8"/>
      <c r="C25" s="12" t="s">
        <v>115</v>
      </c>
      <c r="D25" s="12" t="s">
        <v>115</v>
      </c>
      <c r="E25" s="12" t="s">
        <v>115</v>
      </c>
      <c r="F25" s="12" t="s">
        <v>115</v>
      </c>
      <c r="G25" s="12" t="s">
        <v>115</v>
      </c>
      <c r="H25" s="12" t="s">
        <v>115</v>
      </c>
      <c r="I25" s="12" t="s">
        <v>115</v>
      </c>
      <c r="J25" s="12" t="s">
        <v>115</v>
      </c>
      <c r="K25" s="12" t="s">
        <v>115</v>
      </c>
      <c r="L25" s="12" t="s">
        <v>115</v>
      </c>
      <c r="M25" s="12" t="s">
        <v>115</v>
      </c>
      <c r="N25" s="48"/>
    </row>
    <row r="26" spans="2:14" s="17" customFormat="1">
      <c r="B26" s="175" t="s">
        <v>308</v>
      </c>
      <c r="C26" s="176">
        <v>1564264</v>
      </c>
      <c r="D26" s="176">
        <v>1777888</v>
      </c>
      <c r="E26" s="176">
        <v>1780654</v>
      </c>
      <c r="F26" s="176">
        <v>1800667</v>
      </c>
      <c r="G26" s="176">
        <v>1816038</v>
      </c>
      <c r="H26" s="176">
        <v>1932864</v>
      </c>
      <c r="I26" s="176">
        <v>2047421</v>
      </c>
      <c r="J26" s="176">
        <v>2425800</v>
      </c>
      <c r="K26" s="176">
        <v>2054276</v>
      </c>
      <c r="L26" s="176">
        <v>1943678</v>
      </c>
      <c r="M26" s="219">
        <v>1809275</v>
      </c>
      <c r="N26" s="210">
        <v>3</v>
      </c>
    </row>
    <row r="27" spans="2:14" s="17" customFormat="1">
      <c r="B27" s="175" t="s">
        <v>6</v>
      </c>
      <c r="C27" s="176">
        <v>1564097</v>
      </c>
      <c r="D27" s="176">
        <v>1767479</v>
      </c>
      <c r="E27" s="176">
        <v>1783273</v>
      </c>
      <c r="F27" s="176">
        <v>1808587</v>
      </c>
      <c r="G27" s="176">
        <v>1792610</v>
      </c>
      <c r="H27" s="176">
        <v>1934885</v>
      </c>
      <c r="I27" s="176">
        <v>2059880</v>
      </c>
      <c r="J27" s="176">
        <v>2428186</v>
      </c>
      <c r="K27" s="176">
        <v>2046546</v>
      </c>
      <c r="L27" s="176">
        <v>1923523</v>
      </c>
      <c r="M27" s="219">
        <v>1892023</v>
      </c>
      <c r="N27" s="211" t="s">
        <v>159</v>
      </c>
    </row>
    <row r="28" spans="2:14" s="17" customFormat="1">
      <c r="B28" s="175" t="s">
        <v>24</v>
      </c>
      <c r="C28" s="176">
        <v>1208827</v>
      </c>
      <c r="D28" s="176">
        <v>1401967</v>
      </c>
      <c r="E28" s="176">
        <v>1400596</v>
      </c>
      <c r="F28" s="176">
        <v>1428166</v>
      </c>
      <c r="G28" s="176">
        <v>1429033</v>
      </c>
      <c r="H28" s="176">
        <v>1569644</v>
      </c>
      <c r="I28" s="176">
        <v>1700893</v>
      </c>
      <c r="J28" s="176">
        <v>2052093</v>
      </c>
      <c r="K28" s="176">
        <v>1681946</v>
      </c>
      <c r="L28" s="176">
        <v>1546518</v>
      </c>
      <c r="M28" s="176">
        <v>1540037</v>
      </c>
      <c r="N28" s="210" t="s">
        <v>160</v>
      </c>
    </row>
    <row r="29" spans="2:14" s="17" customFormat="1">
      <c r="B29" s="175" t="s">
        <v>25</v>
      </c>
      <c r="C29" s="176">
        <v>258471</v>
      </c>
      <c r="D29" s="176">
        <v>253316</v>
      </c>
      <c r="E29" s="176">
        <v>281056</v>
      </c>
      <c r="F29" s="176">
        <v>251800</v>
      </c>
      <c r="G29" s="176">
        <v>250772</v>
      </c>
      <c r="H29" s="176">
        <v>264481</v>
      </c>
      <c r="I29" s="176">
        <v>250764</v>
      </c>
      <c r="J29" s="176">
        <v>237916</v>
      </c>
      <c r="K29" s="176">
        <v>247117</v>
      </c>
      <c r="L29" s="176">
        <v>240157</v>
      </c>
      <c r="M29" s="176">
        <v>236995</v>
      </c>
      <c r="N29" s="211" t="s">
        <v>173</v>
      </c>
    </row>
    <row r="30" spans="2:14" s="17" customFormat="1">
      <c r="B30" s="175" t="s">
        <v>26</v>
      </c>
      <c r="C30" s="176">
        <v>951374</v>
      </c>
      <c r="D30" s="176">
        <v>1148359</v>
      </c>
      <c r="E30" s="176">
        <v>1120196</v>
      </c>
      <c r="F30" s="176">
        <v>1176363</v>
      </c>
      <c r="G30" s="176">
        <v>1178261</v>
      </c>
      <c r="H30" s="176">
        <v>1305163</v>
      </c>
      <c r="I30" s="176">
        <v>1450382</v>
      </c>
      <c r="J30" s="176">
        <v>1815582</v>
      </c>
      <c r="K30" s="176">
        <v>1434740</v>
      </c>
      <c r="L30" s="176">
        <v>1305805</v>
      </c>
      <c r="M30" s="176">
        <v>1302590</v>
      </c>
      <c r="N30" s="211" t="s">
        <v>174</v>
      </c>
    </row>
    <row r="31" spans="2:14" s="17" customFormat="1">
      <c r="B31" s="175" t="s">
        <v>27</v>
      </c>
      <c r="C31" s="176">
        <v>355897</v>
      </c>
      <c r="D31" s="176">
        <v>365333</v>
      </c>
      <c r="E31" s="176">
        <v>382815</v>
      </c>
      <c r="F31" s="176">
        <v>380418</v>
      </c>
      <c r="G31" s="176">
        <v>363577</v>
      </c>
      <c r="H31" s="176">
        <v>365213</v>
      </c>
      <c r="I31" s="176">
        <v>359046</v>
      </c>
      <c r="J31" s="176">
        <v>376568</v>
      </c>
      <c r="K31" s="176">
        <v>364241</v>
      </c>
      <c r="L31" s="176">
        <v>375792</v>
      </c>
      <c r="M31" s="176">
        <v>351381</v>
      </c>
      <c r="N31" s="210" t="s">
        <v>161</v>
      </c>
    </row>
    <row r="32" spans="2:14" s="17" customFormat="1">
      <c r="B32" s="175" t="s">
        <v>25</v>
      </c>
      <c r="C32" s="176">
        <v>624</v>
      </c>
      <c r="D32" s="176">
        <v>1070</v>
      </c>
      <c r="E32" s="176">
        <v>1490</v>
      </c>
      <c r="F32" s="176">
        <v>2478</v>
      </c>
      <c r="G32" s="176">
        <v>1193</v>
      </c>
      <c r="H32" s="176">
        <v>36</v>
      </c>
      <c r="I32" s="176">
        <v>159</v>
      </c>
      <c r="J32" s="176">
        <v>55</v>
      </c>
      <c r="K32" s="176">
        <v>173</v>
      </c>
      <c r="L32" s="176">
        <v>1051</v>
      </c>
      <c r="M32" s="176">
        <v>641</v>
      </c>
      <c r="N32" s="211" t="s">
        <v>173</v>
      </c>
    </row>
    <row r="33" spans="2:14" s="17" customFormat="1">
      <c r="B33" s="175" t="s">
        <v>26</v>
      </c>
      <c r="C33" s="176">
        <v>83930</v>
      </c>
      <c r="D33" s="176">
        <v>81093</v>
      </c>
      <c r="E33" s="176">
        <v>84259</v>
      </c>
      <c r="F33" s="176">
        <v>73651</v>
      </c>
      <c r="G33" s="176">
        <v>80975</v>
      </c>
      <c r="H33" s="176">
        <v>82307</v>
      </c>
      <c r="I33" s="176">
        <v>88731</v>
      </c>
      <c r="J33" s="176">
        <v>94436</v>
      </c>
      <c r="K33" s="176">
        <v>85756</v>
      </c>
      <c r="L33" s="176">
        <v>89682</v>
      </c>
      <c r="M33" s="176">
        <v>86927</v>
      </c>
      <c r="N33" s="211" t="s">
        <v>174</v>
      </c>
    </row>
    <row r="34" spans="2:14" s="17" customFormat="1">
      <c r="B34" s="175" t="s">
        <v>309</v>
      </c>
      <c r="C34" s="176">
        <v>271008</v>
      </c>
      <c r="D34" s="176">
        <v>282953</v>
      </c>
      <c r="E34" s="176">
        <v>296855</v>
      </c>
      <c r="F34" s="176">
        <v>304273</v>
      </c>
      <c r="G34" s="176">
        <v>281409</v>
      </c>
      <c r="H34" s="176">
        <v>282869</v>
      </c>
      <c r="I34" s="176">
        <v>270187</v>
      </c>
      <c r="J34" s="176">
        <v>282119</v>
      </c>
      <c r="K34" s="176">
        <v>278304</v>
      </c>
      <c r="L34" s="176">
        <v>285067</v>
      </c>
      <c r="M34" s="176">
        <v>263890</v>
      </c>
      <c r="N34" s="235" t="s">
        <v>336</v>
      </c>
    </row>
    <row r="35" spans="2:14" s="17" customFormat="1">
      <c r="B35" s="175" t="s">
        <v>310</v>
      </c>
      <c r="C35" s="176">
        <v>636</v>
      </c>
      <c r="D35" s="176">
        <v>10551</v>
      </c>
      <c r="E35" s="176">
        <v>-2126</v>
      </c>
      <c r="F35" s="176">
        <v>-7315</v>
      </c>
      <c r="G35" s="176">
        <v>23427</v>
      </c>
      <c r="H35" s="176">
        <v>-2319</v>
      </c>
      <c r="I35" s="176">
        <v>-12740</v>
      </c>
      <c r="J35" s="176">
        <v>-2920</v>
      </c>
      <c r="K35" s="176">
        <v>6975</v>
      </c>
      <c r="L35" s="176">
        <v>19437</v>
      </c>
      <c r="M35" s="176">
        <v>-84075</v>
      </c>
      <c r="N35" s="211" t="s">
        <v>172</v>
      </c>
    </row>
    <row r="36" spans="2:14" s="17" customFormat="1">
      <c r="B36" s="175" t="s">
        <v>28</v>
      </c>
      <c r="C36" s="176">
        <v>212</v>
      </c>
      <c r="D36" s="176">
        <v>10810</v>
      </c>
      <c r="E36" s="176">
        <v>-2751</v>
      </c>
      <c r="F36" s="176">
        <v>-8241</v>
      </c>
      <c r="G36" s="176">
        <v>23921</v>
      </c>
      <c r="H36" s="176">
        <v>-10</v>
      </c>
      <c r="I36" s="176">
        <v>-13841</v>
      </c>
      <c r="J36" s="176">
        <v>-2575</v>
      </c>
      <c r="K36" s="176">
        <v>7085</v>
      </c>
      <c r="L36" s="176">
        <v>21065</v>
      </c>
      <c r="M36" s="176">
        <v>-87399</v>
      </c>
      <c r="N36" s="210" t="s">
        <v>160</v>
      </c>
    </row>
    <row r="37" spans="2:14" s="17" customFormat="1">
      <c r="B37" s="304" t="s">
        <v>311</v>
      </c>
      <c r="C37" s="176">
        <v>352</v>
      </c>
      <c r="D37" s="176">
        <v>-181</v>
      </c>
      <c r="E37" s="176">
        <v>491</v>
      </c>
      <c r="F37" s="176">
        <v>788</v>
      </c>
      <c r="G37" s="176">
        <v>-494</v>
      </c>
      <c r="H37" s="176">
        <v>-2411</v>
      </c>
      <c r="I37" s="176">
        <v>699</v>
      </c>
      <c r="J37" s="176">
        <v>-390</v>
      </c>
      <c r="K37" s="176">
        <v>155</v>
      </c>
      <c r="L37" s="176">
        <v>-727</v>
      </c>
      <c r="M37" s="176">
        <v>-491</v>
      </c>
      <c r="N37" s="210" t="s">
        <v>161</v>
      </c>
    </row>
    <row r="38" spans="2:14" s="17" customFormat="1">
      <c r="B38" s="9"/>
      <c r="C38" s="110" t="s">
        <v>115</v>
      </c>
      <c r="D38" s="110" t="s">
        <v>115</v>
      </c>
      <c r="E38" s="110" t="s">
        <v>115</v>
      </c>
      <c r="F38" s="110" t="s">
        <v>115</v>
      </c>
      <c r="G38" s="110" t="s">
        <v>115</v>
      </c>
      <c r="H38" s="110" t="s">
        <v>115</v>
      </c>
      <c r="I38" s="110" t="s">
        <v>115</v>
      </c>
      <c r="J38" s="110" t="s">
        <v>115</v>
      </c>
      <c r="K38" s="110" t="s">
        <v>115</v>
      </c>
      <c r="L38" s="110" t="s">
        <v>115</v>
      </c>
      <c r="M38" s="110" t="s">
        <v>115</v>
      </c>
      <c r="N38" s="51"/>
    </row>
    <row r="39" spans="2:14" s="17" customFormat="1">
      <c r="B39" s="11"/>
      <c r="C39" s="12"/>
      <c r="D39" s="12"/>
      <c r="E39" s="12"/>
      <c r="F39" s="12"/>
      <c r="G39" s="12"/>
      <c r="H39" s="12"/>
      <c r="I39" s="12"/>
      <c r="J39" s="12"/>
      <c r="K39" s="12"/>
      <c r="L39" s="12"/>
      <c r="M39" s="12"/>
      <c r="N39" s="48"/>
    </row>
    <row r="40" spans="2:14" s="17" customFormat="1">
      <c r="B40" s="304" t="s">
        <v>211</v>
      </c>
      <c r="C40" s="176">
        <v>1193010</v>
      </c>
      <c r="D40" s="176">
        <v>964065</v>
      </c>
      <c r="E40" s="176">
        <v>1132102</v>
      </c>
      <c r="F40" s="176">
        <v>1095666</v>
      </c>
      <c r="G40" s="176">
        <v>990556</v>
      </c>
      <c r="H40" s="176">
        <v>1180081</v>
      </c>
      <c r="I40" s="176">
        <v>1385163</v>
      </c>
      <c r="J40" s="176">
        <v>1207399</v>
      </c>
      <c r="K40" s="176">
        <v>1145612</v>
      </c>
      <c r="L40" s="176">
        <v>1579300</v>
      </c>
      <c r="M40" s="176">
        <v>2026810</v>
      </c>
      <c r="N40" s="210">
        <v>4</v>
      </c>
    </row>
    <row r="41" spans="2:14" s="17" customFormat="1">
      <c r="B41" s="181" t="s">
        <v>102</v>
      </c>
      <c r="C41" s="12" t="s">
        <v>115</v>
      </c>
      <c r="D41" s="12" t="s">
        <v>115</v>
      </c>
      <c r="E41" s="12" t="s">
        <v>115</v>
      </c>
      <c r="F41" s="12" t="s">
        <v>115</v>
      </c>
      <c r="G41" s="12" t="s">
        <v>115</v>
      </c>
      <c r="H41" s="12" t="s">
        <v>115</v>
      </c>
      <c r="I41" s="12" t="s">
        <v>115</v>
      </c>
      <c r="J41" s="12" t="s">
        <v>115</v>
      </c>
      <c r="K41" s="12" t="s">
        <v>115</v>
      </c>
      <c r="L41" s="12" t="s">
        <v>115</v>
      </c>
      <c r="M41" s="12" t="s">
        <v>115</v>
      </c>
      <c r="N41" s="48"/>
    </row>
    <row r="42" spans="2:14" s="17" customFormat="1">
      <c r="B42" s="8"/>
      <c r="C42" s="10" t="s">
        <v>115</v>
      </c>
      <c r="D42" s="10" t="s">
        <v>115</v>
      </c>
      <c r="E42" s="10" t="s">
        <v>115</v>
      </c>
      <c r="F42" s="10" t="s">
        <v>115</v>
      </c>
      <c r="G42" s="10" t="s">
        <v>115</v>
      </c>
      <c r="H42" s="10" t="s">
        <v>115</v>
      </c>
      <c r="I42" s="10" t="s">
        <v>115</v>
      </c>
      <c r="J42" s="10" t="s">
        <v>115</v>
      </c>
      <c r="K42" s="10" t="s">
        <v>115</v>
      </c>
      <c r="L42" s="10" t="s">
        <v>115</v>
      </c>
      <c r="M42" s="10" t="s">
        <v>115</v>
      </c>
      <c r="N42" s="52"/>
    </row>
    <row r="43" spans="2:14" s="17" customFormat="1">
      <c r="B43" s="175" t="s">
        <v>104</v>
      </c>
      <c r="C43" s="176">
        <v>7906814</v>
      </c>
      <c r="D43" s="176">
        <v>7978882</v>
      </c>
      <c r="E43" s="176">
        <v>8284812</v>
      </c>
      <c r="F43" s="176">
        <v>8147933</v>
      </c>
      <c r="G43" s="176">
        <v>8059783</v>
      </c>
      <c r="H43" s="176">
        <v>8306124</v>
      </c>
      <c r="I43" s="176">
        <v>8634943</v>
      </c>
      <c r="J43" s="176">
        <v>8819825</v>
      </c>
      <c r="K43" s="176">
        <v>8339054</v>
      </c>
      <c r="L43" s="176">
        <v>8418444</v>
      </c>
      <c r="M43" s="176">
        <v>8795033</v>
      </c>
      <c r="N43" s="210">
        <v>5</v>
      </c>
    </row>
    <row r="44" spans="2:14" s="17" customFormat="1">
      <c r="B44" s="42"/>
      <c r="C44" s="110" t="s">
        <v>115</v>
      </c>
      <c r="D44" s="110" t="s">
        <v>115</v>
      </c>
      <c r="E44" s="110" t="s">
        <v>115</v>
      </c>
      <c r="F44" s="110" t="s">
        <v>115</v>
      </c>
      <c r="G44" s="110" t="s">
        <v>115</v>
      </c>
      <c r="H44" s="110" t="s">
        <v>115</v>
      </c>
      <c r="I44" s="110" t="s">
        <v>115</v>
      </c>
      <c r="J44" s="110" t="s">
        <v>115</v>
      </c>
      <c r="K44" s="110" t="s">
        <v>115</v>
      </c>
      <c r="L44" s="110" t="s">
        <v>115</v>
      </c>
      <c r="M44" s="110" t="s">
        <v>115</v>
      </c>
      <c r="N44" s="51"/>
    </row>
    <row r="45" spans="2:14" s="17" customFormat="1">
      <c r="B45" s="88"/>
      <c r="C45" s="12"/>
      <c r="D45" s="12"/>
      <c r="E45" s="12"/>
      <c r="F45" s="12"/>
      <c r="G45" s="12"/>
      <c r="H45" s="12"/>
      <c r="I45" s="12"/>
      <c r="J45" s="12"/>
      <c r="K45" s="12"/>
      <c r="L45" s="12"/>
      <c r="M45" s="12"/>
      <c r="N45" s="53"/>
    </row>
    <row r="46" spans="2:14">
      <c r="B46" s="236" t="s">
        <v>254</v>
      </c>
      <c r="C46" s="61"/>
      <c r="D46" s="61"/>
      <c r="E46" s="61"/>
      <c r="F46" s="61"/>
      <c r="G46" s="61"/>
      <c r="H46" s="61"/>
      <c r="I46" s="61"/>
      <c r="J46" s="61"/>
      <c r="K46" s="61"/>
      <c r="L46" s="61"/>
      <c r="M46" s="61"/>
      <c r="N46" s="63"/>
    </row>
    <row r="47" spans="2:14">
      <c r="C47" s="61"/>
      <c r="D47" s="61"/>
      <c r="E47" s="61"/>
      <c r="F47" s="61"/>
      <c r="G47" s="61"/>
      <c r="H47" s="61"/>
      <c r="I47" s="61"/>
      <c r="J47" s="61"/>
      <c r="K47" s="61"/>
      <c r="L47" s="61"/>
      <c r="M47" s="61"/>
      <c r="N47" s="63"/>
    </row>
    <row r="48" spans="2:14" ht="5.25" customHeight="1">
      <c r="C48" s="61"/>
      <c r="D48" s="61"/>
      <c r="E48" s="61"/>
      <c r="F48" s="61"/>
      <c r="G48" s="61"/>
      <c r="H48" s="61"/>
      <c r="I48" s="61"/>
      <c r="J48" s="61"/>
      <c r="K48" s="61"/>
      <c r="L48" s="61"/>
      <c r="M48" s="61"/>
      <c r="N48" s="63"/>
    </row>
    <row r="49" spans="2:14">
      <c r="B49" s="60"/>
      <c r="C49" s="43"/>
      <c r="D49" s="43"/>
      <c r="E49" s="43"/>
      <c r="F49" s="43"/>
      <c r="G49" s="43"/>
      <c r="H49" s="43"/>
      <c r="I49" s="43"/>
      <c r="J49" s="43"/>
      <c r="K49" s="43"/>
      <c r="L49" s="43"/>
      <c r="M49" s="43"/>
    </row>
    <row r="50" spans="2:14" s="25" customFormat="1" ht="30" customHeight="1">
      <c r="B50" s="198" t="s">
        <v>255</v>
      </c>
      <c r="C50" s="54"/>
      <c r="D50" s="54"/>
      <c r="E50" s="54"/>
      <c r="F50" s="54"/>
      <c r="G50" s="54"/>
      <c r="H50" s="54"/>
      <c r="I50" s="54"/>
      <c r="J50" s="54"/>
      <c r="K50" s="54"/>
      <c r="L50" s="54"/>
      <c r="M50" s="54"/>
      <c r="N50" s="46"/>
    </row>
    <row r="51" spans="2:14">
      <c r="C51" s="230" t="s">
        <v>176</v>
      </c>
      <c r="D51" s="6"/>
      <c r="E51" s="6"/>
      <c r="F51" s="6"/>
      <c r="G51" s="6"/>
      <c r="H51" s="6"/>
      <c r="I51" s="6"/>
      <c r="J51" s="6"/>
      <c r="K51" s="6"/>
      <c r="L51" s="6"/>
      <c r="M51" s="171" t="s">
        <v>1</v>
      </c>
    </row>
    <row r="52" spans="2:14" s="62" customFormat="1" ht="30" customHeight="1">
      <c r="B52" s="208" t="s">
        <v>3</v>
      </c>
      <c r="C52" s="173" t="str">
        <f t="shared" ref="C52:M52" si="0">C4</f>
        <v>平成２３年度</v>
      </c>
      <c r="D52" s="173" t="str">
        <f t="shared" si="0"/>
        <v>平成２４年度</v>
      </c>
      <c r="E52" s="173" t="str">
        <f t="shared" si="0"/>
        <v>平成２５年度</v>
      </c>
      <c r="F52" s="173" t="str">
        <f t="shared" si="0"/>
        <v>平成２６年度</v>
      </c>
      <c r="G52" s="173" t="str">
        <f t="shared" si="0"/>
        <v>平成２７年度</v>
      </c>
      <c r="H52" s="173" t="str">
        <f t="shared" si="0"/>
        <v>平成２８年度</v>
      </c>
      <c r="I52" s="173" t="str">
        <f t="shared" si="0"/>
        <v>平成２９年度</v>
      </c>
      <c r="J52" s="173" t="str">
        <f t="shared" si="0"/>
        <v>平成３０年度</v>
      </c>
      <c r="K52" s="173" t="str">
        <f t="shared" si="0"/>
        <v>令和元年度</v>
      </c>
      <c r="L52" s="173" t="str">
        <f t="shared" si="0"/>
        <v>令和２年度</v>
      </c>
      <c r="M52" s="173" t="str">
        <f t="shared" si="0"/>
        <v>令和３年度</v>
      </c>
      <c r="N52" s="209" t="s">
        <v>36</v>
      </c>
    </row>
    <row r="53" spans="2:14" s="17" customFormat="1">
      <c r="B53" s="8"/>
      <c r="C53" s="12"/>
      <c r="D53" s="12"/>
      <c r="E53" s="12"/>
      <c r="F53" s="12"/>
      <c r="G53" s="12"/>
      <c r="H53" s="12"/>
      <c r="I53" s="12"/>
      <c r="J53" s="12"/>
      <c r="K53" s="12"/>
      <c r="L53" s="12"/>
      <c r="M53" s="12"/>
      <c r="N53" s="48"/>
    </row>
    <row r="54" spans="2:14" s="17" customFormat="1">
      <c r="B54" s="175" t="s">
        <v>4</v>
      </c>
      <c r="C54" s="188" t="s">
        <v>2</v>
      </c>
      <c r="D54" s="189">
        <f t="shared" ref="D54:D82" si="1">IF(D6="","",(D6-C6)/ABS(C6)*100)</f>
        <v>1.971099610815906</v>
      </c>
      <c r="E54" s="189">
        <f t="shared" ref="E54:M54" si="2">IF(E6="","",(E6-D6)/ABS(D6)*100)</f>
        <v>2.9635053702378804</v>
      </c>
      <c r="F54" s="189">
        <f t="shared" si="2"/>
        <v>-2.8459500323895237</v>
      </c>
      <c r="G54" s="189">
        <f t="shared" si="2"/>
        <v>-0.54251748953111167</v>
      </c>
      <c r="H54" s="189">
        <f t="shared" si="2"/>
        <v>-1.4234139416487175</v>
      </c>
      <c r="I54" s="189">
        <f t="shared" si="2"/>
        <v>-5.3880313697642051E-3</v>
      </c>
      <c r="J54" s="189">
        <f t="shared" si="2"/>
        <v>-0.65916307693530141</v>
      </c>
      <c r="K54" s="189">
        <f t="shared" si="2"/>
        <v>-1.556884551184023</v>
      </c>
      <c r="L54" s="189">
        <f t="shared" si="2"/>
        <v>-6.2229902731975155</v>
      </c>
      <c r="M54" s="189">
        <f t="shared" si="2"/>
        <v>0.74710760808055643</v>
      </c>
      <c r="N54" s="210">
        <f t="shared" ref="N54:N91" si="3">N6</f>
        <v>1</v>
      </c>
    </row>
    <row r="55" spans="2:14" s="17" customFormat="1">
      <c r="B55" s="175" t="s">
        <v>5</v>
      </c>
      <c r="C55" s="188" t="s">
        <v>2</v>
      </c>
      <c r="D55" s="189">
        <f t="shared" si="1"/>
        <v>1.7661978911448903</v>
      </c>
      <c r="E55" s="189">
        <f t="shared" ref="E55:M55" si="4">IF(E7="","",(E7-D7)/ABS(D7)*100)</f>
        <v>2.966972157535289</v>
      </c>
      <c r="F55" s="189">
        <f t="shared" si="4"/>
        <v>-2.7326103748961743</v>
      </c>
      <c r="G55" s="189">
        <f t="shared" si="4"/>
        <v>-0.68205517323155151</v>
      </c>
      <c r="H55" s="189">
        <f t="shared" si="4"/>
        <v>-1.5787976698023909</v>
      </c>
      <c r="I55" s="189">
        <f t="shared" si="4"/>
        <v>-6.2690939783058772E-3</v>
      </c>
      <c r="J55" s="189">
        <f t="shared" si="4"/>
        <v>-0.42268065934614851</v>
      </c>
      <c r="K55" s="189">
        <f t="shared" si="4"/>
        <v>-1.8003261174744656</v>
      </c>
      <c r="L55" s="189">
        <f t="shared" si="4"/>
        <v>-6.8328121143472531</v>
      </c>
      <c r="M55" s="189">
        <f t="shared" si="4"/>
        <v>0.90237574045192914</v>
      </c>
      <c r="N55" s="211" t="str">
        <f t="shared" si="3"/>
        <v>(1)</v>
      </c>
    </row>
    <row r="56" spans="2:14" s="17" customFormat="1">
      <c r="B56" s="175" t="s">
        <v>298</v>
      </c>
      <c r="C56" s="188" t="s">
        <v>2</v>
      </c>
      <c r="D56" s="189">
        <f t="shared" si="1"/>
        <v>1.7634936670517514</v>
      </c>
      <c r="E56" s="189">
        <f t="shared" ref="E56:M56" si="5">IF(E8="","",(E8-D8)/ABS(D8)*100)</f>
        <v>0.93146164904969686</v>
      </c>
      <c r="F56" s="189">
        <f t="shared" si="5"/>
        <v>-3.0671199160432394</v>
      </c>
      <c r="G56" s="189">
        <f t="shared" si="5"/>
        <v>-0.42384195986852646</v>
      </c>
      <c r="H56" s="189">
        <f t="shared" si="5"/>
        <v>-2.0840240533073295</v>
      </c>
      <c r="I56" s="189">
        <f t="shared" si="5"/>
        <v>-0.92069904743251607</v>
      </c>
      <c r="J56" s="189">
        <f t="shared" si="5"/>
        <v>-1.2735161576734291</v>
      </c>
      <c r="K56" s="189">
        <f t="shared" si="5"/>
        <v>-1.8003556593272338</v>
      </c>
      <c r="L56" s="189">
        <f t="shared" si="5"/>
        <v>-1.3540273501083429</v>
      </c>
      <c r="M56" s="189">
        <f t="shared" si="5"/>
        <v>0.41304507761674036</v>
      </c>
      <c r="N56" s="210" t="str">
        <f t="shared" si="3"/>
        <v>a</v>
      </c>
    </row>
    <row r="57" spans="2:14" s="17" customFormat="1">
      <c r="B57" s="175" t="s">
        <v>78</v>
      </c>
      <c r="C57" s="188" t="s">
        <v>2</v>
      </c>
      <c r="D57" s="189">
        <f t="shared" si="1"/>
        <v>-1.9022687609075044</v>
      </c>
      <c r="E57" s="189">
        <f t="shared" ref="E57:M57" si="6">IF(E9="","",(E9-D9)/ABS(D9)*100)</f>
        <v>-1.3921010496352961</v>
      </c>
      <c r="F57" s="189">
        <f t="shared" si="6"/>
        <v>-12.651662081096928</v>
      </c>
      <c r="G57" s="189">
        <f t="shared" si="6"/>
        <v>-1.7494578126613654</v>
      </c>
      <c r="H57" s="189">
        <f t="shared" si="6"/>
        <v>-2.3965691220988901</v>
      </c>
      <c r="I57" s="189">
        <f t="shared" si="6"/>
        <v>-6.4993107607478242</v>
      </c>
      <c r="J57" s="189">
        <f t="shared" si="6"/>
        <v>-8.404648644913097</v>
      </c>
      <c r="K57" s="189">
        <f t="shared" si="6"/>
        <v>-1.0914943916301998</v>
      </c>
      <c r="L57" s="189">
        <f t="shared" si="6"/>
        <v>4.6201179820992682</v>
      </c>
      <c r="M57" s="189">
        <f t="shared" si="6"/>
        <v>-1.6162352655243648</v>
      </c>
      <c r="N57" s="210" t="str">
        <f t="shared" si="3"/>
        <v>b</v>
      </c>
    </row>
    <row r="58" spans="2:14" s="17" customFormat="1">
      <c r="B58" s="175" t="s">
        <v>79</v>
      </c>
      <c r="C58" s="188" t="s">
        <v>2</v>
      </c>
      <c r="D58" s="189">
        <f t="shared" si="1"/>
        <v>5.4012853728010537</v>
      </c>
      <c r="E58" s="189">
        <f t="shared" ref="E58:M58" si="7">IF(E10="","",(E10-D10)/ABS(D10)*100)</f>
        <v>13.455962735871477</v>
      </c>
      <c r="F58" s="189">
        <f t="shared" si="7"/>
        <v>0.29026273265904601</v>
      </c>
      <c r="G58" s="189">
        <f t="shared" si="7"/>
        <v>-4.2840519170520661</v>
      </c>
      <c r="H58" s="189">
        <f t="shared" si="7"/>
        <v>-14.213571410758375</v>
      </c>
      <c r="I58" s="189">
        <f t="shared" si="7"/>
        <v>-2.8743150336487449</v>
      </c>
      <c r="J58" s="189">
        <f t="shared" si="7"/>
        <v>3.741310805653869E-3</v>
      </c>
      <c r="K58" s="189">
        <f t="shared" si="7"/>
        <v>-6.475218484376871</v>
      </c>
      <c r="L58" s="189">
        <f t="shared" si="7"/>
        <v>-11.138934668864106</v>
      </c>
      <c r="M58" s="189">
        <f t="shared" si="7"/>
        <v>-4.367476659073926</v>
      </c>
      <c r="N58" s="210" t="str">
        <f t="shared" si="3"/>
        <v>c</v>
      </c>
    </row>
    <row r="59" spans="2:14" s="17" customFormat="1">
      <c r="B59" s="175" t="s">
        <v>80</v>
      </c>
      <c r="C59" s="188" t="s">
        <v>2</v>
      </c>
      <c r="D59" s="189">
        <f t="shared" si="1"/>
        <v>1.6916738686019914</v>
      </c>
      <c r="E59" s="189">
        <f t="shared" ref="E59:M59" si="8">IF(E11="","",(E11-D11)/ABS(D11)*100)</f>
        <v>1.0049227905749096</v>
      </c>
      <c r="F59" s="189">
        <f t="shared" si="8"/>
        <v>-1.3759762831068949</v>
      </c>
      <c r="G59" s="189">
        <f t="shared" si="8"/>
        <v>-1.7254651149510616</v>
      </c>
      <c r="H59" s="189">
        <f t="shared" si="8"/>
        <v>-0.35073365857740196</v>
      </c>
      <c r="I59" s="189">
        <f t="shared" si="8"/>
        <v>0.31080022018417097</v>
      </c>
      <c r="J59" s="189">
        <f t="shared" si="8"/>
        <v>-1.1542454678309881</v>
      </c>
      <c r="K59" s="189">
        <f t="shared" si="8"/>
        <v>-1.1906596204897431</v>
      </c>
      <c r="L59" s="189">
        <f t="shared" si="8"/>
        <v>5.0352467270896276E-2</v>
      </c>
      <c r="M59" s="189">
        <f t="shared" si="8"/>
        <v>-0.68875587298527907</v>
      </c>
      <c r="N59" s="210" t="str">
        <f t="shared" si="3"/>
        <v>d</v>
      </c>
    </row>
    <row r="60" spans="2:14" s="17" customFormat="1">
      <c r="B60" s="175" t="s">
        <v>81</v>
      </c>
      <c r="C60" s="188" t="s">
        <v>2</v>
      </c>
      <c r="D60" s="189">
        <f t="shared" si="1"/>
        <v>7.3868736105165773</v>
      </c>
      <c r="E60" s="189">
        <f t="shared" ref="E60:M60" si="9">IF(E12="","",(E12-D12)/ABS(D12)*100)</f>
        <v>15.897182020998219</v>
      </c>
      <c r="F60" s="189">
        <f t="shared" si="9"/>
        <v>-7.5628387411726203</v>
      </c>
      <c r="G60" s="189">
        <f t="shared" si="9"/>
        <v>-0.47410430294664824</v>
      </c>
      <c r="H60" s="189">
        <f t="shared" si="9"/>
        <v>-1.6642547033285093</v>
      </c>
      <c r="I60" s="189">
        <f t="shared" si="9"/>
        <v>1.8095413294088789</v>
      </c>
      <c r="J60" s="189">
        <f t="shared" si="9"/>
        <v>0.82695400256578588</v>
      </c>
      <c r="K60" s="189">
        <f t="shared" si="9"/>
        <v>-3.9646603426441427</v>
      </c>
      <c r="L60" s="189">
        <f t="shared" si="9"/>
        <v>1.4673409343957404</v>
      </c>
      <c r="M60" s="189">
        <f t="shared" si="9"/>
        <v>3.832007160109363</v>
      </c>
      <c r="N60" s="210" t="str">
        <f t="shared" si="3"/>
        <v>e</v>
      </c>
    </row>
    <row r="61" spans="2:14" s="17" customFormat="1">
      <c r="B61" s="175" t="s">
        <v>82</v>
      </c>
      <c r="C61" s="188" t="s">
        <v>2</v>
      </c>
      <c r="D61" s="189">
        <f t="shared" si="1"/>
        <v>1.0203189688739143</v>
      </c>
      <c r="E61" s="189">
        <f t="shared" ref="E61:M61" si="10">IF(E13="","",(E13-D13)/ABS(D13)*100)</f>
        <v>3.6011232861626561</v>
      </c>
      <c r="F61" s="189">
        <f t="shared" si="10"/>
        <v>1.7774571960062262</v>
      </c>
      <c r="G61" s="189">
        <f t="shared" si="10"/>
        <v>3.5756382137475193</v>
      </c>
      <c r="H61" s="189">
        <f t="shared" si="10"/>
        <v>-3.2923025950921572</v>
      </c>
      <c r="I61" s="189">
        <f t="shared" si="10"/>
        <v>3.2025501236333305E-2</v>
      </c>
      <c r="J61" s="189">
        <f t="shared" si="10"/>
        <v>0.9597129051231843</v>
      </c>
      <c r="K61" s="189">
        <f t="shared" si="10"/>
        <v>-0.62536873156342188</v>
      </c>
      <c r="L61" s="189">
        <f t="shared" si="10"/>
        <v>-0.49053075279031111</v>
      </c>
      <c r="M61" s="189">
        <f t="shared" si="10"/>
        <v>2.5557270808629964</v>
      </c>
      <c r="N61" s="210" t="str">
        <f t="shared" si="3"/>
        <v>f</v>
      </c>
    </row>
    <row r="62" spans="2:14" s="17" customFormat="1">
      <c r="B62" s="175" t="s">
        <v>83</v>
      </c>
      <c r="C62" s="188" t="s">
        <v>2</v>
      </c>
      <c r="D62" s="189">
        <f t="shared" si="1"/>
        <v>2.5765856114894814</v>
      </c>
      <c r="E62" s="189">
        <f t="shared" ref="E62:M62" si="11">IF(E14="","",(E14-D14)/ABS(D14)*100)</f>
        <v>1.5001474777184889</v>
      </c>
      <c r="F62" s="189">
        <f t="shared" si="11"/>
        <v>-5.4504035830698321</v>
      </c>
      <c r="G62" s="189">
        <f t="shared" si="11"/>
        <v>-3.278949257529483</v>
      </c>
      <c r="H62" s="189">
        <f t="shared" si="11"/>
        <v>2.2277035209937446</v>
      </c>
      <c r="I62" s="189">
        <f t="shared" si="11"/>
        <v>-0.54908268846187291</v>
      </c>
      <c r="J62" s="189">
        <f t="shared" si="11"/>
        <v>-1.3232381959896309</v>
      </c>
      <c r="K62" s="189">
        <f t="shared" si="11"/>
        <v>-4.7530235236787313</v>
      </c>
      <c r="L62" s="189">
        <f t="shared" si="11"/>
        <v>-17.63596448388612</v>
      </c>
      <c r="M62" s="189">
        <f t="shared" si="11"/>
        <v>-0.99726964962856512</v>
      </c>
      <c r="N62" s="210" t="str">
        <f t="shared" si="3"/>
        <v>g</v>
      </c>
    </row>
    <row r="63" spans="2:14" s="17" customFormat="1">
      <c r="B63" s="175" t="s">
        <v>299</v>
      </c>
      <c r="C63" s="188" t="s">
        <v>2</v>
      </c>
      <c r="D63" s="189">
        <f t="shared" si="1"/>
        <v>-2.7497330010679959</v>
      </c>
      <c r="E63" s="189">
        <f t="shared" ref="E63:M63" si="12">IF(E15="","",(E15-D15)/ABS(D15)*100)</f>
        <v>7.9758104665124314</v>
      </c>
      <c r="F63" s="189">
        <f t="shared" si="12"/>
        <v>-1.7335448845734847</v>
      </c>
      <c r="G63" s="189">
        <f t="shared" si="12"/>
        <v>-1.8496881152593521</v>
      </c>
      <c r="H63" s="189">
        <f t="shared" si="12"/>
        <v>3.8656399536948078</v>
      </c>
      <c r="I63" s="189">
        <f t="shared" si="12"/>
        <v>5.0885544751032192</v>
      </c>
      <c r="J63" s="189">
        <f t="shared" si="12"/>
        <v>5.5952973910653867</v>
      </c>
      <c r="K63" s="189">
        <f t="shared" si="12"/>
        <v>0.90150168955323418</v>
      </c>
      <c r="L63" s="189">
        <f t="shared" si="12"/>
        <v>5.612557427258805</v>
      </c>
      <c r="M63" s="189">
        <f t="shared" si="12"/>
        <v>4.410704132912576</v>
      </c>
      <c r="N63" s="210" t="str">
        <f t="shared" si="3"/>
        <v>h</v>
      </c>
    </row>
    <row r="64" spans="2:14" s="17" customFormat="1">
      <c r="B64" s="175" t="s">
        <v>300</v>
      </c>
      <c r="C64" s="188" t="s">
        <v>2</v>
      </c>
      <c r="D64" s="189">
        <f t="shared" si="1"/>
        <v>1.2472835929011228</v>
      </c>
      <c r="E64" s="189">
        <f t="shared" ref="E64:M64" si="13">IF(E16="","",(E16-D16)/ABS(D16)*100)</f>
        <v>2.0509610153449445</v>
      </c>
      <c r="F64" s="189">
        <f t="shared" si="13"/>
        <v>-1.2674081485105855</v>
      </c>
      <c r="G64" s="189">
        <f t="shared" si="13"/>
        <v>2.4416131955102718</v>
      </c>
      <c r="H64" s="189">
        <f t="shared" si="13"/>
        <v>-4.7520370256717586</v>
      </c>
      <c r="I64" s="189">
        <f t="shared" si="13"/>
        <v>-6.0265166733627959E-2</v>
      </c>
      <c r="J64" s="189">
        <f t="shared" si="13"/>
        <v>-1.0444676211244903</v>
      </c>
      <c r="K64" s="189">
        <f t="shared" si="13"/>
        <v>-3.2868186155962915</v>
      </c>
      <c r="L64" s="189">
        <f t="shared" si="13"/>
        <v>-9.2258614198815128</v>
      </c>
      <c r="M64" s="189">
        <f t="shared" si="13"/>
        <v>4.7523836133133104</v>
      </c>
      <c r="N64" s="210" t="str">
        <f t="shared" si="3"/>
        <v>i</v>
      </c>
    </row>
    <row r="65" spans="2:14" s="17" customFormat="1">
      <c r="B65" s="175" t="s">
        <v>301</v>
      </c>
      <c r="C65" s="188" t="s">
        <v>2</v>
      </c>
      <c r="D65" s="189">
        <f t="shared" si="1"/>
        <v>0.47415836889521101</v>
      </c>
      <c r="E65" s="189">
        <f t="shared" ref="E65:M65" si="14">IF(E17="","",(E17-D17)/ABS(D17)*100)</f>
        <v>-1.1156689778681284</v>
      </c>
      <c r="F65" s="189">
        <f t="shared" si="14"/>
        <v>-0.13460761879122357</v>
      </c>
      <c r="G65" s="189">
        <f t="shared" si="14"/>
        <v>-4.6024335551225963</v>
      </c>
      <c r="H65" s="189">
        <f t="shared" si="14"/>
        <v>-3.9163551822023557</v>
      </c>
      <c r="I65" s="189">
        <f t="shared" si="14"/>
        <v>-5.5892733008930007</v>
      </c>
      <c r="J65" s="189">
        <f t="shared" si="14"/>
        <v>-3.82028517621738</v>
      </c>
      <c r="K65" s="189">
        <f t="shared" si="14"/>
        <v>-5.57085020242915</v>
      </c>
      <c r="L65" s="189">
        <f t="shared" si="14"/>
        <v>-7.2917478679783603</v>
      </c>
      <c r="M65" s="231">
        <f t="shared" si="14"/>
        <v>-9.7470738598143409</v>
      </c>
      <c r="N65" s="218" t="str">
        <f t="shared" si="3"/>
        <v>j</v>
      </c>
    </row>
    <row r="66" spans="2:14" s="17" customFormat="1">
      <c r="B66" s="175" t="s">
        <v>302</v>
      </c>
      <c r="C66" s="188" t="s">
        <v>2</v>
      </c>
      <c r="D66" s="189">
        <f t="shared" si="1"/>
        <v>0.751030259458488</v>
      </c>
      <c r="E66" s="189">
        <f t="shared" ref="E66:M66" si="15">IF(E18="","",(E18-D18)/ABS(D18)*100)</f>
        <v>2.5013379545859986</v>
      </c>
      <c r="F66" s="189">
        <f t="shared" si="15"/>
        <v>-0.69958105941000237</v>
      </c>
      <c r="G66" s="189">
        <f t="shared" si="15"/>
        <v>-0.14490803191106466</v>
      </c>
      <c r="H66" s="189">
        <f t="shared" si="15"/>
        <v>-1.679674032283341</v>
      </c>
      <c r="I66" s="189">
        <f t="shared" si="15"/>
        <v>-2.304815885696434</v>
      </c>
      <c r="J66" s="189">
        <f t="shared" si="15"/>
        <v>-4.5043251833022797</v>
      </c>
      <c r="K66" s="189">
        <f t="shared" si="15"/>
        <v>-6.840772645110146</v>
      </c>
      <c r="L66" s="189">
        <f t="shared" si="15"/>
        <v>-33.041003238738689</v>
      </c>
      <c r="M66" s="231">
        <f t="shared" si="15"/>
        <v>-6.4276519405110779</v>
      </c>
      <c r="N66" s="218" t="str">
        <f t="shared" si="3"/>
        <v>k</v>
      </c>
    </row>
    <row r="67" spans="2:14" s="17" customFormat="1">
      <c r="B67" s="175" t="s">
        <v>303</v>
      </c>
      <c r="C67" s="188" t="s">
        <v>2</v>
      </c>
      <c r="D67" s="189">
        <f t="shared" si="1"/>
        <v>-3.0457990552959049</v>
      </c>
      <c r="E67" s="189">
        <f t="shared" ref="E67:M67" si="16">IF(E19="","",(E19-D19)/ABS(D19)*100)</f>
        <v>7.8858140968559489</v>
      </c>
      <c r="F67" s="189">
        <f t="shared" si="16"/>
        <v>-0.33531213790257297</v>
      </c>
      <c r="G67" s="189">
        <f t="shared" si="16"/>
        <v>1.2983807070421527</v>
      </c>
      <c r="H67" s="189">
        <f t="shared" si="16"/>
        <v>-3.4093231664177348</v>
      </c>
      <c r="I67" s="189">
        <f t="shared" si="16"/>
        <v>1.0112066930896129</v>
      </c>
      <c r="J67" s="189">
        <f t="shared" si="16"/>
        <v>2.714407144957721</v>
      </c>
      <c r="K67" s="189">
        <f t="shared" si="16"/>
        <v>5.7159890025846281</v>
      </c>
      <c r="L67" s="189">
        <f t="shared" si="16"/>
        <v>-4.0282997518021242</v>
      </c>
      <c r="M67" s="231">
        <f t="shared" si="16"/>
        <v>5.5728008968436518</v>
      </c>
      <c r="N67" s="218" t="str">
        <f t="shared" si="3"/>
        <v>l</v>
      </c>
    </row>
    <row r="68" spans="2:14" s="17" customFormat="1">
      <c r="B68" s="175" t="s">
        <v>353</v>
      </c>
      <c r="C68" s="188" t="s">
        <v>2</v>
      </c>
      <c r="D68" s="189">
        <f t="shared" si="1"/>
        <v>6.4572385383291717</v>
      </c>
      <c r="E68" s="189">
        <f t="shared" ref="E68:M68" si="17">IF(E20="","",(E20-D20)/ABS(D20)*100)</f>
        <v>0.44518945042505254</v>
      </c>
      <c r="F68" s="189">
        <f t="shared" si="17"/>
        <v>-5.2015604681404417</v>
      </c>
      <c r="G68" s="189">
        <f t="shared" si="17"/>
        <v>2.6697530864197532</v>
      </c>
      <c r="H68" s="189">
        <f t="shared" si="17"/>
        <v>-0.67694328929861769</v>
      </c>
      <c r="I68" s="189">
        <f t="shared" si="17"/>
        <v>2.949864080934899</v>
      </c>
      <c r="J68" s="189">
        <f t="shared" si="17"/>
        <v>3.250253160422043</v>
      </c>
      <c r="K68" s="189">
        <f t="shared" si="17"/>
        <v>1.2597021851008183</v>
      </c>
      <c r="L68" s="189">
        <f t="shared" si="17"/>
        <v>-12.664486531241376</v>
      </c>
      <c r="M68" s="231">
        <f t="shared" si="17"/>
        <v>5.0376677309626663</v>
      </c>
      <c r="N68" s="218" t="str">
        <f t="shared" si="3"/>
        <v>m</v>
      </c>
    </row>
    <row r="69" spans="2:14" s="17" customFormat="1">
      <c r="B69" s="8"/>
      <c r="C69" s="93" t="s">
        <v>115</v>
      </c>
      <c r="D69" s="70" t="str">
        <f t="shared" si="1"/>
        <v/>
      </c>
      <c r="E69" s="70" t="str">
        <f t="shared" ref="E69:M69" si="18">IF(E21="","",(E21-D21)/ABS(D21)*100)</f>
        <v/>
      </c>
      <c r="F69" s="70" t="str">
        <f t="shared" si="18"/>
        <v/>
      </c>
      <c r="G69" s="70" t="str">
        <f t="shared" si="18"/>
        <v/>
      </c>
      <c r="H69" s="70" t="str">
        <f t="shared" si="18"/>
        <v/>
      </c>
      <c r="I69" s="70" t="str">
        <f t="shared" si="18"/>
        <v/>
      </c>
      <c r="J69" s="70" t="str">
        <f t="shared" si="18"/>
        <v/>
      </c>
      <c r="K69" s="70" t="str">
        <f t="shared" si="18"/>
        <v/>
      </c>
      <c r="L69" s="70" t="str">
        <f t="shared" si="18"/>
        <v/>
      </c>
      <c r="M69" s="104" t="str">
        <f t="shared" si="18"/>
        <v/>
      </c>
      <c r="N69" s="220"/>
    </row>
    <row r="70" spans="2:14" s="17" customFormat="1">
      <c r="B70" s="175" t="s">
        <v>306</v>
      </c>
      <c r="C70" s="190" t="s">
        <v>2</v>
      </c>
      <c r="D70" s="191">
        <f t="shared" si="1"/>
        <v>10.95918252131203</v>
      </c>
      <c r="E70" s="191">
        <f t="shared" ref="E70:M70" si="19">IF(E22="","",(E22-D22)/ABS(D22)*100)</f>
        <v>2.8228063212951939</v>
      </c>
      <c r="F70" s="191">
        <f t="shared" si="19"/>
        <v>-7.4461873422732445</v>
      </c>
      <c r="G70" s="191">
        <f t="shared" si="19"/>
        <v>5.4757754942740133</v>
      </c>
      <c r="H70" s="191">
        <f t="shared" si="19"/>
        <v>4.8802741225847006</v>
      </c>
      <c r="I70" s="191">
        <f t="shared" si="19"/>
        <v>2.8031240334055057E-2</v>
      </c>
      <c r="J70" s="191">
        <f t="shared" si="19"/>
        <v>-9.670966806783591</v>
      </c>
      <c r="K70" s="191">
        <f t="shared" si="19"/>
        <v>8.6855590145169401</v>
      </c>
      <c r="L70" s="191">
        <f t="shared" si="19"/>
        <v>17.172920193708414</v>
      </c>
      <c r="M70" s="231">
        <f t="shared" si="19"/>
        <v>-4.0203959913644649</v>
      </c>
      <c r="N70" s="220" t="str">
        <f t="shared" si="3"/>
        <v>(2)</v>
      </c>
    </row>
    <row r="71" spans="2:14" s="17" customFormat="1">
      <c r="B71" s="8"/>
      <c r="C71" s="93" t="s">
        <v>115</v>
      </c>
      <c r="D71" s="70" t="str">
        <f t="shared" si="1"/>
        <v/>
      </c>
      <c r="E71" s="70" t="str">
        <f t="shared" ref="E71:M71" si="20">IF(E23="","",(E23-D23)/ABS(D23)*100)</f>
        <v/>
      </c>
      <c r="F71" s="70" t="str">
        <f t="shared" si="20"/>
        <v/>
      </c>
      <c r="G71" s="70" t="str">
        <f t="shared" si="20"/>
        <v/>
      </c>
      <c r="H71" s="70" t="str">
        <f t="shared" si="20"/>
        <v/>
      </c>
      <c r="I71" s="70" t="str">
        <f t="shared" si="20"/>
        <v/>
      </c>
      <c r="J71" s="70" t="str">
        <f t="shared" si="20"/>
        <v/>
      </c>
      <c r="K71" s="70" t="str">
        <f t="shared" si="20"/>
        <v/>
      </c>
      <c r="L71" s="70" t="str">
        <f t="shared" si="20"/>
        <v/>
      </c>
      <c r="M71" s="104" t="str">
        <f t="shared" si="20"/>
        <v/>
      </c>
      <c r="N71" s="218"/>
    </row>
    <row r="72" spans="2:14" s="17" customFormat="1">
      <c r="B72" s="175" t="s">
        <v>307</v>
      </c>
      <c r="C72" s="190" t="s">
        <v>2</v>
      </c>
      <c r="D72" s="191">
        <f t="shared" si="1"/>
        <v>0.71356213532288493</v>
      </c>
      <c r="E72" s="191">
        <f t="shared" ref="E72:M72" si="21">IF(E24="","",(E24-D24)/ABS(D24)*100)</f>
        <v>1.1881571753865425</v>
      </c>
      <c r="F72" s="191">
        <f t="shared" si="21"/>
        <v>-1.0753280406211724E-2</v>
      </c>
      <c r="G72" s="191">
        <f t="shared" si="21"/>
        <v>2.0875848332712548</v>
      </c>
      <c r="H72" s="191">
        <f t="shared" si="21"/>
        <v>-0.15904555537474627</v>
      </c>
      <c r="I72" s="191">
        <f t="shared" si="21"/>
        <v>0.8061022549760537</v>
      </c>
      <c r="J72" s="191">
        <f t="shared" si="21"/>
        <v>0.92023861189825806</v>
      </c>
      <c r="K72" s="191">
        <f t="shared" si="21"/>
        <v>1.250143345722901</v>
      </c>
      <c r="L72" s="191">
        <f t="shared" si="21"/>
        <v>0.1154259350250256</v>
      </c>
      <c r="M72" s="231">
        <f t="shared" si="21"/>
        <v>2.9854694399063018</v>
      </c>
      <c r="N72" s="218">
        <f t="shared" si="3"/>
        <v>2</v>
      </c>
    </row>
    <row r="73" spans="2:14" s="17" customFormat="1">
      <c r="B73" s="8"/>
      <c r="C73" s="93" t="s">
        <v>115</v>
      </c>
      <c r="D73" s="70" t="str">
        <f t="shared" si="1"/>
        <v/>
      </c>
      <c r="E73" s="70" t="str">
        <f t="shared" ref="E73:M73" si="22">IF(E25="","",(E25-D25)/ABS(D25)*100)</f>
        <v/>
      </c>
      <c r="F73" s="70" t="str">
        <f t="shared" si="22"/>
        <v/>
      </c>
      <c r="G73" s="70" t="str">
        <f t="shared" si="22"/>
        <v/>
      </c>
      <c r="H73" s="70" t="str">
        <f t="shared" si="22"/>
        <v/>
      </c>
      <c r="I73" s="70" t="str">
        <f t="shared" si="22"/>
        <v/>
      </c>
      <c r="J73" s="70" t="str">
        <f t="shared" si="22"/>
        <v/>
      </c>
      <c r="K73" s="70" t="str">
        <f t="shared" si="22"/>
        <v/>
      </c>
      <c r="L73" s="70" t="str">
        <f t="shared" si="22"/>
        <v/>
      </c>
      <c r="M73" s="70" t="str">
        <f t="shared" si="22"/>
        <v/>
      </c>
      <c r="N73" s="210"/>
    </row>
    <row r="74" spans="2:14" s="17" customFormat="1">
      <c r="B74" s="175" t="s">
        <v>308</v>
      </c>
      <c r="C74" s="190" t="s">
        <v>2</v>
      </c>
      <c r="D74" s="191">
        <f t="shared" si="1"/>
        <v>13.656518337058197</v>
      </c>
      <c r="E74" s="191">
        <f t="shared" ref="E74:M74" si="23">IF(E26="","",(E26-D26)/ABS(D26)*100)</f>
        <v>0.15557785417304126</v>
      </c>
      <c r="F74" s="191">
        <f t="shared" si="23"/>
        <v>1.1239128994178542</v>
      </c>
      <c r="G74" s="191">
        <f t="shared" si="23"/>
        <v>0.85362812779930985</v>
      </c>
      <c r="H74" s="191">
        <f t="shared" si="23"/>
        <v>6.4330151681848067</v>
      </c>
      <c r="I74" s="191">
        <f t="shared" si="23"/>
        <v>5.9268008509651997</v>
      </c>
      <c r="J74" s="191">
        <f t="shared" si="23"/>
        <v>18.480761895086552</v>
      </c>
      <c r="K74" s="191">
        <f t="shared" si="23"/>
        <v>-15.315524775331848</v>
      </c>
      <c r="L74" s="191">
        <f t="shared" si="23"/>
        <v>-5.3837945826169413</v>
      </c>
      <c r="M74" s="191">
        <f t="shared" si="23"/>
        <v>-6.9148799338161986</v>
      </c>
      <c r="N74" s="210">
        <f t="shared" si="3"/>
        <v>3</v>
      </c>
    </row>
    <row r="75" spans="2:14" s="17" customFormat="1">
      <c r="B75" s="175" t="s">
        <v>6</v>
      </c>
      <c r="C75" s="190" t="s">
        <v>2</v>
      </c>
      <c r="D75" s="191">
        <f t="shared" si="1"/>
        <v>13.00315773254472</v>
      </c>
      <c r="E75" s="191">
        <f t="shared" ref="E75:M75" si="24">IF(E27="","",(E27-D27)/ABS(D27)*100)</f>
        <v>0.89358911760762083</v>
      </c>
      <c r="F75" s="191">
        <f t="shared" si="24"/>
        <v>1.4195246605539364</v>
      </c>
      <c r="G75" s="191">
        <f t="shared" si="24"/>
        <v>-0.8833968175155521</v>
      </c>
      <c r="H75" s="191">
        <f t="shared" si="24"/>
        <v>7.9367514406368374</v>
      </c>
      <c r="I75" s="191">
        <f t="shared" si="24"/>
        <v>6.4600738545184857</v>
      </c>
      <c r="J75" s="191">
        <f t="shared" si="24"/>
        <v>17.879973590694604</v>
      </c>
      <c r="K75" s="191">
        <f t="shared" si="24"/>
        <v>-15.717082628760728</v>
      </c>
      <c r="L75" s="191">
        <f t="shared" si="24"/>
        <v>-6.0112501746845659</v>
      </c>
      <c r="M75" s="191">
        <f t="shared" si="24"/>
        <v>-1.6376201376328745</v>
      </c>
      <c r="N75" s="211" t="str">
        <f t="shared" si="3"/>
        <v>(1)</v>
      </c>
    </row>
    <row r="76" spans="2:14" s="17" customFormat="1">
      <c r="B76" s="175" t="s">
        <v>24</v>
      </c>
      <c r="C76" s="190" t="s">
        <v>2</v>
      </c>
      <c r="D76" s="191">
        <f t="shared" si="1"/>
        <v>15.977472376113372</v>
      </c>
      <c r="E76" s="191">
        <f t="shared" ref="E76:M76" si="25">IF(E28="","",(E28-D28)/ABS(D28)*100)</f>
        <v>-9.7791174827938171E-2</v>
      </c>
      <c r="F76" s="191">
        <f t="shared" si="25"/>
        <v>1.9684477179714923</v>
      </c>
      <c r="G76" s="191">
        <f t="shared" si="25"/>
        <v>6.0707228711508326E-2</v>
      </c>
      <c r="H76" s="191">
        <f t="shared" si="25"/>
        <v>9.8395908282034075</v>
      </c>
      <c r="I76" s="191">
        <f t="shared" si="25"/>
        <v>8.3617049471090255</v>
      </c>
      <c r="J76" s="191">
        <f t="shared" si="25"/>
        <v>20.647977268411356</v>
      </c>
      <c r="K76" s="191">
        <f t="shared" si="25"/>
        <v>-18.037535335874153</v>
      </c>
      <c r="L76" s="191">
        <f t="shared" si="25"/>
        <v>-8.0518637340318886</v>
      </c>
      <c r="M76" s="191">
        <f t="shared" si="25"/>
        <v>-0.4190704537548221</v>
      </c>
      <c r="N76" s="210" t="str">
        <f t="shared" si="3"/>
        <v>a</v>
      </c>
    </row>
    <row r="77" spans="2:14" s="17" customFormat="1">
      <c r="B77" s="175" t="s">
        <v>25</v>
      </c>
      <c r="C77" s="190" t="s">
        <v>2</v>
      </c>
      <c r="D77" s="191">
        <f t="shared" si="1"/>
        <v>-1.9944210375632081</v>
      </c>
      <c r="E77" s="191">
        <f t="shared" ref="E77:M77" si="26">IF(E29="","",(E29-D29)/ABS(D29)*100)</f>
        <v>10.950749261791596</v>
      </c>
      <c r="F77" s="191">
        <f t="shared" si="26"/>
        <v>-10.409313446430604</v>
      </c>
      <c r="G77" s="191">
        <f t="shared" si="26"/>
        <v>-0.40826052422557585</v>
      </c>
      <c r="H77" s="191">
        <f t="shared" si="26"/>
        <v>5.4667187724307347</v>
      </c>
      <c r="I77" s="191">
        <f t="shared" si="26"/>
        <v>-5.1863838990324451</v>
      </c>
      <c r="J77" s="191">
        <f t="shared" si="26"/>
        <v>-5.1235424542597823</v>
      </c>
      <c r="K77" s="191">
        <f t="shared" si="26"/>
        <v>3.8673313270229834</v>
      </c>
      <c r="L77" s="191">
        <f t="shared" si="26"/>
        <v>-2.8164796432459118</v>
      </c>
      <c r="M77" s="191">
        <f t="shared" si="26"/>
        <v>-1.3166386988511682</v>
      </c>
      <c r="N77" s="211" t="str">
        <f t="shared" si="3"/>
        <v>(a)</v>
      </c>
    </row>
    <row r="78" spans="2:14" s="17" customFormat="1">
      <c r="B78" s="175" t="s">
        <v>26</v>
      </c>
      <c r="C78" s="190" t="s">
        <v>2</v>
      </c>
      <c r="D78" s="191">
        <f t="shared" si="1"/>
        <v>20.705316731380087</v>
      </c>
      <c r="E78" s="191">
        <f t="shared" ref="E78:M78" si="27">IF(E30="","",(E30-D30)/ABS(D30)*100)</f>
        <v>-2.452456069922385</v>
      </c>
      <c r="F78" s="191">
        <f t="shared" si="27"/>
        <v>5.0140332584654823</v>
      </c>
      <c r="G78" s="191">
        <f t="shared" si="27"/>
        <v>0.16134475497784273</v>
      </c>
      <c r="H78" s="191">
        <f t="shared" si="27"/>
        <v>10.770279250522591</v>
      </c>
      <c r="I78" s="191">
        <f t="shared" si="27"/>
        <v>11.126502973191855</v>
      </c>
      <c r="J78" s="191">
        <f t="shared" si="27"/>
        <v>25.179573381357461</v>
      </c>
      <c r="K78" s="191">
        <f t="shared" si="27"/>
        <v>-20.976304017114071</v>
      </c>
      <c r="L78" s="191">
        <f t="shared" si="27"/>
        <v>-8.986645664022749</v>
      </c>
      <c r="M78" s="191">
        <f t="shared" si="27"/>
        <v>-0.24620827765248257</v>
      </c>
      <c r="N78" s="211" t="str">
        <f t="shared" si="3"/>
        <v>(b)</v>
      </c>
    </row>
    <row r="79" spans="2:14" s="17" customFormat="1">
      <c r="B79" s="175" t="s">
        <v>27</v>
      </c>
      <c r="C79" s="190" t="s">
        <v>2</v>
      </c>
      <c r="D79" s="191">
        <f t="shared" si="1"/>
        <v>2.6513288957198289</v>
      </c>
      <c r="E79" s="191">
        <f t="shared" ref="E79:M79" si="28">IF(E31="","",(E31-D31)/ABS(D31)*100)</f>
        <v>4.7852233441818832</v>
      </c>
      <c r="F79" s="191">
        <f t="shared" si="28"/>
        <v>-0.62615101289134434</v>
      </c>
      <c r="G79" s="191">
        <f t="shared" si="28"/>
        <v>-4.4269724355840152</v>
      </c>
      <c r="H79" s="191">
        <f t="shared" si="28"/>
        <v>0.44997345816704576</v>
      </c>
      <c r="I79" s="191">
        <f t="shared" si="28"/>
        <v>-1.6886036367818231</v>
      </c>
      <c r="J79" s="191">
        <f t="shared" si="28"/>
        <v>4.8801546319970139</v>
      </c>
      <c r="K79" s="191">
        <f t="shared" si="28"/>
        <v>-3.2735123536784858</v>
      </c>
      <c r="L79" s="191">
        <f t="shared" si="28"/>
        <v>3.1712520007357767</v>
      </c>
      <c r="M79" s="191">
        <f t="shared" si="28"/>
        <v>-6.4958806999616812</v>
      </c>
      <c r="N79" s="210" t="str">
        <f t="shared" si="3"/>
        <v>b</v>
      </c>
    </row>
    <row r="80" spans="2:14" s="17" customFormat="1">
      <c r="B80" s="175" t="s">
        <v>25</v>
      </c>
      <c r="C80" s="190" t="s">
        <v>2</v>
      </c>
      <c r="D80" s="191">
        <f t="shared" si="1"/>
        <v>71.474358974358978</v>
      </c>
      <c r="E80" s="191">
        <f t="shared" ref="E80:M80" si="29">IF(E32="","",(E32-D32)/ABS(D32)*100)</f>
        <v>39.252336448598129</v>
      </c>
      <c r="F80" s="191">
        <f t="shared" si="29"/>
        <v>66.308724832214764</v>
      </c>
      <c r="G80" s="191">
        <f t="shared" si="29"/>
        <v>-51.856335754640838</v>
      </c>
      <c r="H80" s="191">
        <f t="shared" si="29"/>
        <v>-96.982397317686505</v>
      </c>
      <c r="I80" s="191">
        <f t="shared" si="29"/>
        <v>341.66666666666663</v>
      </c>
      <c r="J80" s="191">
        <f t="shared" si="29"/>
        <v>-65.408805031446533</v>
      </c>
      <c r="K80" s="191">
        <f t="shared" si="29"/>
        <v>214.54545454545456</v>
      </c>
      <c r="L80" s="191">
        <f t="shared" si="29"/>
        <v>507.51445086705201</v>
      </c>
      <c r="M80" s="191">
        <f t="shared" si="29"/>
        <v>-39.0104662226451</v>
      </c>
      <c r="N80" s="211" t="str">
        <f t="shared" si="3"/>
        <v>(a)</v>
      </c>
    </row>
    <row r="81" spans="2:14" s="17" customFormat="1">
      <c r="B81" s="175" t="s">
        <v>26</v>
      </c>
      <c r="C81" s="190" t="s">
        <v>2</v>
      </c>
      <c r="D81" s="191">
        <f t="shared" si="1"/>
        <v>-3.3801977838675086</v>
      </c>
      <c r="E81" s="191">
        <f t="shared" ref="E81:M81" si="30">IF(E33="","",(E33-D33)/ABS(D33)*100)</f>
        <v>3.9041594218983144</v>
      </c>
      <c r="F81" s="191">
        <f t="shared" si="30"/>
        <v>-12.589753023415895</v>
      </c>
      <c r="G81" s="191">
        <f t="shared" si="30"/>
        <v>9.9441962770362924</v>
      </c>
      <c r="H81" s="191">
        <f t="shared" si="30"/>
        <v>1.6449521457239891</v>
      </c>
      <c r="I81" s="191">
        <f t="shared" si="30"/>
        <v>7.8049254619898676</v>
      </c>
      <c r="J81" s="191">
        <f t="shared" si="30"/>
        <v>6.4295454801591321</v>
      </c>
      <c r="K81" s="191">
        <f t="shared" si="30"/>
        <v>-9.1914100554873137</v>
      </c>
      <c r="L81" s="191">
        <f t="shared" si="30"/>
        <v>4.5781053220765893</v>
      </c>
      <c r="M81" s="191">
        <f t="shared" si="30"/>
        <v>-3.0719653888182692</v>
      </c>
      <c r="N81" s="211" t="str">
        <f t="shared" si="3"/>
        <v>(b)</v>
      </c>
    </row>
    <row r="82" spans="2:14" s="17" customFormat="1">
      <c r="B82" s="175" t="s">
        <v>309</v>
      </c>
      <c r="C82" s="190" t="s">
        <v>2</v>
      </c>
      <c r="D82" s="191">
        <f t="shared" si="1"/>
        <v>4.4076189632778364</v>
      </c>
      <c r="E82" s="191">
        <f t="shared" ref="E82:M82" si="31">IF(E34="","",(E34-D34)/ABS(D34)*100)</f>
        <v>4.9131834615642882</v>
      </c>
      <c r="F82" s="191">
        <f t="shared" si="31"/>
        <v>2.4988630813023192</v>
      </c>
      <c r="G82" s="191">
        <f t="shared" si="31"/>
        <v>-7.5143045883137844</v>
      </c>
      <c r="H82" s="191">
        <f t="shared" si="31"/>
        <v>0.5188178061113895</v>
      </c>
      <c r="I82" s="191">
        <f t="shared" si="31"/>
        <v>-4.483347415234614</v>
      </c>
      <c r="J82" s="191">
        <f t="shared" si="31"/>
        <v>4.4162006314145383</v>
      </c>
      <c r="K82" s="191">
        <f t="shared" si="31"/>
        <v>-1.352266242259472</v>
      </c>
      <c r="L82" s="191">
        <f t="shared" si="31"/>
        <v>2.4300764631482119</v>
      </c>
      <c r="M82" s="191">
        <f t="shared" si="31"/>
        <v>-7.4287799008654103</v>
      </c>
      <c r="N82" s="210" t="str">
        <f t="shared" si="3"/>
        <v>(c)</v>
      </c>
    </row>
    <row r="83" spans="2:14" s="17" customFormat="1">
      <c r="B83" s="175" t="s">
        <v>310</v>
      </c>
      <c r="C83" s="190" t="s">
        <v>2</v>
      </c>
      <c r="D83" s="190" t="s">
        <v>2</v>
      </c>
      <c r="E83" s="190" t="s">
        <v>2</v>
      </c>
      <c r="F83" s="190" t="s">
        <v>2</v>
      </c>
      <c r="G83" s="190" t="s">
        <v>2</v>
      </c>
      <c r="H83" s="190" t="s">
        <v>2</v>
      </c>
      <c r="I83" s="190" t="s">
        <v>2</v>
      </c>
      <c r="J83" s="190" t="s">
        <v>2</v>
      </c>
      <c r="K83" s="190" t="s">
        <v>2</v>
      </c>
      <c r="L83" s="190" t="s">
        <v>2</v>
      </c>
      <c r="M83" s="190" t="s">
        <v>2</v>
      </c>
      <c r="N83" s="211" t="str">
        <f t="shared" si="3"/>
        <v>(2)</v>
      </c>
    </row>
    <row r="84" spans="2:14" s="17" customFormat="1">
      <c r="B84" s="175" t="s">
        <v>28</v>
      </c>
      <c r="C84" s="190" t="s">
        <v>2</v>
      </c>
      <c r="D84" s="190" t="s">
        <v>2</v>
      </c>
      <c r="E84" s="190" t="s">
        <v>2</v>
      </c>
      <c r="F84" s="190" t="s">
        <v>2</v>
      </c>
      <c r="G84" s="190" t="s">
        <v>2</v>
      </c>
      <c r="H84" s="190" t="s">
        <v>2</v>
      </c>
      <c r="I84" s="190" t="s">
        <v>2</v>
      </c>
      <c r="J84" s="190" t="s">
        <v>2</v>
      </c>
      <c r="K84" s="190" t="s">
        <v>2</v>
      </c>
      <c r="L84" s="190" t="s">
        <v>2</v>
      </c>
      <c r="M84" s="190" t="s">
        <v>2</v>
      </c>
      <c r="N84" s="210" t="str">
        <f t="shared" si="3"/>
        <v>a</v>
      </c>
    </row>
    <row r="85" spans="2:14" s="17" customFormat="1">
      <c r="B85" s="304" t="s">
        <v>311</v>
      </c>
      <c r="C85" s="190" t="s">
        <v>2</v>
      </c>
      <c r="D85" s="190" t="s">
        <v>2</v>
      </c>
      <c r="E85" s="190" t="s">
        <v>2</v>
      </c>
      <c r="F85" s="190" t="s">
        <v>2</v>
      </c>
      <c r="G85" s="190" t="s">
        <v>2</v>
      </c>
      <c r="H85" s="190" t="s">
        <v>2</v>
      </c>
      <c r="I85" s="190" t="s">
        <v>2</v>
      </c>
      <c r="J85" s="190" t="s">
        <v>2</v>
      </c>
      <c r="K85" s="190" t="s">
        <v>2</v>
      </c>
      <c r="L85" s="190" t="s">
        <v>2</v>
      </c>
      <c r="M85" s="190" t="s">
        <v>2</v>
      </c>
      <c r="N85" s="210" t="str">
        <f t="shared" si="3"/>
        <v>b</v>
      </c>
    </row>
    <row r="86" spans="2:14" s="17" customFormat="1">
      <c r="B86" s="9"/>
      <c r="C86" s="99"/>
      <c r="D86" s="110"/>
      <c r="E86" s="110"/>
      <c r="F86" s="110"/>
      <c r="G86" s="110"/>
      <c r="H86" s="110"/>
      <c r="I86" s="110"/>
      <c r="J86" s="110"/>
      <c r="K86" s="110"/>
      <c r="L86" s="110"/>
      <c r="M86" s="110"/>
      <c r="N86" s="51"/>
    </row>
    <row r="87" spans="2:14" s="17" customFormat="1">
      <c r="B87" s="11"/>
      <c r="C87" s="98"/>
      <c r="D87" s="10"/>
      <c r="E87" s="10"/>
      <c r="F87" s="10"/>
      <c r="G87" s="10"/>
      <c r="H87" s="10"/>
      <c r="I87" s="10"/>
      <c r="J87" s="10"/>
      <c r="K87" s="10"/>
      <c r="L87" s="10"/>
      <c r="M87" s="10"/>
      <c r="N87" s="52"/>
    </row>
    <row r="88" spans="2:14" s="17" customFormat="1">
      <c r="B88" s="304" t="s">
        <v>318</v>
      </c>
      <c r="C88" s="190" t="s">
        <v>2</v>
      </c>
      <c r="D88" s="190" t="s">
        <v>2</v>
      </c>
      <c r="E88" s="190" t="s">
        <v>2</v>
      </c>
      <c r="F88" s="190" t="s">
        <v>2</v>
      </c>
      <c r="G88" s="190" t="s">
        <v>2</v>
      </c>
      <c r="H88" s="190" t="s">
        <v>2</v>
      </c>
      <c r="I88" s="190" t="s">
        <v>2</v>
      </c>
      <c r="J88" s="190" t="s">
        <v>2</v>
      </c>
      <c r="K88" s="190" t="s">
        <v>2</v>
      </c>
      <c r="L88" s="190" t="s">
        <v>2</v>
      </c>
      <c r="M88" s="190" t="s">
        <v>2</v>
      </c>
      <c r="N88" s="210">
        <f t="shared" si="3"/>
        <v>4</v>
      </c>
    </row>
    <row r="89" spans="2:14" s="17" customFormat="1">
      <c r="B89" s="181" t="s">
        <v>102</v>
      </c>
      <c r="C89" s="95"/>
      <c r="D89" s="40"/>
      <c r="E89" s="40"/>
      <c r="F89" s="40"/>
      <c r="G89" s="40"/>
      <c r="H89" s="40"/>
      <c r="I89" s="40"/>
      <c r="J89" s="40"/>
      <c r="K89" s="40"/>
      <c r="L89" s="40"/>
      <c r="M89" s="40"/>
      <c r="N89" s="51"/>
    </row>
    <row r="90" spans="2:14" s="17" customFormat="1">
      <c r="B90" s="8"/>
      <c r="C90" s="96"/>
      <c r="D90" s="41"/>
      <c r="E90" s="41"/>
      <c r="F90" s="41"/>
      <c r="G90" s="41"/>
      <c r="H90" s="41"/>
      <c r="I90" s="41"/>
      <c r="J90" s="41"/>
      <c r="K90" s="41"/>
      <c r="L90" s="41"/>
      <c r="M90" s="41"/>
      <c r="N90" s="52"/>
    </row>
    <row r="91" spans="2:14" s="17" customFormat="1">
      <c r="B91" s="175" t="s">
        <v>316</v>
      </c>
      <c r="C91" s="190" t="s">
        <v>2</v>
      </c>
      <c r="D91" s="191">
        <f>IF(D43="","",(D43-C43)/ABS(C43)*100)</f>
        <v>0.91146699542951171</v>
      </c>
      <c r="E91" s="191">
        <f t="shared" ref="E91:M91" si="32">IF(E43="","",(E43-D43)/ABS(D43)*100)</f>
        <v>3.8342464520718567</v>
      </c>
      <c r="F91" s="191">
        <f t="shared" si="32"/>
        <v>-1.6521678464158269</v>
      </c>
      <c r="G91" s="191">
        <f t="shared" si="32"/>
        <v>-1.0818694753626472</v>
      </c>
      <c r="H91" s="191">
        <f t="shared" si="32"/>
        <v>3.0564222386632496</v>
      </c>
      <c r="I91" s="191">
        <f t="shared" si="32"/>
        <v>3.9587538062277905</v>
      </c>
      <c r="J91" s="191">
        <f t="shared" si="32"/>
        <v>2.1410911455929704</v>
      </c>
      <c r="K91" s="191">
        <f t="shared" si="32"/>
        <v>-5.451026522635086</v>
      </c>
      <c r="L91" s="191">
        <f t="shared" si="32"/>
        <v>0.95202645288062648</v>
      </c>
      <c r="M91" s="191">
        <f t="shared" si="32"/>
        <v>4.4733801163255347</v>
      </c>
      <c r="N91" s="210">
        <f t="shared" si="3"/>
        <v>5</v>
      </c>
    </row>
    <row r="92" spans="2:14" s="17" customFormat="1">
      <c r="B92" s="42"/>
      <c r="C92" s="40"/>
      <c r="D92" s="40"/>
      <c r="E92" s="40"/>
      <c r="F92" s="40"/>
      <c r="G92" s="40"/>
      <c r="H92" s="40"/>
      <c r="I92" s="40"/>
      <c r="J92" s="40"/>
      <c r="K92" s="40"/>
      <c r="L92" s="40"/>
      <c r="M92" s="40"/>
      <c r="N92" s="51"/>
    </row>
    <row r="93" spans="2:14" s="17" customFormat="1">
      <c r="B93" s="89"/>
      <c r="C93" s="41"/>
      <c r="D93" s="41"/>
      <c r="E93" s="41"/>
      <c r="F93" s="41"/>
      <c r="G93" s="41"/>
      <c r="H93" s="41"/>
      <c r="I93" s="41"/>
      <c r="J93" s="41"/>
      <c r="K93" s="41"/>
      <c r="L93" s="41"/>
      <c r="M93" s="41"/>
      <c r="N93" s="90"/>
    </row>
    <row r="94" spans="2:14">
      <c r="B94" s="236" t="s">
        <v>254</v>
      </c>
      <c r="C94" s="61"/>
      <c r="D94" s="61"/>
      <c r="E94" s="61"/>
      <c r="F94" s="61"/>
      <c r="G94" s="61"/>
      <c r="H94" s="61"/>
      <c r="I94" s="61"/>
      <c r="J94" s="61"/>
      <c r="K94" s="61"/>
      <c r="L94" s="61"/>
      <c r="M94" s="61"/>
      <c r="N94" s="63"/>
    </row>
    <row r="100" spans="4:13">
      <c r="D100" s="103"/>
      <c r="E100" s="103"/>
      <c r="F100" s="103"/>
      <c r="G100" s="103"/>
      <c r="H100" s="103"/>
      <c r="I100" s="103"/>
      <c r="J100" s="103"/>
      <c r="K100" s="103"/>
      <c r="L100" s="103"/>
      <c r="M100" s="103"/>
    </row>
    <row r="132" spans="3:4">
      <c r="C132" s="13" t="str">
        <f>IF(X37="","",X37/X$43*100)</f>
        <v/>
      </c>
      <c r="D132" s="13" t="str">
        <f>IF(Y37="","",Y37/Y$43*100)</f>
        <v/>
      </c>
    </row>
    <row r="133" spans="3:4">
      <c r="C133" s="13" t="str">
        <f>IF(X38="","",X38/X$43*100)</f>
        <v/>
      </c>
      <c r="D133" s="13" t="str">
        <f>IF(Y38="","",Y38/Y$43*100)</f>
        <v/>
      </c>
    </row>
    <row r="135" spans="3:4">
      <c r="C135" s="13" t="str">
        <f t="shared" ref="C135:D139" si="33">IF(X40="","",X40/X$43*100)</f>
        <v/>
      </c>
      <c r="D135" s="13" t="str">
        <f t="shared" si="33"/>
        <v/>
      </c>
    </row>
    <row r="136" spans="3:4">
      <c r="C136" s="13" t="str">
        <f t="shared" si="33"/>
        <v/>
      </c>
      <c r="D136" s="13" t="str">
        <f t="shared" si="33"/>
        <v/>
      </c>
    </row>
    <row r="137" spans="3:4">
      <c r="C137" s="13" t="str">
        <f t="shared" si="33"/>
        <v/>
      </c>
      <c r="D137" s="13" t="str">
        <f t="shared" si="33"/>
        <v/>
      </c>
    </row>
    <row r="138" spans="3:4">
      <c r="C138" s="13" t="str">
        <f t="shared" si="33"/>
        <v/>
      </c>
      <c r="D138" s="13" t="str">
        <f t="shared" si="33"/>
        <v/>
      </c>
    </row>
    <row r="139" spans="3:4">
      <c r="C139" s="13" t="str">
        <f t="shared" si="33"/>
        <v/>
      </c>
      <c r="D139" s="13" t="str">
        <f t="shared" si="33"/>
        <v/>
      </c>
    </row>
  </sheetData>
  <phoneticPr fontId="3"/>
  <pageMargins left="0.70866141732283472" right="0.31496062992125984" top="0.9055118110236221" bottom="0.51181102362204722" header="0.70866141732283472" footer="0.19685039370078741"/>
  <pageSetup paperSize="9" scale="46" firstPageNumber="28" fitToWidth="3" fitToHeight="2" pageOrder="overThenDown" orientation="portrait" useFirstPageNumber="1" horizontalDpi="300" verticalDpi="300" r:id="rId1"/>
  <headerFooter alignWithMargins="0"/>
  <rowBreaks count="1" manualBreakCount="1">
    <brk id="47" max="12" man="1"/>
  </rowBreaks>
  <colBreaks count="1" manualBreakCount="1">
    <brk id="8" max="9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93"/>
  <sheetViews>
    <sheetView showGridLines="0" zoomScaleNormal="100" zoomScaleSheetLayoutView="106" workbookViewId="0">
      <pane xSplit="2" ySplit="4" topLeftCell="C5" activePane="bottomRight" state="frozen"/>
      <selection pane="topRight"/>
      <selection pane="bottomLeft"/>
      <selection pane="bottomRight"/>
    </sheetView>
  </sheetViews>
  <sheetFormatPr defaultRowHeight="17.25"/>
  <cols>
    <col min="1" max="1" width="2.625" style="13" customWidth="1"/>
    <col min="2" max="2" width="70.625" style="13" customWidth="1"/>
    <col min="3" max="13" width="15.875" style="13" customWidth="1"/>
    <col min="14" max="14" width="7.125" style="47" customWidth="1"/>
    <col min="15" max="16384" width="9" style="13"/>
  </cols>
  <sheetData>
    <row r="1" spans="2:14">
      <c r="B1" s="113"/>
    </row>
    <row r="2" spans="2:14" s="25" customFormat="1" ht="30" customHeight="1">
      <c r="B2" s="198" t="s">
        <v>258</v>
      </c>
      <c r="N2" s="46"/>
    </row>
    <row r="3" spans="2:14">
      <c r="C3" s="170" t="s">
        <v>98</v>
      </c>
      <c r="D3" s="6"/>
      <c r="E3" s="6"/>
      <c r="F3" s="6"/>
      <c r="G3" s="6"/>
      <c r="H3" s="6"/>
      <c r="I3" s="6"/>
      <c r="J3" s="6"/>
      <c r="K3" s="6"/>
      <c r="L3" s="6"/>
      <c r="M3" s="171" t="str">
        <f>'デフレータ(生産)'!M3</f>
        <v xml:space="preserve"> （平成27暦年＝100）</v>
      </c>
      <c r="N3" s="58"/>
    </row>
    <row r="4" spans="2:14" s="17" customFormat="1" ht="30" customHeight="1">
      <c r="B4" s="208" t="s">
        <v>3</v>
      </c>
      <c r="C4" s="173" t="str">
        <f>'生産(名目)'!C4</f>
        <v>平成２３年度</v>
      </c>
      <c r="D4" s="173" t="str">
        <f>'生産(名目)'!D4</f>
        <v>平成２４年度</v>
      </c>
      <c r="E4" s="173" t="str">
        <f>'生産(名目)'!E4</f>
        <v>平成２５年度</v>
      </c>
      <c r="F4" s="173" t="str">
        <f>'生産(名目)'!F4</f>
        <v>平成２６年度</v>
      </c>
      <c r="G4" s="173" t="str">
        <f>'生産(名目)'!G4</f>
        <v>平成２７年度</v>
      </c>
      <c r="H4" s="173" t="str">
        <f>'生産(名目)'!H4</f>
        <v>平成２８年度</v>
      </c>
      <c r="I4" s="173" t="str">
        <f>'生産(名目)'!I4</f>
        <v>平成２９年度</v>
      </c>
      <c r="J4" s="173" t="str">
        <f>'生産(名目)'!J4</f>
        <v>平成３０年度</v>
      </c>
      <c r="K4" s="173" t="str">
        <f>'生産(名目)'!K4</f>
        <v>令和元年度</v>
      </c>
      <c r="L4" s="173" t="str">
        <f>'生産(名目)'!L4</f>
        <v>令和２年度</v>
      </c>
      <c r="M4" s="173" t="str">
        <f>'生産(名目)'!M4</f>
        <v>令和３年度</v>
      </c>
      <c r="N4" s="209" t="s">
        <v>36</v>
      </c>
    </row>
    <row r="5" spans="2:14" s="17" customFormat="1">
      <c r="B5" s="11"/>
      <c r="C5" s="12"/>
      <c r="D5" s="12"/>
      <c r="E5" s="12"/>
      <c r="F5" s="12"/>
      <c r="G5" s="12"/>
      <c r="H5" s="12"/>
      <c r="I5" s="12"/>
      <c r="J5" s="12"/>
      <c r="K5" s="12"/>
      <c r="L5" s="12"/>
      <c r="M5" s="12"/>
      <c r="N5" s="48"/>
    </row>
    <row r="6" spans="2:14" s="17" customFormat="1">
      <c r="B6" s="175" t="s">
        <v>4</v>
      </c>
      <c r="C6" s="189">
        <v>98.3</v>
      </c>
      <c r="D6" s="189">
        <v>97.4</v>
      </c>
      <c r="E6" s="189">
        <v>97.6</v>
      </c>
      <c r="F6" s="189">
        <v>99.9</v>
      </c>
      <c r="G6" s="189">
        <v>100</v>
      </c>
      <c r="H6" s="189">
        <v>99.9</v>
      </c>
      <c r="I6" s="189">
        <v>100.4</v>
      </c>
      <c r="J6" s="189">
        <v>100.9</v>
      </c>
      <c r="K6" s="189">
        <v>101.6</v>
      </c>
      <c r="L6" s="189">
        <v>101.7</v>
      </c>
      <c r="M6" s="189">
        <v>102.8</v>
      </c>
      <c r="N6" s="210">
        <v>1</v>
      </c>
    </row>
    <row r="7" spans="2:14" s="17" customFormat="1">
      <c r="B7" s="175" t="s">
        <v>5</v>
      </c>
      <c r="C7" s="189">
        <v>98.2</v>
      </c>
      <c r="D7" s="189">
        <v>97.4</v>
      </c>
      <c r="E7" s="189">
        <v>97.6</v>
      </c>
      <c r="F7" s="189">
        <v>99.9</v>
      </c>
      <c r="G7" s="189">
        <v>100</v>
      </c>
      <c r="H7" s="189">
        <v>99.9</v>
      </c>
      <c r="I7" s="189">
        <v>100.4</v>
      </c>
      <c r="J7" s="189">
        <v>101</v>
      </c>
      <c r="K7" s="189">
        <v>101.7</v>
      </c>
      <c r="L7" s="189">
        <v>101.7</v>
      </c>
      <c r="M7" s="189">
        <v>102.9</v>
      </c>
      <c r="N7" s="211" t="s">
        <v>159</v>
      </c>
    </row>
    <row r="8" spans="2:14" s="17" customFormat="1">
      <c r="B8" s="175" t="s">
        <v>298</v>
      </c>
      <c r="C8" s="189">
        <v>93.8</v>
      </c>
      <c r="D8" s="189">
        <v>93.2</v>
      </c>
      <c r="E8" s="189">
        <v>93.8</v>
      </c>
      <c r="F8" s="189">
        <v>97.9</v>
      </c>
      <c r="G8" s="189">
        <v>100.6</v>
      </c>
      <c r="H8" s="189">
        <v>102.2</v>
      </c>
      <c r="I8" s="189">
        <v>103.2</v>
      </c>
      <c r="J8" s="189">
        <v>103.6</v>
      </c>
      <c r="K8" s="189">
        <v>104.5</v>
      </c>
      <c r="L8" s="189">
        <v>104.8</v>
      </c>
      <c r="M8" s="189">
        <v>105.6</v>
      </c>
      <c r="N8" s="210" t="s">
        <v>160</v>
      </c>
    </row>
    <row r="9" spans="2:14" s="17" customFormat="1">
      <c r="B9" s="175" t="s">
        <v>78</v>
      </c>
      <c r="C9" s="189">
        <v>97.5</v>
      </c>
      <c r="D9" s="189">
        <v>97.1</v>
      </c>
      <c r="E9" s="189">
        <v>96.7</v>
      </c>
      <c r="F9" s="189">
        <v>100.2</v>
      </c>
      <c r="G9" s="189">
        <v>99.9</v>
      </c>
      <c r="H9" s="189">
        <v>101</v>
      </c>
      <c r="I9" s="189">
        <v>103</v>
      </c>
      <c r="J9" s="189">
        <v>105.2</v>
      </c>
      <c r="K9" s="189">
        <v>108.5</v>
      </c>
      <c r="L9" s="189">
        <v>112.3</v>
      </c>
      <c r="M9" s="189">
        <v>117.9</v>
      </c>
      <c r="N9" s="210" t="s">
        <v>161</v>
      </c>
    </row>
    <row r="10" spans="2:14" s="17" customFormat="1">
      <c r="B10" s="175" t="s">
        <v>79</v>
      </c>
      <c r="C10" s="189">
        <v>95.2</v>
      </c>
      <c r="D10" s="189">
        <v>95.3</v>
      </c>
      <c r="E10" s="189">
        <v>95.9</v>
      </c>
      <c r="F10" s="189">
        <v>98.9</v>
      </c>
      <c r="G10" s="189">
        <v>100.5</v>
      </c>
      <c r="H10" s="189">
        <v>101.9</v>
      </c>
      <c r="I10" s="189">
        <v>102.3</v>
      </c>
      <c r="J10" s="189">
        <v>102.1</v>
      </c>
      <c r="K10" s="189">
        <v>103</v>
      </c>
      <c r="L10" s="189">
        <v>103.7</v>
      </c>
      <c r="M10" s="189">
        <v>104</v>
      </c>
      <c r="N10" s="210" t="s">
        <v>162</v>
      </c>
    </row>
    <row r="11" spans="2:14" s="17" customFormat="1">
      <c r="B11" s="175" t="s">
        <v>80</v>
      </c>
      <c r="C11" s="189">
        <v>100.8</v>
      </c>
      <c r="D11" s="189">
        <v>100.5</v>
      </c>
      <c r="E11" s="189">
        <v>100.5</v>
      </c>
      <c r="F11" s="189">
        <v>100.7</v>
      </c>
      <c r="G11" s="189">
        <v>99.5</v>
      </c>
      <c r="H11" s="189">
        <v>98.2</v>
      </c>
      <c r="I11" s="189">
        <v>98.3</v>
      </c>
      <c r="J11" s="189">
        <v>98.4</v>
      </c>
      <c r="K11" s="189">
        <v>98.3</v>
      </c>
      <c r="L11" s="189">
        <v>97.5</v>
      </c>
      <c r="M11" s="189">
        <v>99.2</v>
      </c>
      <c r="N11" s="210" t="s">
        <v>163</v>
      </c>
    </row>
    <row r="12" spans="2:14" s="17" customFormat="1">
      <c r="B12" s="175" t="s">
        <v>81</v>
      </c>
      <c r="C12" s="189">
        <v>104.8</v>
      </c>
      <c r="D12" s="189">
        <v>98.9</v>
      </c>
      <c r="E12" s="189">
        <v>96.9</v>
      </c>
      <c r="F12" s="189">
        <v>99.9</v>
      </c>
      <c r="G12" s="189">
        <v>100</v>
      </c>
      <c r="H12" s="189">
        <v>99.7</v>
      </c>
      <c r="I12" s="189">
        <v>98.9</v>
      </c>
      <c r="J12" s="189">
        <v>98.1</v>
      </c>
      <c r="K12" s="189">
        <v>100.5</v>
      </c>
      <c r="L12" s="189">
        <v>102.2</v>
      </c>
      <c r="M12" s="189">
        <v>102.9</v>
      </c>
      <c r="N12" s="210" t="s">
        <v>164</v>
      </c>
    </row>
    <row r="13" spans="2:14" s="17" customFormat="1">
      <c r="B13" s="175" t="s">
        <v>82</v>
      </c>
      <c r="C13" s="189">
        <v>99.5</v>
      </c>
      <c r="D13" s="189">
        <v>99.4</v>
      </c>
      <c r="E13" s="189">
        <v>99.3</v>
      </c>
      <c r="F13" s="189">
        <v>99.9</v>
      </c>
      <c r="G13" s="189">
        <v>100</v>
      </c>
      <c r="H13" s="189">
        <v>99.4</v>
      </c>
      <c r="I13" s="189">
        <v>99.4</v>
      </c>
      <c r="J13" s="189">
        <v>98.5</v>
      </c>
      <c r="K13" s="189">
        <v>98.8</v>
      </c>
      <c r="L13" s="189">
        <v>98.5</v>
      </c>
      <c r="M13" s="189">
        <v>98.1</v>
      </c>
      <c r="N13" s="210" t="s">
        <v>165</v>
      </c>
    </row>
    <row r="14" spans="2:14" s="17" customFormat="1">
      <c r="B14" s="175" t="s">
        <v>83</v>
      </c>
      <c r="C14" s="189">
        <v>98.1</v>
      </c>
      <c r="D14" s="189">
        <v>98.2</v>
      </c>
      <c r="E14" s="189">
        <v>99.4</v>
      </c>
      <c r="F14" s="189">
        <v>102.9</v>
      </c>
      <c r="G14" s="189">
        <v>99.1</v>
      </c>
      <c r="H14" s="189">
        <v>98.2</v>
      </c>
      <c r="I14" s="189">
        <v>100.2</v>
      </c>
      <c r="J14" s="189">
        <v>102.8</v>
      </c>
      <c r="K14" s="189">
        <v>103.6</v>
      </c>
      <c r="L14" s="189">
        <v>102.9</v>
      </c>
      <c r="M14" s="189">
        <v>107.6</v>
      </c>
      <c r="N14" s="210" t="s">
        <v>166</v>
      </c>
    </row>
    <row r="15" spans="2:14" s="17" customFormat="1">
      <c r="B15" s="175" t="s">
        <v>299</v>
      </c>
      <c r="C15" s="189">
        <v>101.7</v>
      </c>
      <c r="D15" s="189">
        <v>97.9</v>
      </c>
      <c r="E15" s="189">
        <v>98.1</v>
      </c>
      <c r="F15" s="189">
        <v>99.5</v>
      </c>
      <c r="G15" s="189">
        <v>100.5</v>
      </c>
      <c r="H15" s="189">
        <v>97.8</v>
      </c>
      <c r="I15" s="189">
        <v>95.8</v>
      </c>
      <c r="J15" s="189">
        <v>93.7</v>
      </c>
      <c r="K15" s="189">
        <v>91.5</v>
      </c>
      <c r="L15" s="189">
        <v>92</v>
      </c>
      <c r="M15" s="189">
        <v>88.4</v>
      </c>
      <c r="N15" s="210" t="s">
        <v>167</v>
      </c>
    </row>
    <row r="16" spans="2:14" s="17" customFormat="1">
      <c r="B16" s="175" t="s">
        <v>300</v>
      </c>
      <c r="C16" s="189">
        <v>97.1</v>
      </c>
      <c r="D16" s="189">
        <v>96.7</v>
      </c>
      <c r="E16" s="189">
        <v>96.8</v>
      </c>
      <c r="F16" s="189">
        <v>99.5</v>
      </c>
      <c r="G16" s="189">
        <v>100.1</v>
      </c>
      <c r="H16" s="189">
        <v>100.9</v>
      </c>
      <c r="I16" s="189">
        <v>101.1</v>
      </c>
      <c r="J16" s="189">
        <v>101.9</v>
      </c>
      <c r="K16" s="189">
        <v>103.5</v>
      </c>
      <c r="L16" s="189">
        <v>104.9</v>
      </c>
      <c r="M16" s="189">
        <v>106.5</v>
      </c>
      <c r="N16" s="210" t="s">
        <v>168</v>
      </c>
    </row>
    <row r="17" spans="2:14" s="17" customFormat="1">
      <c r="B17" s="175" t="s">
        <v>301</v>
      </c>
      <c r="C17" s="189">
        <v>99.6</v>
      </c>
      <c r="D17" s="189">
        <v>98.2</v>
      </c>
      <c r="E17" s="189">
        <v>98</v>
      </c>
      <c r="F17" s="189">
        <v>99.5</v>
      </c>
      <c r="G17" s="189">
        <v>100</v>
      </c>
      <c r="H17" s="189">
        <v>99.5</v>
      </c>
      <c r="I17" s="189">
        <v>100</v>
      </c>
      <c r="J17" s="189">
        <v>100</v>
      </c>
      <c r="K17" s="189">
        <v>99.5</v>
      </c>
      <c r="L17" s="189">
        <v>100</v>
      </c>
      <c r="M17" s="189">
        <v>101.9</v>
      </c>
      <c r="N17" s="210" t="s">
        <v>169</v>
      </c>
    </row>
    <row r="18" spans="2:14" s="17" customFormat="1">
      <c r="B18" s="175" t="s">
        <v>302</v>
      </c>
      <c r="C18" s="189">
        <v>94.6</v>
      </c>
      <c r="D18" s="189">
        <v>94.8</v>
      </c>
      <c r="E18" s="189">
        <v>94.6</v>
      </c>
      <c r="F18" s="189">
        <v>98.6</v>
      </c>
      <c r="G18" s="189">
        <v>100.3</v>
      </c>
      <c r="H18" s="189">
        <v>101.1</v>
      </c>
      <c r="I18" s="189">
        <v>101.6</v>
      </c>
      <c r="J18" s="189">
        <v>102.8</v>
      </c>
      <c r="K18" s="189">
        <v>104.6</v>
      </c>
      <c r="L18" s="189">
        <v>105</v>
      </c>
      <c r="M18" s="189">
        <v>106.2</v>
      </c>
      <c r="N18" s="210" t="s">
        <v>170</v>
      </c>
    </row>
    <row r="19" spans="2:14" s="17" customFormat="1">
      <c r="B19" s="175" t="s">
        <v>303</v>
      </c>
      <c r="C19" s="189">
        <v>103.3</v>
      </c>
      <c r="D19" s="189">
        <v>100.6</v>
      </c>
      <c r="E19" s="189">
        <v>99.6</v>
      </c>
      <c r="F19" s="189">
        <v>99.7</v>
      </c>
      <c r="G19" s="189">
        <v>100.2</v>
      </c>
      <c r="H19" s="189">
        <v>101.1</v>
      </c>
      <c r="I19" s="189">
        <v>102.8</v>
      </c>
      <c r="J19" s="189">
        <v>104.9</v>
      </c>
      <c r="K19" s="189">
        <v>106.2</v>
      </c>
      <c r="L19" s="189">
        <v>104</v>
      </c>
      <c r="M19" s="231">
        <v>103.4</v>
      </c>
      <c r="N19" s="218" t="s">
        <v>171</v>
      </c>
    </row>
    <row r="20" spans="2:14" s="17" customFormat="1">
      <c r="B20" s="175" t="s">
        <v>338</v>
      </c>
      <c r="C20" s="189">
        <v>96.4</v>
      </c>
      <c r="D20" s="189">
        <v>95.9</v>
      </c>
      <c r="E20" s="189">
        <v>96.8</v>
      </c>
      <c r="F20" s="189">
        <v>99.6</v>
      </c>
      <c r="G20" s="189">
        <v>99.9</v>
      </c>
      <c r="H20" s="189">
        <v>99.9</v>
      </c>
      <c r="I20" s="189">
        <v>100.4</v>
      </c>
      <c r="J20" s="189">
        <v>101</v>
      </c>
      <c r="K20" s="189">
        <v>102.4</v>
      </c>
      <c r="L20" s="189">
        <v>103.3</v>
      </c>
      <c r="M20" s="231">
        <v>104.7</v>
      </c>
      <c r="N20" s="218" t="s">
        <v>251</v>
      </c>
    </row>
    <row r="21" spans="2:14" s="17" customFormat="1">
      <c r="B21" s="8"/>
      <c r="M21" s="8"/>
      <c r="N21" s="50"/>
    </row>
    <row r="22" spans="2:14" s="17" customFormat="1">
      <c r="B22" s="175" t="s">
        <v>306</v>
      </c>
      <c r="C22" s="189">
        <v>99.6</v>
      </c>
      <c r="D22" s="189">
        <v>98.2</v>
      </c>
      <c r="E22" s="189">
        <v>98.2</v>
      </c>
      <c r="F22" s="189">
        <v>99.4</v>
      </c>
      <c r="G22" s="189">
        <v>99.6</v>
      </c>
      <c r="H22" s="189">
        <v>99.2</v>
      </c>
      <c r="I22" s="189">
        <v>99.9</v>
      </c>
      <c r="J22" s="189">
        <v>100.3</v>
      </c>
      <c r="K22" s="189">
        <v>100.1</v>
      </c>
      <c r="L22" s="189">
        <v>99.5</v>
      </c>
      <c r="M22" s="231">
        <v>101.1</v>
      </c>
      <c r="N22" s="220" t="s">
        <v>172</v>
      </c>
    </row>
    <row r="23" spans="2:14" s="17" customFormat="1">
      <c r="B23" s="8"/>
      <c r="C23" s="39"/>
      <c r="D23" s="39"/>
      <c r="E23" s="39"/>
      <c r="F23" s="39"/>
      <c r="G23" s="39"/>
      <c r="H23" s="39"/>
      <c r="I23" s="39"/>
      <c r="J23" s="39"/>
      <c r="K23" s="39"/>
      <c r="L23" s="39"/>
      <c r="M23" s="39"/>
      <c r="N23" s="48"/>
    </row>
    <row r="24" spans="2:14" s="17" customFormat="1">
      <c r="B24" s="175" t="s">
        <v>307</v>
      </c>
      <c r="C24" s="189">
        <v>99.5</v>
      </c>
      <c r="D24" s="189">
        <v>98.7</v>
      </c>
      <c r="E24" s="189">
        <v>98.4</v>
      </c>
      <c r="F24" s="189">
        <v>100.2</v>
      </c>
      <c r="G24" s="189">
        <v>100</v>
      </c>
      <c r="H24" s="189">
        <v>99.6</v>
      </c>
      <c r="I24" s="189">
        <v>100.2</v>
      </c>
      <c r="J24" s="189">
        <v>100.4</v>
      </c>
      <c r="K24" s="189">
        <v>100.8</v>
      </c>
      <c r="L24" s="189">
        <v>99.9</v>
      </c>
      <c r="M24" s="189">
        <v>101</v>
      </c>
      <c r="N24" s="210">
        <v>2</v>
      </c>
    </row>
    <row r="25" spans="2:14" s="17" customFormat="1">
      <c r="B25" s="8"/>
      <c r="C25" s="39"/>
      <c r="D25" s="39"/>
      <c r="E25" s="39"/>
      <c r="F25" s="39"/>
      <c r="G25" s="39"/>
      <c r="H25" s="39"/>
      <c r="I25" s="39"/>
      <c r="J25" s="39"/>
      <c r="K25" s="39"/>
      <c r="L25" s="39"/>
      <c r="M25" s="39"/>
      <c r="N25" s="48"/>
    </row>
    <row r="26" spans="2:14" s="17" customFormat="1">
      <c r="B26" s="175" t="s">
        <v>308</v>
      </c>
      <c r="C26" s="189">
        <v>96.8</v>
      </c>
      <c r="D26" s="189">
        <v>96.4</v>
      </c>
      <c r="E26" s="189">
        <v>97.6</v>
      </c>
      <c r="F26" s="189">
        <v>99.6</v>
      </c>
      <c r="G26" s="189">
        <v>99.9</v>
      </c>
      <c r="H26" s="189">
        <v>99.3</v>
      </c>
      <c r="I26" s="189">
        <v>100.3</v>
      </c>
      <c r="J26" s="189">
        <v>101.4</v>
      </c>
      <c r="K26" s="189">
        <v>102.1</v>
      </c>
      <c r="L26" s="189">
        <v>101.9</v>
      </c>
      <c r="M26" s="189">
        <v>105</v>
      </c>
      <c r="N26" s="210">
        <v>3</v>
      </c>
    </row>
    <row r="27" spans="2:14" s="17" customFormat="1">
      <c r="B27" s="175" t="s">
        <v>6</v>
      </c>
      <c r="C27" s="189">
        <v>96.7</v>
      </c>
      <c r="D27" s="189">
        <v>96.4</v>
      </c>
      <c r="E27" s="189">
        <v>97.6</v>
      </c>
      <c r="F27" s="189">
        <v>99.6</v>
      </c>
      <c r="G27" s="189">
        <v>99.9</v>
      </c>
      <c r="H27" s="189">
        <v>99.3</v>
      </c>
      <c r="I27" s="189">
        <v>100.3</v>
      </c>
      <c r="J27" s="189">
        <v>101.4</v>
      </c>
      <c r="K27" s="189">
        <v>102.1</v>
      </c>
      <c r="L27" s="189">
        <v>102</v>
      </c>
      <c r="M27" s="189">
        <v>105.4</v>
      </c>
      <c r="N27" s="211" t="s">
        <v>159</v>
      </c>
    </row>
    <row r="28" spans="2:14" s="17" customFormat="1">
      <c r="B28" s="175" t="s">
        <v>24</v>
      </c>
      <c r="C28" s="189">
        <v>97.2</v>
      </c>
      <c r="D28" s="189">
        <v>96.9</v>
      </c>
      <c r="E28" s="189">
        <v>98</v>
      </c>
      <c r="F28" s="189">
        <v>99.6</v>
      </c>
      <c r="G28" s="189">
        <v>99.9</v>
      </c>
      <c r="H28" s="189">
        <v>99.2</v>
      </c>
      <c r="I28" s="189">
        <v>100.2</v>
      </c>
      <c r="J28" s="189">
        <v>101.1</v>
      </c>
      <c r="K28" s="189">
        <v>101.6</v>
      </c>
      <c r="L28" s="189">
        <v>101.4</v>
      </c>
      <c r="M28" s="189">
        <v>104.8</v>
      </c>
      <c r="N28" s="210" t="s">
        <v>160</v>
      </c>
    </row>
    <row r="29" spans="2:14" s="17" customFormat="1">
      <c r="B29" s="175" t="s">
        <v>25</v>
      </c>
      <c r="C29" s="189">
        <v>94.7</v>
      </c>
      <c r="D29" s="189">
        <v>94.2</v>
      </c>
      <c r="E29" s="189">
        <v>96.4</v>
      </c>
      <c r="F29" s="189">
        <v>99.8</v>
      </c>
      <c r="G29" s="189">
        <v>99.9</v>
      </c>
      <c r="H29" s="189">
        <v>99.8</v>
      </c>
      <c r="I29" s="189">
        <v>101.6</v>
      </c>
      <c r="J29" s="189">
        <v>103.2</v>
      </c>
      <c r="K29" s="189">
        <v>104.8</v>
      </c>
      <c r="L29" s="189">
        <v>105.4</v>
      </c>
      <c r="M29" s="189">
        <v>113.3</v>
      </c>
      <c r="N29" s="211" t="s">
        <v>173</v>
      </c>
    </row>
    <row r="30" spans="2:14" s="17" customFormat="1">
      <c r="B30" s="175" t="s">
        <v>26</v>
      </c>
      <c r="C30" s="189">
        <v>97.8</v>
      </c>
      <c r="D30" s="189">
        <v>97.5</v>
      </c>
      <c r="E30" s="189">
        <v>98.3</v>
      </c>
      <c r="F30" s="189">
        <v>99.5</v>
      </c>
      <c r="G30" s="189">
        <v>99.9</v>
      </c>
      <c r="H30" s="189">
        <v>99.1</v>
      </c>
      <c r="I30" s="189">
        <v>99.9</v>
      </c>
      <c r="J30" s="189">
        <v>100.8</v>
      </c>
      <c r="K30" s="189">
        <v>101.1</v>
      </c>
      <c r="L30" s="189">
        <v>100.7</v>
      </c>
      <c r="M30" s="189">
        <v>103.3</v>
      </c>
      <c r="N30" s="211" t="s">
        <v>174</v>
      </c>
    </row>
    <row r="31" spans="2:14" s="17" customFormat="1">
      <c r="B31" s="175" t="s">
        <v>27</v>
      </c>
      <c r="C31" s="189">
        <v>94.9</v>
      </c>
      <c r="D31" s="189">
        <v>94.7</v>
      </c>
      <c r="E31" s="189">
        <v>96.2</v>
      </c>
      <c r="F31" s="189">
        <v>99.6</v>
      </c>
      <c r="G31" s="189">
        <v>99.8</v>
      </c>
      <c r="H31" s="189">
        <v>99.5</v>
      </c>
      <c r="I31" s="189">
        <v>101</v>
      </c>
      <c r="J31" s="189">
        <v>102.8</v>
      </c>
      <c r="K31" s="189">
        <v>104.3</v>
      </c>
      <c r="L31" s="189">
        <v>104.7</v>
      </c>
      <c r="M31" s="189">
        <v>108.1</v>
      </c>
      <c r="N31" s="210" t="s">
        <v>161</v>
      </c>
    </row>
    <row r="32" spans="2:14" s="17" customFormat="1">
      <c r="B32" s="175" t="s">
        <v>25</v>
      </c>
      <c r="C32" s="189">
        <v>94.8</v>
      </c>
      <c r="D32" s="189">
        <v>94.3</v>
      </c>
      <c r="E32" s="189">
        <v>96.3</v>
      </c>
      <c r="F32" s="189">
        <v>99.9</v>
      </c>
      <c r="G32" s="189">
        <v>99.8</v>
      </c>
      <c r="H32" s="189">
        <v>99.5</v>
      </c>
      <c r="I32" s="189">
        <v>101.2</v>
      </c>
      <c r="J32" s="189">
        <v>103</v>
      </c>
      <c r="K32" s="189">
        <v>105.1</v>
      </c>
      <c r="L32" s="189">
        <v>105.6</v>
      </c>
      <c r="M32" s="189">
        <v>111.4</v>
      </c>
      <c r="N32" s="211" t="s">
        <v>173</v>
      </c>
    </row>
    <row r="33" spans="2:14" s="17" customFormat="1">
      <c r="B33" s="175" t="s">
        <v>26</v>
      </c>
      <c r="C33" s="189">
        <v>96.8</v>
      </c>
      <c r="D33" s="189">
        <v>96.4</v>
      </c>
      <c r="E33" s="189">
        <v>97.7</v>
      </c>
      <c r="F33" s="189">
        <v>99.5</v>
      </c>
      <c r="G33" s="189">
        <v>99.8</v>
      </c>
      <c r="H33" s="189">
        <v>99.2</v>
      </c>
      <c r="I33" s="189">
        <v>100.5</v>
      </c>
      <c r="J33" s="189">
        <v>102.1</v>
      </c>
      <c r="K33" s="189">
        <v>103</v>
      </c>
      <c r="L33" s="189">
        <v>102.9</v>
      </c>
      <c r="M33" s="189">
        <v>106.4</v>
      </c>
      <c r="N33" s="211" t="s">
        <v>174</v>
      </c>
    </row>
    <row r="34" spans="2:14" s="17" customFormat="1">
      <c r="B34" s="175" t="s">
        <v>309</v>
      </c>
      <c r="C34" s="189">
        <v>94.4</v>
      </c>
      <c r="D34" s="189">
        <v>94.3</v>
      </c>
      <c r="E34" s="189">
        <v>95.8</v>
      </c>
      <c r="F34" s="189">
        <v>99.6</v>
      </c>
      <c r="G34" s="189">
        <v>99.8</v>
      </c>
      <c r="H34" s="189">
        <v>99.6</v>
      </c>
      <c r="I34" s="189">
        <v>101.2</v>
      </c>
      <c r="J34" s="189">
        <v>103</v>
      </c>
      <c r="K34" s="189">
        <v>104.7</v>
      </c>
      <c r="L34" s="189">
        <v>105.2</v>
      </c>
      <c r="M34" s="189">
        <v>108.6</v>
      </c>
      <c r="N34" s="235" t="s">
        <v>336</v>
      </c>
    </row>
    <row r="35" spans="2:14" s="17" customFormat="1">
      <c r="B35" s="175" t="s">
        <v>310</v>
      </c>
      <c r="C35" s="189">
        <v>100.6</v>
      </c>
      <c r="D35" s="189">
        <v>99.1</v>
      </c>
      <c r="E35" s="189">
        <v>99.6</v>
      </c>
      <c r="F35" s="189">
        <v>101.5</v>
      </c>
      <c r="G35" s="189">
        <v>98.8</v>
      </c>
      <c r="H35" s="189">
        <v>99.6</v>
      </c>
      <c r="I35" s="189">
        <v>102</v>
      </c>
      <c r="J35" s="189">
        <v>104.7</v>
      </c>
      <c r="K35" s="189">
        <v>102.1</v>
      </c>
      <c r="L35" s="189">
        <v>101.3</v>
      </c>
      <c r="M35" s="189">
        <v>112.3</v>
      </c>
      <c r="N35" s="211" t="s">
        <v>172</v>
      </c>
    </row>
    <row r="36" spans="2:14" s="17" customFormat="1">
      <c r="B36" s="175" t="s">
        <v>28</v>
      </c>
      <c r="C36" s="189">
        <v>100.2</v>
      </c>
      <c r="D36" s="189">
        <v>98.8</v>
      </c>
      <c r="E36" s="189">
        <v>101.6</v>
      </c>
      <c r="F36" s="189">
        <v>102</v>
      </c>
      <c r="G36" s="189">
        <v>98.7</v>
      </c>
      <c r="H36" s="189">
        <v>96.5</v>
      </c>
      <c r="I36" s="189">
        <v>99.3</v>
      </c>
      <c r="J36" s="189">
        <v>100.4</v>
      </c>
      <c r="K36" s="189">
        <v>98.1</v>
      </c>
      <c r="L36" s="189">
        <v>96.9</v>
      </c>
      <c r="M36" s="189">
        <v>107.3</v>
      </c>
      <c r="N36" s="210" t="s">
        <v>160</v>
      </c>
    </row>
    <row r="37" spans="2:14" s="17" customFormat="1">
      <c r="B37" s="304" t="s">
        <v>311</v>
      </c>
      <c r="C37" s="189">
        <v>121.5</v>
      </c>
      <c r="D37" s="189">
        <v>124.6</v>
      </c>
      <c r="E37" s="189">
        <v>138.1</v>
      </c>
      <c r="F37" s="189">
        <v>124.3</v>
      </c>
      <c r="G37" s="189">
        <v>94.6</v>
      </c>
      <c r="H37" s="189">
        <v>95.4</v>
      </c>
      <c r="I37" s="189">
        <v>107.8</v>
      </c>
      <c r="J37" s="189">
        <v>120.7</v>
      </c>
      <c r="K37" s="189">
        <v>111.9</v>
      </c>
      <c r="L37" s="189">
        <v>99.1</v>
      </c>
      <c r="M37" s="189">
        <v>137</v>
      </c>
      <c r="N37" s="210" t="s">
        <v>161</v>
      </c>
    </row>
    <row r="38" spans="2:14" s="17" customFormat="1">
      <c r="B38" s="9"/>
      <c r="C38" s="110"/>
      <c r="D38" s="110"/>
      <c r="E38" s="110"/>
      <c r="F38" s="110"/>
      <c r="G38" s="110"/>
      <c r="H38" s="110"/>
      <c r="I38" s="110"/>
      <c r="J38" s="110"/>
      <c r="K38" s="110"/>
      <c r="L38" s="110"/>
      <c r="M38" s="110"/>
      <c r="N38" s="51"/>
    </row>
    <row r="39" spans="2:14" s="17" customFormat="1">
      <c r="B39" s="8"/>
      <c r="C39" s="12"/>
      <c r="D39" s="12"/>
      <c r="E39" s="12"/>
      <c r="F39" s="12"/>
      <c r="G39" s="12"/>
      <c r="H39" s="12"/>
      <c r="I39" s="12"/>
      <c r="J39" s="12"/>
      <c r="K39" s="12"/>
      <c r="L39" s="12"/>
      <c r="M39" s="12"/>
      <c r="N39" s="48"/>
    </row>
    <row r="40" spans="2:14" s="17" customFormat="1">
      <c r="B40" s="304" t="s">
        <v>318</v>
      </c>
      <c r="C40" s="190" t="s">
        <v>2</v>
      </c>
      <c r="D40" s="190" t="s">
        <v>2</v>
      </c>
      <c r="E40" s="190" t="s">
        <v>2</v>
      </c>
      <c r="F40" s="190" t="s">
        <v>2</v>
      </c>
      <c r="G40" s="190" t="s">
        <v>2</v>
      </c>
      <c r="H40" s="190" t="s">
        <v>2</v>
      </c>
      <c r="I40" s="190" t="s">
        <v>2</v>
      </c>
      <c r="J40" s="190" t="s">
        <v>2</v>
      </c>
      <c r="K40" s="190" t="s">
        <v>2</v>
      </c>
      <c r="L40" s="190" t="s">
        <v>2</v>
      </c>
      <c r="M40" s="190" t="s">
        <v>2</v>
      </c>
      <c r="N40" s="210">
        <v>4</v>
      </c>
    </row>
    <row r="41" spans="2:14" s="17" customFormat="1">
      <c r="B41" s="181" t="s">
        <v>102</v>
      </c>
      <c r="C41" s="70"/>
      <c r="D41" s="70"/>
      <c r="E41" s="70"/>
      <c r="F41" s="70"/>
      <c r="G41" s="70"/>
      <c r="H41" s="70"/>
      <c r="I41" s="70"/>
      <c r="J41" s="70"/>
      <c r="K41" s="70"/>
      <c r="L41" s="70"/>
      <c r="M41" s="70"/>
      <c r="N41" s="48"/>
    </row>
    <row r="42" spans="2:14" s="17" customFormat="1">
      <c r="B42" s="8"/>
      <c r="C42" s="41"/>
      <c r="D42" s="41"/>
      <c r="E42" s="41"/>
      <c r="F42" s="41"/>
      <c r="G42" s="41"/>
      <c r="H42" s="41"/>
      <c r="I42" s="41"/>
      <c r="J42" s="41"/>
      <c r="K42" s="41"/>
      <c r="L42" s="41"/>
      <c r="M42" s="41"/>
      <c r="N42" s="52"/>
    </row>
    <row r="43" spans="2:14" s="17" customFormat="1">
      <c r="B43" s="175" t="s">
        <v>257</v>
      </c>
      <c r="C43" s="189">
        <v>94.9</v>
      </c>
      <c r="D43" s="189">
        <v>94.6</v>
      </c>
      <c r="E43" s="189">
        <v>95</v>
      </c>
      <c r="F43" s="189">
        <v>96</v>
      </c>
      <c r="G43" s="189">
        <v>100.1</v>
      </c>
      <c r="H43" s="189">
        <v>100.1</v>
      </c>
      <c r="I43" s="189">
        <v>99.8</v>
      </c>
      <c r="J43" s="189">
        <v>98.5</v>
      </c>
      <c r="K43" s="189">
        <v>98.1</v>
      </c>
      <c r="L43" s="189">
        <v>98.9</v>
      </c>
      <c r="M43" s="189">
        <v>96.7</v>
      </c>
      <c r="N43" s="210">
        <v>5</v>
      </c>
    </row>
    <row r="44" spans="2:14" s="17" customFormat="1">
      <c r="B44" s="42"/>
      <c r="C44" s="40" t="s">
        <v>115</v>
      </c>
      <c r="D44" s="40" t="s">
        <v>115</v>
      </c>
      <c r="E44" s="40" t="s">
        <v>115</v>
      </c>
      <c r="F44" s="40" t="s">
        <v>115</v>
      </c>
      <c r="G44" s="40" t="s">
        <v>115</v>
      </c>
      <c r="H44" s="40" t="s">
        <v>115</v>
      </c>
      <c r="I44" s="40" t="s">
        <v>115</v>
      </c>
      <c r="J44" s="40" t="s">
        <v>115</v>
      </c>
      <c r="K44" s="40" t="s">
        <v>115</v>
      </c>
      <c r="L44" s="40" t="s">
        <v>115</v>
      </c>
      <c r="M44" s="40" t="s">
        <v>115</v>
      </c>
      <c r="N44" s="51"/>
    </row>
    <row r="45" spans="2:14" s="17" customFormat="1">
      <c r="B45" s="88"/>
      <c r="C45" s="70"/>
      <c r="D45" s="70"/>
      <c r="E45" s="70"/>
      <c r="F45" s="70"/>
      <c r="G45" s="70"/>
      <c r="H45" s="70"/>
      <c r="I45" s="70"/>
      <c r="J45" s="70"/>
      <c r="K45" s="70"/>
      <c r="L45" s="70"/>
      <c r="M45" s="70"/>
      <c r="N45" s="53"/>
    </row>
    <row r="46" spans="2:14">
      <c r="B46" s="237" t="s">
        <v>319</v>
      </c>
      <c r="C46" s="61"/>
      <c r="D46" s="61"/>
      <c r="E46" s="61"/>
      <c r="F46" s="61"/>
      <c r="G46" s="61"/>
      <c r="H46" s="61"/>
      <c r="I46" s="61"/>
      <c r="J46" s="61"/>
      <c r="K46" s="61"/>
      <c r="L46" s="61"/>
      <c r="M46" s="61"/>
      <c r="N46" s="63"/>
    </row>
    <row r="47" spans="2:14">
      <c r="C47" s="61"/>
      <c r="D47" s="61"/>
      <c r="E47" s="61"/>
      <c r="F47" s="61"/>
      <c r="G47" s="61"/>
      <c r="H47" s="61"/>
      <c r="I47" s="61"/>
      <c r="J47" s="61"/>
      <c r="K47" s="61"/>
      <c r="L47" s="61"/>
      <c r="M47" s="61"/>
      <c r="N47" s="63"/>
    </row>
    <row r="48" spans="2:14">
      <c r="B48" s="60"/>
      <c r="C48" s="43"/>
      <c r="D48" s="43"/>
      <c r="E48" s="43"/>
      <c r="F48" s="43"/>
      <c r="G48" s="43"/>
      <c r="H48" s="43"/>
      <c r="I48" s="43"/>
      <c r="J48" s="43"/>
      <c r="K48" s="43"/>
      <c r="L48" s="43"/>
      <c r="M48" s="43"/>
      <c r="N48" s="63"/>
    </row>
    <row r="49" spans="2:14" s="25" customFormat="1" ht="30" customHeight="1">
      <c r="B49" s="198" t="s">
        <v>256</v>
      </c>
      <c r="C49" s="54"/>
      <c r="D49" s="54"/>
      <c r="E49" s="54"/>
      <c r="F49" s="54"/>
      <c r="G49" s="54"/>
      <c r="H49" s="54"/>
      <c r="I49" s="54"/>
      <c r="J49" s="54"/>
      <c r="K49" s="54"/>
      <c r="L49" s="54"/>
      <c r="M49" s="54"/>
      <c r="N49" s="46"/>
    </row>
    <row r="50" spans="2:14">
      <c r="C50" s="230" t="s">
        <v>110</v>
      </c>
      <c r="D50" s="6"/>
      <c r="E50" s="6"/>
      <c r="F50" s="6"/>
      <c r="G50" s="6"/>
      <c r="H50" s="6"/>
      <c r="I50" s="6"/>
      <c r="J50" s="6"/>
      <c r="K50" s="6"/>
      <c r="L50" s="6"/>
      <c r="M50" s="171" t="s">
        <v>1</v>
      </c>
    </row>
    <row r="51" spans="2:14" s="17" customFormat="1" ht="30" customHeight="1">
      <c r="B51" s="208" t="s">
        <v>3</v>
      </c>
      <c r="C51" s="173" t="str">
        <f t="shared" ref="C51:M51" si="0">C4</f>
        <v>平成２３年度</v>
      </c>
      <c r="D51" s="173" t="str">
        <f t="shared" si="0"/>
        <v>平成２４年度</v>
      </c>
      <c r="E51" s="173" t="str">
        <f t="shared" si="0"/>
        <v>平成２５年度</v>
      </c>
      <c r="F51" s="173" t="str">
        <f t="shared" si="0"/>
        <v>平成２６年度</v>
      </c>
      <c r="G51" s="173" t="str">
        <f t="shared" si="0"/>
        <v>平成２７年度</v>
      </c>
      <c r="H51" s="173" t="str">
        <f t="shared" si="0"/>
        <v>平成２８年度</v>
      </c>
      <c r="I51" s="173" t="str">
        <f t="shared" si="0"/>
        <v>平成２９年度</v>
      </c>
      <c r="J51" s="173" t="str">
        <f t="shared" si="0"/>
        <v>平成３０年度</v>
      </c>
      <c r="K51" s="173" t="str">
        <f t="shared" si="0"/>
        <v>令和元年度</v>
      </c>
      <c r="L51" s="173" t="str">
        <f t="shared" si="0"/>
        <v>令和２年度</v>
      </c>
      <c r="M51" s="173" t="str">
        <f t="shared" si="0"/>
        <v>令和３年度</v>
      </c>
      <c r="N51" s="209" t="s">
        <v>36</v>
      </c>
    </row>
    <row r="52" spans="2:14" s="17" customFormat="1">
      <c r="B52" s="8"/>
      <c r="C52" s="12"/>
      <c r="D52" s="12"/>
      <c r="E52" s="12"/>
      <c r="F52" s="12"/>
      <c r="G52" s="12"/>
      <c r="H52" s="12"/>
      <c r="I52" s="12"/>
      <c r="J52" s="12"/>
      <c r="K52" s="12"/>
      <c r="L52" s="12"/>
      <c r="M52" s="12"/>
      <c r="N52" s="48"/>
    </row>
    <row r="53" spans="2:14" s="17" customFormat="1">
      <c r="B53" s="175" t="s">
        <v>4</v>
      </c>
      <c r="C53" s="190" t="s">
        <v>2</v>
      </c>
      <c r="D53" s="191">
        <f t="shared" ref="D53:M84" si="1">IF(D6="","",(D6-C6)/C6*100)</f>
        <v>-0.91556459816886215</v>
      </c>
      <c r="E53" s="191">
        <f t="shared" si="1"/>
        <v>0.2053388090348959</v>
      </c>
      <c r="F53" s="191">
        <f t="shared" si="1"/>
        <v>2.3565573770491919</v>
      </c>
      <c r="G53" s="191">
        <f t="shared" si="1"/>
        <v>0.1001001001000944</v>
      </c>
      <c r="H53" s="191">
        <f t="shared" si="1"/>
        <v>-9.9999999999994316E-2</v>
      </c>
      <c r="I53" s="191">
        <f t="shared" si="1"/>
        <v>0.50050050050050054</v>
      </c>
      <c r="J53" s="191">
        <f t="shared" si="1"/>
        <v>0.49800796812749004</v>
      </c>
      <c r="K53" s="191">
        <f t="shared" si="1"/>
        <v>0.69375619425172308</v>
      </c>
      <c r="L53" s="191">
        <f t="shared" si="1"/>
        <v>9.8425196850402089E-2</v>
      </c>
      <c r="M53" s="191">
        <f t="shared" si="1"/>
        <v>1.0816125860373591</v>
      </c>
      <c r="N53" s="210">
        <f t="shared" ref="N53:N90" si="2">N6</f>
        <v>1</v>
      </c>
    </row>
    <row r="54" spans="2:14" s="17" customFormat="1">
      <c r="B54" s="175" t="s">
        <v>5</v>
      </c>
      <c r="C54" s="190" t="s">
        <v>2</v>
      </c>
      <c r="D54" s="191">
        <f t="shared" si="1"/>
        <v>-0.8146639511201601</v>
      </c>
      <c r="E54" s="191">
        <f t="shared" si="1"/>
        <v>0.2053388090348959</v>
      </c>
      <c r="F54" s="191">
        <f t="shared" si="1"/>
        <v>2.3565573770491919</v>
      </c>
      <c r="G54" s="191">
        <f t="shared" si="1"/>
        <v>0.1001001001000944</v>
      </c>
      <c r="H54" s="191">
        <f t="shared" si="1"/>
        <v>-9.9999999999994316E-2</v>
      </c>
      <c r="I54" s="191">
        <f t="shared" si="1"/>
        <v>0.50050050050050054</v>
      </c>
      <c r="J54" s="191">
        <f t="shared" si="1"/>
        <v>0.5976095617529823</v>
      </c>
      <c r="K54" s="191">
        <f t="shared" si="1"/>
        <v>0.69306930693069591</v>
      </c>
      <c r="L54" s="191">
        <f t="shared" si="1"/>
        <v>0</v>
      </c>
      <c r="M54" s="191">
        <f t="shared" si="1"/>
        <v>1.1799410029498554</v>
      </c>
      <c r="N54" s="211" t="str">
        <f t="shared" si="2"/>
        <v>(1)</v>
      </c>
    </row>
    <row r="55" spans="2:14" s="17" customFormat="1">
      <c r="B55" s="175" t="s">
        <v>298</v>
      </c>
      <c r="C55" s="190" t="s">
        <v>2</v>
      </c>
      <c r="D55" s="191">
        <f t="shared" si="1"/>
        <v>-0.63965884861406641</v>
      </c>
      <c r="E55" s="191">
        <f t="shared" si="1"/>
        <v>0.64377682403432857</v>
      </c>
      <c r="F55" s="191">
        <f t="shared" si="1"/>
        <v>4.3710021321961712</v>
      </c>
      <c r="G55" s="191">
        <f t="shared" si="1"/>
        <v>2.7579162410622966</v>
      </c>
      <c r="H55" s="191">
        <f t="shared" si="1"/>
        <v>1.5904572564612411</v>
      </c>
      <c r="I55" s="191">
        <f t="shared" si="1"/>
        <v>0.97847358121330719</v>
      </c>
      <c r="J55" s="191">
        <f t="shared" si="1"/>
        <v>0.3875968992247979</v>
      </c>
      <c r="K55" s="191">
        <f t="shared" si="1"/>
        <v>0.86872586872587432</v>
      </c>
      <c r="L55" s="191">
        <f t="shared" si="1"/>
        <v>0.28708133971291594</v>
      </c>
      <c r="M55" s="191">
        <f t="shared" si="1"/>
        <v>0.76335877862595147</v>
      </c>
      <c r="N55" s="210" t="str">
        <f t="shared" si="2"/>
        <v>a</v>
      </c>
    </row>
    <row r="56" spans="2:14" s="17" customFormat="1">
      <c r="B56" s="175" t="s">
        <v>78</v>
      </c>
      <c r="C56" s="190" t="s">
        <v>2</v>
      </c>
      <c r="D56" s="191">
        <f t="shared" si="1"/>
        <v>-0.41025641025641607</v>
      </c>
      <c r="E56" s="191">
        <f t="shared" si="1"/>
        <v>-0.4119464469618862</v>
      </c>
      <c r="F56" s="191">
        <f t="shared" si="1"/>
        <v>3.6194415718717683</v>
      </c>
      <c r="G56" s="191">
        <f t="shared" si="1"/>
        <v>-0.29940119760478756</v>
      </c>
      <c r="H56" s="191">
        <f t="shared" si="1"/>
        <v>1.1011011011010954</v>
      </c>
      <c r="I56" s="191">
        <f t="shared" si="1"/>
        <v>1.9801980198019802</v>
      </c>
      <c r="J56" s="191">
        <f t="shared" si="1"/>
        <v>2.13592233009709</v>
      </c>
      <c r="K56" s="191">
        <f t="shared" si="1"/>
        <v>3.1368821292775637</v>
      </c>
      <c r="L56" s="191">
        <f t="shared" si="1"/>
        <v>3.5023041474654351</v>
      </c>
      <c r="M56" s="191">
        <f t="shared" si="1"/>
        <v>4.9866429207480047</v>
      </c>
      <c r="N56" s="210" t="str">
        <f t="shared" si="2"/>
        <v>b</v>
      </c>
    </row>
    <row r="57" spans="2:14" s="17" customFormat="1">
      <c r="B57" s="175" t="s">
        <v>79</v>
      </c>
      <c r="C57" s="190" t="s">
        <v>2</v>
      </c>
      <c r="D57" s="191">
        <f t="shared" si="1"/>
        <v>0.10504201680671672</v>
      </c>
      <c r="E57" s="191">
        <f t="shared" si="1"/>
        <v>0.62959076600210762</v>
      </c>
      <c r="F57" s="191">
        <f t="shared" si="1"/>
        <v>3.1282586027111572</v>
      </c>
      <c r="G57" s="191">
        <f t="shared" si="1"/>
        <v>1.6177957532861418</v>
      </c>
      <c r="H57" s="191">
        <f t="shared" si="1"/>
        <v>1.3930348258706524</v>
      </c>
      <c r="I57" s="191">
        <f t="shared" si="1"/>
        <v>0.39254170755641954</v>
      </c>
      <c r="J57" s="191">
        <f t="shared" si="1"/>
        <v>-0.19550342130987569</v>
      </c>
      <c r="K57" s="191">
        <f t="shared" si="1"/>
        <v>0.88148873653281656</v>
      </c>
      <c r="L57" s="191">
        <f t="shared" si="1"/>
        <v>0.6796116504854397</v>
      </c>
      <c r="M57" s="191">
        <f t="shared" si="1"/>
        <v>0.28929604628736466</v>
      </c>
      <c r="N57" s="210" t="str">
        <f t="shared" si="2"/>
        <v>c</v>
      </c>
    </row>
    <row r="58" spans="2:14" s="17" customFormat="1">
      <c r="B58" s="175" t="s">
        <v>80</v>
      </c>
      <c r="C58" s="190" t="s">
        <v>2</v>
      </c>
      <c r="D58" s="191">
        <f t="shared" si="1"/>
        <v>-0.29761904761904484</v>
      </c>
      <c r="E58" s="191">
        <f t="shared" si="1"/>
        <v>0</v>
      </c>
      <c r="F58" s="191">
        <f t="shared" si="1"/>
        <v>0.19900497512438092</v>
      </c>
      <c r="G58" s="191">
        <f t="shared" si="1"/>
        <v>-1.1916583912611747</v>
      </c>
      <c r="H58" s="191">
        <f t="shared" si="1"/>
        <v>-1.3065326633165801</v>
      </c>
      <c r="I58" s="191">
        <f t="shared" si="1"/>
        <v>0.10183299389001457</v>
      </c>
      <c r="J58" s="191">
        <f t="shared" si="1"/>
        <v>0.10172939979654987</v>
      </c>
      <c r="K58" s="191">
        <f t="shared" si="1"/>
        <v>-0.10162601626017126</v>
      </c>
      <c r="L58" s="191">
        <f t="shared" si="1"/>
        <v>-0.81383519837232676</v>
      </c>
      <c r="M58" s="191">
        <f t="shared" si="1"/>
        <v>1.7435897435897467</v>
      </c>
      <c r="N58" s="210" t="str">
        <f t="shared" si="2"/>
        <v>d</v>
      </c>
    </row>
    <row r="59" spans="2:14" s="17" customFormat="1">
      <c r="B59" s="175" t="s">
        <v>81</v>
      </c>
      <c r="C59" s="190" t="s">
        <v>2</v>
      </c>
      <c r="D59" s="191">
        <f t="shared" si="1"/>
        <v>-5.6297709923664039</v>
      </c>
      <c r="E59" s="191">
        <f t="shared" si="1"/>
        <v>-2.0222446916076846</v>
      </c>
      <c r="F59" s="191">
        <f t="shared" si="1"/>
        <v>3.0959752321981422</v>
      </c>
      <c r="G59" s="191">
        <f t="shared" si="1"/>
        <v>0.1001001001000944</v>
      </c>
      <c r="H59" s="191">
        <f t="shared" si="1"/>
        <v>-0.29999999999999716</v>
      </c>
      <c r="I59" s="191">
        <f t="shared" si="1"/>
        <v>-0.80240722166499201</v>
      </c>
      <c r="J59" s="191">
        <f t="shared" si="1"/>
        <v>-0.80889787664308532</v>
      </c>
      <c r="K59" s="191">
        <f t="shared" si="1"/>
        <v>2.4464831804281406</v>
      </c>
      <c r="L59" s="191">
        <f t="shared" si="1"/>
        <v>1.6915422885572167</v>
      </c>
      <c r="M59" s="191">
        <f t="shared" si="1"/>
        <v>0.68493150684931781</v>
      </c>
      <c r="N59" s="210" t="str">
        <f t="shared" si="2"/>
        <v>e</v>
      </c>
    </row>
    <row r="60" spans="2:14" s="17" customFormat="1">
      <c r="B60" s="175" t="s">
        <v>82</v>
      </c>
      <c r="C60" s="190" t="s">
        <v>2</v>
      </c>
      <c r="D60" s="191">
        <f t="shared" si="1"/>
        <v>-0.10050251256280836</v>
      </c>
      <c r="E60" s="191">
        <f t="shared" si="1"/>
        <v>-0.10060362173039086</v>
      </c>
      <c r="F60" s="191">
        <f t="shared" si="1"/>
        <v>0.60422960725076391</v>
      </c>
      <c r="G60" s="191">
        <f t="shared" si="1"/>
        <v>0.1001001001000944</v>
      </c>
      <c r="H60" s="191">
        <f t="shared" si="1"/>
        <v>-0.59999999999999432</v>
      </c>
      <c r="I60" s="191">
        <f t="shared" si="1"/>
        <v>0</v>
      </c>
      <c r="J60" s="191">
        <f t="shared" si="1"/>
        <v>-0.90543259557344624</v>
      </c>
      <c r="K60" s="191">
        <f t="shared" si="1"/>
        <v>0.30456852791877886</v>
      </c>
      <c r="L60" s="191">
        <f t="shared" si="1"/>
        <v>-0.30364372469635342</v>
      </c>
      <c r="M60" s="191">
        <f t="shared" si="1"/>
        <v>-0.4060913705583814</v>
      </c>
      <c r="N60" s="210" t="str">
        <f t="shared" si="2"/>
        <v>f</v>
      </c>
    </row>
    <row r="61" spans="2:14" s="17" customFormat="1">
      <c r="B61" s="175" t="s">
        <v>83</v>
      </c>
      <c r="C61" s="190" t="s">
        <v>2</v>
      </c>
      <c r="D61" s="191">
        <f t="shared" si="1"/>
        <v>0.10193679918451432</v>
      </c>
      <c r="E61" s="191">
        <f t="shared" si="1"/>
        <v>1.2219959266802474</v>
      </c>
      <c r="F61" s="191">
        <f t="shared" si="1"/>
        <v>3.5211267605633796</v>
      </c>
      <c r="G61" s="191">
        <f t="shared" si="1"/>
        <v>-3.6929057337220712</v>
      </c>
      <c r="H61" s="191">
        <f t="shared" si="1"/>
        <v>-0.90817356205851829</v>
      </c>
      <c r="I61" s="191">
        <f t="shared" si="1"/>
        <v>2.0366598778004072</v>
      </c>
      <c r="J61" s="191">
        <f t="shared" si="1"/>
        <v>2.5948103792415114</v>
      </c>
      <c r="K61" s="191">
        <f t="shared" si="1"/>
        <v>0.77821011673151474</v>
      </c>
      <c r="L61" s="191">
        <f t="shared" si="1"/>
        <v>-0.67567567567566467</v>
      </c>
      <c r="M61" s="191">
        <f t="shared" si="1"/>
        <v>4.5675413022351687</v>
      </c>
      <c r="N61" s="210" t="str">
        <f t="shared" si="2"/>
        <v>g</v>
      </c>
    </row>
    <row r="62" spans="2:14" s="17" customFormat="1">
      <c r="B62" s="175" t="s">
        <v>299</v>
      </c>
      <c r="C62" s="190" t="s">
        <v>2</v>
      </c>
      <c r="D62" s="191">
        <f t="shared" si="1"/>
        <v>-3.7364798426745303</v>
      </c>
      <c r="E62" s="191">
        <f t="shared" si="1"/>
        <v>0.20429009193052974</v>
      </c>
      <c r="F62" s="191">
        <f t="shared" si="1"/>
        <v>1.4271151885830844</v>
      </c>
      <c r="G62" s="191">
        <f t="shared" si="1"/>
        <v>1.0050251256281406</v>
      </c>
      <c r="H62" s="191">
        <f t="shared" si="1"/>
        <v>-2.6865671641791073</v>
      </c>
      <c r="I62" s="191">
        <f t="shared" si="1"/>
        <v>-2.0449897750511248</v>
      </c>
      <c r="J62" s="191">
        <f t="shared" si="1"/>
        <v>-2.192066805845506</v>
      </c>
      <c r="K62" s="191">
        <f t="shared" si="1"/>
        <v>-2.3479188900747094</v>
      </c>
      <c r="L62" s="191">
        <f t="shared" si="1"/>
        <v>0.54644808743169404</v>
      </c>
      <c r="M62" s="191">
        <f t="shared" si="1"/>
        <v>-3.9130434782608638</v>
      </c>
      <c r="N62" s="210" t="str">
        <f t="shared" si="2"/>
        <v>h</v>
      </c>
    </row>
    <row r="63" spans="2:14" s="17" customFormat="1">
      <c r="B63" s="175" t="s">
        <v>300</v>
      </c>
      <c r="C63" s="190" t="s">
        <v>2</v>
      </c>
      <c r="D63" s="191">
        <f t="shared" si="1"/>
        <v>-0.4119464469618862</v>
      </c>
      <c r="E63" s="191">
        <f t="shared" si="1"/>
        <v>0.1034126163391875</v>
      </c>
      <c r="F63" s="191">
        <f t="shared" si="1"/>
        <v>2.7892561983471102</v>
      </c>
      <c r="G63" s="191">
        <f t="shared" si="1"/>
        <v>0.60301507537687871</v>
      </c>
      <c r="H63" s="191">
        <f t="shared" si="1"/>
        <v>0.79920079920081066</v>
      </c>
      <c r="I63" s="191">
        <f t="shared" si="1"/>
        <v>0.19821605550048427</v>
      </c>
      <c r="J63" s="191">
        <f t="shared" si="1"/>
        <v>0.79129574678537229</v>
      </c>
      <c r="K63" s="191">
        <f t="shared" si="1"/>
        <v>1.5701668302257059</v>
      </c>
      <c r="L63" s="191">
        <f t="shared" si="1"/>
        <v>1.3526570048309234</v>
      </c>
      <c r="M63" s="191">
        <f t="shared" si="1"/>
        <v>1.5252621544327878</v>
      </c>
      <c r="N63" s="210" t="str">
        <f t="shared" si="2"/>
        <v>i</v>
      </c>
    </row>
    <row r="64" spans="2:14" s="17" customFormat="1">
      <c r="B64" s="175" t="s">
        <v>301</v>
      </c>
      <c r="C64" s="190" t="s">
        <v>2</v>
      </c>
      <c r="D64" s="191">
        <f t="shared" si="1"/>
        <v>-1.4056224899598309</v>
      </c>
      <c r="E64" s="191">
        <f t="shared" si="1"/>
        <v>-0.20366598778004363</v>
      </c>
      <c r="F64" s="191">
        <f t="shared" si="1"/>
        <v>1.5306122448979591</v>
      </c>
      <c r="G64" s="191">
        <f t="shared" si="1"/>
        <v>0.50251256281407031</v>
      </c>
      <c r="H64" s="191">
        <f t="shared" si="1"/>
        <v>-0.5</v>
      </c>
      <c r="I64" s="191">
        <f t="shared" si="1"/>
        <v>0.50251256281407031</v>
      </c>
      <c r="J64" s="191">
        <f t="shared" si="1"/>
        <v>0</v>
      </c>
      <c r="K64" s="191">
        <f t="shared" si="1"/>
        <v>-0.5</v>
      </c>
      <c r="L64" s="191">
        <f t="shared" si="1"/>
        <v>0.50251256281407031</v>
      </c>
      <c r="M64" s="191">
        <f t="shared" si="1"/>
        <v>1.9000000000000059</v>
      </c>
      <c r="N64" s="210" t="str">
        <f t="shared" si="2"/>
        <v>j</v>
      </c>
    </row>
    <row r="65" spans="2:14" s="17" customFormat="1">
      <c r="B65" s="175" t="s">
        <v>302</v>
      </c>
      <c r="C65" s="190" t="s">
        <v>2</v>
      </c>
      <c r="D65" s="191">
        <f t="shared" si="1"/>
        <v>0.21141649048626093</v>
      </c>
      <c r="E65" s="191">
        <f t="shared" si="1"/>
        <v>-0.21097046413502413</v>
      </c>
      <c r="F65" s="191">
        <f t="shared" si="1"/>
        <v>4.2283298097251585</v>
      </c>
      <c r="G65" s="191">
        <f t="shared" si="1"/>
        <v>1.7241379310344858</v>
      </c>
      <c r="H65" s="191">
        <f t="shared" si="1"/>
        <v>0.79760717846460338</v>
      </c>
      <c r="I65" s="191">
        <f t="shared" si="1"/>
        <v>0.49455984174085071</v>
      </c>
      <c r="J65" s="191">
        <f t="shared" si="1"/>
        <v>1.1811023622047274</v>
      </c>
      <c r="K65" s="191">
        <f t="shared" si="1"/>
        <v>1.7509727626459117</v>
      </c>
      <c r="L65" s="191">
        <f t="shared" si="1"/>
        <v>0.38240917782027312</v>
      </c>
      <c r="M65" s="191">
        <f t="shared" si="1"/>
        <v>1.1428571428571457</v>
      </c>
      <c r="N65" s="210" t="str">
        <f t="shared" si="2"/>
        <v>k</v>
      </c>
    </row>
    <row r="66" spans="2:14" s="17" customFormat="1">
      <c r="B66" s="175" t="s">
        <v>303</v>
      </c>
      <c r="C66" s="190" t="s">
        <v>2</v>
      </c>
      <c r="D66" s="191">
        <f t="shared" si="1"/>
        <v>-2.6137463697967114</v>
      </c>
      <c r="E66" s="191">
        <f t="shared" si="1"/>
        <v>-0.99403578528827041</v>
      </c>
      <c r="F66" s="191">
        <f t="shared" si="1"/>
        <v>0.10040160642571137</v>
      </c>
      <c r="G66" s="191">
        <f t="shared" si="1"/>
        <v>0.50150451354062187</v>
      </c>
      <c r="H66" s="191">
        <f t="shared" si="1"/>
        <v>0.89820359281436268</v>
      </c>
      <c r="I66" s="191">
        <f t="shared" si="1"/>
        <v>1.6815034619188949</v>
      </c>
      <c r="J66" s="191">
        <f t="shared" si="1"/>
        <v>2.0428015564202417</v>
      </c>
      <c r="K66" s="191">
        <f t="shared" si="1"/>
        <v>1.2392755004766416</v>
      </c>
      <c r="L66" s="191">
        <f t="shared" si="1"/>
        <v>-2.0715630885122436</v>
      </c>
      <c r="M66" s="231">
        <f t="shared" si="1"/>
        <v>-0.57692307692307154</v>
      </c>
      <c r="N66" s="218" t="str">
        <f t="shared" si="2"/>
        <v>l</v>
      </c>
    </row>
    <row r="67" spans="2:14" s="17" customFormat="1">
      <c r="B67" s="175" t="s">
        <v>354</v>
      </c>
      <c r="C67" s="190" t="s">
        <v>2</v>
      </c>
      <c r="D67" s="191">
        <f t="shared" si="1"/>
        <v>-0.51867219917012441</v>
      </c>
      <c r="E67" s="191">
        <f t="shared" si="1"/>
        <v>0.93847758081333832</v>
      </c>
      <c r="F67" s="191">
        <f t="shared" si="1"/>
        <v>2.8925619834710719</v>
      </c>
      <c r="G67" s="191">
        <f t="shared" si="1"/>
        <v>0.30120481927711984</v>
      </c>
      <c r="H67" s="191">
        <f t="shared" si="1"/>
        <v>0</v>
      </c>
      <c r="I67" s="191">
        <f t="shared" si="1"/>
        <v>0.50050050050050054</v>
      </c>
      <c r="J67" s="191">
        <f t="shared" si="1"/>
        <v>0.5976095617529823</v>
      </c>
      <c r="K67" s="191">
        <f t="shared" si="1"/>
        <v>1.3861386138613918</v>
      </c>
      <c r="L67" s="191">
        <f t="shared" si="1"/>
        <v>0.87890624999999167</v>
      </c>
      <c r="M67" s="231">
        <f t="shared" si="1"/>
        <v>1.3552758954501507</v>
      </c>
      <c r="N67" s="218" t="str">
        <f t="shared" si="2"/>
        <v>m</v>
      </c>
    </row>
    <row r="68" spans="2:14" s="17" customFormat="1">
      <c r="B68" s="8"/>
      <c r="C68" s="190" t="s">
        <v>2</v>
      </c>
      <c r="D68" s="70"/>
      <c r="E68" s="70"/>
      <c r="F68" s="70"/>
      <c r="G68" s="70"/>
      <c r="H68" s="70"/>
      <c r="I68" s="70"/>
      <c r="J68" s="70"/>
      <c r="K68" s="70"/>
      <c r="L68" s="70"/>
      <c r="M68" s="104"/>
      <c r="N68" s="50"/>
    </row>
    <row r="69" spans="2:14" s="17" customFormat="1">
      <c r="B69" s="175" t="s">
        <v>306</v>
      </c>
      <c r="C69" s="190" t="s">
        <v>2</v>
      </c>
      <c r="D69" s="191">
        <f t="shared" si="1"/>
        <v>-1.4056224899598309</v>
      </c>
      <c r="E69" s="191">
        <f t="shared" si="1"/>
        <v>0</v>
      </c>
      <c r="F69" s="191">
        <f t="shared" si="1"/>
        <v>1.2219959266802474</v>
      </c>
      <c r="G69" s="191">
        <f t="shared" si="1"/>
        <v>0.20120724346075317</v>
      </c>
      <c r="H69" s="191">
        <f t="shared" si="1"/>
        <v>-0.40160642570280269</v>
      </c>
      <c r="I69" s="191">
        <f t="shared" si="1"/>
        <v>0.7056451612903254</v>
      </c>
      <c r="J69" s="191">
        <f t="shared" si="1"/>
        <v>0.40040040040039182</v>
      </c>
      <c r="K69" s="191">
        <f t="shared" si="1"/>
        <v>-0.1994017946161544</v>
      </c>
      <c r="L69" s="191">
        <f t="shared" si="1"/>
        <v>-0.59940059940059376</v>
      </c>
      <c r="M69" s="231">
        <f t="shared" si="1"/>
        <v>1.6080402010050194</v>
      </c>
      <c r="N69" s="220" t="str">
        <f t="shared" si="2"/>
        <v>(2)</v>
      </c>
    </row>
    <row r="70" spans="2:14" s="17" customFormat="1">
      <c r="B70" s="8"/>
      <c r="C70" s="190" t="s">
        <v>2</v>
      </c>
      <c r="D70" s="70"/>
      <c r="E70" s="70"/>
      <c r="F70" s="70"/>
      <c r="G70" s="70"/>
      <c r="H70" s="70"/>
      <c r="I70" s="70"/>
      <c r="J70" s="70"/>
      <c r="K70" s="70"/>
      <c r="L70" s="70"/>
      <c r="M70" s="104"/>
      <c r="N70" s="53"/>
    </row>
    <row r="71" spans="2:14" s="17" customFormat="1">
      <c r="B71" s="175" t="s">
        <v>307</v>
      </c>
      <c r="C71" s="190" t="s">
        <v>2</v>
      </c>
      <c r="D71" s="191">
        <f t="shared" si="1"/>
        <v>-0.80402010050250972</v>
      </c>
      <c r="E71" s="191">
        <f t="shared" si="1"/>
        <v>-0.30395136778115212</v>
      </c>
      <c r="F71" s="191">
        <f t="shared" si="1"/>
        <v>1.829268292682924</v>
      </c>
      <c r="G71" s="191">
        <f t="shared" si="1"/>
        <v>-0.19960079840319644</v>
      </c>
      <c r="H71" s="191">
        <f t="shared" si="1"/>
        <v>-0.40000000000000563</v>
      </c>
      <c r="I71" s="191">
        <f t="shared" si="1"/>
        <v>0.60240963855422547</v>
      </c>
      <c r="J71" s="191">
        <f t="shared" si="1"/>
        <v>0.19960079840319644</v>
      </c>
      <c r="K71" s="191">
        <f t="shared" si="1"/>
        <v>0.39840637450198352</v>
      </c>
      <c r="L71" s="191">
        <f t="shared" si="1"/>
        <v>-0.89285714285713447</v>
      </c>
      <c r="M71" s="231">
        <f t="shared" si="1"/>
        <v>1.1011011011010954</v>
      </c>
      <c r="N71" s="218">
        <f t="shared" si="2"/>
        <v>2</v>
      </c>
    </row>
    <row r="72" spans="2:14" s="17" customFormat="1">
      <c r="B72" s="8"/>
      <c r="C72" s="190" t="s">
        <v>2</v>
      </c>
      <c r="D72" s="70"/>
      <c r="E72" s="70"/>
      <c r="F72" s="70"/>
      <c r="G72" s="70"/>
      <c r="H72" s="70"/>
      <c r="I72" s="70"/>
      <c r="J72" s="70"/>
      <c r="K72" s="70"/>
      <c r="L72" s="70"/>
      <c r="M72" s="70"/>
      <c r="N72" s="48"/>
    </row>
    <row r="73" spans="2:14" s="17" customFormat="1">
      <c r="B73" s="175" t="s">
        <v>308</v>
      </c>
      <c r="C73" s="190" t="s">
        <v>2</v>
      </c>
      <c r="D73" s="191">
        <f t="shared" si="1"/>
        <v>-0.41322314049585895</v>
      </c>
      <c r="E73" s="191">
        <f t="shared" si="1"/>
        <v>1.2448132780082868</v>
      </c>
      <c r="F73" s="191">
        <f t="shared" si="1"/>
        <v>2.0491803278688527</v>
      </c>
      <c r="G73" s="191">
        <f t="shared" si="1"/>
        <v>0.30120481927711984</v>
      </c>
      <c r="H73" s="191">
        <f t="shared" si="1"/>
        <v>-0.60060060060060905</v>
      </c>
      <c r="I73" s="191">
        <f t="shared" si="1"/>
        <v>1.0070493454179255</v>
      </c>
      <c r="J73" s="191">
        <f t="shared" si="1"/>
        <v>1.096709870388842</v>
      </c>
      <c r="K73" s="191">
        <f t="shared" si="1"/>
        <v>0.69033530571990986</v>
      </c>
      <c r="L73" s="191">
        <f t="shared" si="1"/>
        <v>-0.19588638589616908</v>
      </c>
      <c r="M73" s="191">
        <f t="shared" si="1"/>
        <v>3.0421982335623103</v>
      </c>
      <c r="N73" s="210">
        <f t="shared" si="2"/>
        <v>3</v>
      </c>
    </row>
    <row r="74" spans="2:14" s="17" customFormat="1">
      <c r="B74" s="175" t="s">
        <v>6</v>
      </c>
      <c r="C74" s="190" t="s">
        <v>2</v>
      </c>
      <c r="D74" s="191">
        <f t="shared" si="1"/>
        <v>-0.31023784901757717</v>
      </c>
      <c r="E74" s="191">
        <f t="shared" si="1"/>
        <v>1.2448132780082868</v>
      </c>
      <c r="F74" s="191">
        <f t="shared" si="1"/>
        <v>2.0491803278688527</v>
      </c>
      <c r="G74" s="191">
        <f t="shared" si="1"/>
        <v>0.30120481927711984</v>
      </c>
      <c r="H74" s="191">
        <f t="shared" si="1"/>
        <v>-0.60060060060060905</v>
      </c>
      <c r="I74" s="191">
        <f t="shared" si="1"/>
        <v>1.0070493454179255</v>
      </c>
      <c r="J74" s="191">
        <f t="shared" si="1"/>
        <v>1.096709870388842</v>
      </c>
      <c r="K74" s="191">
        <f t="shared" si="1"/>
        <v>0.69033530571990986</v>
      </c>
      <c r="L74" s="191">
        <f t="shared" si="1"/>
        <v>-9.794319294808454E-2</v>
      </c>
      <c r="M74" s="191">
        <f t="shared" si="1"/>
        <v>3.3333333333333388</v>
      </c>
      <c r="N74" s="211" t="str">
        <f t="shared" si="2"/>
        <v>(1)</v>
      </c>
    </row>
    <row r="75" spans="2:14" s="17" customFormat="1">
      <c r="B75" s="175" t="s">
        <v>24</v>
      </c>
      <c r="C75" s="190" t="s">
        <v>2</v>
      </c>
      <c r="D75" s="191">
        <f t="shared" si="1"/>
        <v>-0.30864197530863907</v>
      </c>
      <c r="E75" s="191">
        <f t="shared" si="1"/>
        <v>1.1351909184726463</v>
      </c>
      <c r="F75" s="191">
        <f t="shared" si="1"/>
        <v>1.6326530612244841</v>
      </c>
      <c r="G75" s="191">
        <f t="shared" si="1"/>
        <v>0.30120481927711984</v>
      </c>
      <c r="H75" s="191">
        <f t="shared" si="1"/>
        <v>-0.70070070070070345</v>
      </c>
      <c r="I75" s="191">
        <f t="shared" si="1"/>
        <v>1.0080645161290323</v>
      </c>
      <c r="J75" s="191">
        <f t="shared" si="1"/>
        <v>0.89820359281436268</v>
      </c>
      <c r="K75" s="191">
        <f t="shared" si="1"/>
        <v>0.49455984174085071</v>
      </c>
      <c r="L75" s="191">
        <f t="shared" si="1"/>
        <v>-0.1968503937007762</v>
      </c>
      <c r="M75" s="191">
        <f t="shared" si="1"/>
        <v>3.3530571992110367</v>
      </c>
      <c r="N75" s="210" t="str">
        <f t="shared" si="2"/>
        <v>a</v>
      </c>
    </row>
    <row r="76" spans="2:14" s="17" customFormat="1">
      <c r="B76" s="175" t="s">
        <v>25</v>
      </c>
      <c r="C76" s="190" t="s">
        <v>2</v>
      </c>
      <c r="D76" s="191">
        <f t="shared" si="1"/>
        <v>-0.52798310454065467</v>
      </c>
      <c r="E76" s="191">
        <f t="shared" si="1"/>
        <v>2.3354564755838672</v>
      </c>
      <c r="F76" s="191">
        <f t="shared" si="1"/>
        <v>3.5269709543568375</v>
      </c>
      <c r="G76" s="191">
        <f t="shared" si="1"/>
        <v>0.10020040080161176</v>
      </c>
      <c r="H76" s="191">
        <f t="shared" si="1"/>
        <v>-0.10010010010010863</v>
      </c>
      <c r="I76" s="191">
        <f t="shared" si="1"/>
        <v>1.8036072144288551</v>
      </c>
      <c r="J76" s="191">
        <f t="shared" si="1"/>
        <v>1.574803149606308</v>
      </c>
      <c r="K76" s="191">
        <f t="shared" si="1"/>
        <v>1.5503875968992191</v>
      </c>
      <c r="L76" s="191">
        <f t="shared" si="1"/>
        <v>0.57251908396947382</v>
      </c>
      <c r="M76" s="191">
        <f t="shared" si="1"/>
        <v>7.4952561669829141</v>
      </c>
      <c r="N76" s="211" t="str">
        <f t="shared" si="2"/>
        <v>(a)</v>
      </c>
    </row>
    <row r="77" spans="2:14" s="17" customFormat="1">
      <c r="B77" s="175" t="s">
        <v>26</v>
      </c>
      <c r="C77" s="190" t="s">
        <v>2</v>
      </c>
      <c r="D77" s="191">
        <f t="shared" si="1"/>
        <v>-0.30674846625766583</v>
      </c>
      <c r="E77" s="191">
        <f t="shared" si="1"/>
        <v>0.8205128205128176</v>
      </c>
      <c r="F77" s="191">
        <f t="shared" si="1"/>
        <v>1.2207527975584973</v>
      </c>
      <c r="G77" s="191">
        <f t="shared" si="1"/>
        <v>0.40201005025126196</v>
      </c>
      <c r="H77" s="191">
        <f t="shared" si="1"/>
        <v>-0.80080080080081206</v>
      </c>
      <c r="I77" s="191">
        <f t="shared" si="1"/>
        <v>0.80726538849647966</v>
      </c>
      <c r="J77" s="191">
        <f t="shared" si="1"/>
        <v>0.90090090090089237</v>
      </c>
      <c r="K77" s="191">
        <f t="shared" si="1"/>
        <v>0.29761904761904484</v>
      </c>
      <c r="L77" s="191">
        <f t="shared" ref="E77:M84" si="3">IF(L30="","",(L30-K30)/K30*100)</f>
        <v>-0.3956478733926721</v>
      </c>
      <c r="M77" s="191">
        <f t="shared" si="3"/>
        <v>2.5819265143991998</v>
      </c>
      <c r="N77" s="211" t="str">
        <f t="shared" si="2"/>
        <v>(b)</v>
      </c>
    </row>
    <row r="78" spans="2:14" s="17" customFormat="1">
      <c r="B78" s="175" t="s">
        <v>27</v>
      </c>
      <c r="C78" s="190" t="s">
        <v>2</v>
      </c>
      <c r="D78" s="191">
        <f t="shared" si="1"/>
        <v>-0.21074815595363838</v>
      </c>
      <c r="E78" s="191">
        <f t="shared" si="3"/>
        <v>1.583949313621964</v>
      </c>
      <c r="F78" s="191">
        <f t="shared" si="3"/>
        <v>3.5343035343035254</v>
      </c>
      <c r="G78" s="191">
        <f t="shared" si="3"/>
        <v>0.20080321285140845</v>
      </c>
      <c r="H78" s="191">
        <f t="shared" si="3"/>
        <v>-0.30060120240480681</v>
      </c>
      <c r="I78" s="191">
        <f t="shared" si="3"/>
        <v>1.5075376884422109</v>
      </c>
      <c r="J78" s="191">
        <f t="shared" si="3"/>
        <v>1.7821782178217793</v>
      </c>
      <c r="K78" s="191">
        <f t="shared" si="3"/>
        <v>1.4591439688715953</v>
      </c>
      <c r="L78" s="191">
        <f t="shared" si="3"/>
        <v>0.38350910834132856</v>
      </c>
      <c r="M78" s="191">
        <f t="shared" si="3"/>
        <v>3.2473734479465053</v>
      </c>
      <c r="N78" s="210" t="str">
        <f t="shared" si="2"/>
        <v>b</v>
      </c>
    </row>
    <row r="79" spans="2:14" s="17" customFormat="1">
      <c r="B79" s="175" t="s">
        <v>25</v>
      </c>
      <c r="C79" s="190" t="s">
        <v>2</v>
      </c>
      <c r="D79" s="191">
        <f t="shared" si="1"/>
        <v>-0.52742616033755274</v>
      </c>
      <c r="E79" s="191">
        <f t="shared" si="3"/>
        <v>2.1208907741251326</v>
      </c>
      <c r="F79" s="191">
        <f t="shared" si="3"/>
        <v>3.7383177570093546</v>
      </c>
      <c r="G79" s="191">
        <f t="shared" si="3"/>
        <v>-0.10010010010010863</v>
      </c>
      <c r="H79" s="191">
        <f t="shared" si="3"/>
        <v>-0.30060120240480681</v>
      </c>
      <c r="I79" s="191">
        <f t="shared" si="3"/>
        <v>1.7085427135678419</v>
      </c>
      <c r="J79" s="191">
        <f t="shared" si="3"/>
        <v>1.7786561264822105</v>
      </c>
      <c r="K79" s="191">
        <f t="shared" si="3"/>
        <v>2.0388349514563053</v>
      </c>
      <c r="L79" s="191">
        <f t="shared" si="3"/>
        <v>0.47573739295908657</v>
      </c>
      <c r="M79" s="191">
        <f t="shared" si="3"/>
        <v>5.4924242424242538</v>
      </c>
      <c r="N79" s="211" t="str">
        <f t="shared" si="2"/>
        <v>(a)</v>
      </c>
    </row>
    <row r="80" spans="2:14" s="17" customFormat="1">
      <c r="B80" s="175" t="s">
        <v>26</v>
      </c>
      <c r="C80" s="190" t="s">
        <v>2</v>
      </c>
      <c r="D80" s="191">
        <f t="shared" si="1"/>
        <v>-0.41322314049585895</v>
      </c>
      <c r="E80" s="191">
        <f t="shared" si="3"/>
        <v>1.3485477178423206</v>
      </c>
      <c r="F80" s="191">
        <f t="shared" si="3"/>
        <v>1.8423746161719521</v>
      </c>
      <c r="G80" s="191">
        <f t="shared" si="3"/>
        <v>0.30150753768843935</v>
      </c>
      <c r="H80" s="191">
        <f t="shared" si="3"/>
        <v>-0.60120240480961362</v>
      </c>
      <c r="I80" s="191">
        <f t="shared" si="3"/>
        <v>1.3104838709677391</v>
      </c>
      <c r="J80" s="191">
        <f t="shared" si="3"/>
        <v>1.5920398009950192</v>
      </c>
      <c r="K80" s="191">
        <f t="shared" si="3"/>
        <v>0.88148873653281656</v>
      </c>
      <c r="L80" s="191">
        <f t="shared" si="3"/>
        <v>-9.7087378640771174E-2</v>
      </c>
      <c r="M80" s="191">
        <f t="shared" si="3"/>
        <v>3.4013605442176869</v>
      </c>
      <c r="N80" s="211" t="str">
        <f t="shared" si="2"/>
        <v>(b)</v>
      </c>
    </row>
    <row r="81" spans="2:14" s="17" customFormat="1">
      <c r="B81" s="175" t="s">
        <v>309</v>
      </c>
      <c r="C81" s="190" t="s">
        <v>2</v>
      </c>
      <c r="D81" s="191">
        <f t="shared" si="1"/>
        <v>-0.10593220338983952</v>
      </c>
      <c r="E81" s="191">
        <f t="shared" si="3"/>
        <v>1.5906680805938496</v>
      </c>
      <c r="F81" s="191">
        <f t="shared" si="3"/>
        <v>3.9665970772442565</v>
      </c>
      <c r="G81" s="191">
        <f t="shared" si="3"/>
        <v>0.20080321285140845</v>
      </c>
      <c r="H81" s="191">
        <f t="shared" si="3"/>
        <v>-0.20040080160320925</v>
      </c>
      <c r="I81" s="191">
        <f t="shared" si="3"/>
        <v>1.6064257028112534</v>
      </c>
      <c r="J81" s="191">
        <f t="shared" si="3"/>
        <v>1.7786561264822105</v>
      </c>
      <c r="K81" s="191">
        <f t="shared" si="3"/>
        <v>1.6504854368932065</v>
      </c>
      <c r="L81" s="191">
        <f t="shared" si="3"/>
        <v>0.47755491881566381</v>
      </c>
      <c r="M81" s="191">
        <f t="shared" si="3"/>
        <v>3.2319391634980903</v>
      </c>
      <c r="N81" s="210" t="str">
        <f t="shared" si="2"/>
        <v>(c)</v>
      </c>
    </row>
    <row r="82" spans="2:14" s="17" customFormat="1">
      <c r="B82" s="175" t="s">
        <v>310</v>
      </c>
      <c r="C82" s="190" t="s">
        <v>2</v>
      </c>
      <c r="D82" s="190">
        <f t="shared" si="1"/>
        <v>-1.4910536779324057</v>
      </c>
      <c r="E82" s="190">
        <f t="shared" si="3"/>
        <v>0.50454086781029261</v>
      </c>
      <c r="F82" s="190">
        <f t="shared" si="3"/>
        <v>1.9076305220883591</v>
      </c>
      <c r="G82" s="190">
        <f t="shared" si="3"/>
        <v>-2.6600985221674907</v>
      </c>
      <c r="H82" s="190">
        <f t="shared" si="3"/>
        <v>0.80971659919028061</v>
      </c>
      <c r="I82" s="190">
        <f t="shared" si="3"/>
        <v>2.409638554216873</v>
      </c>
      <c r="J82" s="190">
        <f t="shared" si="3"/>
        <v>2.6470588235294144</v>
      </c>
      <c r="K82" s="190">
        <f t="shared" si="3"/>
        <v>-2.4832855778414595</v>
      </c>
      <c r="L82" s="190">
        <f t="shared" si="3"/>
        <v>-0.78354554358471806</v>
      </c>
      <c r="M82" s="190">
        <f t="shared" si="3"/>
        <v>10.85883514313919</v>
      </c>
      <c r="N82" s="211" t="str">
        <f t="shared" si="2"/>
        <v>(2)</v>
      </c>
    </row>
    <row r="83" spans="2:14" s="17" customFormat="1">
      <c r="B83" s="175" t="s">
        <v>28</v>
      </c>
      <c r="C83" s="190" t="s">
        <v>2</v>
      </c>
      <c r="D83" s="190">
        <f t="shared" si="1"/>
        <v>-1.3972055888223609</v>
      </c>
      <c r="E83" s="190">
        <f t="shared" si="3"/>
        <v>2.8340080971659893</v>
      </c>
      <c r="F83" s="190">
        <f t="shared" si="3"/>
        <v>0.39370078740158043</v>
      </c>
      <c r="G83" s="190">
        <f t="shared" si="3"/>
        <v>-3.2352941176470562</v>
      </c>
      <c r="H83" s="190">
        <f t="shared" si="3"/>
        <v>-2.2289766970618063</v>
      </c>
      <c r="I83" s="190">
        <f t="shared" si="3"/>
        <v>2.9015544041450747</v>
      </c>
      <c r="J83" s="190">
        <f t="shared" si="3"/>
        <v>1.1077542799597266</v>
      </c>
      <c r="K83" s="190">
        <f t="shared" si="3"/>
        <v>-2.2908366533864655</v>
      </c>
      <c r="L83" s="190">
        <f t="shared" si="3"/>
        <v>-1.2232415902140559</v>
      </c>
      <c r="M83" s="190">
        <f t="shared" si="3"/>
        <v>10.732714138286886</v>
      </c>
      <c r="N83" s="210" t="str">
        <f t="shared" si="2"/>
        <v>a</v>
      </c>
    </row>
    <row r="84" spans="2:14" s="17" customFormat="1">
      <c r="B84" s="304" t="s">
        <v>311</v>
      </c>
      <c r="C84" s="190" t="s">
        <v>2</v>
      </c>
      <c r="D84" s="190">
        <f t="shared" si="1"/>
        <v>2.5514403292181025</v>
      </c>
      <c r="E84" s="190">
        <f t="shared" si="3"/>
        <v>10.834670947030498</v>
      </c>
      <c r="F84" s="190">
        <f t="shared" si="3"/>
        <v>-9.9927588703837777</v>
      </c>
      <c r="G84" s="190">
        <f t="shared" si="3"/>
        <v>-23.893805309734518</v>
      </c>
      <c r="H84" s="190">
        <f t="shared" si="3"/>
        <v>0.84566596194504373</v>
      </c>
      <c r="I84" s="190">
        <f t="shared" si="3"/>
        <v>12.997903563941291</v>
      </c>
      <c r="J84" s="190">
        <f t="shared" si="3"/>
        <v>11.966604823747687</v>
      </c>
      <c r="K84" s="190">
        <f t="shared" si="3"/>
        <v>-7.2908036454018204</v>
      </c>
      <c r="L84" s="190">
        <f t="shared" si="3"/>
        <v>-11.438784629133163</v>
      </c>
      <c r="M84" s="190">
        <f t="shared" si="3"/>
        <v>38.244197780020187</v>
      </c>
      <c r="N84" s="210" t="str">
        <f t="shared" si="2"/>
        <v>b</v>
      </c>
    </row>
    <row r="85" spans="2:14" s="17" customFormat="1">
      <c r="B85" s="9"/>
      <c r="C85" s="99" t="s">
        <v>115</v>
      </c>
      <c r="D85" s="110"/>
      <c r="E85" s="110"/>
      <c r="F85" s="110"/>
      <c r="G85" s="110"/>
      <c r="H85" s="110"/>
      <c r="I85" s="110"/>
      <c r="J85" s="110"/>
      <c r="K85" s="110"/>
      <c r="L85" s="110"/>
      <c r="M85" s="110"/>
      <c r="N85" s="51"/>
    </row>
    <row r="86" spans="2:14" s="17" customFormat="1">
      <c r="B86" s="8"/>
      <c r="C86" s="100"/>
      <c r="D86" s="12"/>
      <c r="E86" s="12"/>
      <c r="F86" s="12"/>
      <c r="G86" s="12"/>
      <c r="H86" s="12"/>
      <c r="I86" s="12"/>
      <c r="J86" s="12"/>
      <c r="K86" s="12"/>
      <c r="L86" s="12"/>
      <c r="M86" s="12"/>
      <c r="N86" s="48"/>
    </row>
    <row r="87" spans="2:14" s="17" customFormat="1">
      <c r="B87" s="304" t="s">
        <v>318</v>
      </c>
      <c r="C87" s="190" t="s">
        <v>2</v>
      </c>
      <c r="D87" s="190" t="s">
        <v>2</v>
      </c>
      <c r="E87" s="190" t="s">
        <v>2</v>
      </c>
      <c r="F87" s="190" t="s">
        <v>2</v>
      </c>
      <c r="G87" s="190" t="s">
        <v>2</v>
      </c>
      <c r="H87" s="190" t="s">
        <v>2</v>
      </c>
      <c r="I87" s="190" t="s">
        <v>2</v>
      </c>
      <c r="J87" s="190" t="s">
        <v>2</v>
      </c>
      <c r="K87" s="190" t="s">
        <v>2</v>
      </c>
      <c r="L87" s="190" t="s">
        <v>2</v>
      </c>
      <c r="M87" s="190" t="s">
        <v>2</v>
      </c>
      <c r="N87" s="210">
        <f t="shared" si="2"/>
        <v>4</v>
      </c>
    </row>
    <row r="88" spans="2:14" s="17" customFormat="1">
      <c r="B88" s="181" t="s">
        <v>102</v>
      </c>
      <c r="C88" s="93" t="s">
        <v>115</v>
      </c>
      <c r="D88" s="70" t="s">
        <v>115</v>
      </c>
      <c r="E88" s="70" t="s">
        <v>115</v>
      </c>
      <c r="F88" s="70" t="s">
        <v>115</v>
      </c>
      <c r="G88" s="70" t="s">
        <v>115</v>
      </c>
      <c r="H88" s="70" t="s">
        <v>115</v>
      </c>
      <c r="I88" s="70" t="s">
        <v>115</v>
      </c>
      <c r="J88" s="70" t="s">
        <v>115</v>
      </c>
      <c r="K88" s="70" t="s">
        <v>115</v>
      </c>
      <c r="L88" s="70" t="s">
        <v>115</v>
      </c>
      <c r="M88" s="70" t="s">
        <v>115</v>
      </c>
      <c r="N88" s="48"/>
    </row>
    <row r="89" spans="2:14" s="17" customFormat="1">
      <c r="B89" s="8"/>
      <c r="C89" s="96" t="s">
        <v>115</v>
      </c>
      <c r="D89" s="41"/>
      <c r="E89" s="41"/>
      <c r="F89" s="41"/>
      <c r="G89" s="41"/>
      <c r="H89" s="41"/>
      <c r="I89" s="41"/>
      <c r="J89" s="41"/>
      <c r="K89" s="41"/>
      <c r="L89" s="41"/>
      <c r="M89" s="41"/>
      <c r="N89" s="52"/>
    </row>
    <row r="90" spans="2:14" s="17" customFormat="1">
      <c r="B90" s="175" t="s">
        <v>320</v>
      </c>
      <c r="C90" s="190" t="s">
        <v>2</v>
      </c>
      <c r="D90" s="190">
        <f t="shared" ref="D90:M90" si="4">IF(D43="","",(D43-C43)/C43*100)</f>
        <v>-0.31612223393046507</v>
      </c>
      <c r="E90" s="190">
        <f t="shared" si="4"/>
        <v>0.42283298097252187</v>
      </c>
      <c r="F90" s="190">
        <f t="shared" si="4"/>
        <v>1.0526315789473684</v>
      </c>
      <c r="G90" s="190">
        <f t="shared" si="4"/>
        <v>4.2708333333333268</v>
      </c>
      <c r="H90" s="190">
        <f t="shared" si="4"/>
        <v>0</v>
      </c>
      <c r="I90" s="190">
        <f t="shared" si="4"/>
        <v>-0.29970029970029688</v>
      </c>
      <c r="J90" s="190">
        <f t="shared" si="4"/>
        <v>-1.3026052104208388</v>
      </c>
      <c r="K90" s="190">
        <f t="shared" si="4"/>
        <v>-0.4060913705583814</v>
      </c>
      <c r="L90" s="190">
        <f t="shared" si="4"/>
        <v>0.81549439347605657</v>
      </c>
      <c r="M90" s="190">
        <f t="shared" si="4"/>
        <v>-2.2244691607684555</v>
      </c>
      <c r="N90" s="210">
        <f t="shared" si="2"/>
        <v>5</v>
      </c>
    </row>
    <row r="91" spans="2:14" s="17" customFormat="1">
      <c r="B91" s="42"/>
      <c r="C91" s="40" t="s">
        <v>115</v>
      </c>
      <c r="D91" s="40"/>
      <c r="E91" s="40" t="s">
        <v>115</v>
      </c>
      <c r="F91" s="40" t="s">
        <v>115</v>
      </c>
      <c r="G91" s="40" t="s">
        <v>115</v>
      </c>
      <c r="H91" s="40" t="s">
        <v>115</v>
      </c>
      <c r="I91" s="40" t="s">
        <v>115</v>
      </c>
      <c r="J91" s="40" t="s">
        <v>115</v>
      </c>
      <c r="K91" s="40" t="s">
        <v>115</v>
      </c>
      <c r="L91" s="40" t="s">
        <v>115</v>
      </c>
      <c r="M91" s="40" t="s">
        <v>115</v>
      </c>
      <c r="N91" s="51"/>
    </row>
    <row r="92" spans="2:14" s="17" customFormat="1">
      <c r="B92" s="88"/>
      <c r="C92" s="70"/>
      <c r="D92" s="70"/>
      <c r="E92" s="70"/>
      <c r="F92" s="70"/>
      <c r="G92" s="70"/>
      <c r="H92" s="70"/>
      <c r="I92" s="70"/>
      <c r="J92" s="70"/>
      <c r="K92" s="70"/>
      <c r="L92" s="70"/>
      <c r="M92" s="70"/>
      <c r="N92" s="53"/>
    </row>
    <row r="93" spans="2:14">
      <c r="B93" s="237" t="s">
        <v>319</v>
      </c>
      <c r="C93" s="61"/>
      <c r="D93" s="61"/>
      <c r="E93" s="61"/>
      <c r="F93" s="61"/>
      <c r="G93" s="61"/>
      <c r="H93" s="61"/>
      <c r="I93" s="61"/>
      <c r="J93" s="61"/>
      <c r="K93" s="61"/>
      <c r="L93" s="61"/>
      <c r="M93" s="61"/>
      <c r="N93" s="63"/>
    </row>
  </sheetData>
  <phoneticPr fontId="3"/>
  <pageMargins left="0.70866141732283472" right="0.31496062992125984" top="0.9055118110236221" bottom="0.51181102362204722" header="0.70866141732283472" footer="0.19685039370078741"/>
  <pageSetup paperSize="9" scale="49" firstPageNumber="28" fitToWidth="2" fitToHeight="2" pageOrder="overThenDown" orientation="portrait" useFirstPageNumber="1" horizontalDpi="300" verticalDpi="300" r:id="rId1"/>
  <headerFooter alignWithMargins="0"/>
  <rowBreaks count="1" manualBreakCount="1">
    <brk id="47" max="30" man="1"/>
  </rowBreaks>
  <colBreaks count="1" manualBreakCount="1">
    <brk id="8" max="9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63"/>
  <sheetViews>
    <sheetView showGridLines="0" tabSelected="1" zoomScaleNormal="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37.875" style="120" customWidth="1"/>
    <col min="2" max="3" width="12.875" style="120" customWidth="1"/>
    <col min="4" max="4" width="13.25" style="120" customWidth="1"/>
    <col min="5" max="5" width="11" style="120" customWidth="1"/>
    <col min="6" max="6" width="10.375" style="120" customWidth="1"/>
    <col min="7" max="7" width="37.875" style="120" customWidth="1"/>
    <col min="8" max="9" width="12.875" style="120" customWidth="1"/>
    <col min="10" max="10" width="13.25" style="120" customWidth="1"/>
    <col min="11" max="11" width="11" style="120" customWidth="1"/>
    <col min="12" max="12" width="37.875" style="120" customWidth="1"/>
    <col min="13" max="14" width="12.875" style="120" customWidth="1"/>
    <col min="15" max="15" width="13.25" style="120" customWidth="1"/>
    <col min="16" max="16" width="11" style="120" customWidth="1"/>
    <col min="17" max="17" width="10.375" style="120" customWidth="1"/>
    <col min="18" max="18" width="37.875" style="120" customWidth="1"/>
    <col min="19" max="20" width="12.875" style="120" customWidth="1"/>
    <col min="21" max="21" width="13.25" style="120" customWidth="1"/>
    <col min="22" max="22" width="11" style="120" customWidth="1"/>
    <col min="23" max="23" width="10.375" style="120" customWidth="1"/>
    <col min="24" max="24" width="37.875" style="120" customWidth="1"/>
    <col min="25" max="26" width="12.875" style="120" customWidth="1"/>
    <col min="27" max="27" width="13.25" style="120" customWidth="1"/>
    <col min="28" max="28" width="11" style="120" customWidth="1"/>
    <col min="29" max="29" width="10.375" style="120" customWidth="1"/>
    <col min="30" max="16384" width="9" style="120"/>
  </cols>
  <sheetData>
    <row r="1" spans="1:29" s="114" customFormat="1" ht="18.75">
      <c r="A1" s="306" t="s">
        <v>329</v>
      </c>
    </row>
    <row r="2" spans="1:29" s="114" customFormat="1">
      <c r="A2" s="238" t="s">
        <v>330</v>
      </c>
      <c r="B2" s="115"/>
      <c r="C2" s="115"/>
    </row>
    <row r="3" spans="1:29" s="114" customFormat="1">
      <c r="A3" s="239" t="str">
        <f>'生産(名目)'!B2</f>
        <v>（１）－１　経済活動別県内総生産（名目）</v>
      </c>
      <c r="B3" s="116"/>
      <c r="C3" s="116"/>
      <c r="D3" s="240" t="s">
        <v>324</v>
      </c>
      <c r="G3" s="241" t="str">
        <f>'生産(実質)'!B2</f>
        <v>（１）－２　経済活動別県内総生産（実質：連鎖方式）　平成２７暦年連鎖価格</v>
      </c>
      <c r="J3" s="242" t="str">
        <f>$D$3</f>
        <v>（単位：百万円）</v>
      </c>
      <c r="L3" s="243" t="str">
        <f>'デフレータ(生産)'!B2</f>
        <v>（１）－３　経済活動別県内総生産（デフレーター：連鎖方式）</v>
      </c>
      <c r="O3" s="244" t="str">
        <f>'デフレータ(生産)'!M3</f>
        <v xml:space="preserve"> （平成27暦年＝100）</v>
      </c>
      <c r="R3" s="238" t="str">
        <f>分配!B2</f>
        <v>（２）　県民所得および県民可処分所得の分配</v>
      </c>
      <c r="U3" s="240" t="str">
        <f>$D$3</f>
        <v>（単位：百万円）</v>
      </c>
      <c r="X3" s="238" t="str">
        <f>'支出(名目)'!B2</f>
        <v>（３）－１　県内総生産 （支出側、名目）</v>
      </c>
      <c r="AA3" s="240" t="str">
        <f>D3</f>
        <v>（単位：百万円）</v>
      </c>
    </row>
    <row r="4" spans="1:29" ht="13.5" customHeight="1">
      <c r="A4" s="245" t="str">
        <f>'生産(名目)'!B4</f>
        <v>　　　区　　　分　　</v>
      </c>
      <c r="B4" s="246" t="str">
        <f>'生産(名目)'!K4</f>
        <v>令和元年度</v>
      </c>
      <c r="C4" s="247" t="str">
        <f>'生産(名目)'!L4</f>
        <v>令和２年度</v>
      </c>
      <c r="D4" s="248" t="str">
        <f>'生産(名目)'!M4</f>
        <v>令和３年度</v>
      </c>
      <c r="E4" s="117"/>
      <c r="F4" s="117"/>
      <c r="G4" s="245" t="str">
        <f>'生産(実質)'!B4</f>
        <v>　　　区　　　分　　</v>
      </c>
      <c r="H4" s="249" t="str">
        <f>'生産(実質)'!K4</f>
        <v>令和元年度</v>
      </c>
      <c r="I4" s="250" t="str">
        <f>'生産(実質)'!L4</f>
        <v>令和２年度</v>
      </c>
      <c r="J4" s="251" t="str">
        <f>'生産(実質)'!M4</f>
        <v>令和３年度</v>
      </c>
      <c r="K4" s="117"/>
      <c r="L4" s="252" t="str">
        <f>'デフレータ(生産)'!B4</f>
        <v>　　　区　　　分　　</v>
      </c>
      <c r="M4" s="253" t="str">
        <f>'デフレータ(生産)'!K4</f>
        <v>令和元年度</v>
      </c>
      <c r="N4" s="254" t="str">
        <f>'デフレータ(生産)'!L4</f>
        <v>令和２年度</v>
      </c>
      <c r="O4" s="255" t="str">
        <f>'デフレータ(生産)'!M4</f>
        <v>令和３年度</v>
      </c>
      <c r="P4" s="118"/>
      <c r="Q4" s="118"/>
      <c r="R4" s="252" t="str">
        <f>分配!B4</f>
        <v>　　　　　区　　　　　分</v>
      </c>
      <c r="S4" s="246" t="str">
        <f>分配!K4</f>
        <v>令和元年度</v>
      </c>
      <c r="T4" s="256" t="str">
        <f>分配!L4</f>
        <v>令和２年度</v>
      </c>
      <c r="U4" s="248" t="str">
        <f>分配!M4</f>
        <v>令和３年度</v>
      </c>
      <c r="V4" s="117"/>
      <c r="W4" s="117"/>
      <c r="X4" s="245" t="str">
        <f>'支出(名目)'!B4</f>
        <v>　　　　　区　　　　　分</v>
      </c>
      <c r="Y4" s="246" t="str">
        <f>'支出(名目)'!K4</f>
        <v>令和元年度</v>
      </c>
      <c r="Z4" s="256" t="str">
        <f>'支出(名目)'!L4</f>
        <v>令和２年度</v>
      </c>
      <c r="AA4" s="248" t="str">
        <f>'支出(名目)'!M4</f>
        <v>令和３年度</v>
      </c>
      <c r="AB4" s="119"/>
      <c r="AC4" s="119"/>
    </row>
    <row r="5" spans="1:29" ht="26.25" customHeight="1">
      <c r="A5" s="121"/>
      <c r="B5" s="122"/>
      <c r="C5" s="123"/>
      <c r="D5" s="257" t="s">
        <v>331</v>
      </c>
      <c r="E5" s="258" t="s">
        <v>333</v>
      </c>
      <c r="F5" s="259" t="s">
        <v>332</v>
      </c>
      <c r="G5" s="124"/>
      <c r="H5" s="125"/>
      <c r="I5" s="126"/>
      <c r="J5" s="260" t="str">
        <f t="shared" ref="J5:K5" si="0">D5</f>
        <v>実数</v>
      </c>
      <c r="K5" s="261" t="str">
        <f t="shared" si="0"/>
        <v>対前年度
増加率（％）</v>
      </c>
      <c r="L5" s="124"/>
      <c r="M5" s="127"/>
      <c r="N5" s="128"/>
      <c r="O5" s="129"/>
      <c r="P5" s="118"/>
      <c r="Q5" s="118"/>
      <c r="R5" s="130"/>
      <c r="S5" s="127"/>
      <c r="T5" s="125"/>
      <c r="U5" s="260" t="str">
        <f>D5</f>
        <v>実数</v>
      </c>
      <c r="V5" s="261" t="str">
        <f>E5</f>
        <v>対前年度
増加率（％）</v>
      </c>
      <c r="W5" s="262" t="str">
        <f>F5</f>
        <v>構成比（％）</v>
      </c>
      <c r="X5" s="124"/>
      <c r="Y5" s="122"/>
      <c r="Z5" s="131"/>
      <c r="AA5" s="257" t="str">
        <f>D5</f>
        <v>実数</v>
      </c>
      <c r="AB5" s="263" t="str">
        <f>E5</f>
        <v>対前年度
増加率（％）</v>
      </c>
      <c r="AC5" s="264" t="str">
        <f>F5</f>
        <v>構成比（％）</v>
      </c>
    </row>
    <row r="6" spans="1:29" ht="14.25" customHeight="1">
      <c r="A6" s="265" t="str">
        <f>'生産(名目)'!B6</f>
        <v xml:space="preserve"> 1 農林水産業</v>
      </c>
      <c r="B6" s="266">
        <f>'生産(名目)'!K6</f>
        <v>78751</v>
      </c>
      <c r="C6" s="266">
        <f>'生産(名目)'!L6</f>
        <v>70925</v>
      </c>
      <c r="D6" s="267">
        <f>'生産(名目)'!M6</f>
        <v>71490</v>
      </c>
      <c r="E6" s="268">
        <f t="shared" ref="E6:E47" si="1">ROUND((D6-C6)/ABS(C6)*100,1)</f>
        <v>0.8</v>
      </c>
      <c r="F6" s="269">
        <f t="shared" ref="F6:F47" si="2">ROUND(D6/D$57*100,1)</f>
        <v>0.8</v>
      </c>
      <c r="G6" s="270" t="str">
        <f>'生産(実質)'!B6</f>
        <v xml:space="preserve"> 1 農林水産業</v>
      </c>
      <c r="H6" s="266">
        <f>'生産(実質)'!K6</f>
        <v>67366</v>
      </c>
      <c r="I6" s="266">
        <f>'生産(実質)'!L6</f>
        <v>57324</v>
      </c>
      <c r="J6" s="267">
        <f>'生産(実質)'!M6</f>
        <v>64722</v>
      </c>
      <c r="K6" s="268">
        <f t="shared" ref="K6:K47" si="3">ROUND((J6-I6)/ABS(I6)*100,1)</f>
        <v>12.9</v>
      </c>
      <c r="L6" s="265" t="str">
        <f>'デフレータ(生産)'!B6</f>
        <v xml:space="preserve"> 1 農林水産業</v>
      </c>
      <c r="M6" s="271">
        <f>'デフレータ(生産)'!K6</f>
        <v>116.9</v>
      </c>
      <c r="N6" s="271">
        <f>'デフレータ(生産)'!L6</f>
        <v>123.7</v>
      </c>
      <c r="O6" s="268">
        <f>'デフレータ(生産)'!M6</f>
        <v>110.5</v>
      </c>
      <c r="R6" s="265" t="str">
        <f>分配!B6</f>
        <v xml:space="preserve"> １ 雇用者報酬</v>
      </c>
      <c r="S6" s="266">
        <f>分配!K6</f>
        <v>3867715</v>
      </c>
      <c r="T6" s="266">
        <f>分配!L6</f>
        <v>3763913</v>
      </c>
      <c r="U6" s="267">
        <f>分配!M6</f>
        <v>3843161</v>
      </c>
      <c r="V6" s="268">
        <f t="shared" ref="V6:V29" si="4">ROUND((U6-T6)/ABS(T6)*100,1)</f>
        <v>2.1</v>
      </c>
      <c r="W6" s="269">
        <f>ROUND(U6/U$29*100,1)</f>
        <v>70.400000000000006</v>
      </c>
      <c r="X6" s="272" t="str">
        <f>'支出(名目)'!B6</f>
        <v>　１ 民間最終消費支出</v>
      </c>
      <c r="Y6" s="266">
        <f>'支出(名目)'!K6</f>
        <v>4003299</v>
      </c>
      <c r="Z6" s="266">
        <f>'支出(名目)'!L6</f>
        <v>3755117</v>
      </c>
      <c r="AA6" s="267">
        <f>'支出(名目)'!M6</f>
        <v>3826096</v>
      </c>
      <c r="AB6" s="268">
        <f t="shared" ref="AB6:AB47" si="5">ROUND((AA6-Z6)/ABS(Z6)*100,1)</f>
        <v>1.9</v>
      </c>
      <c r="AC6" s="273">
        <f t="shared" ref="AC6:AC20" si="6">ROUND(AA6/AA$42*100,1)</f>
        <v>45</v>
      </c>
    </row>
    <row r="7" spans="1:29" ht="14.25" customHeight="1">
      <c r="A7" s="265" t="str">
        <f>'生産(名目)'!B7</f>
        <v xml:space="preserve">    (1)農業</v>
      </c>
      <c r="B7" s="266">
        <f>'生産(名目)'!K7</f>
        <v>53358</v>
      </c>
      <c r="C7" s="266">
        <f>'生産(名目)'!L7</f>
        <v>49175</v>
      </c>
      <c r="D7" s="267">
        <f>'生産(名目)'!M7</f>
        <v>46832</v>
      </c>
      <c r="E7" s="268">
        <f t="shared" si="1"/>
        <v>-4.8</v>
      </c>
      <c r="F7" s="269">
        <f t="shared" si="2"/>
        <v>0.6</v>
      </c>
      <c r="G7" s="270" t="str">
        <f>'生産(実質)'!B7</f>
        <v xml:space="preserve">    (1)農業</v>
      </c>
      <c r="H7" s="266">
        <f>'生産(実質)'!K7</f>
        <v>47062</v>
      </c>
      <c r="I7" s="266">
        <f>'生産(実質)'!L7</f>
        <v>42177</v>
      </c>
      <c r="J7" s="267">
        <f>'生産(実質)'!M7</f>
        <v>46154</v>
      </c>
      <c r="K7" s="268">
        <f t="shared" si="3"/>
        <v>9.4</v>
      </c>
      <c r="L7" s="265" t="str">
        <f>'デフレータ(生産)'!B7</f>
        <v xml:space="preserve">    (1)農業</v>
      </c>
      <c r="M7" s="271">
        <f>'デフレータ(生産)'!K7</f>
        <v>113.4</v>
      </c>
      <c r="N7" s="271">
        <f>'デフレータ(生産)'!L7</f>
        <v>116.6</v>
      </c>
      <c r="O7" s="268">
        <f>'デフレータ(生産)'!M7</f>
        <v>101.5</v>
      </c>
      <c r="R7" s="265" t="str">
        <f>分配!B7</f>
        <v>　(1) 賃金・俸給</v>
      </c>
      <c r="S7" s="266">
        <f>分配!K7</f>
        <v>3365848</v>
      </c>
      <c r="T7" s="266">
        <f>分配!L7</f>
        <v>3267732</v>
      </c>
      <c r="U7" s="267">
        <f>分配!M7</f>
        <v>3337398</v>
      </c>
      <c r="V7" s="268">
        <f t="shared" si="4"/>
        <v>2.1</v>
      </c>
      <c r="W7" s="269">
        <f>ROUND(U7/U$29*100,1)</f>
        <v>61.1</v>
      </c>
      <c r="X7" s="272" t="str">
        <f>'支出(名目)'!B7</f>
        <v>　 (1) 家計最終消費支出</v>
      </c>
      <c r="Y7" s="266">
        <f>'支出(名目)'!K7</f>
        <v>3901601</v>
      </c>
      <c r="Z7" s="266">
        <f>'支出(名目)'!L7</f>
        <v>3636669</v>
      </c>
      <c r="AA7" s="267">
        <f>'支出(名目)'!M7</f>
        <v>3710582</v>
      </c>
      <c r="AB7" s="268">
        <f t="shared" si="5"/>
        <v>2</v>
      </c>
      <c r="AC7" s="273">
        <f t="shared" si="6"/>
        <v>43.6</v>
      </c>
    </row>
    <row r="8" spans="1:29" ht="14.25" customHeight="1">
      <c r="A8" s="265" t="str">
        <f>'生産(名目)'!B8</f>
        <v xml:space="preserve">    (2)林業</v>
      </c>
      <c r="B8" s="266">
        <f>'生産(名目)'!K8</f>
        <v>4179</v>
      </c>
      <c r="C8" s="266">
        <f>'生産(名目)'!L8</f>
        <v>3964</v>
      </c>
      <c r="D8" s="267">
        <f>'生産(名目)'!M8</f>
        <v>4897</v>
      </c>
      <c r="E8" s="268">
        <f t="shared" si="1"/>
        <v>23.5</v>
      </c>
      <c r="F8" s="269">
        <f t="shared" si="2"/>
        <v>0.1</v>
      </c>
      <c r="G8" s="270" t="str">
        <f>'生産(実質)'!B8</f>
        <v xml:space="preserve">    (2)林業</v>
      </c>
      <c r="H8" s="266">
        <f>'生産(実質)'!K8</f>
        <v>3740</v>
      </c>
      <c r="I8" s="266">
        <f>'生産(実質)'!L8</f>
        <v>3483</v>
      </c>
      <c r="J8" s="267">
        <f>'生産(実質)'!M8</f>
        <v>3487</v>
      </c>
      <c r="K8" s="268">
        <f t="shared" si="3"/>
        <v>0.1</v>
      </c>
      <c r="L8" s="265" t="str">
        <f>'デフレータ(生産)'!B8</f>
        <v xml:space="preserve">    (2)林業</v>
      </c>
      <c r="M8" s="271">
        <f>'デフレータ(生産)'!K8</f>
        <v>111.7</v>
      </c>
      <c r="N8" s="271">
        <f>'デフレータ(生産)'!L8</f>
        <v>113.8</v>
      </c>
      <c r="O8" s="268">
        <f>'デフレータ(生産)'!M8</f>
        <v>140.4</v>
      </c>
      <c r="R8" s="265" t="str">
        <f>分配!B8</f>
        <v>　(2) 雇主の社会負担</v>
      </c>
      <c r="S8" s="266">
        <f>分配!K8</f>
        <v>501867</v>
      </c>
      <c r="T8" s="266">
        <f>分配!L8</f>
        <v>496181</v>
      </c>
      <c r="U8" s="267">
        <f>分配!M8</f>
        <v>505763</v>
      </c>
      <c r="V8" s="268">
        <f t="shared" si="4"/>
        <v>1.9</v>
      </c>
      <c r="W8" s="269">
        <f>ROUND(U8/U$29*100,1)</f>
        <v>9.3000000000000007</v>
      </c>
      <c r="X8" s="272" t="str">
        <f>'支出(名目)'!B8</f>
        <v>　     a 食料・非アルコール</v>
      </c>
      <c r="Y8" s="266">
        <f>'支出(名目)'!K8</f>
        <v>604760</v>
      </c>
      <c r="Z8" s="266">
        <f>'支出(名目)'!L8</f>
        <v>598284</v>
      </c>
      <c r="AA8" s="267">
        <f>'支出(名目)'!M8</f>
        <v>605341</v>
      </c>
      <c r="AB8" s="268">
        <f t="shared" si="5"/>
        <v>1.2</v>
      </c>
      <c r="AC8" s="273">
        <f t="shared" si="6"/>
        <v>7.1</v>
      </c>
    </row>
    <row r="9" spans="1:29" ht="14.25" customHeight="1">
      <c r="A9" s="265" t="str">
        <f>'生産(名目)'!B9</f>
        <v xml:space="preserve">    (3)水産業</v>
      </c>
      <c r="B9" s="266">
        <f>'生産(名目)'!K9</f>
        <v>21214</v>
      </c>
      <c r="C9" s="266">
        <f>'生産(名目)'!L9</f>
        <v>17786</v>
      </c>
      <c r="D9" s="267">
        <f>'生産(名目)'!M9</f>
        <v>19761</v>
      </c>
      <c r="E9" s="268">
        <f t="shared" si="1"/>
        <v>11.1</v>
      </c>
      <c r="F9" s="269">
        <f t="shared" si="2"/>
        <v>0.2</v>
      </c>
      <c r="G9" s="270" t="str">
        <f>'生産(実質)'!B9</f>
        <v xml:space="preserve">    (3)水産業</v>
      </c>
      <c r="H9" s="266">
        <f>'生産(実質)'!K9</f>
        <v>16418</v>
      </c>
      <c r="I9" s="266">
        <f>'生産(実質)'!L9</f>
        <v>11841</v>
      </c>
      <c r="J9" s="267">
        <f>'生産(実質)'!M9</f>
        <v>14845</v>
      </c>
      <c r="K9" s="268">
        <f t="shared" si="3"/>
        <v>25.4</v>
      </c>
      <c r="L9" s="265" t="str">
        <f>'デフレータ(生産)'!B9</f>
        <v xml:space="preserve">    (3)水産業</v>
      </c>
      <c r="M9" s="271">
        <f>'デフレータ(生産)'!K9</f>
        <v>129.19999999999999</v>
      </c>
      <c r="N9" s="271">
        <f>'デフレータ(生産)'!L9</f>
        <v>150.19999999999999</v>
      </c>
      <c r="O9" s="268">
        <f>'デフレータ(生産)'!M9</f>
        <v>133.1</v>
      </c>
      <c r="R9" s="112"/>
      <c r="S9" s="132"/>
      <c r="T9" s="132"/>
      <c r="U9" s="133"/>
      <c r="V9" s="134"/>
      <c r="W9" s="135"/>
      <c r="X9" s="272" t="str">
        <f>'支出(名目)'!B9</f>
        <v>　     b アルコール飲料・たばこ</v>
      </c>
      <c r="Y9" s="266">
        <f>'支出(名目)'!K9</f>
        <v>85342</v>
      </c>
      <c r="Z9" s="266">
        <f>'支出(名目)'!L9</f>
        <v>92412</v>
      </c>
      <c r="AA9" s="267">
        <f>'支出(名目)'!M9</f>
        <v>95452</v>
      </c>
      <c r="AB9" s="268">
        <f t="shared" si="5"/>
        <v>3.3</v>
      </c>
      <c r="AC9" s="273">
        <f t="shared" si="6"/>
        <v>1.1000000000000001</v>
      </c>
    </row>
    <row r="10" spans="1:29" ht="14.25" customHeight="1">
      <c r="A10" s="265" t="str">
        <f>'生産(名目)'!B10</f>
        <v xml:space="preserve"> 2 鉱業</v>
      </c>
      <c r="B10" s="266">
        <f>'生産(名目)'!K10</f>
        <v>8870</v>
      </c>
      <c r="C10" s="266">
        <f>'生産(名目)'!L10</f>
        <v>8781</v>
      </c>
      <c r="D10" s="267">
        <f>'生産(名目)'!M10</f>
        <v>8367</v>
      </c>
      <c r="E10" s="268">
        <f t="shared" si="1"/>
        <v>-4.7</v>
      </c>
      <c r="F10" s="269">
        <f t="shared" si="2"/>
        <v>0.1</v>
      </c>
      <c r="G10" s="270" t="str">
        <f>'生産(実質)'!B10</f>
        <v xml:space="preserve"> 2 鉱業</v>
      </c>
      <c r="H10" s="266">
        <f>'生産(実質)'!K10</f>
        <v>8819</v>
      </c>
      <c r="I10" s="266">
        <f>'生産(実質)'!L10</f>
        <v>8487</v>
      </c>
      <c r="J10" s="267">
        <f>'生産(実質)'!M10</f>
        <v>7056</v>
      </c>
      <c r="K10" s="268">
        <f t="shared" si="3"/>
        <v>-16.899999999999999</v>
      </c>
      <c r="L10" s="265" t="str">
        <f>'デフレータ(生産)'!B10</f>
        <v xml:space="preserve"> 2 鉱業</v>
      </c>
      <c r="M10" s="271">
        <f>'デフレータ(生産)'!K10</f>
        <v>100.6</v>
      </c>
      <c r="N10" s="271">
        <f>'デフレータ(生産)'!L10</f>
        <v>103.5</v>
      </c>
      <c r="O10" s="268">
        <f>'デフレータ(生産)'!M10</f>
        <v>118.6</v>
      </c>
      <c r="R10" s="265" t="str">
        <f>分配!B12</f>
        <v xml:space="preserve"> ２ 財産所得（非企業部門）</v>
      </c>
      <c r="S10" s="266">
        <f>分配!K12</f>
        <v>276335</v>
      </c>
      <c r="T10" s="266">
        <f>分配!L12</f>
        <v>278460</v>
      </c>
      <c r="U10" s="267">
        <f>分配!M12</f>
        <v>292470</v>
      </c>
      <c r="V10" s="268">
        <f t="shared" si="4"/>
        <v>5</v>
      </c>
      <c r="W10" s="269">
        <f t="shared" ref="W10:W19" si="7">ROUND(U10/U$29*100,1)</f>
        <v>5.4</v>
      </c>
      <c r="X10" s="272" t="str">
        <f>'支出(名目)'!B10</f>
        <v xml:space="preserve">     　c 被服・履物</v>
      </c>
      <c r="Y10" s="266">
        <f>'支出(名目)'!K10</f>
        <v>128744</v>
      </c>
      <c r="Z10" s="266">
        <f>'支出(名目)'!L10</f>
        <v>115181</v>
      </c>
      <c r="AA10" s="267">
        <f>'支出(名目)'!M10</f>
        <v>110469</v>
      </c>
      <c r="AB10" s="268">
        <f t="shared" si="5"/>
        <v>-4.0999999999999996</v>
      </c>
      <c r="AC10" s="273">
        <f t="shared" si="6"/>
        <v>1.3</v>
      </c>
    </row>
    <row r="11" spans="1:29" ht="14.25" customHeight="1">
      <c r="A11" s="265" t="str">
        <f>'生産(名目)'!B11</f>
        <v xml:space="preserve"> 3 製造業</v>
      </c>
      <c r="B11" s="266">
        <f>'生産(名目)'!K11</f>
        <v>2902107</v>
      </c>
      <c r="C11" s="266">
        <f>'生産(名目)'!L11</f>
        <v>3320914</v>
      </c>
      <c r="D11" s="267">
        <f>'生産(名目)'!M11</f>
        <v>3423868</v>
      </c>
      <c r="E11" s="268">
        <f t="shared" si="1"/>
        <v>3.1</v>
      </c>
      <c r="F11" s="269">
        <f t="shared" si="2"/>
        <v>40.299999999999997</v>
      </c>
      <c r="G11" s="270" t="str">
        <f>'生産(実質)'!B11</f>
        <v xml:space="preserve"> 3 製造業</v>
      </c>
      <c r="H11" s="266">
        <f>'生産(実質)'!K11</f>
        <v>3158206</v>
      </c>
      <c r="I11" s="266">
        <f>'生産(実質)'!L11</f>
        <v>3575398</v>
      </c>
      <c r="J11" s="267">
        <f>'生産(実質)'!M11</f>
        <v>3928480</v>
      </c>
      <c r="K11" s="268">
        <f t="shared" si="3"/>
        <v>9.9</v>
      </c>
      <c r="L11" s="265" t="str">
        <f>'デフレータ(生産)'!B11</f>
        <v xml:space="preserve"> 3 製造業</v>
      </c>
      <c r="M11" s="271">
        <f>'デフレータ(生産)'!K11</f>
        <v>91.9</v>
      </c>
      <c r="N11" s="271">
        <f>'デフレータ(生産)'!L11</f>
        <v>92.9</v>
      </c>
      <c r="O11" s="268">
        <f>'デフレータ(生産)'!M11</f>
        <v>87.2</v>
      </c>
      <c r="R11" s="265" t="str">
        <f>分配!B13</f>
        <v>　　ａ　受取</v>
      </c>
      <c r="S11" s="266">
        <f>分配!K13</f>
        <v>301219</v>
      </c>
      <c r="T11" s="266">
        <f>分配!L13</f>
        <v>300548</v>
      </c>
      <c r="U11" s="267">
        <f>分配!M13</f>
        <v>313662</v>
      </c>
      <c r="V11" s="268">
        <f t="shared" si="4"/>
        <v>4.4000000000000004</v>
      </c>
      <c r="W11" s="269">
        <f t="shared" si="7"/>
        <v>5.7</v>
      </c>
      <c r="X11" s="272" t="str">
        <f>'支出(名目)'!B11</f>
        <v>　     d 住居・電気・ガス・水道</v>
      </c>
      <c r="Y11" s="266">
        <f>'支出(名目)'!K11</f>
        <v>825797</v>
      </c>
      <c r="Z11" s="266">
        <f>'支出(名目)'!L11</f>
        <v>819488</v>
      </c>
      <c r="AA11" s="267">
        <f>'支出(名目)'!M11</f>
        <v>828034</v>
      </c>
      <c r="AB11" s="268">
        <f t="shared" si="5"/>
        <v>1</v>
      </c>
      <c r="AC11" s="273">
        <f t="shared" si="6"/>
        <v>9.6999999999999993</v>
      </c>
    </row>
    <row r="12" spans="1:29" ht="14.25" customHeight="1">
      <c r="A12" s="265" t="str">
        <f>'生産(名目)'!B12</f>
        <v xml:space="preserve">    (1)食料品</v>
      </c>
      <c r="B12" s="266">
        <f>'生産(名目)'!K12</f>
        <v>213275</v>
      </c>
      <c r="C12" s="266">
        <f>'生産(名目)'!L12</f>
        <v>236121</v>
      </c>
      <c r="D12" s="267">
        <f>'生産(名目)'!M12</f>
        <v>207798</v>
      </c>
      <c r="E12" s="268">
        <f t="shared" si="1"/>
        <v>-12</v>
      </c>
      <c r="F12" s="269">
        <f t="shared" si="2"/>
        <v>2.4</v>
      </c>
      <c r="G12" s="270" t="str">
        <f>'生産(実質)'!B12</f>
        <v xml:space="preserve">    (1)食料品</v>
      </c>
      <c r="H12" s="266">
        <f>'生産(実質)'!K12</f>
        <v>210774</v>
      </c>
      <c r="I12" s="266">
        <f>'生産(実質)'!L12</f>
        <v>227417</v>
      </c>
      <c r="J12" s="267">
        <f>'生産(実質)'!M12</f>
        <v>208744</v>
      </c>
      <c r="K12" s="268">
        <f t="shared" si="3"/>
        <v>-8.1999999999999993</v>
      </c>
      <c r="L12" s="265" t="str">
        <f>'デフレータ(生産)'!B12</f>
        <v xml:space="preserve">    (1)食料品</v>
      </c>
      <c r="M12" s="271">
        <f>'デフレータ(生産)'!K12</f>
        <v>101.2</v>
      </c>
      <c r="N12" s="271">
        <f>'デフレータ(生産)'!L12</f>
        <v>103.8</v>
      </c>
      <c r="O12" s="268">
        <f>'デフレータ(生産)'!M12</f>
        <v>99.5</v>
      </c>
      <c r="R12" s="265" t="str">
        <f>分配!B14</f>
        <v>　　ｂ　支払</v>
      </c>
      <c r="S12" s="266">
        <f>分配!K14</f>
        <v>24884</v>
      </c>
      <c r="T12" s="266">
        <f>分配!L14</f>
        <v>22088</v>
      </c>
      <c r="U12" s="267">
        <f>分配!M14</f>
        <v>21192</v>
      </c>
      <c r="V12" s="268">
        <f t="shared" si="4"/>
        <v>-4.0999999999999996</v>
      </c>
      <c r="W12" s="269">
        <f t="shared" si="7"/>
        <v>0.4</v>
      </c>
      <c r="X12" s="274" t="str">
        <f>'支出(名目)'!B12</f>
        <v xml:space="preserve">     　e 家具・家庭用機器・家事サービス</v>
      </c>
      <c r="Y12" s="266">
        <f>'支出(名目)'!K12</f>
        <v>161571</v>
      </c>
      <c r="Z12" s="266">
        <f>'支出(名目)'!L12</f>
        <v>166715</v>
      </c>
      <c r="AA12" s="267">
        <f>'支出(名目)'!M12</f>
        <v>174289</v>
      </c>
      <c r="AB12" s="268">
        <f t="shared" si="5"/>
        <v>4.5</v>
      </c>
      <c r="AC12" s="273">
        <f t="shared" si="6"/>
        <v>2</v>
      </c>
    </row>
    <row r="13" spans="1:29" ht="14.25" customHeight="1">
      <c r="A13" s="265" t="str">
        <f>'生産(名目)'!B13</f>
        <v xml:space="preserve">    (2)繊維製品</v>
      </c>
      <c r="B13" s="266">
        <f>'生産(名目)'!K13</f>
        <v>15070</v>
      </c>
      <c r="C13" s="266">
        <f>'生産(名目)'!L13</f>
        <v>20845</v>
      </c>
      <c r="D13" s="267">
        <f>'生産(名目)'!M13</f>
        <v>15881</v>
      </c>
      <c r="E13" s="268">
        <f t="shared" si="1"/>
        <v>-23.8</v>
      </c>
      <c r="F13" s="269">
        <f t="shared" si="2"/>
        <v>0.2</v>
      </c>
      <c r="G13" s="270" t="str">
        <f>'生産(実質)'!B13</f>
        <v xml:space="preserve">    (2)繊維製品</v>
      </c>
      <c r="H13" s="266">
        <f>'生産(実質)'!K13</f>
        <v>15017</v>
      </c>
      <c r="I13" s="266">
        <f>'生産(実質)'!L13</f>
        <v>20236</v>
      </c>
      <c r="J13" s="267">
        <f>'生産(実質)'!M13</f>
        <v>17010</v>
      </c>
      <c r="K13" s="268">
        <f t="shared" si="3"/>
        <v>-15.9</v>
      </c>
      <c r="L13" s="265" t="str">
        <f>'デフレータ(生産)'!B13</f>
        <v xml:space="preserve">    (2)繊維製品</v>
      </c>
      <c r="M13" s="271">
        <f>'デフレータ(生産)'!K13</f>
        <v>100.4</v>
      </c>
      <c r="N13" s="271">
        <f>'デフレータ(生産)'!L13</f>
        <v>103</v>
      </c>
      <c r="O13" s="268">
        <f>'デフレータ(生産)'!M13</f>
        <v>93.4</v>
      </c>
      <c r="R13" s="265" t="str">
        <f>分配!B15</f>
        <v>　(1) 一般政府（地方政府等）</v>
      </c>
      <c r="S13" s="266">
        <f>分配!K15</f>
        <v>-2845</v>
      </c>
      <c r="T13" s="266">
        <f>分配!L15</f>
        <v>-3456</v>
      </c>
      <c r="U13" s="267">
        <f>分配!M15</f>
        <v>-1820</v>
      </c>
      <c r="V13" s="268">
        <f t="shared" si="4"/>
        <v>47.3</v>
      </c>
      <c r="W13" s="269">
        <f t="shared" si="7"/>
        <v>0</v>
      </c>
      <c r="X13" s="272" t="str">
        <f>'支出(名目)'!B13</f>
        <v>　     f 保健・医療</v>
      </c>
      <c r="Y13" s="266">
        <f>'支出(名目)'!K13</f>
        <v>133135</v>
      </c>
      <c r="Z13" s="266">
        <f>'支出(名目)'!L13</f>
        <v>132080</v>
      </c>
      <c r="AA13" s="267">
        <f>'支出(名目)'!M13</f>
        <v>134905</v>
      </c>
      <c r="AB13" s="268">
        <f t="shared" si="5"/>
        <v>2.1</v>
      </c>
      <c r="AC13" s="273">
        <f t="shared" si="6"/>
        <v>1.6</v>
      </c>
    </row>
    <row r="14" spans="1:29" ht="14.25" customHeight="1">
      <c r="A14" s="265" t="str">
        <f>'生産(名目)'!B14</f>
        <v xml:space="preserve">    (3)パルプ・紙・紙加工品</v>
      </c>
      <c r="B14" s="266">
        <f>'生産(名目)'!K14</f>
        <v>23850</v>
      </c>
      <c r="C14" s="266">
        <f>'生産(名目)'!L14</f>
        <v>21098</v>
      </c>
      <c r="D14" s="267">
        <f>'生産(名目)'!M14</f>
        <v>23746</v>
      </c>
      <c r="E14" s="268">
        <f t="shared" si="1"/>
        <v>12.6</v>
      </c>
      <c r="F14" s="269">
        <f t="shared" si="2"/>
        <v>0.3</v>
      </c>
      <c r="G14" s="270" t="str">
        <f>'生産(実質)'!B14</f>
        <v xml:space="preserve">    (3)パルプ・紙・紙加工品</v>
      </c>
      <c r="H14" s="266">
        <f>'生産(実質)'!K14</f>
        <v>22124</v>
      </c>
      <c r="I14" s="266">
        <f>'生産(実質)'!L14</f>
        <v>17568</v>
      </c>
      <c r="J14" s="267">
        <f>'生産(実質)'!M14</f>
        <v>21943</v>
      </c>
      <c r="K14" s="268">
        <f t="shared" si="3"/>
        <v>24.9</v>
      </c>
      <c r="L14" s="265" t="str">
        <f>'デフレータ(生産)'!B14</f>
        <v xml:space="preserve">    (3)パルプ・紙・紙加工品</v>
      </c>
      <c r="M14" s="271">
        <f>'デフレータ(生産)'!K14</f>
        <v>107.8</v>
      </c>
      <c r="N14" s="271">
        <f>'デフレータ(生産)'!L14</f>
        <v>120.1</v>
      </c>
      <c r="O14" s="268">
        <f>'デフレータ(生産)'!M14</f>
        <v>108.2</v>
      </c>
      <c r="R14" s="265" t="str">
        <f>分配!B18</f>
        <v>　(2) 家計</v>
      </c>
      <c r="S14" s="266">
        <f>分配!K18</f>
        <v>275197</v>
      </c>
      <c r="T14" s="266">
        <f>分配!L18</f>
        <v>277979</v>
      </c>
      <c r="U14" s="267">
        <f>分配!M18</f>
        <v>289713</v>
      </c>
      <c r="V14" s="268">
        <f t="shared" si="4"/>
        <v>4.2</v>
      </c>
      <c r="W14" s="269">
        <f t="shared" si="7"/>
        <v>5.3</v>
      </c>
      <c r="X14" s="272" t="str">
        <f>'支出(名目)'!B14</f>
        <v>　     g 交通</v>
      </c>
      <c r="Y14" s="266">
        <f>'支出(名目)'!K14</f>
        <v>445482</v>
      </c>
      <c r="Z14" s="266">
        <f>'支出(名目)'!L14</f>
        <v>364438</v>
      </c>
      <c r="AA14" s="267">
        <f>'支出(名目)'!M14</f>
        <v>377283</v>
      </c>
      <c r="AB14" s="268">
        <f t="shared" si="5"/>
        <v>3.5</v>
      </c>
      <c r="AC14" s="273">
        <f t="shared" si="6"/>
        <v>4.4000000000000004</v>
      </c>
    </row>
    <row r="15" spans="1:29" ht="14.25" customHeight="1">
      <c r="A15" s="265" t="str">
        <f>'生産(名目)'!B15</f>
        <v xml:space="preserve">    (4)化学</v>
      </c>
      <c r="B15" s="266">
        <f>'生産(名目)'!K15</f>
        <v>464975</v>
      </c>
      <c r="C15" s="266">
        <f>'生産(名目)'!L15</f>
        <v>549499</v>
      </c>
      <c r="D15" s="267">
        <f>'生産(名目)'!M15</f>
        <v>428965</v>
      </c>
      <c r="E15" s="268">
        <f t="shared" si="1"/>
        <v>-21.9</v>
      </c>
      <c r="F15" s="269">
        <f t="shared" si="2"/>
        <v>5</v>
      </c>
      <c r="G15" s="270" t="str">
        <f>'生産(実質)'!B15</f>
        <v xml:space="preserve">    (4)化学</v>
      </c>
      <c r="H15" s="266">
        <f>'生産(実質)'!K15</f>
        <v>560612</v>
      </c>
      <c r="I15" s="266">
        <f>'生産(実質)'!L15</f>
        <v>654131</v>
      </c>
      <c r="J15" s="267">
        <f>'生産(実質)'!M15</f>
        <v>573165</v>
      </c>
      <c r="K15" s="268">
        <f t="shared" si="3"/>
        <v>-12.4</v>
      </c>
      <c r="L15" s="265" t="str">
        <f>'デフレータ(生産)'!B15</f>
        <v xml:space="preserve">    (4)化学</v>
      </c>
      <c r="M15" s="271">
        <f>'デフレータ(生産)'!K15</f>
        <v>82.9</v>
      </c>
      <c r="N15" s="271">
        <f>'デフレータ(生産)'!L15</f>
        <v>84</v>
      </c>
      <c r="O15" s="268">
        <f>'デフレータ(生産)'!M15</f>
        <v>74.8</v>
      </c>
      <c r="R15" s="275" t="str">
        <f>分配!B19</f>
        <v>　①利子</v>
      </c>
      <c r="S15" s="266">
        <f>分配!K19</f>
        <v>65408</v>
      </c>
      <c r="T15" s="266">
        <f>分配!L19</f>
        <v>51866</v>
      </c>
      <c r="U15" s="267">
        <f>分配!M19</f>
        <v>50011</v>
      </c>
      <c r="V15" s="268">
        <f t="shared" si="4"/>
        <v>-3.6</v>
      </c>
      <c r="W15" s="269">
        <f t="shared" si="7"/>
        <v>0.9</v>
      </c>
      <c r="X15" s="272" t="str">
        <f>'支出(名目)'!B15</f>
        <v>　     h 情報・通信</v>
      </c>
      <c r="Y15" s="266">
        <f>'支出(名目)'!K15</f>
        <v>227048</v>
      </c>
      <c r="Z15" s="266">
        <f>'支出(名目)'!L15</f>
        <v>241102</v>
      </c>
      <c r="AA15" s="267">
        <f>'支出(名目)'!M15</f>
        <v>241885</v>
      </c>
      <c r="AB15" s="268">
        <f t="shared" si="5"/>
        <v>0.3</v>
      </c>
      <c r="AC15" s="273">
        <f t="shared" si="6"/>
        <v>2.8</v>
      </c>
    </row>
    <row r="16" spans="1:29" ht="14.25" customHeight="1">
      <c r="A16" s="265" t="str">
        <f>'生産(名目)'!B16</f>
        <v xml:space="preserve">    (5)石油・石炭製品</v>
      </c>
      <c r="B16" s="266">
        <f>'生産(名目)'!K16</f>
        <v>134766</v>
      </c>
      <c r="C16" s="266">
        <f>'生産(名目)'!L16</f>
        <v>296265</v>
      </c>
      <c r="D16" s="267">
        <f>'生産(名目)'!M16</f>
        <v>260907</v>
      </c>
      <c r="E16" s="268">
        <f t="shared" si="1"/>
        <v>-11.9</v>
      </c>
      <c r="F16" s="269">
        <f t="shared" si="2"/>
        <v>3.1</v>
      </c>
      <c r="G16" s="270" t="str">
        <f>'生産(実質)'!B16</f>
        <v xml:space="preserve">    (5)石油・石炭製品</v>
      </c>
      <c r="H16" s="266">
        <f>'生産(実質)'!K16</f>
        <v>112579</v>
      </c>
      <c r="I16" s="266">
        <f>'生産(実質)'!L16</f>
        <v>254655</v>
      </c>
      <c r="J16" s="267">
        <f>'生産(実質)'!M16</f>
        <v>217789</v>
      </c>
      <c r="K16" s="268">
        <f t="shared" si="3"/>
        <v>-14.5</v>
      </c>
      <c r="L16" s="265" t="str">
        <f>'デフレータ(生産)'!B16</f>
        <v xml:space="preserve">    (5)石油・石炭製品</v>
      </c>
      <c r="M16" s="271">
        <f>'デフレータ(生産)'!K16</f>
        <v>119.7</v>
      </c>
      <c r="N16" s="271">
        <f>'デフレータ(生産)'!L16</f>
        <v>116.3</v>
      </c>
      <c r="O16" s="268">
        <f>'デフレータ(生産)'!M16</f>
        <v>119.8</v>
      </c>
      <c r="R16" s="275" t="str">
        <f>分配!B22</f>
        <v>　②配当（受取）</v>
      </c>
      <c r="S16" s="266">
        <f>分配!K22</f>
        <v>55490</v>
      </c>
      <c r="T16" s="266">
        <f>分配!L22</f>
        <v>73969</v>
      </c>
      <c r="U16" s="267">
        <f>分配!M22</f>
        <v>82999</v>
      </c>
      <c r="V16" s="268">
        <f t="shared" si="4"/>
        <v>12.2</v>
      </c>
      <c r="W16" s="269">
        <f t="shared" si="7"/>
        <v>1.5</v>
      </c>
      <c r="X16" s="272" t="str">
        <f>'支出(名目)'!B16</f>
        <v>　     i 娯楽・スポーツ・文化</v>
      </c>
      <c r="Y16" s="266">
        <f>'支出(名目)'!K16</f>
        <v>261177</v>
      </c>
      <c r="Z16" s="266">
        <f>'支出(名目)'!L16</f>
        <v>240288</v>
      </c>
      <c r="AA16" s="267">
        <f>'支出(名目)'!M16</f>
        <v>255547</v>
      </c>
      <c r="AB16" s="268">
        <f t="shared" si="5"/>
        <v>6.4</v>
      </c>
      <c r="AC16" s="273">
        <f t="shared" si="6"/>
        <v>3</v>
      </c>
    </row>
    <row r="17" spans="1:29" ht="14.25" customHeight="1">
      <c r="A17" s="265" t="str">
        <f>'生産(名目)'!B17</f>
        <v xml:space="preserve">    (6)窯業・土石製品</v>
      </c>
      <c r="B17" s="266">
        <f>'生産(名目)'!K17</f>
        <v>118052</v>
      </c>
      <c r="C17" s="266">
        <f>'生産(名目)'!L17</f>
        <v>99179</v>
      </c>
      <c r="D17" s="267">
        <f>'生産(名目)'!M17</f>
        <v>100945</v>
      </c>
      <c r="E17" s="268">
        <f t="shared" si="1"/>
        <v>1.8</v>
      </c>
      <c r="F17" s="269">
        <f t="shared" si="2"/>
        <v>1.2</v>
      </c>
      <c r="G17" s="270" t="str">
        <f>'生産(実質)'!B17</f>
        <v xml:space="preserve">    (6)窯業・土石製品</v>
      </c>
      <c r="H17" s="266">
        <f>'生産(実質)'!K17</f>
        <v>108291</v>
      </c>
      <c r="I17" s="266">
        <f>'生産(実質)'!L17</f>
        <v>86721</v>
      </c>
      <c r="J17" s="267">
        <f>'生産(実質)'!M17</f>
        <v>97117</v>
      </c>
      <c r="K17" s="268">
        <f t="shared" si="3"/>
        <v>12</v>
      </c>
      <c r="L17" s="265" t="str">
        <f>'デフレータ(生産)'!B17</f>
        <v xml:space="preserve">    (6)窯業・土石製品</v>
      </c>
      <c r="M17" s="271">
        <f>'デフレータ(生産)'!K17</f>
        <v>109</v>
      </c>
      <c r="N17" s="271">
        <f>'デフレータ(生産)'!L17</f>
        <v>114.4</v>
      </c>
      <c r="O17" s="268">
        <f>'デフレータ(生産)'!M17</f>
        <v>103.9</v>
      </c>
      <c r="R17" s="275" t="str">
        <f>分配!B23</f>
        <v>　③その他の投資所得（受取）</v>
      </c>
      <c r="S17" s="266">
        <f>分配!K23</f>
        <v>114287</v>
      </c>
      <c r="T17" s="266">
        <f>分配!L23</f>
        <v>111282</v>
      </c>
      <c r="U17" s="267">
        <f>分配!M23</f>
        <v>115648</v>
      </c>
      <c r="V17" s="268">
        <f t="shared" si="4"/>
        <v>3.9</v>
      </c>
      <c r="W17" s="269">
        <f t="shared" si="7"/>
        <v>2.1</v>
      </c>
      <c r="X17" s="272" t="str">
        <f>'支出(名目)'!B17</f>
        <v xml:space="preserve">     　j 教育サービス</v>
      </c>
      <c r="Y17" s="266">
        <f>'支出(名目)'!K17</f>
        <v>63820</v>
      </c>
      <c r="Z17" s="266">
        <f>'支出(名目)'!L17</f>
        <v>59464</v>
      </c>
      <c r="AA17" s="267">
        <f>'支出(名目)'!M17</f>
        <v>54688</v>
      </c>
      <c r="AB17" s="268">
        <f t="shared" si="5"/>
        <v>-8</v>
      </c>
      <c r="AC17" s="273">
        <f t="shared" si="6"/>
        <v>0.6</v>
      </c>
    </row>
    <row r="18" spans="1:29" ht="14.25" customHeight="1">
      <c r="A18" s="265" t="str">
        <f>'生産(名目)'!B18</f>
        <v xml:space="preserve">    (7)一次金属</v>
      </c>
      <c r="B18" s="266">
        <f>'生産(名目)'!K18</f>
        <v>100218</v>
      </c>
      <c r="C18" s="266">
        <f>'生産(名目)'!L18</f>
        <v>111097</v>
      </c>
      <c r="D18" s="267">
        <f>'生産(名目)'!M18</f>
        <v>139239</v>
      </c>
      <c r="E18" s="268">
        <f t="shared" si="1"/>
        <v>25.3</v>
      </c>
      <c r="F18" s="269">
        <f t="shared" si="2"/>
        <v>1.6</v>
      </c>
      <c r="G18" s="270" t="str">
        <f>'生産(実質)'!B18</f>
        <v xml:space="preserve">    (7)一次金属</v>
      </c>
      <c r="H18" s="266">
        <f>'生産(実質)'!K18</f>
        <v>86079</v>
      </c>
      <c r="I18" s="266">
        <f>'生産(実質)'!L18</f>
        <v>91004</v>
      </c>
      <c r="J18" s="267">
        <f>'生産(実質)'!M18</f>
        <v>109016</v>
      </c>
      <c r="K18" s="268">
        <f t="shared" si="3"/>
        <v>19.8</v>
      </c>
      <c r="L18" s="265" t="str">
        <f>'デフレータ(生産)'!B18</f>
        <v xml:space="preserve">    (7)一次金属</v>
      </c>
      <c r="M18" s="271">
        <f>'デフレータ(生産)'!K18</f>
        <v>116.4</v>
      </c>
      <c r="N18" s="271">
        <f>'デフレータ(生産)'!L18</f>
        <v>122.1</v>
      </c>
      <c r="O18" s="268">
        <f>'デフレータ(生産)'!M18</f>
        <v>127.7</v>
      </c>
      <c r="R18" s="275" t="str">
        <f>分配!B24</f>
        <v>　④賃貸料（受取）</v>
      </c>
      <c r="S18" s="266">
        <f>分配!K24</f>
        <v>40012</v>
      </c>
      <c r="T18" s="266">
        <f>分配!L24</f>
        <v>40862</v>
      </c>
      <c r="U18" s="267">
        <f>分配!M24</f>
        <v>41055</v>
      </c>
      <c r="V18" s="268">
        <f t="shared" si="4"/>
        <v>0.5</v>
      </c>
      <c r="W18" s="269">
        <f t="shared" si="7"/>
        <v>0.8</v>
      </c>
      <c r="X18" s="272" t="str">
        <f>'支出(名目)'!B18</f>
        <v xml:space="preserve">     　k 外食・宿泊サービス</v>
      </c>
      <c r="Y18" s="266">
        <f>'支出(名目)'!K18</f>
        <v>285178</v>
      </c>
      <c r="Z18" s="266">
        <f>'支出(名目)'!L18</f>
        <v>191683</v>
      </c>
      <c r="AA18" s="267">
        <f>'支出(名目)'!M18</f>
        <v>181412</v>
      </c>
      <c r="AB18" s="268">
        <f t="shared" si="5"/>
        <v>-5.4</v>
      </c>
      <c r="AC18" s="273">
        <f t="shared" si="6"/>
        <v>2.1</v>
      </c>
    </row>
    <row r="19" spans="1:29" ht="14.25" customHeight="1">
      <c r="A19" s="265" t="str">
        <f>'生産(名目)'!B19</f>
        <v xml:space="preserve">    (8)金属製品</v>
      </c>
      <c r="B19" s="266">
        <f>'生産(名目)'!K19</f>
        <v>157740</v>
      </c>
      <c r="C19" s="266">
        <f>'生産(名目)'!L19</f>
        <v>161860</v>
      </c>
      <c r="D19" s="267">
        <f>'生産(名目)'!M19</f>
        <v>145916</v>
      </c>
      <c r="E19" s="268">
        <f t="shared" si="1"/>
        <v>-9.9</v>
      </c>
      <c r="F19" s="269">
        <f t="shared" si="2"/>
        <v>1.7</v>
      </c>
      <c r="G19" s="270" t="str">
        <f>'生産(実質)'!B19</f>
        <v xml:space="preserve">    (8)金属製品</v>
      </c>
      <c r="H19" s="266">
        <f>'生産(実質)'!K19</f>
        <v>144793</v>
      </c>
      <c r="I19" s="266">
        <f>'生産(実質)'!L19</f>
        <v>143856</v>
      </c>
      <c r="J19" s="267">
        <f>'生産(実質)'!M19</f>
        <v>145435</v>
      </c>
      <c r="K19" s="268">
        <f t="shared" si="3"/>
        <v>1.1000000000000001</v>
      </c>
      <c r="L19" s="265" t="str">
        <f>'デフレータ(生産)'!B19</f>
        <v xml:space="preserve">    (8)金属製品</v>
      </c>
      <c r="M19" s="271">
        <f>'デフレータ(生産)'!K19</f>
        <v>108.9</v>
      </c>
      <c r="N19" s="271">
        <f>'デフレータ(生産)'!L19</f>
        <v>112.5</v>
      </c>
      <c r="O19" s="268">
        <f>'デフレータ(生産)'!M19</f>
        <v>100.3</v>
      </c>
      <c r="R19" s="265" t="str">
        <f>分配!B25</f>
        <v>　(3) 対家計民間非営利団体</v>
      </c>
      <c r="S19" s="266">
        <f>分配!K25</f>
        <v>3983</v>
      </c>
      <c r="T19" s="266">
        <f>分配!L25</f>
        <v>3937</v>
      </c>
      <c r="U19" s="267">
        <f>分配!M25</f>
        <v>4577</v>
      </c>
      <c r="V19" s="268">
        <f t="shared" si="4"/>
        <v>16.3</v>
      </c>
      <c r="W19" s="269">
        <f t="shared" si="7"/>
        <v>0.1</v>
      </c>
      <c r="X19" s="272" t="str">
        <f>'支出(名目)'!B19</f>
        <v>　     l 保険・金融サービス</v>
      </c>
      <c r="Y19" s="266">
        <f>'支出(名目)'!K19</f>
        <v>286255</v>
      </c>
      <c r="Z19" s="266">
        <f>'支出(名目)'!L19</f>
        <v>269032</v>
      </c>
      <c r="AA19" s="267">
        <f>'支出(名目)'!M19</f>
        <v>282386</v>
      </c>
      <c r="AB19" s="268">
        <f t="shared" si="5"/>
        <v>5</v>
      </c>
      <c r="AC19" s="273">
        <f t="shared" si="6"/>
        <v>3.3</v>
      </c>
    </row>
    <row r="20" spans="1:29" ht="14.25" customHeight="1">
      <c r="A20" s="276" t="str">
        <f>'生産(名目)'!B20</f>
        <v xml:space="preserve">    (9)はん用・生産用・業務用機械</v>
      </c>
      <c r="B20" s="266">
        <f>'生産(名目)'!K20</f>
        <v>302746</v>
      </c>
      <c r="C20" s="266">
        <f>'生産(名目)'!L20</f>
        <v>278037</v>
      </c>
      <c r="D20" s="267">
        <f>'生産(名目)'!M20</f>
        <v>319494</v>
      </c>
      <c r="E20" s="268">
        <f t="shared" si="1"/>
        <v>14.9</v>
      </c>
      <c r="F20" s="269">
        <f t="shared" si="2"/>
        <v>3.8</v>
      </c>
      <c r="G20" s="277" t="str">
        <f>'生産(実質)'!B20</f>
        <v xml:space="preserve">    (9)はん用・生産用・業務用機械</v>
      </c>
      <c r="H20" s="266">
        <f>'生産(実質)'!K20</f>
        <v>312417</v>
      </c>
      <c r="I20" s="266">
        <f>'生産(実質)'!L20</f>
        <v>285233</v>
      </c>
      <c r="J20" s="267">
        <f>'生産(実質)'!M20</f>
        <v>352956</v>
      </c>
      <c r="K20" s="268">
        <f t="shared" si="3"/>
        <v>23.7</v>
      </c>
      <c r="L20" s="276" t="str">
        <f>'デフレータ(生産)'!B20</f>
        <v xml:space="preserve">    (9)はん用・生産用・業務用機械</v>
      </c>
      <c r="M20" s="271">
        <f>'デフレータ(生産)'!K20</f>
        <v>96.9</v>
      </c>
      <c r="N20" s="271">
        <f>'デフレータ(生産)'!L20</f>
        <v>97.5</v>
      </c>
      <c r="O20" s="268">
        <f>'デフレータ(生産)'!M20</f>
        <v>90.5</v>
      </c>
      <c r="R20" s="112"/>
      <c r="S20" s="132"/>
      <c r="T20" s="132"/>
      <c r="U20" s="133"/>
      <c r="V20" s="134"/>
      <c r="W20" s="135"/>
      <c r="X20" s="274" t="str">
        <f>'支出(名目)'!B20</f>
        <v>　     m 個別ケア・社会保護・その他</v>
      </c>
      <c r="Y20" s="266">
        <f>'支出(名目)'!K20</f>
        <v>393292</v>
      </c>
      <c r="Z20" s="266">
        <f>'支出(名目)'!L20</f>
        <v>346502</v>
      </c>
      <c r="AA20" s="267">
        <f>'支出(名目)'!M20</f>
        <v>368891</v>
      </c>
      <c r="AB20" s="268">
        <f t="shared" si="5"/>
        <v>6.5</v>
      </c>
      <c r="AC20" s="273">
        <f t="shared" si="6"/>
        <v>4.3</v>
      </c>
    </row>
    <row r="21" spans="1:29" ht="14.25" customHeight="1">
      <c r="A21" s="265" t="str">
        <f>'生産(名目)'!B21</f>
        <v xml:space="preserve">    (10)電子部品・デバイス</v>
      </c>
      <c r="B21" s="266">
        <f>'生産(名目)'!K21</f>
        <v>285033</v>
      </c>
      <c r="C21" s="266">
        <f>'生産(名目)'!L21</f>
        <v>432754</v>
      </c>
      <c r="D21" s="267">
        <f>'生産(名目)'!M21</f>
        <v>696042</v>
      </c>
      <c r="E21" s="268">
        <f t="shared" si="1"/>
        <v>60.8</v>
      </c>
      <c r="F21" s="269">
        <f t="shared" si="2"/>
        <v>8.1999999999999993</v>
      </c>
      <c r="G21" s="270" t="str">
        <f>'生産(実質)'!B21</f>
        <v xml:space="preserve">    (10)電子部品・デバイス</v>
      </c>
      <c r="H21" s="266">
        <f>'生産(実質)'!K21</f>
        <v>382215</v>
      </c>
      <c r="I21" s="266">
        <f>'生産(実質)'!L21</f>
        <v>603526</v>
      </c>
      <c r="J21" s="267">
        <f>'生産(実質)'!M21</f>
        <v>1035727</v>
      </c>
      <c r="K21" s="268">
        <f t="shared" si="3"/>
        <v>71.599999999999994</v>
      </c>
      <c r="L21" s="265" t="str">
        <f>'デフレータ(生産)'!B21</f>
        <v xml:space="preserve">    (10)電子部品・デバイス</v>
      </c>
      <c r="M21" s="271">
        <f>'デフレータ(生産)'!K21</f>
        <v>74.599999999999994</v>
      </c>
      <c r="N21" s="271">
        <f>'デフレータ(生産)'!L21</f>
        <v>71.7</v>
      </c>
      <c r="O21" s="268">
        <f>'デフレータ(生産)'!M21</f>
        <v>67.2</v>
      </c>
      <c r="R21" s="265" t="str">
        <f>分配!B29</f>
        <v xml:space="preserve"> ３ 企業所得</v>
      </c>
      <c r="S21" s="266">
        <f>分配!K29</f>
        <v>1228308</v>
      </c>
      <c r="T21" s="266">
        <f>分配!L29</f>
        <v>1227918</v>
      </c>
      <c r="U21" s="267">
        <f>分配!M29</f>
        <v>1327066</v>
      </c>
      <c r="V21" s="268">
        <f t="shared" si="4"/>
        <v>8.1</v>
      </c>
      <c r="W21" s="269">
        <f t="shared" ref="W21:W27" si="8">ROUND(U21/U$29*100,1)</f>
        <v>24.3</v>
      </c>
      <c r="X21" s="137"/>
      <c r="Y21" s="132"/>
      <c r="Z21" s="132"/>
      <c r="AA21" s="133"/>
      <c r="AB21" s="134"/>
      <c r="AC21" s="138"/>
    </row>
    <row r="22" spans="1:29" ht="14.25" customHeight="1">
      <c r="A22" s="265" t="str">
        <f>'生産(名目)'!B22</f>
        <v xml:space="preserve">    (11)電気機械</v>
      </c>
      <c r="B22" s="266">
        <f>'生産(名目)'!K22</f>
        <v>186467</v>
      </c>
      <c r="C22" s="266">
        <f>'生産(名目)'!L22</f>
        <v>217631</v>
      </c>
      <c r="D22" s="267">
        <f>'生産(名目)'!M22</f>
        <v>225849</v>
      </c>
      <c r="E22" s="268">
        <f t="shared" si="1"/>
        <v>3.8</v>
      </c>
      <c r="F22" s="269">
        <f t="shared" si="2"/>
        <v>2.7</v>
      </c>
      <c r="G22" s="270" t="str">
        <f>'生産(実質)'!B22</f>
        <v xml:space="preserve">    (11)電気機械</v>
      </c>
      <c r="H22" s="266">
        <f>'生産(実質)'!K22</f>
        <v>220543</v>
      </c>
      <c r="I22" s="266">
        <f>'生産(実質)'!L22</f>
        <v>255790</v>
      </c>
      <c r="J22" s="267">
        <f>'生産(実質)'!M22</f>
        <v>295823</v>
      </c>
      <c r="K22" s="268">
        <f t="shared" si="3"/>
        <v>15.7</v>
      </c>
      <c r="L22" s="265" t="str">
        <f>'デフレータ(生産)'!B22</f>
        <v xml:space="preserve">    (11)電気機械</v>
      </c>
      <c r="M22" s="271">
        <f>'デフレータ(生産)'!K22</f>
        <v>84.5</v>
      </c>
      <c r="N22" s="271">
        <f>'デフレータ(生産)'!L22</f>
        <v>85.1</v>
      </c>
      <c r="O22" s="268">
        <f>'デフレータ(生産)'!M22</f>
        <v>76.3</v>
      </c>
      <c r="R22" s="265" t="str">
        <f>分配!B30</f>
        <v>　(1)民間法人企業</v>
      </c>
      <c r="S22" s="266">
        <f>分配!K30</f>
        <v>728113</v>
      </c>
      <c r="T22" s="266">
        <f>分配!L30</f>
        <v>741029</v>
      </c>
      <c r="U22" s="267">
        <f>分配!M30</f>
        <v>836879</v>
      </c>
      <c r="V22" s="268">
        <f t="shared" si="4"/>
        <v>12.9</v>
      </c>
      <c r="W22" s="269">
        <f t="shared" si="8"/>
        <v>15.3</v>
      </c>
      <c r="X22" s="309" t="str">
        <f>'支出(名目)'!B25</f>
        <v>　 (2) 対家計民間非営利団体最終消費支出</v>
      </c>
      <c r="Y22" s="266">
        <f>'支出(名目)'!K25</f>
        <v>101698</v>
      </c>
      <c r="Z22" s="266">
        <f>'支出(名目)'!L25</f>
        <v>118448</v>
      </c>
      <c r="AA22" s="267">
        <f>'支出(名目)'!M25</f>
        <v>115514</v>
      </c>
      <c r="AB22" s="268">
        <f t="shared" si="5"/>
        <v>-2.5</v>
      </c>
      <c r="AC22" s="273">
        <f>ROUND(AA22/AA$42*100,1)</f>
        <v>1.4</v>
      </c>
    </row>
    <row r="23" spans="1:29" ht="14.25" customHeight="1">
      <c r="A23" s="265" t="str">
        <f>'生産(名目)'!B23</f>
        <v xml:space="preserve">    (12)情報・通信機器</v>
      </c>
      <c r="B23" s="266">
        <f>'生産(名目)'!K23</f>
        <v>63895</v>
      </c>
      <c r="C23" s="266">
        <f>'生産(名目)'!L23</f>
        <v>16033</v>
      </c>
      <c r="D23" s="267">
        <f>'生産(名目)'!M23</f>
        <v>17644</v>
      </c>
      <c r="E23" s="268">
        <f t="shared" si="1"/>
        <v>10</v>
      </c>
      <c r="F23" s="269">
        <f t="shared" si="2"/>
        <v>0.2</v>
      </c>
      <c r="G23" s="270" t="str">
        <f>'生産(実質)'!B23</f>
        <v xml:space="preserve">    (12)情報・通信機器</v>
      </c>
      <c r="H23" s="266">
        <f>'生産(実質)'!K23</f>
        <v>67052</v>
      </c>
      <c r="I23" s="266">
        <f>'生産(実質)'!L23</f>
        <v>16947</v>
      </c>
      <c r="J23" s="267">
        <f>'生産(実質)'!M23</f>
        <v>18687</v>
      </c>
      <c r="K23" s="268">
        <f t="shared" si="3"/>
        <v>10.3</v>
      </c>
      <c r="L23" s="265" t="str">
        <f>'デフレータ(生産)'!B23</f>
        <v xml:space="preserve">    (12)情報・通信機器</v>
      </c>
      <c r="M23" s="271">
        <f>'デフレータ(生産)'!K23</f>
        <v>95.3</v>
      </c>
      <c r="N23" s="271">
        <f>'デフレータ(生産)'!L23</f>
        <v>94.6</v>
      </c>
      <c r="O23" s="268">
        <f>'デフレータ(生産)'!M23</f>
        <v>94.4</v>
      </c>
      <c r="R23" s="265" t="str">
        <f>分配!B33</f>
        <v>　(2)公的企業</v>
      </c>
      <c r="S23" s="266">
        <f>分配!K33</f>
        <v>42861</v>
      </c>
      <c r="T23" s="266">
        <f>分配!L33</f>
        <v>29100</v>
      </c>
      <c r="U23" s="267">
        <f>分配!M33</f>
        <v>42487</v>
      </c>
      <c r="V23" s="268">
        <f t="shared" si="4"/>
        <v>46</v>
      </c>
      <c r="W23" s="269">
        <f t="shared" si="8"/>
        <v>0.8</v>
      </c>
      <c r="X23" s="137"/>
      <c r="Y23" s="132"/>
      <c r="Z23" s="132"/>
      <c r="AA23" s="133"/>
      <c r="AB23" s="134"/>
      <c r="AC23" s="138"/>
    </row>
    <row r="24" spans="1:29" ht="14.25" customHeight="1">
      <c r="A24" s="265" t="str">
        <f>'生産(名目)'!B24</f>
        <v xml:space="preserve">    (13)輸送用機械</v>
      </c>
      <c r="B24" s="266">
        <f>'生産(名目)'!K24</f>
        <v>503567</v>
      </c>
      <c r="C24" s="266">
        <f>'生産(名目)'!L24</f>
        <v>550164</v>
      </c>
      <c r="D24" s="267">
        <f>'生産(名目)'!M24</f>
        <v>561261</v>
      </c>
      <c r="E24" s="268">
        <f t="shared" si="1"/>
        <v>2</v>
      </c>
      <c r="F24" s="269">
        <f t="shared" si="2"/>
        <v>6.6</v>
      </c>
      <c r="G24" s="270" t="str">
        <f>'生産(実質)'!B24</f>
        <v xml:space="preserve">    (13)輸送用機械</v>
      </c>
      <c r="H24" s="266">
        <f>'生産(実質)'!K24</f>
        <v>591439</v>
      </c>
      <c r="I24" s="266">
        <f>'生産(実質)'!L24</f>
        <v>633930</v>
      </c>
      <c r="J24" s="267">
        <f>'生産(実質)'!M24</f>
        <v>690507</v>
      </c>
      <c r="K24" s="268">
        <f t="shared" si="3"/>
        <v>8.9</v>
      </c>
      <c r="L24" s="265" t="str">
        <f>'デフレータ(生産)'!B24</f>
        <v xml:space="preserve">    (13)輸送用機械</v>
      </c>
      <c r="M24" s="271">
        <f>'デフレータ(生産)'!K24</f>
        <v>85.1</v>
      </c>
      <c r="N24" s="271">
        <f>'デフレータ(生産)'!L24</f>
        <v>86.8</v>
      </c>
      <c r="O24" s="268">
        <f>'デフレータ(生産)'!M24</f>
        <v>81.3</v>
      </c>
      <c r="R24" s="265" t="str">
        <f>分配!B36</f>
        <v>　(3)個人企業</v>
      </c>
      <c r="S24" s="266">
        <f>分配!K36</f>
        <v>457334</v>
      </c>
      <c r="T24" s="266">
        <f>分配!L36</f>
        <v>457789</v>
      </c>
      <c r="U24" s="267">
        <f>分配!M36</f>
        <v>447700</v>
      </c>
      <c r="V24" s="268">
        <f t="shared" si="4"/>
        <v>-2.2000000000000002</v>
      </c>
      <c r="W24" s="269">
        <f t="shared" si="8"/>
        <v>8.1999999999999993</v>
      </c>
      <c r="X24" s="272" t="str">
        <f>'支出(名目)'!B27</f>
        <v>　２ 地方政府等最終消費支出</v>
      </c>
      <c r="Y24" s="266">
        <f>'支出(名目)'!K27</f>
        <v>1210376</v>
      </c>
      <c r="Z24" s="266">
        <f>'支出(名目)'!L27</f>
        <v>1200954</v>
      </c>
      <c r="AA24" s="267">
        <f>'支出(名目)'!M27</f>
        <v>1250426</v>
      </c>
      <c r="AB24" s="268">
        <f t="shared" si="5"/>
        <v>4.0999999999999996</v>
      </c>
      <c r="AC24" s="273">
        <f>ROUND(AA24/AA$42*100,1)</f>
        <v>14.7</v>
      </c>
    </row>
    <row r="25" spans="1:29" ht="14.25" customHeight="1">
      <c r="A25" s="265" t="str">
        <f>'生産(名目)'!B25</f>
        <v xml:space="preserve">    (14)印刷業</v>
      </c>
      <c r="B25" s="266">
        <f>'生産(名目)'!K25</f>
        <v>12049</v>
      </c>
      <c r="C25" s="266">
        <f>'生産(名目)'!L25</f>
        <v>12882</v>
      </c>
      <c r="D25" s="267">
        <f>'生産(名目)'!M25</f>
        <v>12667</v>
      </c>
      <c r="E25" s="268">
        <f t="shared" si="1"/>
        <v>-1.7</v>
      </c>
      <c r="F25" s="269">
        <f t="shared" si="2"/>
        <v>0.1</v>
      </c>
      <c r="G25" s="270" t="str">
        <f>'生産(実質)'!B25</f>
        <v xml:space="preserve">    (14)印刷業</v>
      </c>
      <c r="H25" s="266">
        <f>'生産(実質)'!K25</f>
        <v>11749</v>
      </c>
      <c r="I25" s="266">
        <f>'生産(実質)'!L25</f>
        <v>11872</v>
      </c>
      <c r="J25" s="267">
        <f>'生産(実質)'!M25</f>
        <v>11709</v>
      </c>
      <c r="K25" s="268">
        <f t="shared" si="3"/>
        <v>-1.4</v>
      </c>
      <c r="L25" s="265" t="str">
        <f>'デフレータ(生産)'!B25</f>
        <v xml:space="preserve">    (14)印刷業</v>
      </c>
      <c r="M25" s="271">
        <f>'デフレータ(生産)'!K25</f>
        <v>102.6</v>
      </c>
      <c r="N25" s="271">
        <f>'デフレータ(生産)'!L25</f>
        <v>108.5</v>
      </c>
      <c r="O25" s="268">
        <f>'デフレータ(生産)'!M25</f>
        <v>108.2</v>
      </c>
      <c r="R25" s="265" t="str">
        <f>分配!B37</f>
        <v>　　ａ 農林水産業</v>
      </c>
      <c r="S25" s="266">
        <f>分配!K37</f>
        <v>6903</v>
      </c>
      <c r="T25" s="266">
        <f>分配!L37</f>
        <v>4851</v>
      </c>
      <c r="U25" s="267">
        <f>分配!M37</f>
        <v>3311</v>
      </c>
      <c r="V25" s="268">
        <f t="shared" si="4"/>
        <v>-31.7</v>
      </c>
      <c r="W25" s="269">
        <f t="shared" si="8"/>
        <v>0.1</v>
      </c>
      <c r="X25" s="137"/>
      <c r="Y25" s="132"/>
      <c r="Z25" s="132"/>
      <c r="AA25" s="133"/>
      <c r="AB25" s="134"/>
      <c r="AC25" s="138"/>
    </row>
    <row r="26" spans="1:29" ht="14.25" customHeight="1">
      <c r="A26" s="265" t="str">
        <f>'生産(名目)'!B26</f>
        <v xml:space="preserve">    (15)その他の製造業</v>
      </c>
      <c r="B26" s="266">
        <f>'生産(名目)'!K26</f>
        <v>320404</v>
      </c>
      <c r="C26" s="266">
        <f>'生産(名目)'!L26</f>
        <v>317449</v>
      </c>
      <c r="D26" s="267">
        <f>'生産(名目)'!M26</f>
        <v>267514</v>
      </c>
      <c r="E26" s="268">
        <f t="shared" si="1"/>
        <v>-15.7</v>
      </c>
      <c r="F26" s="269">
        <f t="shared" si="2"/>
        <v>3.1</v>
      </c>
      <c r="G26" s="270" t="str">
        <f>'生産(実質)'!B26</f>
        <v xml:space="preserve">    (15)その他の製造業</v>
      </c>
      <c r="H26" s="266">
        <f>'生産(実質)'!K26</f>
        <v>332607</v>
      </c>
      <c r="I26" s="266">
        <f>'生産(実質)'!L26</f>
        <v>312154</v>
      </c>
      <c r="J26" s="267">
        <f>'生産(実質)'!M26</f>
        <v>272926</v>
      </c>
      <c r="K26" s="268">
        <f t="shared" si="3"/>
        <v>-12.6</v>
      </c>
      <c r="L26" s="265" t="str">
        <f>'デフレータ(生産)'!B26</f>
        <v xml:space="preserve">    (15)その他の製造業</v>
      </c>
      <c r="M26" s="271">
        <f>'デフレータ(生産)'!K26</f>
        <v>96.3</v>
      </c>
      <c r="N26" s="271">
        <f>'デフレータ(生産)'!L26</f>
        <v>101.7</v>
      </c>
      <c r="O26" s="268">
        <f>'デフレータ(生産)'!M26</f>
        <v>98</v>
      </c>
      <c r="R26" s="278" t="str">
        <f>分配!B38</f>
        <v>　　ｂ その他の産業（非農林水産・非金融）</v>
      </c>
      <c r="S26" s="266">
        <f>分配!K38</f>
        <v>206668</v>
      </c>
      <c r="T26" s="266">
        <f>分配!L38</f>
        <v>208818</v>
      </c>
      <c r="U26" s="267">
        <f>分配!M38</f>
        <v>212438</v>
      </c>
      <c r="V26" s="268">
        <f t="shared" si="4"/>
        <v>1.7</v>
      </c>
      <c r="W26" s="269">
        <f t="shared" si="8"/>
        <v>3.9</v>
      </c>
      <c r="X26" s="272" t="str">
        <f>'支出(名目)'!B29</f>
        <v>　３ 県内総資本形成</v>
      </c>
      <c r="Y26" s="266">
        <f>'支出(名目)'!K29</f>
        <v>2096520</v>
      </c>
      <c r="Z26" s="266">
        <f>'支出(名目)'!L29</f>
        <v>1981047</v>
      </c>
      <c r="AA26" s="267">
        <f>'支出(名目)'!M29</f>
        <v>1899426</v>
      </c>
      <c r="AB26" s="268">
        <f t="shared" si="5"/>
        <v>-4.0999999999999996</v>
      </c>
      <c r="AC26" s="273">
        <f t="shared" ref="AC26:AC35" si="9">ROUND(AA26/AA$42*100,1)</f>
        <v>22.3</v>
      </c>
    </row>
    <row r="27" spans="1:29" ht="14.25" customHeight="1">
      <c r="A27" s="276" t="str">
        <f>'生産(名目)'!B27</f>
        <v xml:space="preserve"> 4 電気・ガス・水道・廃棄物処理業</v>
      </c>
      <c r="B27" s="266">
        <f>'生産(名目)'!K27</f>
        <v>277838</v>
      </c>
      <c r="C27" s="266">
        <f>'生産(名目)'!L27</f>
        <v>276898</v>
      </c>
      <c r="D27" s="267">
        <f>'生産(名目)'!M27</f>
        <v>197102</v>
      </c>
      <c r="E27" s="268">
        <f t="shared" si="1"/>
        <v>-28.8</v>
      </c>
      <c r="F27" s="269">
        <f t="shared" si="2"/>
        <v>2.2999999999999998</v>
      </c>
      <c r="G27" s="277" t="str">
        <f>'生産(実質)'!B27</f>
        <v xml:space="preserve"> 4 電気・ガス・水道・廃棄物処理業</v>
      </c>
      <c r="H27" s="266">
        <f>'生産(実質)'!K27</f>
        <v>268393</v>
      </c>
      <c r="I27" s="266">
        <f>'生産(実質)'!L27</f>
        <v>251611</v>
      </c>
      <c r="J27" s="267">
        <f>'生産(実質)'!M27</f>
        <v>193943</v>
      </c>
      <c r="K27" s="268">
        <f t="shared" si="3"/>
        <v>-22.9</v>
      </c>
      <c r="L27" s="276" t="str">
        <f>'デフレータ(生産)'!B27</f>
        <v xml:space="preserve"> 4 電気・ガス・水道・廃棄物処理業</v>
      </c>
      <c r="M27" s="271">
        <f>'デフレータ(生産)'!K27</f>
        <v>103.5</v>
      </c>
      <c r="N27" s="271">
        <f>'デフレータ(生産)'!L27</f>
        <v>110</v>
      </c>
      <c r="O27" s="268">
        <f>'デフレータ(生産)'!M27</f>
        <v>101.6</v>
      </c>
      <c r="R27" s="279" t="str">
        <f>分配!B39</f>
        <v>　　ｃ 持ち家</v>
      </c>
      <c r="S27" s="280">
        <f>分配!K39</f>
        <v>243763</v>
      </c>
      <c r="T27" s="280">
        <f>分配!L39</f>
        <v>244120</v>
      </c>
      <c r="U27" s="281">
        <f>分配!M39</f>
        <v>231951</v>
      </c>
      <c r="V27" s="282">
        <f t="shared" si="4"/>
        <v>-5</v>
      </c>
      <c r="W27" s="283">
        <f t="shared" si="8"/>
        <v>4.2</v>
      </c>
      <c r="X27" s="272" t="str">
        <f>'支出(名目)'!B30</f>
        <v>　 (1) 総固定資本形成</v>
      </c>
      <c r="Y27" s="266">
        <f>'支出(名目)'!K30</f>
        <v>2089396</v>
      </c>
      <c r="Z27" s="266">
        <f>'支出(名目)'!L30</f>
        <v>1961355</v>
      </c>
      <c r="AA27" s="267">
        <f>'支出(名目)'!M30</f>
        <v>1993878</v>
      </c>
      <c r="AB27" s="268">
        <f t="shared" si="5"/>
        <v>1.7</v>
      </c>
      <c r="AC27" s="273">
        <f t="shared" si="9"/>
        <v>23.4</v>
      </c>
    </row>
    <row r="28" spans="1:29" ht="14.25" customHeight="1">
      <c r="A28" s="265" t="str">
        <f>'生産(名目)'!B28</f>
        <v xml:space="preserve">    (1)電気業</v>
      </c>
      <c r="B28" s="266">
        <f>'生産(名目)'!K28</f>
        <v>169580</v>
      </c>
      <c r="C28" s="266">
        <f>'生産(名目)'!L28</f>
        <v>170676</v>
      </c>
      <c r="D28" s="267">
        <f>'生産(名目)'!M28</f>
        <v>84298</v>
      </c>
      <c r="E28" s="268">
        <f t="shared" si="1"/>
        <v>-50.6</v>
      </c>
      <c r="F28" s="269">
        <f t="shared" si="2"/>
        <v>1</v>
      </c>
      <c r="G28" s="270" t="str">
        <f>'生産(実質)'!B28</f>
        <v xml:space="preserve">    (1)電気業</v>
      </c>
      <c r="H28" s="266">
        <f>'生産(実質)'!K28</f>
        <v>160149</v>
      </c>
      <c r="I28" s="266">
        <f>'生産(実質)'!L28</f>
        <v>147889</v>
      </c>
      <c r="J28" s="267">
        <f>'生産(実質)'!M28</f>
        <v>92973</v>
      </c>
      <c r="K28" s="268">
        <f t="shared" si="3"/>
        <v>-37.1</v>
      </c>
      <c r="L28" s="265" t="str">
        <f>'デフレータ(生産)'!B28</f>
        <v xml:space="preserve">    (1)電気業</v>
      </c>
      <c r="M28" s="271">
        <f>'デフレータ(生産)'!K28</f>
        <v>105.9</v>
      </c>
      <c r="N28" s="271">
        <f>'デフレータ(生産)'!L28</f>
        <v>115.4</v>
      </c>
      <c r="O28" s="268">
        <f>'デフレータ(生産)'!M28</f>
        <v>90.7</v>
      </c>
      <c r="R28" s="112"/>
      <c r="S28" s="132"/>
      <c r="T28" s="132"/>
      <c r="U28" s="133"/>
      <c r="V28" s="134"/>
      <c r="W28" s="135"/>
      <c r="X28" s="272" t="str">
        <f>'支出(名目)'!B31</f>
        <v>　　　ａ　民間</v>
      </c>
      <c r="Y28" s="266">
        <f>'支出(名目)'!K31</f>
        <v>1709501</v>
      </c>
      <c r="Z28" s="266">
        <f>'支出(名目)'!L31</f>
        <v>1568072</v>
      </c>
      <c r="AA28" s="267">
        <f>'支出(名目)'!M31</f>
        <v>1614090</v>
      </c>
      <c r="AB28" s="268">
        <f t="shared" si="5"/>
        <v>2.9</v>
      </c>
      <c r="AC28" s="273">
        <f t="shared" si="9"/>
        <v>19</v>
      </c>
    </row>
    <row r="29" spans="1:29" ht="14.25" customHeight="1">
      <c r="A29" s="276" t="str">
        <f>'生産(名目)'!B29</f>
        <v xml:space="preserve">    (2)ガス・水道・廃棄物処理業</v>
      </c>
      <c r="B29" s="266">
        <f>'生産(名目)'!K29</f>
        <v>108258</v>
      </c>
      <c r="C29" s="266">
        <f>'生産(名目)'!L29</f>
        <v>106222</v>
      </c>
      <c r="D29" s="267">
        <f>'生産(名目)'!M29</f>
        <v>112804</v>
      </c>
      <c r="E29" s="268">
        <f t="shared" si="1"/>
        <v>6.2</v>
      </c>
      <c r="F29" s="269">
        <f t="shared" si="2"/>
        <v>1.3</v>
      </c>
      <c r="G29" s="277" t="str">
        <f>'生産(実質)'!B29</f>
        <v xml:space="preserve">    (2)ガス・水道・廃棄物処理業</v>
      </c>
      <c r="H29" s="266">
        <f>'生産(実質)'!K29</f>
        <v>108214</v>
      </c>
      <c r="I29" s="266">
        <f>'生産(実質)'!L29</f>
        <v>103826</v>
      </c>
      <c r="J29" s="267">
        <f>'生産(実質)'!M29</f>
        <v>103740</v>
      </c>
      <c r="K29" s="268">
        <f t="shared" si="3"/>
        <v>-0.1</v>
      </c>
      <c r="L29" s="265" t="str">
        <f>'デフレータ(生産)'!B29</f>
        <v xml:space="preserve">    (2)ガス・水道・廃棄物処理業</v>
      </c>
      <c r="M29" s="271">
        <f>'デフレータ(生産)'!K29</f>
        <v>100</v>
      </c>
      <c r="N29" s="271">
        <f>'デフレータ(生産)'!L29</f>
        <v>102.3</v>
      </c>
      <c r="O29" s="268">
        <f>'デフレータ(生産)'!M29</f>
        <v>108.7</v>
      </c>
      <c r="R29" s="284" t="str">
        <f>分配!B41</f>
        <v xml:space="preserve"> ４ 県民所得（要素費用表示）　（１＋２＋３）　</v>
      </c>
      <c r="S29" s="285">
        <f>分配!K41</f>
        <v>5372358</v>
      </c>
      <c r="T29" s="266">
        <f>分配!L41</f>
        <v>5270291</v>
      </c>
      <c r="U29" s="267">
        <f>分配!M41</f>
        <v>5462697</v>
      </c>
      <c r="V29" s="268">
        <f t="shared" si="4"/>
        <v>3.7</v>
      </c>
      <c r="W29" s="269">
        <f>ROUND(U29/U$29*100,1)</f>
        <v>100</v>
      </c>
      <c r="X29" s="286" t="str">
        <f>'支出(名目)'!B32</f>
        <v>　　　(ａ) 住宅</v>
      </c>
      <c r="Y29" s="266">
        <f>'支出(名目)'!K32</f>
        <v>258979</v>
      </c>
      <c r="Z29" s="266">
        <f>'支出(名目)'!L32</f>
        <v>253126</v>
      </c>
      <c r="AA29" s="267">
        <f>'支出(名目)'!M32</f>
        <v>268515</v>
      </c>
      <c r="AB29" s="268">
        <f t="shared" si="5"/>
        <v>6.1</v>
      </c>
      <c r="AC29" s="273">
        <f t="shared" si="9"/>
        <v>3.2</v>
      </c>
    </row>
    <row r="30" spans="1:29" ht="14.25" customHeight="1">
      <c r="A30" s="265" t="str">
        <f>'生産(名目)'!B30</f>
        <v xml:space="preserve"> 5 建設業</v>
      </c>
      <c r="B30" s="266">
        <f>'生産(名目)'!K30</f>
        <v>388070</v>
      </c>
      <c r="C30" s="266">
        <f>'生産(名目)'!L30</f>
        <v>376756</v>
      </c>
      <c r="D30" s="267">
        <f>'生産(名目)'!M30</f>
        <v>419176</v>
      </c>
      <c r="E30" s="268">
        <f t="shared" si="1"/>
        <v>11.3</v>
      </c>
      <c r="F30" s="269">
        <f t="shared" si="2"/>
        <v>4.9000000000000004</v>
      </c>
      <c r="G30" s="270" t="str">
        <f>'生産(実質)'!B30</f>
        <v xml:space="preserve"> 5 建設業</v>
      </c>
      <c r="H30" s="266">
        <f>'生産(実質)'!K30</f>
        <v>369877</v>
      </c>
      <c r="I30" s="266">
        <f>'生産(実質)'!L30</f>
        <v>356667</v>
      </c>
      <c r="J30" s="267">
        <f>'生産(実質)'!M30</f>
        <v>386923</v>
      </c>
      <c r="K30" s="268">
        <f t="shared" si="3"/>
        <v>8.5</v>
      </c>
      <c r="L30" s="265" t="str">
        <f>'デフレータ(生産)'!B30</f>
        <v xml:space="preserve"> 5 建設業</v>
      </c>
      <c r="M30" s="271">
        <f>'デフレータ(生産)'!K30</f>
        <v>104.9</v>
      </c>
      <c r="N30" s="271">
        <f>'デフレータ(生産)'!L30</f>
        <v>105.6</v>
      </c>
      <c r="O30" s="268">
        <f>'デフレータ(生産)'!M30</f>
        <v>108.3</v>
      </c>
      <c r="R30" s="131"/>
      <c r="S30" s="143"/>
      <c r="T30" s="131"/>
      <c r="U30" s="144"/>
      <c r="V30" s="144"/>
      <c r="W30" s="144"/>
      <c r="X30" s="286" t="str">
        <f>'支出(名目)'!B33</f>
        <v>　　　(ｂ) 企業設備</v>
      </c>
      <c r="Y30" s="266">
        <f>'支出(名目)'!K33</f>
        <v>1450522</v>
      </c>
      <c r="Z30" s="266">
        <f>'支出(名目)'!L33</f>
        <v>1314946</v>
      </c>
      <c r="AA30" s="267">
        <f>'支出(名目)'!M33</f>
        <v>1345575</v>
      </c>
      <c r="AB30" s="268">
        <f t="shared" si="5"/>
        <v>2.2999999999999998</v>
      </c>
      <c r="AC30" s="273">
        <f t="shared" si="9"/>
        <v>15.8</v>
      </c>
    </row>
    <row r="31" spans="1:29" ht="14.25" customHeight="1">
      <c r="A31" s="265" t="str">
        <f>'生産(名目)'!B31</f>
        <v xml:space="preserve"> 6 卸売・小売業</v>
      </c>
      <c r="B31" s="266">
        <f>'生産(名目)'!K31</f>
        <v>627277</v>
      </c>
      <c r="C31" s="266">
        <f>'生産(名目)'!L31</f>
        <v>587183</v>
      </c>
      <c r="D31" s="267">
        <f>'生産(名目)'!M31</f>
        <v>616330</v>
      </c>
      <c r="E31" s="268">
        <f t="shared" si="1"/>
        <v>5</v>
      </c>
      <c r="F31" s="269">
        <f t="shared" si="2"/>
        <v>7.2</v>
      </c>
      <c r="G31" s="270" t="str">
        <f>'生産(実質)'!B31</f>
        <v xml:space="preserve"> 6 卸売・小売業</v>
      </c>
      <c r="H31" s="266">
        <f>'生産(実質)'!K31</f>
        <v>607269</v>
      </c>
      <c r="I31" s="266">
        <f>'生産(実質)'!L31</f>
        <v>553552</v>
      </c>
      <c r="J31" s="267">
        <f>'生産(実質)'!M31</f>
        <v>570444</v>
      </c>
      <c r="K31" s="268">
        <f t="shared" si="3"/>
        <v>3.1</v>
      </c>
      <c r="L31" s="265" t="str">
        <f>'デフレータ(生産)'!B31</f>
        <v xml:space="preserve"> 6 卸売・小売業</v>
      </c>
      <c r="M31" s="271">
        <f>'デフレータ(生産)'!K31</f>
        <v>103.3</v>
      </c>
      <c r="N31" s="271">
        <f>'デフレータ(生産)'!L31</f>
        <v>106.1</v>
      </c>
      <c r="O31" s="268">
        <f>'デフレータ(生産)'!M31</f>
        <v>108</v>
      </c>
      <c r="R31" s="145"/>
      <c r="S31" s="142"/>
      <c r="T31" s="132"/>
      <c r="U31" s="287" t="s">
        <v>327</v>
      </c>
      <c r="V31" s="134"/>
      <c r="W31" s="146"/>
      <c r="X31" s="272" t="str">
        <f>'支出(名目)'!B34</f>
        <v>　　　ｂ　公的</v>
      </c>
      <c r="Y31" s="266">
        <f>'支出(名目)'!K34</f>
        <v>379895</v>
      </c>
      <c r="Z31" s="266">
        <f>'支出(名目)'!L34</f>
        <v>393283</v>
      </c>
      <c r="AA31" s="267">
        <f>'支出(名目)'!M34</f>
        <v>379788</v>
      </c>
      <c r="AB31" s="268">
        <f t="shared" si="5"/>
        <v>-3.4</v>
      </c>
      <c r="AC31" s="273">
        <f t="shared" si="9"/>
        <v>4.5</v>
      </c>
    </row>
    <row r="32" spans="1:29" ht="14.25" customHeight="1">
      <c r="A32" s="265" t="str">
        <f>'生産(名目)'!B32</f>
        <v xml:space="preserve">    (1)卸売業</v>
      </c>
      <c r="B32" s="266">
        <f>'生産(名目)'!K32</f>
        <v>185468</v>
      </c>
      <c r="C32" s="266">
        <f>'生産(名目)'!L32</f>
        <v>167379</v>
      </c>
      <c r="D32" s="267">
        <f>'生産(名目)'!M32</f>
        <v>185575</v>
      </c>
      <c r="E32" s="268">
        <f t="shared" si="1"/>
        <v>10.9</v>
      </c>
      <c r="F32" s="269">
        <f t="shared" si="2"/>
        <v>2.2000000000000002</v>
      </c>
      <c r="G32" s="270" t="str">
        <f>'生産(実質)'!B32</f>
        <v xml:space="preserve">    (1)卸売業</v>
      </c>
      <c r="H32" s="266">
        <f>'生産(実質)'!K32</f>
        <v>184660</v>
      </c>
      <c r="I32" s="266">
        <f>'生産(実質)'!L32</f>
        <v>159529</v>
      </c>
      <c r="J32" s="267">
        <f>'生産(実質)'!M32</f>
        <v>169568</v>
      </c>
      <c r="K32" s="268">
        <f t="shared" si="3"/>
        <v>6.3</v>
      </c>
      <c r="L32" s="265" t="str">
        <f>'デフレータ(生産)'!B32</f>
        <v xml:space="preserve">    (1)卸売業</v>
      </c>
      <c r="M32" s="271">
        <f>'デフレータ(生産)'!K32</f>
        <v>100.4</v>
      </c>
      <c r="N32" s="271">
        <f>'デフレータ(生産)'!L32</f>
        <v>104.9</v>
      </c>
      <c r="O32" s="268">
        <f>'デフレータ(生産)'!M32</f>
        <v>109.4</v>
      </c>
      <c r="R32" s="288" t="s">
        <v>328</v>
      </c>
      <c r="S32" s="285">
        <v>3014</v>
      </c>
      <c r="T32" s="289">
        <v>2977</v>
      </c>
      <c r="U32" s="290">
        <v>3111</v>
      </c>
      <c r="V32" s="268">
        <f t="shared" ref="V32" si="10">ROUND((U32-T32)/ABS(T32)*100,1)</f>
        <v>4.5</v>
      </c>
      <c r="W32" s="135"/>
      <c r="X32" s="286" t="str">
        <f>'支出(名目)'!B35</f>
        <v>　　　(ａ) 住宅</v>
      </c>
      <c r="Y32" s="266">
        <f>'支出(名目)'!K35</f>
        <v>182</v>
      </c>
      <c r="Z32" s="266">
        <f>'支出(名目)'!L35</f>
        <v>1110</v>
      </c>
      <c r="AA32" s="267">
        <f>'支出(名目)'!M35</f>
        <v>714</v>
      </c>
      <c r="AB32" s="268">
        <f t="shared" si="5"/>
        <v>-35.700000000000003</v>
      </c>
      <c r="AC32" s="273">
        <f t="shared" si="9"/>
        <v>0</v>
      </c>
    </row>
    <row r="33" spans="1:29" ht="14.25" customHeight="1">
      <c r="A33" s="265" t="str">
        <f>'生産(名目)'!B33</f>
        <v xml:space="preserve">    (2)小売業</v>
      </c>
      <c r="B33" s="266">
        <f>'生産(名目)'!K33</f>
        <v>441809</v>
      </c>
      <c r="C33" s="266">
        <f>'生産(名目)'!L33</f>
        <v>419804</v>
      </c>
      <c r="D33" s="267">
        <f>'生産(名目)'!M33</f>
        <v>430755</v>
      </c>
      <c r="E33" s="268">
        <f t="shared" si="1"/>
        <v>2.6</v>
      </c>
      <c r="F33" s="269">
        <f t="shared" si="2"/>
        <v>5.0999999999999996</v>
      </c>
      <c r="G33" s="270" t="str">
        <f>'生産(実質)'!B33</f>
        <v xml:space="preserve">    (2)小売業</v>
      </c>
      <c r="H33" s="266">
        <f>'生産(実質)'!K33</f>
        <v>422647</v>
      </c>
      <c r="I33" s="266">
        <f>'生産(実質)'!L33</f>
        <v>393714</v>
      </c>
      <c r="J33" s="267">
        <f>'生産(実質)'!M33</f>
        <v>400639</v>
      </c>
      <c r="K33" s="268">
        <f t="shared" si="3"/>
        <v>1.8</v>
      </c>
      <c r="L33" s="265" t="str">
        <f>'デフレータ(生産)'!B33</f>
        <v xml:space="preserve">    (2)小売業</v>
      </c>
      <c r="M33" s="271">
        <f>'デフレータ(生産)'!K33</f>
        <v>104.5</v>
      </c>
      <c r="N33" s="271">
        <f>'デフレータ(生産)'!L33</f>
        <v>106.6</v>
      </c>
      <c r="O33" s="268">
        <f>'デフレータ(生産)'!M33</f>
        <v>107.5</v>
      </c>
      <c r="R33" s="131"/>
      <c r="S33" s="143"/>
      <c r="T33" s="131"/>
      <c r="U33" s="144"/>
      <c r="V33" s="144"/>
      <c r="W33" s="144"/>
      <c r="X33" s="286" t="str">
        <f>'支出(名目)'!B36</f>
        <v>　　　(ｂ) 企業設備</v>
      </c>
      <c r="Y33" s="266">
        <f>'支出(名目)'!K36</f>
        <v>88329</v>
      </c>
      <c r="Z33" s="266">
        <f>'支出(名目)'!L36</f>
        <v>92283</v>
      </c>
      <c r="AA33" s="267">
        <f>'支出(名目)'!M36</f>
        <v>92490</v>
      </c>
      <c r="AB33" s="268">
        <f t="shared" si="5"/>
        <v>0.2</v>
      </c>
      <c r="AC33" s="273">
        <f t="shared" si="9"/>
        <v>1.1000000000000001</v>
      </c>
    </row>
    <row r="34" spans="1:29" ht="14.25" customHeight="1">
      <c r="A34" s="265" t="str">
        <f>'生産(名目)'!B34</f>
        <v xml:space="preserve"> 7 運輸・郵便業</v>
      </c>
      <c r="B34" s="266">
        <f>'生産(名目)'!K34</f>
        <v>526469</v>
      </c>
      <c r="C34" s="266">
        <f>'生産(名目)'!L34</f>
        <v>421519</v>
      </c>
      <c r="D34" s="267">
        <f>'生産(名目)'!M34</f>
        <v>442335</v>
      </c>
      <c r="E34" s="268">
        <f t="shared" si="1"/>
        <v>4.9000000000000004</v>
      </c>
      <c r="F34" s="269">
        <f t="shared" si="2"/>
        <v>5.2</v>
      </c>
      <c r="G34" s="270" t="str">
        <f>'生産(実質)'!B34</f>
        <v xml:space="preserve"> 7 運輸・郵便業</v>
      </c>
      <c r="H34" s="266">
        <f>'生産(実質)'!K34</f>
        <v>499896</v>
      </c>
      <c r="I34" s="266">
        <f>'生産(実質)'!L34</f>
        <v>386493</v>
      </c>
      <c r="J34" s="267">
        <f>'生産(実質)'!M34</f>
        <v>411557</v>
      </c>
      <c r="K34" s="268">
        <f t="shared" si="3"/>
        <v>6.5</v>
      </c>
      <c r="L34" s="265" t="str">
        <f>'デフレータ(生産)'!B34</f>
        <v xml:space="preserve"> 7 運輸・郵便業</v>
      </c>
      <c r="M34" s="271">
        <f>'デフレータ(生産)'!K34</f>
        <v>105.3</v>
      </c>
      <c r="N34" s="271">
        <f>'デフレータ(生産)'!L34</f>
        <v>109.1</v>
      </c>
      <c r="O34" s="268">
        <f>'デフレータ(生産)'!M34</f>
        <v>107.5</v>
      </c>
      <c r="R34" s="145"/>
      <c r="S34" s="147"/>
      <c r="T34" s="147"/>
      <c r="U34" s="147"/>
      <c r="V34" s="149"/>
      <c r="W34" s="150"/>
      <c r="X34" s="308" t="str">
        <f>'支出(名目)'!B37</f>
        <v>　　　(ｃ) 一般政府（中央政府等、地方政府等）</v>
      </c>
      <c r="Y34" s="266">
        <f>'支出(名目)'!K37</f>
        <v>291384</v>
      </c>
      <c r="Z34" s="266">
        <f>'支出(名目)'!L37</f>
        <v>299890</v>
      </c>
      <c r="AA34" s="267">
        <f>'支出(名目)'!M37</f>
        <v>286584</v>
      </c>
      <c r="AB34" s="268">
        <f t="shared" si="5"/>
        <v>-4.4000000000000004</v>
      </c>
      <c r="AC34" s="273">
        <f t="shared" si="9"/>
        <v>3.4</v>
      </c>
    </row>
    <row r="35" spans="1:29" ht="14.25" customHeight="1">
      <c r="A35" s="265" t="str">
        <f>'生産(名目)'!B35</f>
        <v xml:space="preserve"> 8 宿泊・飲食サービス業</v>
      </c>
      <c r="B35" s="266">
        <f>'生産(名目)'!K35</f>
        <v>185017</v>
      </c>
      <c r="C35" s="266">
        <f>'生産(名目)'!L35</f>
        <v>112214</v>
      </c>
      <c r="D35" s="267">
        <f>'生産(名目)'!M35</f>
        <v>105379</v>
      </c>
      <c r="E35" s="268">
        <f t="shared" si="1"/>
        <v>-6.1</v>
      </c>
      <c r="F35" s="269">
        <f t="shared" si="2"/>
        <v>1.2</v>
      </c>
      <c r="G35" s="270" t="str">
        <f>'生産(実質)'!B35</f>
        <v xml:space="preserve"> 8 宿泊・飲食サービス業</v>
      </c>
      <c r="H35" s="266">
        <f>'生産(実質)'!K35</f>
        <v>169210</v>
      </c>
      <c r="I35" s="266">
        <f>'生産(実質)'!L35</f>
        <v>103016</v>
      </c>
      <c r="J35" s="267">
        <f>'生産(実質)'!M35</f>
        <v>100127</v>
      </c>
      <c r="K35" s="268">
        <f t="shared" si="3"/>
        <v>-2.8</v>
      </c>
      <c r="L35" s="265" t="str">
        <f>'デフレータ(生産)'!B35</f>
        <v xml:space="preserve"> 8 宿泊・飲食サービス業</v>
      </c>
      <c r="M35" s="271">
        <f>'デフレータ(生産)'!K35</f>
        <v>109.3</v>
      </c>
      <c r="N35" s="271">
        <f>'デフレータ(生産)'!L35</f>
        <v>108.9</v>
      </c>
      <c r="O35" s="268">
        <f>'デフレータ(生産)'!M35</f>
        <v>105.2</v>
      </c>
      <c r="R35" s="145"/>
      <c r="S35" s="147"/>
      <c r="T35" s="147"/>
      <c r="U35" s="147"/>
      <c r="V35" s="149"/>
      <c r="W35" s="150"/>
      <c r="X35" s="272" t="str">
        <f>'支出(名目)'!B38</f>
        <v>　 (2) 在庫変動</v>
      </c>
      <c r="Y35" s="266">
        <f>'支出(名目)'!K38</f>
        <v>7124</v>
      </c>
      <c r="Z35" s="266">
        <f>'支出(名目)'!L38</f>
        <v>19692</v>
      </c>
      <c r="AA35" s="267">
        <f>'支出(名目)'!M38</f>
        <v>-94452</v>
      </c>
      <c r="AB35" s="310" t="s">
        <v>356</v>
      </c>
      <c r="AC35" s="273">
        <f t="shared" si="9"/>
        <v>-1.1000000000000001</v>
      </c>
    </row>
    <row r="36" spans="1:29" ht="14.25" customHeight="1">
      <c r="A36" s="265" t="str">
        <f>'生産(名目)'!B36</f>
        <v xml:space="preserve"> 9 情報通信業</v>
      </c>
      <c r="B36" s="266">
        <f>'生産(名目)'!K36</f>
        <v>162648</v>
      </c>
      <c r="C36" s="266">
        <f>'生産(名目)'!L36</f>
        <v>168287</v>
      </c>
      <c r="D36" s="267">
        <f>'生産(名目)'!M36</f>
        <v>162962</v>
      </c>
      <c r="E36" s="268">
        <f t="shared" si="1"/>
        <v>-3.2</v>
      </c>
      <c r="F36" s="269">
        <f t="shared" si="2"/>
        <v>1.9</v>
      </c>
      <c r="G36" s="270" t="str">
        <f>'生産(実質)'!B36</f>
        <v xml:space="preserve"> 9 情報通信業</v>
      </c>
      <c r="H36" s="266">
        <f>'生産(実質)'!K36</f>
        <v>174233</v>
      </c>
      <c r="I36" s="266">
        <f>'生産(実質)'!L36</f>
        <v>182989</v>
      </c>
      <c r="J36" s="267">
        <f>'生産(実質)'!M36</f>
        <v>180952</v>
      </c>
      <c r="K36" s="268">
        <f t="shared" si="3"/>
        <v>-1.1000000000000001</v>
      </c>
      <c r="L36" s="265" t="str">
        <f>'デフレータ(生産)'!B36</f>
        <v xml:space="preserve"> 9 情報通信業</v>
      </c>
      <c r="M36" s="271">
        <f>'デフレータ(生産)'!K36</f>
        <v>93.4</v>
      </c>
      <c r="N36" s="271">
        <f>'デフレータ(生産)'!L36</f>
        <v>92</v>
      </c>
      <c r="O36" s="268">
        <f>'デフレータ(生産)'!M36</f>
        <v>90.1</v>
      </c>
      <c r="R36" s="145"/>
      <c r="S36" s="145"/>
      <c r="T36" s="145"/>
      <c r="U36" s="145"/>
      <c r="V36" s="145"/>
      <c r="W36" s="145"/>
      <c r="X36" s="137"/>
      <c r="Y36" s="132"/>
      <c r="Z36" s="132"/>
      <c r="AA36" s="133"/>
      <c r="AB36" s="134"/>
      <c r="AC36" s="138"/>
    </row>
    <row r="37" spans="1:29" ht="14.25" customHeight="1">
      <c r="A37" s="265" t="str">
        <f>'生産(名目)'!B37</f>
        <v xml:space="preserve">    (1)通信・放送業</v>
      </c>
      <c r="B37" s="266">
        <f>'生産(名目)'!K37</f>
        <v>125565</v>
      </c>
      <c r="C37" s="266">
        <f>'生産(名目)'!L37</f>
        <v>132219</v>
      </c>
      <c r="D37" s="267">
        <f>'生産(名目)'!M37</f>
        <v>125583</v>
      </c>
      <c r="E37" s="268">
        <f t="shared" si="1"/>
        <v>-5</v>
      </c>
      <c r="F37" s="269">
        <f t="shared" si="2"/>
        <v>1.5</v>
      </c>
      <c r="G37" s="270" t="str">
        <f>'生産(実質)'!B37</f>
        <v xml:space="preserve">    (1)通信・放送業</v>
      </c>
      <c r="H37" s="266">
        <f>'生産(実質)'!K37</f>
        <v>138755</v>
      </c>
      <c r="I37" s="266">
        <f>'生産(実質)'!L37</f>
        <v>149560</v>
      </c>
      <c r="J37" s="267">
        <f>'生産(実質)'!M37</f>
        <v>145512</v>
      </c>
      <c r="K37" s="268">
        <f t="shared" si="3"/>
        <v>-2.7</v>
      </c>
      <c r="L37" s="265" t="str">
        <f>'デフレータ(生産)'!B37</f>
        <v xml:space="preserve">    (1)通信・放送業</v>
      </c>
      <c r="M37" s="271">
        <f>'デフレータ(生産)'!K37</f>
        <v>90.5</v>
      </c>
      <c r="N37" s="271">
        <f>'デフレータ(生産)'!L37</f>
        <v>88.4</v>
      </c>
      <c r="O37" s="268">
        <f>'デフレータ(生産)'!M37</f>
        <v>86.3</v>
      </c>
      <c r="R37" s="145"/>
      <c r="S37" s="145"/>
      <c r="T37" s="145"/>
      <c r="U37" s="145"/>
      <c r="V37" s="145"/>
      <c r="W37" s="145"/>
      <c r="X37" s="274" t="str">
        <f>'支出(名目)'!B42</f>
        <v>　４ 財貨・サービスの移出入（純）・統計上の不突合</v>
      </c>
      <c r="Y37" s="266">
        <f>'支出(名目)'!K42</f>
        <v>871849</v>
      </c>
      <c r="Z37" s="266">
        <f>'支出(名目)'!L42</f>
        <v>1389010</v>
      </c>
      <c r="AA37" s="267">
        <f>'支出(名目)'!M42</f>
        <v>1529212</v>
      </c>
      <c r="AB37" s="310" t="s">
        <v>356</v>
      </c>
      <c r="AC37" s="273">
        <f>ROUND(AA37/AA$42*100,1)</f>
        <v>18</v>
      </c>
    </row>
    <row r="38" spans="1:29" ht="14.25" customHeight="1">
      <c r="A38" s="276" t="str">
        <f>'生産(名目)'!B38</f>
        <v xml:space="preserve">    (2)情報サービス、映像音声文字情報制作業</v>
      </c>
      <c r="B38" s="266">
        <f>'生産(名目)'!K38</f>
        <v>37083</v>
      </c>
      <c r="C38" s="266">
        <f>'生産(名目)'!L38</f>
        <v>36068</v>
      </c>
      <c r="D38" s="267">
        <f>'生産(名目)'!M38</f>
        <v>37379</v>
      </c>
      <c r="E38" s="268">
        <f t="shared" si="1"/>
        <v>3.6</v>
      </c>
      <c r="F38" s="269">
        <f t="shared" si="2"/>
        <v>0.4</v>
      </c>
      <c r="G38" s="277" t="str">
        <f>'生産(実質)'!B38</f>
        <v xml:space="preserve">    (2)情報サービス、映像音声文字情報制作業</v>
      </c>
      <c r="H38" s="266">
        <f>'生産(実質)'!K38</f>
        <v>35399</v>
      </c>
      <c r="I38" s="266">
        <f>'生産(実質)'!L38</f>
        <v>33869</v>
      </c>
      <c r="J38" s="267">
        <f>'生産(実質)'!M38</f>
        <v>35469</v>
      </c>
      <c r="K38" s="268">
        <f t="shared" si="3"/>
        <v>4.7</v>
      </c>
      <c r="L38" s="276" t="str">
        <f>'デフレータ(生産)'!B38</f>
        <v xml:space="preserve">    (2)情報サービス、映像音声文字情報制作業</v>
      </c>
      <c r="M38" s="271">
        <f>'デフレータ(生産)'!K38</f>
        <v>104.8</v>
      </c>
      <c r="N38" s="271">
        <f>'デフレータ(生産)'!L38</f>
        <v>106.5</v>
      </c>
      <c r="O38" s="268">
        <f>'デフレータ(生産)'!M38</f>
        <v>105.4</v>
      </c>
      <c r="R38" s="145"/>
      <c r="S38" s="145"/>
      <c r="T38" s="145"/>
      <c r="U38" s="145"/>
      <c r="V38" s="145"/>
      <c r="W38" s="145"/>
      <c r="X38" s="274" t="str">
        <f>'支出(名目)'!B43</f>
        <v>　 (1) 財貨・サービスの移出入（純）</v>
      </c>
      <c r="Y38" s="266">
        <f>'支出(名目)'!K43</f>
        <v>1025719</v>
      </c>
      <c r="Z38" s="266">
        <f>'支出(名目)'!L43</f>
        <v>1392452</v>
      </c>
      <c r="AA38" s="267">
        <f>'支出(名目)'!M43</f>
        <v>1734684</v>
      </c>
      <c r="AB38" s="268">
        <f t="shared" si="5"/>
        <v>24.6</v>
      </c>
      <c r="AC38" s="273">
        <f>ROUND(AA38/AA$42*100,1)</f>
        <v>20.399999999999999</v>
      </c>
    </row>
    <row r="39" spans="1:29" ht="14.25" customHeight="1">
      <c r="A39" s="265" t="str">
        <f>'生産(名目)'!B39</f>
        <v>10 金融・保険業</v>
      </c>
      <c r="B39" s="266">
        <f>'生産(名目)'!K39</f>
        <v>263803</v>
      </c>
      <c r="C39" s="266">
        <f>'生産(名目)'!L39</f>
        <v>253887</v>
      </c>
      <c r="D39" s="267">
        <f>'生産(名目)'!M39</f>
        <v>268266</v>
      </c>
      <c r="E39" s="268">
        <f t="shared" si="1"/>
        <v>5.7</v>
      </c>
      <c r="F39" s="269">
        <f t="shared" si="2"/>
        <v>3.2</v>
      </c>
      <c r="G39" s="270" t="str">
        <f>'生産(実質)'!B39</f>
        <v>10 金融・保険業</v>
      </c>
      <c r="H39" s="266">
        <f>'生産(実質)'!K39</f>
        <v>265628</v>
      </c>
      <c r="I39" s="266">
        <f>'生産(実質)'!L39</f>
        <v>268007</v>
      </c>
      <c r="J39" s="267">
        <f>'生産(実質)'!M39</f>
        <v>293729</v>
      </c>
      <c r="K39" s="268">
        <f t="shared" si="3"/>
        <v>9.6</v>
      </c>
      <c r="L39" s="265" t="str">
        <f>'デフレータ(生産)'!B39</f>
        <v>10 金融・保険業</v>
      </c>
      <c r="M39" s="271">
        <f>'デフレータ(生産)'!K39</f>
        <v>99.3</v>
      </c>
      <c r="N39" s="271">
        <f>'デフレータ(生産)'!L39</f>
        <v>94.7</v>
      </c>
      <c r="O39" s="268">
        <f>'デフレータ(生産)'!M39</f>
        <v>91.3</v>
      </c>
      <c r="R39" s="145"/>
      <c r="S39" s="145"/>
      <c r="T39" s="145"/>
      <c r="U39" s="145"/>
      <c r="V39" s="145"/>
      <c r="W39" s="145"/>
      <c r="X39" s="272" t="str">
        <f>'支出(名目)'!B44</f>
        <v>　 (2) 統計上の不突合</v>
      </c>
      <c r="Y39" s="266">
        <f>'支出(名目)'!K44</f>
        <v>-153870</v>
      </c>
      <c r="Z39" s="266">
        <f>'支出(名目)'!L44</f>
        <v>-3442</v>
      </c>
      <c r="AA39" s="267">
        <f>'支出(名目)'!M44</f>
        <v>-205472</v>
      </c>
      <c r="AB39" s="310" t="s">
        <v>356</v>
      </c>
      <c r="AC39" s="273">
        <f>ROUND(AA39/AA$42*100,1)</f>
        <v>-2.4</v>
      </c>
    </row>
    <row r="40" spans="1:29" ht="14.25" customHeight="1">
      <c r="A40" s="265" t="str">
        <f>'生産(名目)'!B40</f>
        <v>11 不動産業</v>
      </c>
      <c r="B40" s="266">
        <f>'生産(名目)'!K40</f>
        <v>711866</v>
      </c>
      <c r="C40" s="266">
        <f>'生産(名目)'!L40</f>
        <v>705590</v>
      </c>
      <c r="D40" s="267">
        <f>'生産(名目)'!M40</f>
        <v>698635</v>
      </c>
      <c r="E40" s="268">
        <f t="shared" si="1"/>
        <v>-1</v>
      </c>
      <c r="F40" s="269">
        <f t="shared" si="2"/>
        <v>8.1999999999999993</v>
      </c>
      <c r="G40" s="270" t="str">
        <f>'生産(実質)'!B40</f>
        <v>11 不動産業</v>
      </c>
      <c r="H40" s="266">
        <f>'生産(実質)'!K40</f>
        <v>717256</v>
      </c>
      <c r="I40" s="266">
        <f>'生産(実質)'!L40</f>
        <v>706489</v>
      </c>
      <c r="J40" s="267">
        <f>'生産(実質)'!M40</f>
        <v>696869</v>
      </c>
      <c r="K40" s="268">
        <f t="shared" si="3"/>
        <v>-1.4</v>
      </c>
      <c r="L40" s="265" t="str">
        <f>'デフレータ(生産)'!B40</f>
        <v>11 不動産業</v>
      </c>
      <c r="M40" s="271">
        <f>'デフレータ(生産)'!K40</f>
        <v>99.2</v>
      </c>
      <c r="N40" s="271">
        <f>'デフレータ(生産)'!L40</f>
        <v>99.9</v>
      </c>
      <c r="O40" s="268">
        <f>'デフレータ(生産)'!M40</f>
        <v>100.3</v>
      </c>
      <c r="R40" s="145"/>
      <c r="S40" s="147"/>
      <c r="T40" s="147"/>
      <c r="U40" s="147"/>
      <c r="V40" s="149"/>
      <c r="W40" s="150"/>
      <c r="X40" s="272" t="str">
        <f>'支出(名目)'!B45</f>
        <v>　　　　　　　</v>
      </c>
      <c r="Y40" s="132"/>
      <c r="Z40" s="132"/>
      <c r="AA40" s="133"/>
      <c r="AB40" s="134"/>
      <c r="AC40" s="138"/>
    </row>
    <row r="41" spans="1:29" ht="14.25" customHeight="1">
      <c r="A41" s="291" t="str">
        <f>'生産(名目)'!B41</f>
        <v xml:space="preserve">    (1)住宅賃貸業</v>
      </c>
      <c r="B41" s="266">
        <f>'生産(名目)'!K41</f>
        <v>606576</v>
      </c>
      <c r="C41" s="266">
        <f>'生産(名目)'!L41</f>
        <v>603502</v>
      </c>
      <c r="D41" s="267">
        <f>'生産(名目)'!M41</f>
        <v>601926</v>
      </c>
      <c r="E41" s="268">
        <f t="shared" si="1"/>
        <v>-0.3</v>
      </c>
      <c r="F41" s="269">
        <f t="shared" si="2"/>
        <v>7.1</v>
      </c>
      <c r="G41" s="270" t="str">
        <f>'生産(実質)'!B41</f>
        <v xml:space="preserve">    (1)住宅賃貸業</v>
      </c>
      <c r="H41" s="266">
        <f>'生産(実質)'!K41</f>
        <v>618851</v>
      </c>
      <c r="I41" s="266">
        <f>'生産(実質)'!L41</f>
        <v>611847</v>
      </c>
      <c r="J41" s="267">
        <f>'生産(実質)'!M41</f>
        <v>609496</v>
      </c>
      <c r="K41" s="268">
        <f t="shared" si="3"/>
        <v>-0.4</v>
      </c>
      <c r="L41" s="265" t="str">
        <f>'デフレータ(生産)'!B41</f>
        <v xml:space="preserve">    (1)住宅賃貸業</v>
      </c>
      <c r="M41" s="271">
        <f>'デフレータ(生産)'!K41</f>
        <v>98</v>
      </c>
      <c r="N41" s="271">
        <f>'デフレータ(生産)'!L41</f>
        <v>98.6</v>
      </c>
      <c r="O41" s="268">
        <f>'デフレータ(生産)'!M41</f>
        <v>98.8</v>
      </c>
      <c r="R41" s="145"/>
      <c r="S41" s="145"/>
      <c r="T41" s="145"/>
      <c r="U41" s="145"/>
      <c r="V41" s="145"/>
      <c r="W41" s="145"/>
      <c r="X41" s="152"/>
      <c r="Y41" s="153"/>
      <c r="Z41" s="153"/>
      <c r="AA41" s="154"/>
      <c r="AB41" s="155"/>
      <c r="AC41" s="156"/>
    </row>
    <row r="42" spans="1:29" ht="14.25" customHeight="1">
      <c r="A42" s="291" t="str">
        <f>'生産(名目)'!B42</f>
        <v xml:space="preserve">    (2)その他の不動産業</v>
      </c>
      <c r="B42" s="266">
        <f>'生産(名目)'!K42</f>
        <v>105290</v>
      </c>
      <c r="C42" s="266">
        <f>'生産(名目)'!L42</f>
        <v>102088</v>
      </c>
      <c r="D42" s="267">
        <f>'生産(名目)'!M42</f>
        <v>96709</v>
      </c>
      <c r="E42" s="268">
        <f t="shared" si="1"/>
        <v>-5.3</v>
      </c>
      <c r="F42" s="269">
        <f t="shared" si="2"/>
        <v>1.1000000000000001</v>
      </c>
      <c r="G42" s="270" t="str">
        <f>'生産(実質)'!B42</f>
        <v xml:space="preserve">    (2)その他の不動産業</v>
      </c>
      <c r="H42" s="266">
        <f>'生産(実質)'!K42</f>
        <v>98606</v>
      </c>
      <c r="I42" s="266">
        <f>'生産(実質)'!L42</f>
        <v>95027</v>
      </c>
      <c r="J42" s="267">
        <f>'生産(実質)'!M42</f>
        <v>88242</v>
      </c>
      <c r="K42" s="268">
        <f t="shared" si="3"/>
        <v>-7.1</v>
      </c>
      <c r="L42" s="265" t="str">
        <f>'デフレータ(生産)'!B42</f>
        <v xml:space="preserve">    (2)その他の不動産業</v>
      </c>
      <c r="M42" s="271">
        <f>'デフレータ(生産)'!K42</f>
        <v>106.8</v>
      </c>
      <c r="N42" s="271">
        <f>'デフレータ(生産)'!L42</f>
        <v>107.4</v>
      </c>
      <c r="O42" s="268">
        <f>'デフレータ(生産)'!M42</f>
        <v>109.6</v>
      </c>
      <c r="R42" s="145"/>
      <c r="S42" s="145"/>
      <c r="T42" s="145"/>
      <c r="U42" s="145"/>
      <c r="V42" s="145"/>
      <c r="W42" s="145"/>
      <c r="X42" s="274" t="str">
        <f>'支出(名目)'!B47</f>
        <v>　５ 県内総生産（支出側）　（１＋２＋３＋４）　</v>
      </c>
      <c r="Y42" s="289">
        <f>'支出(名目)'!K47</f>
        <v>8182044</v>
      </c>
      <c r="Z42" s="289">
        <f>'支出(名目)'!L47</f>
        <v>8326128</v>
      </c>
      <c r="AA42" s="290">
        <f>'支出(名目)'!M47</f>
        <v>8505160</v>
      </c>
      <c r="AB42" s="292">
        <f t="shared" si="5"/>
        <v>2.2000000000000002</v>
      </c>
      <c r="AC42" s="293">
        <f>ROUND(AA42/AA$42*100,1)</f>
        <v>100</v>
      </c>
    </row>
    <row r="43" spans="1:29" ht="14.25" customHeight="1">
      <c r="A43" s="276" t="str">
        <f>'生産(名目)'!B43</f>
        <v>12 専門・科学技術、業務支援サービス業</v>
      </c>
      <c r="B43" s="266">
        <f>'生産(名目)'!K43</f>
        <v>390368</v>
      </c>
      <c r="C43" s="266">
        <f>'生産(名目)'!L43</f>
        <v>405910</v>
      </c>
      <c r="D43" s="267">
        <f>'生産(名目)'!M43</f>
        <v>415962</v>
      </c>
      <c r="E43" s="268">
        <f t="shared" si="1"/>
        <v>2.5</v>
      </c>
      <c r="F43" s="269">
        <f t="shared" si="2"/>
        <v>4.9000000000000004</v>
      </c>
      <c r="G43" s="277" t="str">
        <f>'生産(実質)'!B43</f>
        <v>12 専門・科学技術、業務支援サービス業</v>
      </c>
      <c r="H43" s="266">
        <f>'生産(実質)'!K43</f>
        <v>371554</v>
      </c>
      <c r="I43" s="266">
        <f>'生産(実質)'!L43</f>
        <v>383323</v>
      </c>
      <c r="J43" s="267">
        <f>'生産(実質)'!M43</f>
        <v>380033</v>
      </c>
      <c r="K43" s="268">
        <f t="shared" si="3"/>
        <v>-0.9</v>
      </c>
      <c r="L43" s="276" t="str">
        <f>'デフレータ(生産)'!B43</f>
        <v>12 専門・科学技術、業務支援サービス業</v>
      </c>
      <c r="M43" s="271">
        <f>'デフレータ(生産)'!K43</f>
        <v>105.1</v>
      </c>
      <c r="N43" s="271">
        <f>'デフレータ(生産)'!L43</f>
        <v>105.9</v>
      </c>
      <c r="O43" s="268">
        <f>'デフレータ(生産)'!M43</f>
        <v>109.5</v>
      </c>
      <c r="R43" s="145"/>
      <c r="S43" s="145"/>
      <c r="T43" s="145"/>
      <c r="U43" s="145"/>
      <c r="V43" s="145"/>
      <c r="W43" s="145"/>
      <c r="X43" s="130"/>
      <c r="Y43" s="139"/>
      <c r="Z43" s="139"/>
      <c r="AA43" s="140"/>
      <c r="AB43" s="144"/>
      <c r="AC43" s="144"/>
    </row>
    <row r="44" spans="1:29" ht="14.25" customHeight="1">
      <c r="A44" s="291" t="str">
        <f>'生産(名目)'!B44</f>
        <v>13 公務</v>
      </c>
      <c r="B44" s="266">
        <f>'生産(名目)'!K44</f>
        <v>430700</v>
      </c>
      <c r="C44" s="266">
        <f>'生産(名目)'!L44</f>
        <v>415650</v>
      </c>
      <c r="D44" s="267">
        <f>'生産(名目)'!M44</f>
        <v>424956</v>
      </c>
      <c r="E44" s="268">
        <f t="shared" si="1"/>
        <v>2.2000000000000002</v>
      </c>
      <c r="F44" s="269">
        <f t="shared" si="2"/>
        <v>5</v>
      </c>
      <c r="G44" s="270" t="str">
        <f>'生産(実質)'!B44</f>
        <v>13 公務</v>
      </c>
      <c r="H44" s="266">
        <f>'生産(実質)'!K44</f>
        <v>419126</v>
      </c>
      <c r="I44" s="266">
        <f>'生産(実質)'!L44</f>
        <v>408096</v>
      </c>
      <c r="J44" s="267">
        <f>'生産(実質)'!M44</f>
        <v>411473</v>
      </c>
      <c r="K44" s="268">
        <f t="shared" si="3"/>
        <v>0.8</v>
      </c>
      <c r="L44" s="265" t="str">
        <f>'デフレータ(生産)'!B44</f>
        <v>13 公務</v>
      </c>
      <c r="M44" s="271">
        <f>'デフレータ(生産)'!K44</f>
        <v>102.8</v>
      </c>
      <c r="N44" s="271">
        <f>'デフレータ(生産)'!L44</f>
        <v>101.9</v>
      </c>
      <c r="O44" s="268">
        <f>'デフレータ(生産)'!M44</f>
        <v>103.3</v>
      </c>
      <c r="R44" s="145"/>
      <c r="S44" s="145"/>
      <c r="T44" s="145"/>
      <c r="U44" s="145"/>
      <c r="V44" s="145"/>
      <c r="W44" s="145"/>
      <c r="X44" s="294" t="str">
        <f>'支出(名目)'!B49</f>
        <v>（参　考）</v>
      </c>
      <c r="Y44" s="153"/>
      <c r="Z44" s="153"/>
      <c r="AA44" s="154"/>
      <c r="AB44" s="158"/>
      <c r="AC44" s="158"/>
    </row>
    <row r="45" spans="1:29" ht="14.25" customHeight="1">
      <c r="A45" s="291" t="str">
        <f>'生産(名目)'!B45</f>
        <v>14 教育</v>
      </c>
      <c r="B45" s="266">
        <f>'生産(名目)'!K45</f>
        <v>268929</v>
      </c>
      <c r="C45" s="266">
        <f>'生産(名目)'!L45</f>
        <v>275980</v>
      </c>
      <c r="D45" s="267">
        <f>'生産(名目)'!M45</f>
        <v>276486</v>
      </c>
      <c r="E45" s="268">
        <f t="shared" si="1"/>
        <v>0.2</v>
      </c>
      <c r="F45" s="269">
        <f t="shared" si="2"/>
        <v>3.3</v>
      </c>
      <c r="G45" s="270" t="str">
        <f>'生産(実質)'!B45</f>
        <v>14 教育</v>
      </c>
      <c r="H45" s="266">
        <f>'生産(実質)'!K45</f>
        <v>265322</v>
      </c>
      <c r="I45" s="266">
        <f>'生産(実質)'!L45</f>
        <v>273198</v>
      </c>
      <c r="J45" s="267">
        <f>'生産(実質)'!M45</f>
        <v>269894</v>
      </c>
      <c r="K45" s="268">
        <f t="shared" si="3"/>
        <v>-1.2</v>
      </c>
      <c r="L45" s="265" t="str">
        <f>'デフレータ(生産)'!B45</f>
        <v>14 教育</v>
      </c>
      <c r="M45" s="271">
        <f>'デフレータ(生産)'!K45</f>
        <v>101.4</v>
      </c>
      <c r="N45" s="271">
        <f>'デフレータ(生産)'!L45</f>
        <v>101</v>
      </c>
      <c r="O45" s="268">
        <f>'デフレータ(生産)'!M45</f>
        <v>102.4</v>
      </c>
      <c r="R45" s="145"/>
      <c r="S45" s="145"/>
      <c r="T45" s="145"/>
      <c r="U45" s="145"/>
      <c r="V45" s="145"/>
      <c r="W45" s="145"/>
      <c r="X45" s="272" t="str">
        <f>'支出(名目)'!B50</f>
        <v>　域外からの要素所得（純）</v>
      </c>
      <c r="Y45" s="289">
        <f>'支出(名目)'!K50</f>
        <v>355629</v>
      </c>
      <c r="Z45" s="289">
        <f>'支出(名目)'!L50</f>
        <v>267640</v>
      </c>
      <c r="AA45" s="290">
        <f>'支出(名目)'!M50</f>
        <v>435951</v>
      </c>
      <c r="AB45" s="292">
        <f t="shared" si="5"/>
        <v>62.9</v>
      </c>
      <c r="AC45" s="293">
        <f>ROUND(AA45/AA$42*100,1)</f>
        <v>5.0999999999999996</v>
      </c>
    </row>
    <row r="46" spans="1:29" ht="14.25" customHeight="1">
      <c r="A46" s="291" t="str">
        <f>'生産(名目)'!B46</f>
        <v>15 保健衛生・社会事業</v>
      </c>
      <c r="B46" s="266">
        <f>'生産(名目)'!K46</f>
        <v>591397</v>
      </c>
      <c r="C46" s="266">
        <f>'生産(名目)'!L46</f>
        <v>588605</v>
      </c>
      <c r="D46" s="267">
        <f>'生産(名目)'!M46</f>
        <v>606189</v>
      </c>
      <c r="E46" s="268">
        <f t="shared" si="1"/>
        <v>3</v>
      </c>
      <c r="F46" s="269">
        <f t="shared" si="2"/>
        <v>7.1</v>
      </c>
      <c r="G46" s="270" t="str">
        <f>'生産(実質)'!B46</f>
        <v>15 保健衛生・社会事業</v>
      </c>
      <c r="H46" s="266">
        <f>'生産(実質)'!K46</f>
        <v>586899</v>
      </c>
      <c r="I46" s="266">
        <f>'生産(実質)'!L46</f>
        <v>582474</v>
      </c>
      <c r="J46" s="267">
        <f>'生産(実質)'!M46</f>
        <v>606242</v>
      </c>
      <c r="K46" s="268">
        <f t="shared" si="3"/>
        <v>4.0999999999999996</v>
      </c>
      <c r="L46" s="265" t="str">
        <f>'デフレータ(生産)'!B46</f>
        <v>15 保健衛生・社会事業</v>
      </c>
      <c r="M46" s="271">
        <f>'デフレータ(生産)'!K46</f>
        <v>100.8</v>
      </c>
      <c r="N46" s="271">
        <f>'デフレータ(生産)'!L46</f>
        <v>101.1</v>
      </c>
      <c r="O46" s="268">
        <f>'デフレータ(生産)'!M46</f>
        <v>100</v>
      </c>
      <c r="R46" s="145"/>
      <c r="S46" s="145"/>
      <c r="T46" s="145"/>
      <c r="U46" s="145"/>
      <c r="V46" s="145"/>
      <c r="W46" s="145"/>
      <c r="X46" s="137"/>
      <c r="Y46" s="147"/>
      <c r="Z46" s="147"/>
      <c r="AA46" s="148"/>
      <c r="AB46" s="159"/>
      <c r="AC46" s="159"/>
    </row>
    <row r="47" spans="1:29" ht="14.25" customHeight="1">
      <c r="A47" s="291" t="str">
        <f>'生産(名目)'!B47</f>
        <v>16 その他のサービス</v>
      </c>
      <c r="B47" s="266">
        <f>'生産(名目)'!K47</f>
        <v>328903</v>
      </c>
      <c r="C47" s="266">
        <f>'生産(名目)'!L47</f>
        <v>298840</v>
      </c>
      <c r="D47" s="267">
        <f>'生産(名目)'!M47</f>
        <v>302045</v>
      </c>
      <c r="E47" s="268">
        <f t="shared" si="1"/>
        <v>1.1000000000000001</v>
      </c>
      <c r="F47" s="269">
        <f t="shared" si="2"/>
        <v>3.6</v>
      </c>
      <c r="G47" s="270" t="str">
        <f>'生産(実質)'!B47</f>
        <v>16 その他のサービス</v>
      </c>
      <c r="H47" s="266">
        <f>'生産(実質)'!K47</f>
        <v>321710</v>
      </c>
      <c r="I47" s="266">
        <f>'生産(実質)'!L47</f>
        <v>288667</v>
      </c>
      <c r="J47" s="267">
        <f>'生産(実質)'!M47</f>
        <v>287576</v>
      </c>
      <c r="K47" s="268">
        <f t="shared" si="3"/>
        <v>-0.4</v>
      </c>
      <c r="L47" s="265" t="str">
        <f>'デフレータ(生産)'!B47</f>
        <v>16 その他のサービス</v>
      </c>
      <c r="M47" s="271">
        <f>'デフレータ(生産)'!K47</f>
        <v>102.2</v>
      </c>
      <c r="N47" s="271">
        <f>'デフレータ(生産)'!L47</f>
        <v>103.5</v>
      </c>
      <c r="O47" s="268">
        <f>'デフレータ(生産)'!M47</f>
        <v>105</v>
      </c>
      <c r="X47" s="272" t="str">
        <f>'支出(名目)'!B53</f>
        <v>　県民総所得（市場価格表示）</v>
      </c>
      <c r="Y47" s="289">
        <f>'支出(名目)'!K53</f>
        <v>8537673</v>
      </c>
      <c r="Z47" s="289">
        <f>'支出(名目)'!L53</f>
        <v>8593768</v>
      </c>
      <c r="AA47" s="290">
        <f>'支出(名目)'!M53</f>
        <v>8941111</v>
      </c>
      <c r="AB47" s="292">
        <f t="shared" si="5"/>
        <v>4</v>
      </c>
      <c r="AC47" s="293">
        <f>ROUND(AA47/AA$42*100,1)</f>
        <v>105.1</v>
      </c>
    </row>
    <row r="48" spans="1:29" ht="14.25" customHeight="1">
      <c r="A48" s="151"/>
      <c r="H48" s="160"/>
      <c r="M48" s="160"/>
      <c r="X48" s="124"/>
      <c r="Y48" s="131"/>
      <c r="Z48" s="131"/>
      <c r="AA48" s="144"/>
      <c r="AB48" s="144"/>
      <c r="AC48" s="144"/>
    </row>
    <row r="49" spans="1:29" ht="14.25" customHeight="1">
      <c r="A49" s="161"/>
      <c r="B49" s="162"/>
      <c r="C49" s="162"/>
      <c r="D49" s="162"/>
      <c r="E49" s="162"/>
      <c r="F49" s="162"/>
      <c r="G49" s="162"/>
      <c r="H49" s="163"/>
      <c r="I49" s="162"/>
      <c r="J49" s="162"/>
      <c r="K49" s="162"/>
      <c r="L49" s="164"/>
      <c r="M49" s="162"/>
      <c r="N49" s="162"/>
      <c r="O49" s="162"/>
      <c r="X49" s="295" t="str">
        <f>'支出(名目)'!B54</f>
        <v>（注）1  「中央政府等」は、中央政府と全国社会保障基金である。</v>
      </c>
      <c r="Y49" s="145"/>
      <c r="Z49" s="145"/>
      <c r="AA49" s="159"/>
      <c r="AB49" s="159"/>
      <c r="AC49" s="159"/>
    </row>
    <row r="50" spans="1:29" ht="14.25" customHeight="1">
      <c r="A50" s="296" t="str">
        <f>'生産(名目)'!B50</f>
        <v>17 小計
（1+2+3+4+5+6+7+8+9+10+11+12+13+14+15+16）</v>
      </c>
      <c r="B50" s="289">
        <f>'生産(名目)'!K50</f>
        <v>8143013</v>
      </c>
      <c r="C50" s="289">
        <f>'生産(名目)'!L50</f>
        <v>8287939</v>
      </c>
      <c r="D50" s="290">
        <f>'生産(名目)'!M50</f>
        <v>8439548</v>
      </c>
      <c r="E50" s="268">
        <f t="shared" ref="E50" si="11">ROUND((D50-C50)/ABS(C50)*100,1)</f>
        <v>1.8</v>
      </c>
      <c r="F50" s="297">
        <f>ROUND(D50/D$57*100,1)</f>
        <v>99.2</v>
      </c>
      <c r="G50" s="270" t="str">
        <f>'生産(実質)'!B50</f>
        <v>17 小計</v>
      </c>
      <c r="H50" s="289">
        <f>'生産(実質)'!K50</f>
        <v>8289186</v>
      </c>
      <c r="I50" s="289">
        <f>'生産(実質)'!L50</f>
        <v>8353707</v>
      </c>
      <c r="J50" s="290">
        <f>'生産(実質)'!M50</f>
        <v>8735327</v>
      </c>
      <c r="K50" s="268">
        <f t="shared" ref="K50" si="12">ROUND((J50-I50)/ABS(I50)*100,1)</f>
        <v>4.5999999999999996</v>
      </c>
      <c r="L50" s="265" t="str">
        <f>'デフレータ(生産)'!B50</f>
        <v>17 小計</v>
      </c>
      <c r="M50" s="298">
        <f>'デフレータ(生産)'!K50</f>
        <v>98.2</v>
      </c>
      <c r="N50" s="298">
        <f>'デフレータ(生産)'!L50</f>
        <v>99.2</v>
      </c>
      <c r="O50" s="292">
        <f>'デフレータ(生産)'!M50</f>
        <v>96.6</v>
      </c>
      <c r="X50" s="295" t="str">
        <f>'支出(名目)'!B55</f>
        <v>（注）2  「地方政府等」は、地方政府と地方社会保障基金である。</v>
      </c>
    </row>
    <row r="51" spans="1:29" ht="14.25" customHeight="1">
      <c r="A51" s="165"/>
      <c r="B51" s="132"/>
      <c r="C51" s="132"/>
      <c r="D51" s="133"/>
      <c r="E51" s="134"/>
      <c r="F51" s="146"/>
      <c r="G51" s="124"/>
      <c r="H51" s="131"/>
      <c r="I51" s="131"/>
      <c r="J51" s="144"/>
      <c r="K51" s="144"/>
      <c r="L51" s="124"/>
      <c r="M51" s="166"/>
      <c r="N51" s="166"/>
      <c r="O51" s="141"/>
    </row>
    <row r="52" spans="1:29" ht="14.25" customHeight="1">
      <c r="A52" s="112"/>
      <c r="B52" s="153"/>
      <c r="C52" s="153"/>
      <c r="D52" s="154"/>
      <c r="E52" s="155"/>
      <c r="F52" s="158"/>
      <c r="G52" s="112"/>
      <c r="J52" s="146"/>
      <c r="K52" s="146"/>
      <c r="L52" s="112"/>
      <c r="M52" s="136"/>
      <c r="N52" s="136"/>
      <c r="O52" s="134"/>
    </row>
    <row r="53" spans="1:29" ht="14.25" customHeight="1">
      <c r="A53" s="291" t="str">
        <f>'生産(名目)'!B53</f>
        <v>18 輸入品に課される税・関税</v>
      </c>
      <c r="B53" s="289">
        <f>'生産(名目)'!K53</f>
        <v>141901</v>
      </c>
      <c r="C53" s="289">
        <f>'生産(名目)'!L53</f>
        <v>147336</v>
      </c>
      <c r="D53" s="290">
        <f>'生産(名目)'!M53</f>
        <v>174979</v>
      </c>
      <c r="E53" s="268">
        <f t="shared" ref="E53" si="13">ROUND((D53-C53)/ABS(C53)*100,1)</f>
        <v>18.8</v>
      </c>
      <c r="F53" s="297">
        <f>ROUND(D53/D$57*100,1)</f>
        <v>2.1</v>
      </c>
      <c r="G53" s="299" t="str">
        <f>'生産(実質)'!B53</f>
        <v>18 輸入品に課される税・関税</v>
      </c>
      <c r="H53" s="266">
        <f>'生産(実質)'!K53</f>
        <v>141711</v>
      </c>
      <c r="I53" s="266">
        <f>'生産(実質)'!L53</f>
        <v>146827</v>
      </c>
      <c r="J53" s="267">
        <f>'生産(実質)'!M53</f>
        <v>139446</v>
      </c>
      <c r="K53" s="268">
        <f>ROUND((J53-I53)/ABS(I53)*100,1)</f>
        <v>-5</v>
      </c>
      <c r="L53" s="265" t="str">
        <f>'デフレータ(生産)'!B53</f>
        <v>18 輸入品に課される税・関税</v>
      </c>
      <c r="M53" s="271">
        <f>'デフレータ(生産)'!K53</f>
        <v>100.1</v>
      </c>
      <c r="N53" s="271">
        <f>'デフレータ(生産)'!L53</f>
        <v>100.3</v>
      </c>
      <c r="O53" s="268">
        <f>'デフレータ(生産)'!M53</f>
        <v>125.5</v>
      </c>
    </row>
    <row r="54" spans="1:29" ht="14.25" customHeight="1">
      <c r="A54" s="291" t="str">
        <f>'生産(名目)'!B54</f>
        <v>19 (控除)総資本形成に係る消費税</v>
      </c>
      <c r="B54" s="266">
        <f>'生産(名目)'!K54</f>
        <v>102870</v>
      </c>
      <c r="C54" s="266">
        <f>'生産(名目)'!L54</f>
        <v>109147</v>
      </c>
      <c r="D54" s="267">
        <f>'生産(名目)'!M54</f>
        <v>109367</v>
      </c>
      <c r="E54" s="268">
        <f t="shared" ref="E54" si="14">ROUND((D54-C54)/ABS(C54)*100,1)</f>
        <v>0.2</v>
      </c>
      <c r="F54" s="297">
        <f>ROUND(D54/D$57*100,1)</f>
        <v>1.3</v>
      </c>
      <c r="G54" s="299" t="str">
        <f>'生産(実質)'!B54</f>
        <v>19 (控除)総資本形成に係る消費税</v>
      </c>
      <c r="H54" s="266">
        <f>'生産(実質)'!K54</f>
        <v>92570</v>
      </c>
      <c r="I54" s="266">
        <f>'生産(実質)'!L54</f>
        <v>84120</v>
      </c>
      <c r="J54" s="267">
        <f>'生産(実質)'!M54</f>
        <v>83156</v>
      </c>
      <c r="K54" s="268">
        <f>ROUND((J54-I54)/ABS(I54)*100,1)</f>
        <v>-1.1000000000000001</v>
      </c>
      <c r="L54" s="265" t="str">
        <f>'デフレータ(生産)'!B54</f>
        <v>19 (控除)総資本形成に係る消費税</v>
      </c>
      <c r="M54" s="271">
        <f>'デフレータ(生産)'!K54</f>
        <v>111.1</v>
      </c>
      <c r="N54" s="271">
        <f>'デフレータ(生産)'!L54</f>
        <v>129.80000000000001</v>
      </c>
      <c r="O54" s="268">
        <f>'デフレータ(生産)'!M54</f>
        <v>131.5</v>
      </c>
    </row>
    <row r="55" spans="1:29" ht="14.25" customHeight="1">
      <c r="A55" s="112"/>
      <c r="B55" s="147"/>
      <c r="C55" s="147"/>
      <c r="D55" s="133"/>
      <c r="E55" s="141"/>
      <c r="F55" s="144"/>
      <c r="G55" s="124"/>
      <c r="H55" s="139"/>
      <c r="I55" s="139"/>
      <c r="J55" s="140"/>
      <c r="K55" s="144"/>
      <c r="L55" s="124"/>
      <c r="M55" s="166"/>
      <c r="N55" s="166"/>
      <c r="O55" s="141"/>
    </row>
    <row r="56" spans="1:29" ht="14.25" customHeight="1">
      <c r="A56" s="164"/>
      <c r="B56" s="153"/>
      <c r="C56" s="153"/>
      <c r="D56" s="154"/>
      <c r="E56" s="155"/>
      <c r="F56" s="158"/>
      <c r="G56" s="112"/>
      <c r="J56" s="146"/>
      <c r="K56" s="146"/>
      <c r="L56" s="112"/>
      <c r="M56" s="136"/>
      <c r="N56" s="136"/>
      <c r="O56" s="134"/>
    </row>
    <row r="57" spans="1:29" ht="14.25" customHeight="1">
      <c r="A57" s="291" t="str">
        <f>'生産(名目)'!B57</f>
        <v>20 県内総生産（17+18-19）</v>
      </c>
      <c r="B57" s="266">
        <f>'生産(名目)'!K57</f>
        <v>8182044</v>
      </c>
      <c r="C57" s="266">
        <f>'生産(名目)'!L57</f>
        <v>8326128</v>
      </c>
      <c r="D57" s="267">
        <f>'生産(名目)'!M57</f>
        <v>8505160</v>
      </c>
      <c r="E57" s="268">
        <f t="shared" ref="E57" si="15">ROUND((D57-C57)/ABS(C57)*100,1)</f>
        <v>2.2000000000000002</v>
      </c>
      <c r="F57" s="297">
        <f>ROUND(D57/D$57*100,1)</f>
        <v>100</v>
      </c>
      <c r="G57" s="299" t="str">
        <f>'生産(実質)'!B57</f>
        <v>20 県内総生産</v>
      </c>
      <c r="H57" s="266">
        <f>'生産(実質)'!K57</f>
        <v>8339054</v>
      </c>
      <c r="I57" s="266">
        <f>'生産(実質)'!L57</f>
        <v>8418444</v>
      </c>
      <c r="J57" s="267">
        <f>'生産(実質)'!M57</f>
        <v>8795033</v>
      </c>
      <c r="K57" s="268">
        <f>ROUND((J57-I57)/ABS(I57)*100,1)</f>
        <v>4.5</v>
      </c>
      <c r="L57" s="265" t="str">
        <f>'デフレータ(生産)'!B57</f>
        <v>20 県内総生産</v>
      </c>
      <c r="M57" s="271">
        <f>'デフレータ(生産)'!K57</f>
        <v>98.1</v>
      </c>
      <c r="N57" s="271">
        <f>'デフレータ(生産)'!L57</f>
        <v>98.9</v>
      </c>
      <c r="O57" s="268">
        <f>'デフレータ(生産)'!M57</f>
        <v>96.7</v>
      </c>
      <c r="X57" s="118"/>
    </row>
    <row r="58" spans="1:29" ht="14.25" customHeight="1">
      <c r="A58" s="124"/>
      <c r="B58" s="147"/>
      <c r="C58" s="147"/>
      <c r="D58" s="133"/>
      <c r="E58" s="157"/>
      <c r="F58" s="159"/>
      <c r="G58" s="300" t="str">
        <f>'生産(実質)'!B60</f>
        <v>21　開　差（20-17-18+19）</v>
      </c>
      <c r="H58" s="280">
        <f>'生産(実質)'!K60</f>
        <v>727</v>
      </c>
      <c r="I58" s="280">
        <f>'生産(実質)'!L60</f>
        <v>2030</v>
      </c>
      <c r="J58" s="281">
        <f>'生産(実質)'!M60</f>
        <v>3416</v>
      </c>
      <c r="K58" s="144"/>
      <c r="L58" s="124"/>
      <c r="M58" s="166"/>
      <c r="N58" s="166"/>
      <c r="O58" s="141"/>
    </row>
    <row r="59" spans="1:29" ht="14.25" customHeight="1">
      <c r="A59" s="291" t="str">
        <f>'生産(名目)'!B59</f>
        <v xml:space="preserve"> （参　考）</v>
      </c>
      <c r="B59" s="167"/>
      <c r="C59" s="153"/>
      <c r="D59" s="154"/>
      <c r="E59" s="155"/>
      <c r="F59" s="158"/>
      <c r="G59" s="265" t="s">
        <v>326</v>
      </c>
      <c r="J59" s="146"/>
      <c r="K59" s="146"/>
      <c r="L59" s="265" t="str">
        <f>'デフレータ(生産)'!B59</f>
        <v xml:space="preserve"> （参　考）</v>
      </c>
      <c r="M59" s="136"/>
      <c r="N59" s="136"/>
      <c r="O59" s="134"/>
    </row>
    <row r="60" spans="1:29" ht="14.25" customHeight="1">
      <c r="A60" s="291" t="str">
        <f>'生産(名目)'!B60</f>
        <v>　第１次産業</v>
      </c>
      <c r="B60" s="266">
        <f>'生産(名目)'!K60</f>
        <v>78751</v>
      </c>
      <c r="C60" s="289">
        <f>'生産(名目)'!L60</f>
        <v>70925</v>
      </c>
      <c r="D60" s="290">
        <f>'生産(名目)'!M60</f>
        <v>71490</v>
      </c>
      <c r="E60" s="268">
        <f>ROUND((D60-C60)/ABS(C60)*100,1)</f>
        <v>0.8</v>
      </c>
      <c r="F60" s="269">
        <f>ROUND(D60/D$57*100,1)</f>
        <v>0.8</v>
      </c>
      <c r="G60" s="299" t="str">
        <f>'生産(実質)'!B63</f>
        <v>　第１次産業</v>
      </c>
      <c r="H60" s="266">
        <f>'生産(実質)'!K63</f>
        <v>67366</v>
      </c>
      <c r="I60" s="266">
        <f>'生産(実質)'!L63</f>
        <v>57324</v>
      </c>
      <c r="J60" s="267">
        <f>'生産(実質)'!M63</f>
        <v>64722</v>
      </c>
      <c r="K60" s="268">
        <f>ROUND((J60-I60)/ABS(I60)*100,1)</f>
        <v>12.9</v>
      </c>
      <c r="L60" s="265" t="str">
        <f>'デフレータ(生産)'!B60</f>
        <v>　第１次産業</v>
      </c>
      <c r="M60" s="271">
        <f>'デフレータ(生産)'!K60</f>
        <v>116.9</v>
      </c>
      <c r="N60" s="271">
        <f>'デフレータ(生産)'!L60</f>
        <v>123.7</v>
      </c>
      <c r="O60" s="268">
        <f>'デフレータ(生産)'!M60</f>
        <v>110.5</v>
      </c>
    </row>
    <row r="61" spans="1:29" ht="14.25" customHeight="1">
      <c r="A61" s="291" t="str">
        <f>'生産(名目)'!B61</f>
        <v>　第２次産業</v>
      </c>
      <c r="B61" s="266">
        <f>'生産(名目)'!K61</f>
        <v>3299047</v>
      </c>
      <c r="C61" s="289">
        <f>'生産(名目)'!L61</f>
        <v>3706451</v>
      </c>
      <c r="D61" s="290">
        <f>'生産(名目)'!M61</f>
        <v>3851411</v>
      </c>
      <c r="E61" s="268">
        <f>ROUND((D61-C61)/ABS(C61)*100,1)</f>
        <v>3.9</v>
      </c>
      <c r="F61" s="269">
        <f>ROUND(D61/D$57*100,1)</f>
        <v>45.3</v>
      </c>
      <c r="G61" s="299" t="str">
        <f>'生産(実質)'!B64</f>
        <v>　第２次産業</v>
      </c>
      <c r="H61" s="266">
        <f>'生産(実質)'!K64</f>
        <v>3536639</v>
      </c>
      <c r="I61" s="266">
        <f>'生産(実質)'!L64</f>
        <v>3932394</v>
      </c>
      <c r="J61" s="267">
        <f>'生産(実質)'!M64</f>
        <v>4312673</v>
      </c>
      <c r="K61" s="268">
        <f>ROUND((J61-I61)/ABS(I61)*100,1)</f>
        <v>9.6999999999999993</v>
      </c>
      <c r="L61" s="265" t="str">
        <f>'デフレータ(生産)'!B61</f>
        <v>　第２次産業</v>
      </c>
      <c r="M61" s="271">
        <f>'デフレータ(生産)'!K61</f>
        <v>93.3</v>
      </c>
      <c r="N61" s="271">
        <f>'デフレータ(生産)'!L61</f>
        <v>94.3</v>
      </c>
      <c r="O61" s="268">
        <f>'デフレータ(生産)'!M61</f>
        <v>89.3</v>
      </c>
    </row>
    <row r="62" spans="1:29">
      <c r="A62" s="301" t="str">
        <f>'生産(名目)'!B62</f>
        <v>　第３次産業</v>
      </c>
      <c r="B62" s="280">
        <f>'生産(名目)'!K62</f>
        <v>4765215</v>
      </c>
      <c r="C62" s="280">
        <f>'生産(名目)'!L62</f>
        <v>4510563</v>
      </c>
      <c r="D62" s="281">
        <f>'生産(名目)'!M62</f>
        <v>4516647</v>
      </c>
      <c r="E62" s="282">
        <f>ROUND((D62-C62)/ABS(C62)*100,1)</f>
        <v>0.1</v>
      </c>
      <c r="F62" s="283">
        <f>ROUND(D62/D$57*100,1)</f>
        <v>53.1</v>
      </c>
      <c r="G62" s="300" t="str">
        <f>'生産(実質)'!B65</f>
        <v>　第３次産業</v>
      </c>
      <c r="H62" s="280">
        <f>'生産(実質)'!K65</f>
        <v>4670468</v>
      </c>
      <c r="I62" s="280">
        <f>'生産(実質)'!L65</f>
        <v>4382270</v>
      </c>
      <c r="J62" s="281">
        <f>'生産(実質)'!M65</f>
        <v>4392988</v>
      </c>
      <c r="K62" s="282">
        <f>ROUND((J62-I62)/ABS(I62)*100,1)</f>
        <v>0.2</v>
      </c>
      <c r="L62" s="279" t="str">
        <f>'デフレータ(生産)'!B62</f>
        <v>　第３次産業</v>
      </c>
      <c r="M62" s="302">
        <f>'デフレータ(生産)'!K62</f>
        <v>102</v>
      </c>
      <c r="N62" s="302">
        <f>'デフレータ(生産)'!L62</f>
        <v>102.9</v>
      </c>
      <c r="O62" s="282">
        <f>'デフレータ(生産)'!M62</f>
        <v>102.8</v>
      </c>
    </row>
    <row r="63" spans="1:29">
      <c r="G63" s="303" t="s">
        <v>325</v>
      </c>
    </row>
  </sheetData>
  <phoneticPr fontId="31"/>
  <pageMargins left="0.7" right="0.7" top="0.75" bottom="0.75" header="0.3" footer="0.3"/>
  <pageSetup paperSize="9" scale="88" orientation="portrait" r:id="rId1"/>
  <colBreaks count="3" manualBreakCount="3">
    <brk id="6" max="1048575" man="1"/>
    <brk id="11" max="1048575" man="1"/>
    <brk id="17"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生産(名目)</vt:lpstr>
      <vt:lpstr>生産(実質)</vt:lpstr>
      <vt:lpstr>デフレータ(生産)</vt:lpstr>
      <vt:lpstr>分配</vt:lpstr>
      <vt:lpstr>支出(名目)</vt:lpstr>
      <vt:lpstr>支出(実質)</vt:lpstr>
      <vt:lpstr>デフレーター(支出)</vt:lpstr>
      <vt:lpstr>概要版</vt:lpstr>
      <vt:lpstr>'デフレータ(生産)'!Print_Area</vt:lpstr>
      <vt:lpstr>'デフレーター(支出)'!Print_Area</vt:lpstr>
      <vt:lpstr>概要版!Print_Area</vt:lpstr>
      <vt:lpstr>'支出(実質)'!Print_Area</vt:lpstr>
      <vt:lpstr>'支出(名目)'!Print_Area</vt:lpstr>
      <vt:lpstr>'生産(実質)'!Print_Area</vt:lpstr>
      <vt:lpstr>'生産(名目)'!Print_Area</vt:lpstr>
      <vt:lpstr>分配!Print_Area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