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ml.chart+xml" PartName="/xl/charts/chart7.xml"/>
  <Override ContentType="application/vnd.openxmlformats-officedocument.drawingml.chart+xml" PartName="/xl/charts/chart8.xml"/>
  <Override ContentType="application/vnd.openxmlformats-officedocument.drawingml.chart+xml" PartName="/xl/charts/chart9.xml"/>
  <Override ContentType="application/vnd.openxmlformats-officedocument.drawingml.chart+xml" PartName="/xl/charts/chart10.xml"/>
  <Override ContentType="application/vnd.openxmlformats-officedocument.drawingml.chart+xml" PartName="/xl/charts/chart11.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210078\e財政第２班\22_公営企業決算\R04公営企業決算統計\11_経営比較\経営比較分析表\10_HP公開用\14_伊賀市\"/>
    </mc:Choice>
  </mc:AlternateContent>
  <workbookProtection workbookAlgorithmName="SHA-512" workbookHashValue="wPVNe2FrSk7CMbVZxOXhKb0PwxKTo/fEdDXMBw9hb0nFQr18vGsW8JWKdlQSvrkv55xk9FNULVTSiQgOtjZTpw==" workbookSaltValue="83x/qKTC7V7w6Cd1osfOvw==" workbookSpinCount="100000" lockStructure="1"/>
  <bookViews>
    <workbookView xWindow="0" yWindow="0" windowWidth="15360" windowHeight="7632"/>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<sst xmlns="http://schemas.openxmlformats.org/spreadsheetml/2006/main" count="228" uniqueCount="114">
  <si>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</si>
  <si>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</si>
  <si>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</si>
  <si>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</si>
  <si>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</si>
  <si>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</si>
  <si>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</si>
  <si>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</si>
  <si>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</si>
  <si>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</si>
  <si>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</si>
  <si>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</si>
  <si>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</si>
  <si>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</si>
  <si>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</si>
  <si>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</si>
  <si>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</si>
  <si>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</si>
  <si>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</si>
  <si>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</si>
  <si>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</si>
  <si>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</si>
  <si>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</si>
  <si>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</si>
  <si>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</si>
  <si>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</si>
  <si>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</si>
  <si>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</si>
  <si>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</si>
  <si>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</si>
  <si>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</si>
  <si>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</si>
  <si>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</si>
  <si>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</si>
  <si>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</si>
  <si>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</si>
  <si>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</si>
  <si>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</si>
  <si>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</si>
  <si>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</si>
  <si>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</si>
  <si>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</si>
  <si>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</si>
  <si>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</si>
  <si>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</si>
  <si>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</si>
  <si>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</si>
  <si>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</si>
  <si>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</si>
  <si>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</si>
  <si>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</si>
  <si>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</si>
  <si>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</si>
  <si>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</si>
  <si>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</si>
  <si>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</si>
  <si>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</si>
  <si>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</si>
  <si>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</si>
  <si>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</si>
  <si>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</si>
  <si>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</si>
  <si>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</si>
  <si>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</si>
  <si>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</si>
  <si>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</si>
  <si>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</si>
  <si>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</si>
  <si>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</si>
  <si>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</si>
  <si>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</si>
  <si>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</si>
  <si>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</si>
  <si>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</si>
  <si>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</si>
  <si>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</si>
  <si>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</si>
  <si>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</si>
  <si>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</si>
  <si>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</si>
  <si>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</si>
  <si>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</si>
  <si>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</si>
  <si>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</si>
  <si>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</si>
  <si>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</si>
  <si>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</si>
  <si>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</si>
  <si>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</si>
  <si>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</si>
  <si>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</si>
  <si>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</si>
  <si>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</si>
  <si>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伊賀市</t>
  </si>
  <si>
    <t>法適用</t>
  </si>
  <si>
    <t>水道事業</t>
  </si>
  <si>
    <t>末端給水事業</t>
  </si>
  <si>
    <t>A4</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</si>
  <si>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</si>
  <si>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</si>
  <si>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</si>
  <si>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</si>
  <si>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</si>
  <si>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</si>
  <si>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</si>
  <si>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</si>
  <si>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</si>
  <si>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</si>
  <si>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</si>
  <si>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</si>
  <si>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</si>
  <si>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①経常収支比率、累積欠損金比率、料金回収率
　引き続き経常収支比率、料金回収率ともに100％以上を維持している。累積欠損金も発生していないことから、収益性は良好であると考えられる。
②企業債残高対給水収益比率
　基幹的施設であるゆめが丘浄水場への先行投資等により類似団体と比較して高い水準となっており、施設の老朽化に伴い今後も支出は増加が見込まれる一方で給水人口は減少傾向にあり、水道料金の見直しも検討する必要がある。
③給水原価
　給水人口の減少等に伴い有収水量の減少傾向が続いていることや、広い市域で多くの施設を保有、維持管理していることから、類似団体と比較して高い水準で推移しているため、施設運用の効率化による維持管理費の抑制等の取り組みを進めていく必要がある。
④有収率
　類似団体と比較しても低い水準を示していることに加え、老朽管路の漏水が多発したことにより有収率が低下した。効果的な調査による漏水箇所の早期発見や効率的な配水系統の確立等、抜本的な対策が必要である。</t>
    <rPh sb="152" eb="154">
      <t>シセツ</t>
    </rPh>
    <rPh sb="155" eb="158">
      <t>ロウキュウカ</t>
    </rPh>
    <rPh sb="159" eb="160">
      <t>トモナ</t>
    </rPh>
    <rPh sb="161" eb="163">
      <t>コンゴ</t>
    </rPh>
    <rPh sb="164" eb="166">
      <t>シシュツ</t>
    </rPh>
    <rPh sb="167" eb="169">
      <t>ゾウカ</t>
    </rPh>
    <rPh sb="170" eb="172">
      <t>ミコ</t>
    </rPh>
    <rPh sb="175" eb="177">
      <t>イッポウ</t>
    </rPh>
    <rPh sb="178" eb="180">
      <t>キュウスイ</t>
    </rPh>
    <rPh sb="180" eb="182">
      <t>ジンコウ</t>
    </rPh>
    <rPh sb="183" eb="185">
      <t>ゲンショウ</t>
    </rPh>
    <rPh sb="185" eb="187">
      <t>ケイコウ</t>
    </rPh>
    <rPh sb="191" eb="193">
      <t>スイドウ</t>
    </rPh>
    <rPh sb="193" eb="195">
      <t>リョウキン</t>
    </rPh>
    <rPh sb="196" eb="198">
      <t>ミナオ</t>
    </rPh>
    <rPh sb="200" eb="202">
      <t>ケントウ</t>
    </rPh>
    <rPh sb="204" eb="206">
      <t>ヒツヨウ</t>
    </rPh>
    <rPh sb="344" eb="346">
      <t>ルイジ</t>
    </rPh>
    <rPh sb="346" eb="348">
      <t>ダンタイ</t>
    </rPh>
    <rPh sb="349" eb="351">
      <t>ヒカク</t>
    </rPh>
    <rPh sb="354" eb="355">
      <t>ヒク</t>
    </rPh>
    <rPh sb="356" eb="358">
      <t>スイジュン</t>
    </rPh>
    <rPh sb="359" eb="360">
      <t>シメ</t>
    </rPh>
    <rPh sb="367" eb="368">
      <t>クワ</t>
    </rPh>
    <rPh sb="370" eb="372">
      <t>ロウキュウ</t>
    </rPh>
    <rPh sb="378" eb="380">
      <t>タハツ</t>
    </rPh>
    <rPh sb="387" eb="390">
      <t>ユウシュウリツ</t>
    </rPh>
    <rPh sb="391" eb="393">
      <t>テイカ</t>
    </rPh>
    <rPh sb="410" eb="412">
      <t>ソウキ</t>
    </rPh>
    <rPh sb="412" eb="414">
      <t>ハッケン</t>
    </rPh>
    <phoneticPr fontId="4"/>
  </si>
  <si>
    <t>　基幹的施設であるゆめが丘浄水場は運転開始から14年を経過し、資産の老朽化度合を示す有形固定資産減価償却率は類似団体の平均値に近づきつつある。
　また、個々の浄水施設等についても、老朽化が進んでいるものや小規模で非効率なものが多いことから、年次計画に基づき、こうした施設の廃止・統合による施設運用の効率化を進めているところであり、今後も引き続き施設の統廃合や給水需要に見合った規模・能力への改修等の取り組みを進めていく必要がある。
　管路については保有延長が長いこともあり、類似団体と比較しても更新率が低い値で推移しているため、より正確な管路情報を反映した管路管理システムを活用して効率的かつ計画的な更新を進めていく必要がある。</t>
    <phoneticPr fontId="4"/>
  </si>
  <si>
    <t>　経常収支は黒字を維持しているが、類似団体平均値と比べると低い状況にあることから、効率的な事業運営に向けた改善に取り組む必要がある。新型コロナや昨今の社会情勢による物価高騰などによる事業経営への影響の拡大が懸念されること、また、今後、老朽化施設の更新需要の増大や大規模地震への備えに加え、令和５年度から予定されている川上ダム受水開始に向けた施設整備なども進めていく必要があり、事業環境は厳しさを増すものと考えられる。
　こうした状況を踏まえ、限られた財源や人員を有効に活用するため、民間委託範囲の拡大に向けた検討を行っているところであり、引き続き伊賀市水道事業基本計画及び伊賀市水道事業経営戦略に基づき経営基盤の強化に向けた取り組みを進めていく。</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</si>
</sst>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6" borderId="9" xfId="0" applyFont="1" applyFill="1" applyBorder="1" applyAlignment="1" applyProtection="1">
      <alignment horizontal="left" vertical="top" wrapText="1"/>
      <protection locked="0"/>
    </xf>
    <xf numFmtId="0" fontId="5" fillId="6" borderId="0" xfId="0" applyFont="1" applyFill="1" applyAlignment="1" applyProtection="1">
      <alignment horizontal="left" vertical="top" wrapText="1"/>
      <protection locked="0"/>
    </xf>
    <xf numFmtId="0" fontId="5" fillId="6" borderId="10" xfId="0" applyFont="1" applyFill="1" applyBorder="1" applyAlignment="1" applyProtection="1">
      <alignment horizontal="left" vertical="top" wrapText="1"/>
      <protection locked="0"/>
    </xf>
    <xf numFmtId="0" fontId="5" fillId="6" borderId="11" xfId="0" applyFont="1" applyFill="1" applyBorder="1" applyAlignment="1" applyProtection="1">
      <alignment horizontal="left" vertical="top" wrapText="1"/>
      <protection locked="0"/>
    </xf>
    <xf numFmtId="0" fontId="5" fillId="6" borderId="1" xfId="0" applyFont="1" applyFill="1" applyBorder="1" applyAlignment="1" applyProtection="1">
      <alignment horizontal="left" vertical="top" wrapText="1"/>
      <protection locked="0"/>
    </xf>
    <xf numFmtId="0" fontId="5" fillId="6" borderId="12" xfId="0" applyFont="1" applyFill="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 Id="rId6" Target="calcChain.xml" Type="http://schemas.openxmlformats.org/officeDocument/2006/relationships/calcChain"/></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1.01</c:v>
                </c:pt>
                <c:pt idx="1">
                  <c:v>0.48</c:v>
                </c:pt>
                <c:pt idx="2">
                  <c:v>0.27</c:v>
                </c:pt>
                <c:pt idx="3">
                  <c:v>0.28000000000000003</c:v>
                </c:pt>
                <c:pt idx="4">
                  <c:v>0.3</c:v>
                </c:pt>
              </c:numCache>
            </c:numRef>
          </c:val>
          <c:extLst>
            <c:ext xmlns:c16="http://schemas.microsoft.com/office/drawing/2014/chart" uri="{C3380CC4-5D6E-409C-BE32-E72D297353CC}">
              <c16:uniqueId val="{00000000-C414-413C-A65F-C8C2AEC0F2A1}"/>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0.63</c:v>
                </c:pt>
                <c:pt idx="1">
                  <c:v>0.63</c:v>
                </c:pt>
                <c:pt idx="2">
                  <c:v>0.6</c:v>
                </c:pt>
                <c:pt idx="3">
                  <c:v>0.56000000000000005</c:v>
                </c:pt>
                <c:pt idx="4">
                  <c:v>0.6</c:v>
                </c:pt>
              </c:numCache>
            </c:numRef>
          </c:val>
          <c:smooth val="0"/>
          <c:extLst>
            <c:ext xmlns:c16="http://schemas.microsoft.com/office/drawing/2014/chart" uri="{C3380CC4-5D6E-409C-BE32-E72D297353CC}">
              <c16:uniqueId val="{00000001-C414-413C-A65F-C8C2AEC0F2A1}"/>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59.65</c:v>
                </c:pt>
                <c:pt idx="1">
                  <c:v>58.46</c:v>
                </c:pt>
                <c:pt idx="2">
                  <c:v>58.84</c:v>
                </c:pt>
                <c:pt idx="3">
                  <c:v>58.17</c:v>
                </c:pt>
                <c:pt idx="4">
                  <c:v>58.61</c:v>
                </c:pt>
              </c:numCache>
            </c:numRef>
          </c:val>
          <c:extLst>
            <c:ext xmlns:c16="http://schemas.microsoft.com/office/drawing/2014/chart" uri="{C3380CC4-5D6E-409C-BE32-E72D297353CC}">
              <c16:uniqueId val="{00000000-265C-4CCC-970E-BF3403C8AA05}"/>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59.46</c:v>
                </c:pt>
                <c:pt idx="1">
                  <c:v>59.51</c:v>
                </c:pt>
                <c:pt idx="2">
                  <c:v>59.91</c:v>
                </c:pt>
                <c:pt idx="3">
                  <c:v>59.4</c:v>
                </c:pt>
                <c:pt idx="4">
                  <c:v>59.24</c:v>
                </c:pt>
              </c:numCache>
            </c:numRef>
          </c:val>
          <c:smooth val="0"/>
          <c:extLst>
            <c:ext xmlns:c16="http://schemas.microsoft.com/office/drawing/2014/chart" uri="{C3380CC4-5D6E-409C-BE32-E72D297353CC}">
              <c16:uniqueId val="{00000001-265C-4CCC-970E-BF3403C8AA05}"/>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81.72</c:v>
                </c:pt>
                <c:pt idx="1">
                  <c:v>82.47</c:v>
                </c:pt>
                <c:pt idx="2">
                  <c:v>82.88</c:v>
                </c:pt>
                <c:pt idx="3">
                  <c:v>83.15</c:v>
                </c:pt>
                <c:pt idx="4">
                  <c:v>80.83</c:v>
                </c:pt>
              </c:numCache>
            </c:numRef>
          </c:val>
          <c:extLst>
            <c:ext xmlns:c16="http://schemas.microsoft.com/office/drawing/2014/chart" uri="{C3380CC4-5D6E-409C-BE32-E72D297353CC}">
              <c16:uniqueId val="{00000000-967C-48FD-AF95-1DD62BA54C9E}"/>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87.41</c:v>
                </c:pt>
                <c:pt idx="1">
                  <c:v>87.08</c:v>
                </c:pt>
                <c:pt idx="2">
                  <c:v>87.26</c:v>
                </c:pt>
                <c:pt idx="3">
                  <c:v>87.57</c:v>
                </c:pt>
                <c:pt idx="4">
                  <c:v>87.26</c:v>
                </c:pt>
              </c:numCache>
            </c:numRef>
          </c:val>
          <c:smooth val="0"/>
          <c:extLst>
            <c:ext xmlns:c16="http://schemas.microsoft.com/office/drawing/2014/chart" uri="{C3380CC4-5D6E-409C-BE32-E72D297353CC}">
              <c16:uniqueId val="{00000001-967C-48FD-AF95-1DD62BA54C9E}"/>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111.42</c:v>
                </c:pt>
                <c:pt idx="1">
                  <c:v>113.17</c:v>
                </c:pt>
                <c:pt idx="2">
                  <c:v>110.81</c:v>
                </c:pt>
                <c:pt idx="3">
                  <c:v>112.09</c:v>
                </c:pt>
                <c:pt idx="4">
                  <c:v>110.02</c:v>
                </c:pt>
              </c:numCache>
            </c:numRef>
          </c:val>
          <c:extLst>
            <c:ext xmlns:c16="http://schemas.microsoft.com/office/drawing/2014/chart" uri="{C3380CC4-5D6E-409C-BE32-E72D297353CC}">
              <c16:uniqueId val="{00000000-AAED-46EC-B148-55E36FD46B06}"/>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111.44</c:v>
                </c:pt>
                <c:pt idx="1">
                  <c:v>111.17</c:v>
                </c:pt>
                <c:pt idx="2">
                  <c:v>110.91</c:v>
                </c:pt>
                <c:pt idx="3">
                  <c:v>111.49</c:v>
                </c:pt>
                <c:pt idx="4">
                  <c:v>109.09</c:v>
                </c:pt>
              </c:numCache>
            </c:numRef>
          </c:val>
          <c:smooth val="0"/>
          <c:extLst>
            <c:ext xmlns:c16="http://schemas.microsoft.com/office/drawing/2014/chart" uri="{C3380CC4-5D6E-409C-BE32-E72D297353CC}">
              <c16:uniqueId val="{00000001-AAED-46EC-B148-55E36FD46B06}"/>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43.16</c:v>
                </c:pt>
                <c:pt idx="1">
                  <c:v>45.01</c:v>
                </c:pt>
                <c:pt idx="2">
                  <c:v>46.81</c:v>
                </c:pt>
                <c:pt idx="3">
                  <c:v>48.67</c:v>
                </c:pt>
                <c:pt idx="4">
                  <c:v>50.42</c:v>
                </c:pt>
              </c:numCache>
            </c:numRef>
          </c:val>
          <c:extLst>
            <c:ext xmlns:c16="http://schemas.microsoft.com/office/drawing/2014/chart" uri="{C3380CC4-5D6E-409C-BE32-E72D297353CC}">
              <c16:uniqueId val="{00000000-4422-4466-BFB9-AB64DB02AFC1}"/>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47.62</c:v>
                </c:pt>
                <c:pt idx="1">
                  <c:v>48.55</c:v>
                </c:pt>
                <c:pt idx="2">
                  <c:v>49.2</c:v>
                </c:pt>
                <c:pt idx="3">
                  <c:v>50.01</c:v>
                </c:pt>
                <c:pt idx="4">
                  <c:v>50.99</c:v>
                </c:pt>
              </c:numCache>
            </c:numRef>
          </c:val>
          <c:smooth val="0"/>
          <c:extLst>
            <c:ext xmlns:c16="http://schemas.microsoft.com/office/drawing/2014/chart" uri="{C3380CC4-5D6E-409C-BE32-E72D297353CC}">
              <c16:uniqueId val="{00000001-4422-4466-BFB9-AB64DB02AFC1}"/>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5.88</c:v>
                </c:pt>
                <c:pt idx="1">
                  <c:v>8.09</c:v>
                </c:pt>
                <c:pt idx="2">
                  <c:v>9.6999999999999993</c:v>
                </c:pt>
                <c:pt idx="3">
                  <c:v>10.32</c:v>
                </c:pt>
                <c:pt idx="4">
                  <c:v>12.86</c:v>
                </c:pt>
              </c:numCache>
            </c:numRef>
          </c:val>
          <c:extLst>
            <c:ext xmlns:c16="http://schemas.microsoft.com/office/drawing/2014/chart" uri="{C3380CC4-5D6E-409C-BE32-E72D297353CC}">
              <c16:uniqueId val="{00000000-1139-4C94-9BDB-242C20C0439E}"/>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16.27</c:v>
                </c:pt>
                <c:pt idx="1">
                  <c:v>17.11</c:v>
                </c:pt>
                <c:pt idx="2">
                  <c:v>18.329999999999998</c:v>
                </c:pt>
                <c:pt idx="3">
                  <c:v>20.27</c:v>
                </c:pt>
                <c:pt idx="4">
                  <c:v>21.69</c:v>
                </c:pt>
              </c:numCache>
            </c:numRef>
          </c:val>
          <c:smooth val="0"/>
          <c:extLst>
            <c:ext xmlns:c16="http://schemas.microsoft.com/office/drawing/2014/chart" uri="{C3380CC4-5D6E-409C-BE32-E72D297353CC}">
              <c16:uniqueId val="{00000001-1139-4C94-9BDB-242C20C0439E}"/>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4BA-4F94-B84D-B1D66C6534C9}"/>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1.03</c:v>
                </c:pt>
                <c:pt idx="1">
                  <c:v>0.78</c:v>
                </c:pt>
                <c:pt idx="2">
                  <c:v>0.92</c:v>
                </c:pt>
                <c:pt idx="3">
                  <c:v>0.87</c:v>
                </c:pt>
                <c:pt idx="4">
                  <c:v>0.93</c:v>
                </c:pt>
              </c:numCache>
            </c:numRef>
          </c:val>
          <c:smooth val="0"/>
          <c:extLst>
            <c:ext xmlns:c16="http://schemas.microsoft.com/office/drawing/2014/chart" uri="{C3380CC4-5D6E-409C-BE32-E72D297353CC}">
              <c16:uniqueId val="{00000001-14BA-4F94-B84D-B1D66C6534C9}"/>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259.98</c:v>
                </c:pt>
                <c:pt idx="1">
                  <c:v>267.82</c:v>
                </c:pt>
                <c:pt idx="2">
                  <c:v>251.62</c:v>
                </c:pt>
                <c:pt idx="3">
                  <c:v>260.26</c:v>
                </c:pt>
                <c:pt idx="4">
                  <c:v>253.55</c:v>
                </c:pt>
              </c:numCache>
            </c:numRef>
          </c:val>
          <c:extLst>
            <c:ext xmlns:c16="http://schemas.microsoft.com/office/drawing/2014/chart" uri="{C3380CC4-5D6E-409C-BE32-E72D297353CC}">
              <c16:uniqueId val="{00000000-5012-4EE7-A0C2-BA73DB116E3B}"/>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349.83</c:v>
                </c:pt>
                <c:pt idx="1">
                  <c:v>360.86</c:v>
                </c:pt>
                <c:pt idx="2">
                  <c:v>350.79</c:v>
                </c:pt>
                <c:pt idx="3">
                  <c:v>354.57</c:v>
                </c:pt>
                <c:pt idx="4">
                  <c:v>357.74</c:v>
                </c:pt>
              </c:numCache>
            </c:numRef>
          </c:val>
          <c:smooth val="0"/>
          <c:extLst>
            <c:ext xmlns:c16="http://schemas.microsoft.com/office/drawing/2014/chart" uri="{C3380CC4-5D6E-409C-BE32-E72D297353CC}">
              <c16:uniqueId val="{00000001-5012-4EE7-A0C2-BA73DB116E3B}"/>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552.49</c:v>
                </c:pt>
                <c:pt idx="1">
                  <c:v>521.22</c:v>
                </c:pt>
                <c:pt idx="2">
                  <c:v>515.14</c:v>
                </c:pt>
                <c:pt idx="3">
                  <c:v>469.22</c:v>
                </c:pt>
                <c:pt idx="4">
                  <c:v>477.2</c:v>
                </c:pt>
              </c:numCache>
            </c:numRef>
          </c:val>
          <c:extLst>
            <c:ext xmlns:c16="http://schemas.microsoft.com/office/drawing/2014/chart" uri="{C3380CC4-5D6E-409C-BE32-E72D297353CC}">
              <c16:uniqueId val="{00000000-F8DB-4160-949C-94C3882BF141}"/>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314.87</c:v>
                </c:pt>
                <c:pt idx="1">
                  <c:v>309.27999999999997</c:v>
                </c:pt>
                <c:pt idx="2">
                  <c:v>322.92</c:v>
                </c:pt>
                <c:pt idx="3">
                  <c:v>303.45999999999998</c:v>
                </c:pt>
                <c:pt idx="4">
                  <c:v>307.27999999999997</c:v>
                </c:pt>
              </c:numCache>
            </c:numRef>
          </c:val>
          <c:smooth val="0"/>
          <c:extLst>
            <c:ext xmlns:c16="http://schemas.microsoft.com/office/drawing/2014/chart" uri="{C3380CC4-5D6E-409C-BE32-E72D297353CC}">
              <c16:uniqueId val="{00000001-F8DB-4160-949C-94C3882BF141}"/>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107.37</c:v>
                </c:pt>
                <c:pt idx="1">
                  <c:v>108.79</c:v>
                </c:pt>
                <c:pt idx="2">
                  <c:v>103.28</c:v>
                </c:pt>
                <c:pt idx="3">
                  <c:v>110.65</c:v>
                </c:pt>
                <c:pt idx="4">
                  <c:v>101.52</c:v>
                </c:pt>
              </c:numCache>
            </c:numRef>
          </c:val>
          <c:extLst>
            <c:ext xmlns:c16="http://schemas.microsoft.com/office/drawing/2014/chart" uri="{C3380CC4-5D6E-409C-BE32-E72D297353CC}">
              <c16:uniqueId val="{00000000-1C4E-4918-9A3B-E970EAD2D725}"/>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103.54</c:v>
                </c:pt>
                <c:pt idx="1">
                  <c:v>103.32</c:v>
                </c:pt>
                <c:pt idx="2">
                  <c:v>100.85</c:v>
                </c:pt>
                <c:pt idx="3">
                  <c:v>103.79</c:v>
                </c:pt>
                <c:pt idx="4">
                  <c:v>98.3</c:v>
                </c:pt>
              </c:numCache>
            </c:numRef>
          </c:val>
          <c:smooth val="0"/>
          <c:extLst>
            <c:ext xmlns:c16="http://schemas.microsoft.com/office/drawing/2014/chart" uri="{C3380CC4-5D6E-409C-BE32-E72D297353CC}">
              <c16:uniqueId val="{00000001-1C4E-4918-9A3B-E970EAD2D725}"/>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197.32</c:v>
                </c:pt>
                <c:pt idx="1">
                  <c:v>194.55</c:v>
                </c:pt>
                <c:pt idx="2">
                  <c:v>194.76</c:v>
                </c:pt>
                <c:pt idx="3">
                  <c:v>190.76</c:v>
                </c:pt>
                <c:pt idx="4">
                  <c:v>197.44</c:v>
                </c:pt>
              </c:numCache>
            </c:numRef>
          </c:val>
          <c:extLst>
            <c:ext xmlns:c16="http://schemas.microsoft.com/office/drawing/2014/chart" uri="{C3380CC4-5D6E-409C-BE32-E72D297353CC}">
              <c16:uniqueId val="{00000000-2AD4-4409-9875-A8BE1389CC10}"/>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167.46</c:v>
                </c:pt>
                <c:pt idx="1">
                  <c:v>168.56</c:v>
                </c:pt>
                <c:pt idx="2">
                  <c:v>167.1</c:v>
                </c:pt>
                <c:pt idx="3">
                  <c:v>167.86</c:v>
                </c:pt>
                <c:pt idx="4">
                  <c:v>173.68</c:v>
                </c:pt>
              </c:numCache>
            </c:numRef>
          </c:val>
          <c:smooth val="0"/>
          <c:extLst>
            <c:ext xmlns:c16="http://schemas.microsoft.com/office/drawing/2014/chart" uri="{C3380CC4-5D6E-409C-BE32-E72D297353CC}">
              <c16:uniqueId val="{00000001-2AD4-4409-9875-A8BE1389CC10}"/>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Relationships xmlns="http://schemas.openxmlformats.org/package/2006/relationships"><Relationship Id="rId1" Target="../charts/chart1.xml" Type="http://schemas.openxmlformats.org/officeDocument/2006/relationships/chart"/><Relationship Id="rId10" Target="../charts/chart10.xml" Type="http://schemas.openxmlformats.org/officeDocument/2006/relationships/chart"/><Relationship Id="rId11" Target="../charts/chart11.xml" Type="http://schemas.openxmlformats.org/officeDocument/2006/relationships/chart"/><Relationship Id="rId2" Target="../charts/chart2.xml" Type="http://schemas.openxmlformats.org/officeDocument/2006/relationships/chart"/><Relationship Id="rId3" Target="../charts/chart3.xml" Type="http://schemas.openxmlformats.org/officeDocument/2006/relationships/chart"/><Relationship Id="rId4" Target="../charts/chart4.xml" Type="http://schemas.openxmlformats.org/officeDocument/2006/relationships/chart"/><Relationship Id="rId5" Target="../charts/chart5.xml" Type="http://schemas.openxmlformats.org/officeDocument/2006/relationships/chart"/><Relationship Id="rId6" Target="../charts/chart6.xml" Type="http://schemas.openxmlformats.org/officeDocument/2006/relationships/chart"/><Relationship Id="rId7" Target="../charts/chart7.xml" Type="http://schemas.openxmlformats.org/officeDocument/2006/relationships/chart"/><Relationship Id="rId8" Target="../charts/chart8.xml" Type="http://schemas.openxmlformats.org/officeDocument/2006/relationships/chart"/><Relationship Id="rId9" Target="../charts/chart9.xml" Type="http://schemas.openxmlformats.org/officeDocument/2006/relationships/chart"/></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0" zoomScaleNormal="7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2">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2">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2" t="str">
        <f>データ!H6</f>
        <v>三重県　伊賀市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2">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A4</v>
      </c>
      <c r="X8" s="44"/>
      <c r="Y8" s="44"/>
      <c r="Z8" s="44"/>
      <c r="AA8" s="44"/>
      <c r="AB8" s="44"/>
      <c r="AC8" s="44"/>
      <c r="AD8" s="44" t="str">
        <f>データ!$M$6</f>
        <v>自治体職員</v>
      </c>
      <c r="AE8" s="44"/>
      <c r="AF8" s="44"/>
      <c r="AG8" s="44"/>
      <c r="AH8" s="44"/>
      <c r="AI8" s="44"/>
      <c r="AJ8" s="44"/>
      <c r="AK8" s="2"/>
      <c r="AL8" s="45">
        <f>データ!$R$6</f>
        <v>87168</v>
      </c>
      <c r="AM8" s="45"/>
      <c r="AN8" s="45"/>
      <c r="AO8" s="45"/>
      <c r="AP8" s="45"/>
      <c r="AQ8" s="45"/>
      <c r="AR8" s="45"/>
      <c r="AS8" s="45"/>
      <c r="AT8" s="46">
        <f>データ!$S$6</f>
        <v>558.23</v>
      </c>
      <c r="AU8" s="47"/>
      <c r="AV8" s="47"/>
      <c r="AW8" s="47"/>
      <c r="AX8" s="47"/>
      <c r="AY8" s="47"/>
      <c r="AZ8" s="47"/>
      <c r="BA8" s="47"/>
      <c r="BB8" s="48">
        <f>データ!$T$6</f>
        <v>156.15</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2">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2">
      <c r="A10" s="2"/>
      <c r="B10" s="46" t="str">
        <f>データ!$N$6</f>
        <v>-</v>
      </c>
      <c r="C10" s="47"/>
      <c r="D10" s="47"/>
      <c r="E10" s="47"/>
      <c r="F10" s="47"/>
      <c r="G10" s="47"/>
      <c r="H10" s="47"/>
      <c r="I10" s="46">
        <f>データ!$O$6</f>
        <v>72.13</v>
      </c>
      <c r="J10" s="47"/>
      <c r="K10" s="47"/>
      <c r="L10" s="47"/>
      <c r="M10" s="47"/>
      <c r="N10" s="47"/>
      <c r="O10" s="81"/>
      <c r="P10" s="48">
        <f>データ!$P$6</f>
        <v>99.47</v>
      </c>
      <c r="Q10" s="48"/>
      <c r="R10" s="48"/>
      <c r="S10" s="48"/>
      <c r="T10" s="48"/>
      <c r="U10" s="48"/>
      <c r="V10" s="48"/>
      <c r="W10" s="45">
        <f>データ!$Q$6</f>
        <v>3520</v>
      </c>
      <c r="X10" s="45"/>
      <c r="Y10" s="45"/>
      <c r="Z10" s="45"/>
      <c r="AA10" s="45"/>
      <c r="AB10" s="45"/>
      <c r="AC10" s="45"/>
      <c r="AD10" s="2"/>
      <c r="AE10" s="2"/>
      <c r="AF10" s="2"/>
      <c r="AG10" s="2"/>
      <c r="AH10" s="2"/>
      <c r="AI10" s="2"/>
      <c r="AJ10" s="2"/>
      <c r="AK10" s="2"/>
      <c r="AL10" s="45">
        <f>データ!$U$6</f>
        <v>85956</v>
      </c>
      <c r="AM10" s="45"/>
      <c r="AN10" s="45"/>
      <c r="AO10" s="45"/>
      <c r="AP10" s="45"/>
      <c r="AQ10" s="45"/>
      <c r="AR10" s="45"/>
      <c r="AS10" s="45"/>
      <c r="AT10" s="46">
        <f>データ!$V$6</f>
        <v>215.8</v>
      </c>
      <c r="AU10" s="47"/>
      <c r="AV10" s="47"/>
      <c r="AW10" s="47"/>
      <c r="AX10" s="47"/>
      <c r="AY10" s="47"/>
      <c r="AZ10" s="47"/>
      <c r="BA10" s="47"/>
      <c r="BB10" s="48">
        <f>データ!$W$6</f>
        <v>398.31</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2">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2">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2" t="s">
        <v>111</v>
      </c>
      <c r="BM16" s="83"/>
      <c r="BN16" s="83"/>
      <c r="BO16" s="83"/>
      <c r="BP16" s="83"/>
      <c r="BQ16" s="83"/>
      <c r="BR16" s="83"/>
      <c r="BS16" s="83"/>
      <c r="BT16" s="83"/>
      <c r="BU16" s="83"/>
      <c r="BV16" s="83"/>
      <c r="BW16" s="83"/>
      <c r="BX16" s="83"/>
      <c r="BY16" s="83"/>
      <c r="BZ16" s="84"/>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2"/>
      <c r="BM17" s="83"/>
      <c r="BN17" s="83"/>
      <c r="BO17" s="83"/>
      <c r="BP17" s="83"/>
      <c r="BQ17" s="83"/>
      <c r="BR17" s="83"/>
      <c r="BS17" s="83"/>
      <c r="BT17" s="83"/>
      <c r="BU17" s="83"/>
      <c r="BV17" s="83"/>
      <c r="BW17" s="83"/>
      <c r="BX17" s="83"/>
      <c r="BY17" s="83"/>
      <c r="BZ17" s="84"/>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2"/>
      <c r="BM18" s="83"/>
      <c r="BN18" s="83"/>
      <c r="BO18" s="83"/>
      <c r="BP18" s="83"/>
      <c r="BQ18" s="83"/>
      <c r="BR18" s="83"/>
      <c r="BS18" s="83"/>
      <c r="BT18" s="83"/>
      <c r="BU18" s="83"/>
      <c r="BV18" s="83"/>
      <c r="BW18" s="83"/>
      <c r="BX18" s="83"/>
      <c r="BY18" s="83"/>
      <c r="BZ18" s="84"/>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2"/>
      <c r="BM19" s="83"/>
      <c r="BN19" s="83"/>
      <c r="BO19" s="83"/>
      <c r="BP19" s="83"/>
      <c r="BQ19" s="83"/>
      <c r="BR19" s="83"/>
      <c r="BS19" s="83"/>
      <c r="BT19" s="83"/>
      <c r="BU19" s="83"/>
      <c r="BV19" s="83"/>
      <c r="BW19" s="83"/>
      <c r="BX19" s="83"/>
      <c r="BY19" s="83"/>
      <c r="BZ19" s="84"/>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2"/>
      <c r="BM20" s="83"/>
      <c r="BN20" s="83"/>
      <c r="BO20" s="83"/>
      <c r="BP20" s="83"/>
      <c r="BQ20" s="83"/>
      <c r="BR20" s="83"/>
      <c r="BS20" s="83"/>
      <c r="BT20" s="83"/>
      <c r="BU20" s="83"/>
      <c r="BV20" s="83"/>
      <c r="BW20" s="83"/>
      <c r="BX20" s="83"/>
      <c r="BY20" s="83"/>
      <c r="BZ20" s="84"/>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2"/>
      <c r="BM21" s="83"/>
      <c r="BN21" s="83"/>
      <c r="BO21" s="83"/>
      <c r="BP21" s="83"/>
      <c r="BQ21" s="83"/>
      <c r="BR21" s="83"/>
      <c r="BS21" s="83"/>
      <c r="BT21" s="83"/>
      <c r="BU21" s="83"/>
      <c r="BV21" s="83"/>
      <c r="BW21" s="83"/>
      <c r="BX21" s="83"/>
      <c r="BY21" s="83"/>
      <c r="BZ21" s="84"/>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2"/>
      <c r="BM22" s="83"/>
      <c r="BN22" s="83"/>
      <c r="BO22" s="83"/>
      <c r="BP22" s="83"/>
      <c r="BQ22" s="83"/>
      <c r="BR22" s="83"/>
      <c r="BS22" s="83"/>
      <c r="BT22" s="83"/>
      <c r="BU22" s="83"/>
      <c r="BV22" s="83"/>
      <c r="BW22" s="83"/>
      <c r="BX22" s="83"/>
      <c r="BY22" s="83"/>
      <c r="BZ22" s="84"/>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2"/>
      <c r="BM23" s="83"/>
      <c r="BN23" s="83"/>
      <c r="BO23" s="83"/>
      <c r="BP23" s="83"/>
      <c r="BQ23" s="83"/>
      <c r="BR23" s="83"/>
      <c r="BS23" s="83"/>
      <c r="BT23" s="83"/>
      <c r="BU23" s="83"/>
      <c r="BV23" s="83"/>
      <c r="BW23" s="83"/>
      <c r="BX23" s="83"/>
      <c r="BY23" s="83"/>
      <c r="BZ23" s="84"/>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2"/>
      <c r="BM24" s="83"/>
      <c r="BN24" s="83"/>
      <c r="BO24" s="83"/>
      <c r="BP24" s="83"/>
      <c r="BQ24" s="83"/>
      <c r="BR24" s="83"/>
      <c r="BS24" s="83"/>
      <c r="BT24" s="83"/>
      <c r="BU24" s="83"/>
      <c r="BV24" s="83"/>
      <c r="BW24" s="83"/>
      <c r="BX24" s="83"/>
      <c r="BY24" s="83"/>
      <c r="BZ24" s="84"/>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2"/>
      <c r="BM25" s="83"/>
      <c r="BN25" s="83"/>
      <c r="BO25" s="83"/>
      <c r="BP25" s="83"/>
      <c r="BQ25" s="83"/>
      <c r="BR25" s="83"/>
      <c r="BS25" s="83"/>
      <c r="BT25" s="83"/>
      <c r="BU25" s="83"/>
      <c r="BV25" s="83"/>
      <c r="BW25" s="83"/>
      <c r="BX25" s="83"/>
      <c r="BY25" s="83"/>
      <c r="BZ25" s="84"/>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2"/>
      <c r="BM26" s="83"/>
      <c r="BN26" s="83"/>
      <c r="BO26" s="83"/>
      <c r="BP26" s="83"/>
      <c r="BQ26" s="83"/>
      <c r="BR26" s="83"/>
      <c r="BS26" s="83"/>
      <c r="BT26" s="83"/>
      <c r="BU26" s="83"/>
      <c r="BV26" s="83"/>
      <c r="BW26" s="83"/>
      <c r="BX26" s="83"/>
      <c r="BY26" s="83"/>
      <c r="BZ26" s="84"/>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2"/>
      <c r="BM27" s="83"/>
      <c r="BN27" s="83"/>
      <c r="BO27" s="83"/>
      <c r="BP27" s="83"/>
      <c r="BQ27" s="83"/>
      <c r="BR27" s="83"/>
      <c r="BS27" s="83"/>
      <c r="BT27" s="83"/>
      <c r="BU27" s="83"/>
      <c r="BV27" s="83"/>
      <c r="BW27" s="83"/>
      <c r="BX27" s="83"/>
      <c r="BY27" s="83"/>
      <c r="BZ27" s="84"/>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2"/>
      <c r="BM28" s="83"/>
      <c r="BN28" s="83"/>
      <c r="BO28" s="83"/>
      <c r="BP28" s="83"/>
      <c r="BQ28" s="83"/>
      <c r="BR28" s="83"/>
      <c r="BS28" s="83"/>
      <c r="BT28" s="83"/>
      <c r="BU28" s="83"/>
      <c r="BV28" s="83"/>
      <c r="BW28" s="83"/>
      <c r="BX28" s="83"/>
      <c r="BY28" s="83"/>
      <c r="BZ28" s="84"/>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2"/>
      <c r="BM29" s="83"/>
      <c r="BN29" s="83"/>
      <c r="BO29" s="83"/>
      <c r="BP29" s="83"/>
      <c r="BQ29" s="83"/>
      <c r="BR29" s="83"/>
      <c r="BS29" s="83"/>
      <c r="BT29" s="83"/>
      <c r="BU29" s="83"/>
      <c r="BV29" s="83"/>
      <c r="BW29" s="83"/>
      <c r="BX29" s="83"/>
      <c r="BY29" s="83"/>
      <c r="BZ29" s="84"/>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2"/>
      <c r="BM30" s="83"/>
      <c r="BN30" s="83"/>
      <c r="BO30" s="83"/>
      <c r="BP30" s="83"/>
      <c r="BQ30" s="83"/>
      <c r="BR30" s="83"/>
      <c r="BS30" s="83"/>
      <c r="BT30" s="83"/>
      <c r="BU30" s="83"/>
      <c r="BV30" s="83"/>
      <c r="BW30" s="83"/>
      <c r="BX30" s="83"/>
      <c r="BY30" s="83"/>
      <c r="BZ30" s="84"/>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2"/>
      <c r="BM31" s="83"/>
      <c r="BN31" s="83"/>
      <c r="BO31" s="83"/>
      <c r="BP31" s="83"/>
      <c r="BQ31" s="83"/>
      <c r="BR31" s="83"/>
      <c r="BS31" s="83"/>
      <c r="BT31" s="83"/>
      <c r="BU31" s="83"/>
      <c r="BV31" s="83"/>
      <c r="BW31" s="83"/>
      <c r="BX31" s="83"/>
      <c r="BY31" s="83"/>
      <c r="BZ31" s="84"/>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2"/>
      <c r="BM32" s="83"/>
      <c r="BN32" s="83"/>
      <c r="BO32" s="83"/>
      <c r="BP32" s="83"/>
      <c r="BQ32" s="83"/>
      <c r="BR32" s="83"/>
      <c r="BS32" s="83"/>
      <c r="BT32" s="83"/>
      <c r="BU32" s="83"/>
      <c r="BV32" s="83"/>
      <c r="BW32" s="83"/>
      <c r="BX32" s="83"/>
      <c r="BY32" s="83"/>
      <c r="BZ32" s="84"/>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2"/>
      <c r="BM33" s="83"/>
      <c r="BN33" s="83"/>
      <c r="BO33" s="83"/>
      <c r="BP33" s="83"/>
      <c r="BQ33" s="83"/>
      <c r="BR33" s="83"/>
      <c r="BS33" s="83"/>
      <c r="BT33" s="83"/>
      <c r="BU33" s="83"/>
      <c r="BV33" s="83"/>
      <c r="BW33" s="83"/>
      <c r="BX33" s="83"/>
      <c r="BY33" s="83"/>
      <c r="BZ33" s="84"/>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2"/>
      <c r="BM34" s="83"/>
      <c r="BN34" s="83"/>
      <c r="BO34" s="83"/>
      <c r="BP34" s="83"/>
      <c r="BQ34" s="83"/>
      <c r="BR34" s="83"/>
      <c r="BS34" s="83"/>
      <c r="BT34" s="83"/>
      <c r="BU34" s="83"/>
      <c r="BV34" s="83"/>
      <c r="BW34" s="83"/>
      <c r="BX34" s="83"/>
      <c r="BY34" s="83"/>
      <c r="BZ34" s="84"/>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2"/>
      <c r="BM35" s="83"/>
      <c r="BN35" s="83"/>
      <c r="BO35" s="83"/>
      <c r="BP35" s="83"/>
      <c r="BQ35" s="83"/>
      <c r="BR35" s="83"/>
      <c r="BS35" s="83"/>
      <c r="BT35" s="83"/>
      <c r="BU35" s="83"/>
      <c r="BV35" s="83"/>
      <c r="BW35" s="83"/>
      <c r="BX35" s="83"/>
      <c r="BY35" s="83"/>
      <c r="BZ35" s="84"/>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2"/>
      <c r="BM36" s="83"/>
      <c r="BN36" s="83"/>
      <c r="BO36" s="83"/>
      <c r="BP36" s="83"/>
      <c r="BQ36" s="83"/>
      <c r="BR36" s="83"/>
      <c r="BS36" s="83"/>
      <c r="BT36" s="83"/>
      <c r="BU36" s="83"/>
      <c r="BV36" s="83"/>
      <c r="BW36" s="83"/>
      <c r="BX36" s="83"/>
      <c r="BY36" s="83"/>
      <c r="BZ36" s="84"/>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2"/>
      <c r="BM37" s="83"/>
      <c r="BN37" s="83"/>
      <c r="BO37" s="83"/>
      <c r="BP37" s="83"/>
      <c r="BQ37" s="83"/>
      <c r="BR37" s="83"/>
      <c r="BS37" s="83"/>
      <c r="BT37" s="83"/>
      <c r="BU37" s="83"/>
      <c r="BV37" s="83"/>
      <c r="BW37" s="83"/>
      <c r="BX37" s="83"/>
      <c r="BY37" s="83"/>
      <c r="BZ37" s="84"/>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2"/>
      <c r="BM38" s="83"/>
      <c r="BN38" s="83"/>
      <c r="BO38" s="83"/>
      <c r="BP38" s="83"/>
      <c r="BQ38" s="83"/>
      <c r="BR38" s="83"/>
      <c r="BS38" s="83"/>
      <c r="BT38" s="83"/>
      <c r="BU38" s="83"/>
      <c r="BV38" s="83"/>
      <c r="BW38" s="83"/>
      <c r="BX38" s="83"/>
      <c r="BY38" s="83"/>
      <c r="BZ38" s="84"/>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2"/>
      <c r="BM39" s="83"/>
      <c r="BN39" s="83"/>
      <c r="BO39" s="83"/>
      <c r="BP39" s="83"/>
      <c r="BQ39" s="83"/>
      <c r="BR39" s="83"/>
      <c r="BS39" s="83"/>
      <c r="BT39" s="83"/>
      <c r="BU39" s="83"/>
      <c r="BV39" s="83"/>
      <c r="BW39" s="83"/>
      <c r="BX39" s="83"/>
      <c r="BY39" s="83"/>
      <c r="BZ39" s="84"/>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2"/>
      <c r="BM40" s="83"/>
      <c r="BN40" s="83"/>
      <c r="BO40" s="83"/>
      <c r="BP40" s="83"/>
      <c r="BQ40" s="83"/>
      <c r="BR40" s="83"/>
      <c r="BS40" s="83"/>
      <c r="BT40" s="83"/>
      <c r="BU40" s="83"/>
      <c r="BV40" s="83"/>
      <c r="BW40" s="83"/>
      <c r="BX40" s="83"/>
      <c r="BY40" s="83"/>
      <c r="BZ40" s="84"/>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2"/>
      <c r="BM41" s="83"/>
      <c r="BN41" s="83"/>
      <c r="BO41" s="83"/>
      <c r="BP41" s="83"/>
      <c r="BQ41" s="83"/>
      <c r="BR41" s="83"/>
      <c r="BS41" s="83"/>
      <c r="BT41" s="83"/>
      <c r="BU41" s="83"/>
      <c r="BV41" s="83"/>
      <c r="BW41" s="83"/>
      <c r="BX41" s="83"/>
      <c r="BY41" s="83"/>
      <c r="BZ41" s="84"/>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2"/>
      <c r="BM42" s="83"/>
      <c r="BN42" s="83"/>
      <c r="BO42" s="83"/>
      <c r="BP42" s="83"/>
      <c r="BQ42" s="83"/>
      <c r="BR42" s="83"/>
      <c r="BS42" s="83"/>
      <c r="BT42" s="83"/>
      <c r="BU42" s="83"/>
      <c r="BV42" s="83"/>
      <c r="BW42" s="83"/>
      <c r="BX42" s="83"/>
      <c r="BY42" s="83"/>
      <c r="BZ42" s="84"/>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2"/>
      <c r="BM43" s="83"/>
      <c r="BN43" s="83"/>
      <c r="BO43" s="83"/>
      <c r="BP43" s="83"/>
      <c r="BQ43" s="83"/>
      <c r="BR43" s="83"/>
      <c r="BS43" s="83"/>
      <c r="BT43" s="83"/>
      <c r="BU43" s="83"/>
      <c r="BV43" s="83"/>
      <c r="BW43" s="83"/>
      <c r="BX43" s="83"/>
      <c r="BY43" s="83"/>
      <c r="BZ43" s="84"/>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2"/>
      <c r="BM44" s="83"/>
      <c r="BN44" s="83"/>
      <c r="BO44" s="83"/>
      <c r="BP44" s="83"/>
      <c r="BQ44" s="83"/>
      <c r="BR44" s="83"/>
      <c r="BS44" s="83"/>
      <c r="BT44" s="83"/>
      <c r="BU44" s="83"/>
      <c r="BV44" s="83"/>
      <c r="BW44" s="83"/>
      <c r="BX44" s="83"/>
      <c r="BY44" s="83"/>
      <c r="BZ44" s="8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82" t="s">
        <v>112</v>
      </c>
      <c r="BM47" s="83"/>
      <c r="BN47" s="83"/>
      <c r="BO47" s="83"/>
      <c r="BP47" s="83"/>
      <c r="BQ47" s="83"/>
      <c r="BR47" s="83"/>
      <c r="BS47" s="83"/>
      <c r="BT47" s="83"/>
      <c r="BU47" s="83"/>
      <c r="BV47" s="83"/>
      <c r="BW47" s="83"/>
      <c r="BX47" s="83"/>
      <c r="BY47" s="83"/>
      <c r="BZ47" s="84"/>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82"/>
      <c r="BM48" s="83"/>
      <c r="BN48" s="83"/>
      <c r="BO48" s="83"/>
      <c r="BP48" s="83"/>
      <c r="BQ48" s="83"/>
      <c r="BR48" s="83"/>
      <c r="BS48" s="83"/>
      <c r="BT48" s="83"/>
      <c r="BU48" s="83"/>
      <c r="BV48" s="83"/>
      <c r="BW48" s="83"/>
      <c r="BX48" s="83"/>
      <c r="BY48" s="83"/>
      <c r="BZ48" s="84"/>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82"/>
      <c r="BM49" s="83"/>
      <c r="BN49" s="83"/>
      <c r="BO49" s="83"/>
      <c r="BP49" s="83"/>
      <c r="BQ49" s="83"/>
      <c r="BR49" s="83"/>
      <c r="BS49" s="83"/>
      <c r="BT49" s="83"/>
      <c r="BU49" s="83"/>
      <c r="BV49" s="83"/>
      <c r="BW49" s="83"/>
      <c r="BX49" s="83"/>
      <c r="BY49" s="83"/>
      <c r="BZ49" s="84"/>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82"/>
      <c r="BM50" s="83"/>
      <c r="BN50" s="83"/>
      <c r="BO50" s="83"/>
      <c r="BP50" s="83"/>
      <c r="BQ50" s="83"/>
      <c r="BR50" s="83"/>
      <c r="BS50" s="83"/>
      <c r="BT50" s="83"/>
      <c r="BU50" s="83"/>
      <c r="BV50" s="83"/>
      <c r="BW50" s="83"/>
      <c r="BX50" s="83"/>
      <c r="BY50" s="83"/>
      <c r="BZ50" s="84"/>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82"/>
      <c r="BM51" s="83"/>
      <c r="BN51" s="83"/>
      <c r="BO51" s="83"/>
      <c r="BP51" s="83"/>
      <c r="BQ51" s="83"/>
      <c r="BR51" s="83"/>
      <c r="BS51" s="83"/>
      <c r="BT51" s="83"/>
      <c r="BU51" s="83"/>
      <c r="BV51" s="83"/>
      <c r="BW51" s="83"/>
      <c r="BX51" s="83"/>
      <c r="BY51" s="83"/>
      <c r="BZ51" s="84"/>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82"/>
      <c r="BM52" s="83"/>
      <c r="BN52" s="83"/>
      <c r="BO52" s="83"/>
      <c r="BP52" s="83"/>
      <c r="BQ52" s="83"/>
      <c r="BR52" s="83"/>
      <c r="BS52" s="83"/>
      <c r="BT52" s="83"/>
      <c r="BU52" s="83"/>
      <c r="BV52" s="83"/>
      <c r="BW52" s="83"/>
      <c r="BX52" s="83"/>
      <c r="BY52" s="83"/>
      <c r="BZ52" s="84"/>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82"/>
      <c r="BM53" s="83"/>
      <c r="BN53" s="83"/>
      <c r="BO53" s="83"/>
      <c r="BP53" s="83"/>
      <c r="BQ53" s="83"/>
      <c r="BR53" s="83"/>
      <c r="BS53" s="83"/>
      <c r="BT53" s="83"/>
      <c r="BU53" s="83"/>
      <c r="BV53" s="83"/>
      <c r="BW53" s="83"/>
      <c r="BX53" s="83"/>
      <c r="BY53" s="83"/>
      <c r="BZ53" s="84"/>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82"/>
      <c r="BM54" s="83"/>
      <c r="BN54" s="83"/>
      <c r="BO54" s="83"/>
      <c r="BP54" s="83"/>
      <c r="BQ54" s="83"/>
      <c r="BR54" s="83"/>
      <c r="BS54" s="83"/>
      <c r="BT54" s="83"/>
      <c r="BU54" s="83"/>
      <c r="BV54" s="83"/>
      <c r="BW54" s="83"/>
      <c r="BX54" s="83"/>
      <c r="BY54" s="83"/>
      <c r="BZ54" s="84"/>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82"/>
      <c r="BM55" s="83"/>
      <c r="BN55" s="83"/>
      <c r="BO55" s="83"/>
      <c r="BP55" s="83"/>
      <c r="BQ55" s="83"/>
      <c r="BR55" s="83"/>
      <c r="BS55" s="83"/>
      <c r="BT55" s="83"/>
      <c r="BU55" s="83"/>
      <c r="BV55" s="83"/>
      <c r="BW55" s="83"/>
      <c r="BX55" s="83"/>
      <c r="BY55" s="83"/>
      <c r="BZ55" s="84"/>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82"/>
      <c r="BM56" s="83"/>
      <c r="BN56" s="83"/>
      <c r="BO56" s="83"/>
      <c r="BP56" s="83"/>
      <c r="BQ56" s="83"/>
      <c r="BR56" s="83"/>
      <c r="BS56" s="83"/>
      <c r="BT56" s="83"/>
      <c r="BU56" s="83"/>
      <c r="BV56" s="83"/>
      <c r="BW56" s="83"/>
      <c r="BX56" s="83"/>
      <c r="BY56" s="83"/>
      <c r="BZ56" s="84"/>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82"/>
      <c r="BM57" s="83"/>
      <c r="BN57" s="83"/>
      <c r="BO57" s="83"/>
      <c r="BP57" s="83"/>
      <c r="BQ57" s="83"/>
      <c r="BR57" s="83"/>
      <c r="BS57" s="83"/>
      <c r="BT57" s="83"/>
      <c r="BU57" s="83"/>
      <c r="BV57" s="83"/>
      <c r="BW57" s="83"/>
      <c r="BX57" s="83"/>
      <c r="BY57" s="83"/>
      <c r="BZ57" s="84"/>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82"/>
      <c r="BM58" s="83"/>
      <c r="BN58" s="83"/>
      <c r="BO58" s="83"/>
      <c r="BP58" s="83"/>
      <c r="BQ58" s="83"/>
      <c r="BR58" s="83"/>
      <c r="BS58" s="83"/>
      <c r="BT58" s="83"/>
      <c r="BU58" s="83"/>
      <c r="BV58" s="83"/>
      <c r="BW58" s="83"/>
      <c r="BX58" s="83"/>
      <c r="BY58" s="83"/>
      <c r="BZ58" s="84"/>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82"/>
      <c r="BM59" s="83"/>
      <c r="BN59" s="83"/>
      <c r="BO59" s="83"/>
      <c r="BP59" s="83"/>
      <c r="BQ59" s="83"/>
      <c r="BR59" s="83"/>
      <c r="BS59" s="83"/>
      <c r="BT59" s="83"/>
      <c r="BU59" s="83"/>
      <c r="BV59" s="83"/>
      <c r="BW59" s="83"/>
      <c r="BX59" s="83"/>
      <c r="BY59" s="83"/>
      <c r="BZ59" s="84"/>
    </row>
    <row r="60" spans="1:78" ht="13.5" customHeight="1" x14ac:dyDescent="0.2">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2"/>
      <c r="BM60" s="83"/>
      <c r="BN60" s="83"/>
      <c r="BO60" s="83"/>
      <c r="BP60" s="83"/>
      <c r="BQ60" s="83"/>
      <c r="BR60" s="83"/>
      <c r="BS60" s="83"/>
      <c r="BT60" s="83"/>
      <c r="BU60" s="83"/>
      <c r="BV60" s="83"/>
      <c r="BW60" s="83"/>
      <c r="BX60" s="83"/>
      <c r="BY60" s="83"/>
      <c r="BZ60" s="84"/>
    </row>
    <row r="61" spans="1:78" ht="13.5" customHeight="1" x14ac:dyDescent="0.2">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2"/>
      <c r="BM61" s="83"/>
      <c r="BN61" s="83"/>
      <c r="BO61" s="83"/>
      <c r="BP61" s="83"/>
      <c r="BQ61" s="83"/>
      <c r="BR61" s="83"/>
      <c r="BS61" s="83"/>
      <c r="BT61" s="83"/>
      <c r="BU61" s="83"/>
      <c r="BV61" s="83"/>
      <c r="BW61" s="83"/>
      <c r="BX61" s="83"/>
      <c r="BY61" s="83"/>
      <c r="BZ61" s="84"/>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82"/>
      <c r="BM62" s="83"/>
      <c r="BN62" s="83"/>
      <c r="BO62" s="83"/>
      <c r="BP62" s="83"/>
      <c r="BQ62" s="83"/>
      <c r="BR62" s="83"/>
      <c r="BS62" s="83"/>
      <c r="BT62" s="83"/>
      <c r="BU62" s="83"/>
      <c r="BV62" s="83"/>
      <c r="BW62" s="83"/>
      <c r="BX62" s="83"/>
      <c r="BY62" s="83"/>
      <c r="BZ62" s="84"/>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82"/>
      <c r="BM63" s="83"/>
      <c r="BN63" s="83"/>
      <c r="BO63" s="83"/>
      <c r="BP63" s="83"/>
      <c r="BQ63" s="83"/>
      <c r="BR63" s="83"/>
      <c r="BS63" s="83"/>
      <c r="BT63" s="83"/>
      <c r="BU63" s="83"/>
      <c r="BV63" s="83"/>
      <c r="BW63" s="83"/>
      <c r="BX63" s="83"/>
      <c r="BY63" s="83"/>
      <c r="BZ63" s="8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113</v>
      </c>
      <c r="BM66" s="58"/>
      <c r="BN66" s="58"/>
      <c r="BO66" s="58"/>
      <c r="BP66" s="58"/>
      <c r="BQ66" s="58"/>
      <c r="BR66" s="58"/>
      <c r="BS66" s="58"/>
      <c r="BT66" s="58"/>
      <c r="BU66" s="58"/>
      <c r="BV66" s="58"/>
      <c r="BW66" s="58"/>
      <c r="BX66" s="58"/>
      <c r="BY66" s="58"/>
      <c r="BZ66" s="5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eaQE0oEs0yETd2mzcqfQ8ElnF6BI7w1s2IhmhjHkePoFffZP7RZYcz80cIS3ssJS8h7hvUPKkCSGCG15WzPabQ==" saltValue="XXjO5hQkEJAoBhvIsg6uxQ=="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2">
      <c r="A4" s="15" t="s">
        <v>53</v>
      </c>
      <c r="B4" s="17"/>
      <c r="C4" s="17"/>
      <c r="D4" s="17"/>
      <c r="E4" s="17"/>
      <c r="F4" s="17"/>
      <c r="G4" s="17"/>
      <c r="H4" s="89"/>
      <c r="I4" s="90"/>
      <c r="J4" s="90"/>
      <c r="K4" s="90"/>
      <c r="L4" s="90"/>
      <c r="M4" s="90"/>
      <c r="N4" s="90"/>
      <c r="O4" s="90"/>
      <c r="P4" s="90"/>
      <c r="Q4" s="90"/>
      <c r="R4" s="90"/>
      <c r="S4" s="90"/>
      <c r="T4" s="90"/>
      <c r="U4" s="90"/>
      <c r="V4" s="90"/>
      <c r="W4" s="91"/>
      <c r="X4" s="85" t="s">
        <v>54</v>
      </c>
      <c r="Y4" s="85"/>
      <c r="Z4" s="85"/>
      <c r="AA4" s="85"/>
      <c r="AB4" s="85"/>
      <c r="AC4" s="85"/>
      <c r="AD4" s="85"/>
      <c r="AE4" s="85"/>
      <c r="AF4" s="85"/>
      <c r="AG4" s="85"/>
      <c r="AH4" s="85"/>
      <c r="AI4" s="85" t="s">
        <v>55</v>
      </c>
      <c r="AJ4" s="85"/>
      <c r="AK4" s="85"/>
      <c r="AL4" s="85"/>
      <c r="AM4" s="85"/>
      <c r="AN4" s="85"/>
      <c r="AO4" s="85"/>
      <c r="AP4" s="85"/>
      <c r="AQ4" s="85"/>
      <c r="AR4" s="85"/>
      <c r="AS4" s="85"/>
      <c r="AT4" s="85" t="s">
        <v>56</v>
      </c>
      <c r="AU4" s="85"/>
      <c r="AV4" s="85"/>
      <c r="AW4" s="85"/>
      <c r="AX4" s="85"/>
      <c r="AY4" s="85"/>
      <c r="AZ4" s="85"/>
      <c r="BA4" s="85"/>
      <c r="BB4" s="85"/>
      <c r="BC4" s="85"/>
      <c r="BD4" s="85"/>
      <c r="BE4" s="85" t="s">
        <v>57</v>
      </c>
      <c r="BF4" s="85"/>
      <c r="BG4" s="85"/>
      <c r="BH4" s="85"/>
      <c r="BI4" s="85"/>
      <c r="BJ4" s="85"/>
      <c r="BK4" s="85"/>
      <c r="BL4" s="85"/>
      <c r="BM4" s="85"/>
      <c r="BN4" s="85"/>
      <c r="BO4" s="85"/>
      <c r="BP4" s="85" t="s">
        <v>58</v>
      </c>
      <c r="BQ4" s="85"/>
      <c r="BR4" s="85"/>
      <c r="BS4" s="85"/>
      <c r="BT4" s="85"/>
      <c r="BU4" s="85"/>
      <c r="BV4" s="85"/>
      <c r="BW4" s="85"/>
      <c r="BX4" s="85"/>
      <c r="BY4" s="85"/>
      <c r="BZ4" s="85"/>
      <c r="CA4" s="85" t="s">
        <v>59</v>
      </c>
      <c r="CB4" s="85"/>
      <c r="CC4" s="85"/>
      <c r="CD4" s="85"/>
      <c r="CE4" s="85"/>
      <c r="CF4" s="85"/>
      <c r="CG4" s="85"/>
      <c r="CH4" s="85"/>
      <c r="CI4" s="85"/>
      <c r="CJ4" s="85"/>
      <c r="CK4" s="85"/>
      <c r="CL4" s="85" t="s">
        <v>60</v>
      </c>
      <c r="CM4" s="85"/>
      <c r="CN4" s="85"/>
      <c r="CO4" s="85"/>
      <c r="CP4" s="85"/>
      <c r="CQ4" s="85"/>
      <c r="CR4" s="85"/>
      <c r="CS4" s="85"/>
      <c r="CT4" s="85"/>
      <c r="CU4" s="85"/>
      <c r="CV4" s="85"/>
      <c r="CW4" s="85" t="s">
        <v>61</v>
      </c>
      <c r="CX4" s="85"/>
      <c r="CY4" s="85"/>
      <c r="CZ4" s="85"/>
      <c r="DA4" s="85"/>
      <c r="DB4" s="85"/>
      <c r="DC4" s="85"/>
      <c r="DD4" s="85"/>
      <c r="DE4" s="85"/>
      <c r="DF4" s="85"/>
      <c r="DG4" s="85"/>
      <c r="DH4" s="85" t="s">
        <v>62</v>
      </c>
      <c r="DI4" s="85"/>
      <c r="DJ4" s="85"/>
      <c r="DK4" s="85"/>
      <c r="DL4" s="85"/>
      <c r="DM4" s="85"/>
      <c r="DN4" s="85"/>
      <c r="DO4" s="85"/>
      <c r="DP4" s="85"/>
      <c r="DQ4" s="85"/>
      <c r="DR4" s="85"/>
      <c r="DS4" s="85" t="s">
        <v>63</v>
      </c>
      <c r="DT4" s="85"/>
      <c r="DU4" s="85"/>
      <c r="DV4" s="85"/>
      <c r="DW4" s="85"/>
      <c r="DX4" s="85"/>
      <c r="DY4" s="85"/>
      <c r="DZ4" s="85"/>
      <c r="EA4" s="85"/>
      <c r="EB4" s="85"/>
      <c r="EC4" s="85"/>
      <c r="ED4" s="85" t="s">
        <v>64</v>
      </c>
      <c r="EE4" s="85"/>
      <c r="EF4" s="85"/>
      <c r="EG4" s="85"/>
      <c r="EH4" s="85"/>
      <c r="EI4" s="85"/>
      <c r="EJ4" s="85"/>
      <c r="EK4" s="85"/>
      <c r="EL4" s="85"/>
      <c r="EM4" s="85"/>
      <c r="EN4" s="85"/>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2022</v>
      </c>
      <c r="C6" s="20">
        <f t="shared" ref="C6:W6" si="3">C7</f>
        <v>242161</v>
      </c>
      <c r="D6" s="20">
        <f t="shared" si="3"/>
        <v>46</v>
      </c>
      <c r="E6" s="20">
        <f t="shared" si="3"/>
        <v>1</v>
      </c>
      <c r="F6" s="20">
        <f t="shared" si="3"/>
        <v>0</v>
      </c>
      <c r="G6" s="20">
        <f t="shared" si="3"/>
        <v>1</v>
      </c>
      <c r="H6" s="20" t="str">
        <f t="shared" si="3"/>
        <v>三重県　伊賀市</v>
      </c>
      <c r="I6" s="20" t="str">
        <f t="shared" si="3"/>
        <v>法適用</v>
      </c>
      <c r="J6" s="20" t="str">
        <f t="shared" si="3"/>
        <v>水道事業</v>
      </c>
      <c r="K6" s="20" t="str">
        <f t="shared" si="3"/>
        <v>末端給水事業</v>
      </c>
      <c r="L6" s="20" t="str">
        <f t="shared" si="3"/>
        <v>A4</v>
      </c>
      <c r="M6" s="20" t="str">
        <f t="shared" si="3"/>
        <v>自治体職員</v>
      </c>
      <c r="N6" s="21" t="str">
        <f t="shared" si="3"/>
        <v>-</v>
      </c>
      <c r="O6" s="21">
        <f t="shared" si="3"/>
        <v>72.13</v>
      </c>
      <c r="P6" s="21">
        <f t="shared" si="3"/>
        <v>99.47</v>
      </c>
      <c r="Q6" s="21">
        <f t="shared" si="3"/>
        <v>3520</v>
      </c>
      <c r="R6" s="21">
        <f t="shared" si="3"/>
        <v>87168</v>
      </c>
      <c r="S6" s="21">
        <f t="shared" si="3"/>
        <v>558.23</v>
      </c>
      <c r="T6" s="21">
        <f t="shared" si="3"/>
        <v>156.15</v>
      </c>
      <c r="U6" s="21">
        <f t="shared" si="3"/>
        <v>85956</v>
      </c>
      <c r="V6" s="21">
        <f t="shared" si="3"/>
        <v>215.8</v>
      </c>
      <c r="W6" s="21">
        <f t="shared" si="3"/>
        <v>398.31</v>
      </c>
      <c r="X6" s="22">
        <f>IF(X7="",NA(),X7)</f>
        <v>111.42</v>
      </c>
      <c r="Y6" s="22">
        <f t="shared" ref="Y6:AG6" si="4">IF(Y7="",NA(),Y7)</f>
        <v>113.17</v>
      </c>
      <c r="Z6" s="22">
        <f t="shared" si="4"/>
        <v>110.81</v>
      </c>
      <c r="AA6" s="22">
        <f t="shared" si="4"/>
        <v>112.09</v>
      </c>
      <c r="AB6" s="22">
        <f t="shared" si="4"/>
        <v>110.02</v>
      </c>
      <c r="AC6" s="22">
        <f t="shared" si="4"/>
        <v>111.44</v>
      </c>
      <c r="AD6" s="22">
        <f t="shared" si="4"/>
        <v>111.17</v>
      </c>
      <c r="AE6" s="22">
        <f t="shared" si="4"/>
        <v>110.91</v>
      </c>
      <c r="AF6" s="22">
        <f t="shared" si="4"/>
        <v>111.49</v>
      </c>
      <c r="AG6" s="22">
        <f t="shared" si="4"/>
        <v>109.09</v>
      </c>
      <c r="AH6" s="21" t="str">
        <f>IF(AH7="","",IF(AH7="-","【-】","【"&amp;SUBSTITUTE(TEXT(AH7,"#,##0.00"),"-","△")&amp;"】"))</f>
        <v>【108.70】</v>
      </c>
      <c r="AI6" s="21">
        <f>IF(AI7="",NA(),AI7)</f>
        <v>0</v>
      </c>
      <c r="AJ6" s="21">
        <f t="shared" ref="AJ6:AR6" si="5">IF(AJ7="",NA(),AJ7)</f>
        <v>0</v>
      </c>
      <c r="AK6" s="21">
        <f t="shared" si="5"/>
        <v>0</v>
      </c>
      <c r="AL6" s="21">
        <f t="shared" si="5"/>
        <v>0</v>
      </c>
      <c r="AM6" s="21">
        <f t="shared" si="5"/>
        <v>0</v>
      </c>
      <c r="AN6" s="22">
        <f t="shared" si="5"/>
        <v>1.03</v>
      </c>
      <c r="AO6" s="22">
        <f t="shared" si="5"/>
        <v>0.78</v>
      </c>
      <c r="AP6" s="22">
        <f t="shared" si="5"/>
        <v>0.92</v>
      </c>
      <c r="AQ6" s="22">
        <f t="shared" si="5"/>
        <v>0.87</v>
      </c>
      <c r="AR6" s="22">
        <f t="shared" si="5"/>
        <v>0.93</v>
      </c>
      <c r="AS6" s="21" t="str">
        <f>IF(AS7="","",IF(AS7="-","【-】","【"&amp;SUBSTITUTE(TEXT(AS7,"#,##0.00"),"-","△")&amp;"】"))</f>
        <v>【1.34】</v>
      </c>
      <c r="AT6" s="22">
        <f>IF(AT7="",NA(),AT7)</f>
        <v>259.98</v>
      </c>
      <c r="AU6" s="22">
        <f t="shared" ref="AU6:BC6" si="6">IF(AU7="",NA(),AU7)</f>
        <v>267.82</v>
      </c>
      <c r="AV6" s="22">
        <f t="shared" si="6"/>
        <v>251.62</v>
      </c>
      <c r="AW6" s="22">
        <f t="shared" si="6"/>
        <v>260.26</v>
      </c>
      <c r="AX6" s="22">
        <f t="shared" si="6"/>
        <v>253.55</v>
      </c>
      <c r="AY6" s="22">
        <f t="shared" si="6"/>
        <v>349.83</v>
      </c>
      <c r="AZ6" s="22">
        <f t="shared" si="6"/>
        <v>360.86</v>
      </c>
      <c r="BA6" s="22">
        <f t="shared" si="6"/>
        <v>350.79</v>
      </c>
      <c r="BB6" s="22">
        <f t="shared" si="6"/>
        <v>354.57</v>
      </c>
      <c r="BC6" s="22">
        <f t="shared" si="6"/>
        <v>357.74</v>
      </c>
      <c r="BD6" s="21" t="str">
        <f>IF(BD7="","",IF(BD7="-","【-】","【"&amp;SUBSTITUTE(TEXT(BD7,"#,##0.00"),"-","△")&amp;"】"))</f>
        <v>【252.29】</v>
      </c>
      <c r="BE6" s="22">
        <f>IF(BE7="",NA(),BE7)</f>
        <v>552.49</v>
      </c>
      <c r="BF6" s="22">
        <f t="shared" ref="BF6:BN6" si="7">IF(BF7="",NA(),BF7)</f>
        <v>521.22</v>
      </c>
      <c r="BG6" s="22">
        <f t="shared" si="7"/>
        <v>515.14</v>
      </c>
      <c r="BH6" s="22">
        <f t="shared" si="7"/>
        <v>469.22</v>
      </c>
      <c r="BI6" s="22">
        <f t="shared" si="7"/>
        <v>477.2</v>
      </c>
      <c r="BJ6" s="22">
        <f t="shared" si="7"/>
        <v>314.87</v>
      </c>
      <c r="BK6" s="22">
        <f t="shared" si="7"/>
        <v>309.27999999999997</v>
      </c>
      <c r="BL6" s="22">
        <f t="shared" si="7"/>
        <v>322.92</v>
      </c>
      <c r="BM6" s="22">
        <f t="shared" si="7"/>
        <v>303.45999999999998</v>
      </c>
      <c r="BN6" s="22">
        <f t="shared" si="7"/>
        <v>307.27999999999997</v>
      </c>
      <c r="BO6" s="21" t="str">
        <f>IF(BO7="","",IF(BO7="-","【-】","【"&amp;SUBSTITUTE(TEXT(BO7,"#,##0.00"),"-","△")&amp;"】"))</f>
        <v>【268.07】</v>
      </c>
      <c r="BP6" s="22">
        <f>IF(BP7="",NA(),BP7)</f>
        <v>107.37</v>
      </c>
      <c r="BQ6" s="22">
        <f t="shared" ref="BQ6:BY6" si="8">IF(BQ7="",NA(),BQ7)</f>
        <v>108.79</v>
      </c>
      <c r="BR6" s="22">
        <f t="shared" si="8"/>
        <v>103.28</v>
      </c>
      <c r="BS6" s="22">
        <f t="shared" si="8"/>
        <v>110.65</v>
      </c>
      <c r="BT6" s="22">
        <f t="shared" si="8"/>
        <v>101.52</v>
      </c>
      <c r="BU6" s="22">
        <f t="shared" si="8"/>
        <v>103.54</v>
      </c>
      <c r="BV6" s="22">
        <f t="shared" si="8"/>
        <v>103.32</v>
      </c>
      <c r="BW6" s="22">
        <f t="shared" si="8"/>
        <v>100.85</v>
      </c>
      <c r="BX6" s="22">
        <f t="shared" si="8"/>
        <v>103.79</v>
      </c>
      <c r="BY6" s="22">
        <f t="shared" si="8"/>
        <v>98.3</v>
      </c>
      <c r="BZ6" s="21" t="str">
        <f>IF(BZ7="","",IF(BZ7="-","【-】","【"&amp;SUBSTITUTE(TEXT(BZ7,"#,##0.00"),"-","△")&amp;"】"))</f>
        <v>【97.47】</v>
      </c>
      <c r="CA6" s="22">
        <f>IF(CA7="",NA(),CA7)</f>
        <v>197.32</v>
      </c>
      <c r="CB6" s="22">
        <f t="shared" ref="CB6:CJ6" si="9">IF(CB7="",NA(),CB7)</f>
        <v>194.55</v>
      </c>
      <c r="CC6" s="22">
        <f t="shared" si="9"/>
        <v>194.76</v>
      </c>
      <c r="CD6" s="22">
        <f t="shared" si="9"/>
        <v>190.76</v>
      </c>
      <c r="CE6" s="22">
        <f t="shared" si="9"/>
        <v>197.44</v>
      </c>
      <c r="CF6" s="22">
        <f t="shared" si="9"/>
        <v>167.46</v>
      </c>
      <c r="CG6" s="22">
        <f t="shared" si="9"/>
        <v>168.56</v>
      </c>
      <c r="CH6" s="22">
        <f t="shared" si="9"/>
        <v>167.1</v>
      </c>
      <c r="CI6" s="22">
        <f t="shared" si="9"/>
        <v>167.86</v>
      </c>
      <c r="CJ6" s="22">
        <f t="shared" si="9"/>
        <v>173.68</v>
      </c>
      <c r="CK6" s="21" t="str">
        <f>IF(CK7="","",IF(CK7="-","【-】","【"&amp;SUBSTITUTE(TEXT(CK7,"#,##0.00"),"-","△")&amp;"】"))</f>
        <v>【174.75】</v>
      </c>
      <c r="CL6" s="22">
        <f>IF(CL7="",NA(),CL7)</f>
        <v>59.65</v>
      </c>
      <c r="CM6" s="22">
        <f t="shared" ref="CM6:CU6" si="10">IF(CM7="",NA(),CM7)</f>
        <v>58.46</v>
      </c>
      <c r="CN6" s="22">
        <f t="shared" si="10"/>
        <v>58.84</v>
      </c>
      <c r="CO6" s="22">
        <f t="shared" si="10"/>
        <v>58.17</v>
      </c>
      <c r="CP6" s="22">
        <f t="shared" si="10"/>
        <v>58.61</v>
      </c>
      <c r="CQ6" s="22">
        <f t="shared" si="10"/>
        <v>59.46</v>
      </c>
      <c r="CR6" s="22">
        <f t="shared" si="10"/>
        <v>59.51</v>
      </c>
      <c r="CS6" s="22">
        <f t="shared" si="10"/>
        <v>59.91</v>
      </c>
      <c r="CT6" s="22">
        <f t="shared" si="10"/>
        <v>59.4</v>
      </c>
      <c r="CU6" s="22">
        <f t="shared" si="10"/>
        <v>59.24</v>
      </c>
      <c r="CV6" s="21" t="str">
        <f>IF(CV7="","",IF(CV7="-","【-】","【"&amp;SUBSTITUTE(TEXT(CV7,"#,##0.00"),"-","△")&amp;"】"))</f>
        <v>【59.97】</v>
      </c>
      <c r="CW6" s="22">
        <f>IF(CW7="",NA(),CW7)</f>
        <v>81.72</v>
      </c>
      <c r="CX6" s="22">
        <f t="shared" ref="CX6:DF6" si="11">IF(CX7="",NA(),CX7)</f>
        <v>82.47</v>
      </c>
      <c r="CY6" s="22">
        <f t="shared" si="11"/>
        <v>82.88</v>
      </c>
      <c r="CZ6" s="22">
        <f t="shared" si="11"/>
        <v>83.15</v>
      </c>
      <c r="DA6" s="22">
        <f t="shared" si="11"/>
        <v>80.83</v>
      </c>
      <c r="DB6" s="22">
        <f t="shared" si="11"/>
        <v>87.41</v>
      </c>
      <c r="DC6" s="22">
        <f t="shared" si="11"/>
        <v>87.08</v>
      </c>
      <c r="DD6" s="22">
        <f t="shared" si="11"/>
        <v>87.26</v>
      </c>
      <c r="DE6" s="22">
        <f t="shared" si="11"/>
        <v>87.57</v>
      </c>
      <c r="DF6" s="22">
        <f t="shared" si="11"/>
        <v>87.26</v>
      </c>
      <c r="DG6" s="21" t="str">
        <f>IF(DG7="","",IF(DG7="-","【-】","【"&amp;SUBSTITUTE(TEXT(DG7,"#,##0.00"),"-","△")&amp;"】"))</f>
        <v>【89.76】</v>
      </c>
      <c r="DH6" s="22">
        <f>IF(DH7="",NA(),DH7)</f>
        <v>43.16</v>
      </c>
      <c r="DI6" s="22">
        <f t="shared" ref="DI6:DQ6" si="12">IF(DI7="",NA(),DI7)</f>
        <v>45.01</v>
      </c>
      <c r="DJ6" s="22">
        <f t="shared" si="12"/>
        <v>46.81</v>
      </c>
      <c r="DK6" s="22">
        <f t="shared" si="12"/>
        <v>48.67</v>
      </c>
      <c r="DL6" s="22">
        <f t="shared" si="12"/>
        <v>50.42</v>
      </c>
      <c r="DM6" s="22">
        <f t="shared" si="12"/>
        <v>47.62</v>
      </c>
      <c r="DN6" s="22">
        <f t="shared" si="12"/>
        <v>48.55</v>
      </c>
      <c r="DO6" s="22">
        <f t="shared" si="12"/>
        <v>49.2</v>
      </c>
      <c r="DP6" s="22">
        <f t="shared" si="12"/>
        <v>50.01</v>
      </c>
      <c r="DQ6" s="22">
        <f t="shared" si="12"/>
        <v>50.99</v>
      </c>
      <c r="DR6" s="21" t="str">
        <f>IF(DR7="","",IF(DR7="-","【-】","【"&amp;SUBSTITUTE(TEXT(DR7,"#,##0.00"),"-","△")&amp;"】"))</f>
        <v>【51.51】</v>
      </c>
      <c r="DS6" s="22">
        <f>IF(DS7="",NA(),DS7)</f>
        <v>5.88</v>
      </c>
      <c r="DT6" s="22">
        <f t="shared" ref="DT6:EB6" si="13">IF(DT7="",NA(),DT7)</f>
        <v>8.09</v>
      </c>
      <c r="DU6" s="22">
        <f t="shared" si="13"/>
        <v>9.6999999999999993</v>
      </c>
      <c r="DV6" s="22">
        <f t="shared" si="13"/>
        <v>10.32</v>
      </c>
      <c r="DW6" s="22">
        <f t="shared" si="13"/>
        <v>12.86</v>
      </c>
      <c r="DX6" s="22">
        <f t="shared" si="13"/>
        <v>16.27</v>
      </c>
      <c r="DY6" s="22">
        <f t="shared" si="13"/>
        <v>17.11</v>
      </c>
      <c r="DZ6" s="22">
        <f t="shared" si="13"/>
        <v>18.329999999999998</v>
      </c>
      <c r="EA6" s="22">
        <f t="shared" si="13"/>
        <v>20.27</v>
      </c>
      <c r="EB6" s="22">
        <f t="shared" si="13"/>
        <v>21.69</v>
      </c>
      <c r="EC6" s="21" t="str">
        <f>IF(EC7="","",IF(EC7="-","【-】","【"&amp;SUBSTITUTE(TEXT(EC7,"#,##0.00"),"-","△")&amp;"】"))</f>
        <v>【23.75】</v>
      </c>
      <c r="ED6" s="22">
        <f>IF(ED7="",NA(),ED7)</f>
        <v>1.01</v>
      </c>
      <c r="EE6" s="22">
        <f t="shared" ref="EE6:EM6" si="14">IF(EE7="",NA(),EE7)</f>
        <v>0.48</v>
      </c>
      <c r="EF6" s="22">
        <f t="shared" si="14"/>
        <v>0.27</v>
      </c>
      <c r="EG6" s="22">
        <f t="shared" si="14"/>
        <v>0.28000000000000003</v>
      </c>
      <c r="EH6" s="22">
        <f t="shared" si="14"/>
        <v>0.3</v>
      </c>
      <c r="EI6" s="22">
        <f t="shared" si="14"/>
        <v>0.63</v>
      </c>
      <c r="EJ6" s="22">
        <f t="shared" si="14"/>
        <v>0.63</v>
      </c>
      <c r="EK6" s="22">
        <f t="shared" si="14"/>
        <v>0.6</v>
      </c>
      <c r="EL6" s="22">
        <f t="shared" si="14"/>
        <v>0.56000000000000005</v>
      </c>
      <c r="EM6" s="22">
        <f t="shared" si="14"/>
        <v>0.6</v>
      </c>
      <c r="EN6" s="21" t="str">
        <f>IF(EN7="","",IF(EN7="-","【-】","【"&amp;SUBSTITUTE(TEXT(EN7,"#,##0.00"),"-","△")&amp;"】"))</f>
        <v>【0.67】</v>
      </c>
    </row>
    <row r="7" spans="1:144" s="23" customFormat="1" x14ac:dyDescent="0.2">
      <c r="A7" s="15"/>
      <c r="B7" s="24">
        <v>2022</v>
      </c>
      <c r="C7" s="24">
        <v>242161</v>
      </c>
      <c r="D7" s="24">
        <v>46</v>
      </c>
      <c r="E7" s="24">
        <v>1</v>
      </c>
      <c r="F7" s="24">
        <v>0</v>
      </c>
      <c r="G7" s="24">
        <v>1</v>
      </c>
      <c r="H7" s="24" t="s">
        <v>93</v>
      </c>
      <c r="I7" s="24" t="s">
        <v>94</v>
      </c>
      <c r="J7" s="24" t="s">
        <v>95</v>
      </c>
      <c r="K7" s="24" t="s">
        <v>96</v>
      </c>
      <c r="L7" s="24" t="s">
        <v>97</v>
      </c>
      <c r="M7" s="24" t="s">
        <v>98</v>
      </c>
      <c r="N7" s="25" t="s">
        <v>99</v>
      </c>
      <c r="O7" s="25">
        <v>72.13</v>
      </c>
      <c r="P7" s="25">
        <v>99.47</v>
      </c>
      <c r="Q7" s="25">
        <v>3520</v>
      </c>
      <c r="R7" s="25">
        <v>87168</v>
      </c>
      <c r="S7" s="25">
        <v>558.23</v>
      </c>
      <c r="T7" s="25">
        <v>156.15</v>
      </c>
      <c r="U7" s="25">
        <v>85956</v>
      </c>
      <c r="V7" s="25">
        <v>215.8</v>
      </c>
      <c r="W7" s="25">
        <v>398.31</v>
      </c>
      <c r="X7" s="25">
        <v>111.42</v>
      </c>
      <c r="Y7" s="25">
        <v>113.17</v>
      </c>
      <c r="Z7" s="25">
        <v>110.81</v>
      </c>
      <c r="AA7" s="25">
        <v>112.09</v>
      </c>
      <c r="AB7" s="25">
        <v>110.02</v>
      </c>
      <c r="AC7" s="25">
        <v>111.44</v>
      </c>
      <c r="AD7" s="25">
        <v>111.17</v>
      </c>
      <c r="AE7" s="25">
        <v>110.91</v>
      </c>
      <c r="AF7" s="25">
        <v>111.49</v>
      </c>
      <c r="AG7" s="25">
        <v>109.09</v>
      </c>
      <c r="AH7" s="25">
        <v>108.7</v>
      </c>
      <c r="AI7" s="25">
        <v>0</v>
      </c>
      <c r="AJ7" s="25">
        <v>0</v>
      </c>
      <c r="AK7" s="25">
        <v>0</v>
      </c>
      <c r="AL7" s="25">
        <v>0</v>
      </c>
      <c r="AM7" s="25">
        <v>0</v>
      </c>
      <c r="AN7" s="25">
        <v>1.03</v>
      </c>
      <c r="AO7" s="25">
        <v>0.78</v>
      </c>
      <c r="AP7" s="25">
        <v>0.92</v>
      </c>
      <c r="AQ7" s="25">
        <v>0.87</v>
      </c>
      <c r="AR7" s="25">
        <v>0.93</v>
      </c>
      <c r="AS7" s="25">
        <v>1.34</v>
      </c>
      <c r="AT7" s="25">
        <v>259.98</v>
      </c>
      <c r="AU7" s="25">
        <v>267.82</v>
      </c>
      <c r="AV7" s="25">
        <v>251.62</v>
      </c>
      <c r="AW7" s="25">
        <v>260.26</v>
      </c>
      <c r="AX7" s="25">
        <v>253.55</v>
      </c>
      <c r="AY7" s="25">
        <v>349.83</v>
      </c>
      <c r="AZ7" s="25">
        <v>360.86</v>
      </c>
      <c r="BA7" s="25">
        <v>350.79</v>
      </c>
      <c r="BB7" s="25">
        <v>354.57</v>
      </c>
      <c r="BC7" s="25">
        <v>357.74</v>
      </c>
      <c r="BD7" s="25">
        <v>252.29</v>
      </c>
      <c r="BE7" s="25">
        <v>552.49</v>
      </c>
      <c r="BF7" s="25">
        <v>521.22</v>
      </c>
      <c r="BG7" s="25">
        <v>515.14</v>
      </c>
      <c r="BH7" s="25">
        <v>469.22</v>
      </c>
      <c r="BI7" s="25">
        <v>477.2</v>
      </c>
      <c r="BJ7" s="25">
        <v>314.87</v>
      </c>
      <c r="BK7" s="25">
        <v>309.27999999999997</v>
      </c>
      <c r="BL7" s="25">
        <v>322.92</v>
      </c>
      <c r="BM7" s="25">
        <v>303.45999999999998</v>
      </c>
      <c r="BN7" s="25">
        <v>307.27999999999997</v>
      </c>
      <c r="BO7" s="25">
        <v>268.07</v>
      </c>
      <c r="BP7" s="25">
        <v>107.37</v>
      </c>
      <c r="BQ7" s="25">
        <v>108.79</v>
      </c>
      <c r="BR7" s="25">
        <v>103.28</v>
      </c>
      <c r="BS7" s="25">
        <v>110.65</v>
      </c>
      <c r="BT7" s="25">
        <v>101.52</v>
      </c>
      <c r="BU7" s="25">
        <v>103.54</v>
      </c>
      <c r="BV7" s="25">
        <v>103.32</v>
      </c>
      <c r="BW7" s="25">
        <v>100.85</v>
      </c>
      <c r="BX7" s="25">
        <v>103.79</v>
      </c>
      <c r="BY7" s="25">
        <v>98.3</v>
      </c>
      <c r="BZ7" s="25">
        <v>97.47</v>
      </c>
      <c r="CA7" s="25">
        <v>197.32</v>
      </c>
      <c r="CB7" s="25">
        <v>194.55</v>
      </c>
      <c r="CC7" s="25">
        <v>194.76</v>
      </c>
      <c r="CD7" s="25">
        <v>190.76</v>
      </c>
      <c r="CE7" s="25">
        <v>197.44</v>
      </c>
      <c r="CF7" s="25">
        <v>167.46</v>
      </c>
      <c r="CG7" s="25">
        <v>168.56</v>
      </c>
      <c r="CH7" s="25">
        <v>167.1</v>
      </c>
      <c r="CI7" s="25">
        <v>167.86</v>
      </c>
      <c r="CJ7" s="25">
        <v>173.68</v>
      </c>
      <c r="CK7" s="25">
        <v>174.75</v>
      </c>
      <c r="CL7" s="25">
        <v>59.65</v>
      </c>
      <c r="CM7" s="25">
        <v>58.46</v>
      </c>
      <c r="CN7" s="25">
        <v>58.84</v>
      </c>
      <c r="CO7" s="25">
        <v>58.17</v>
      </c>
      <c r="CP7" s="25">
        <v>58.61</v>
      </c>
      <c r="CQ7" s="25">
        <v>59.46</v>
      </c>
      <c r="CR7" s="25">
        <v>59.51</v>
      </c>
      <c r="CS7" s="25">
        <v>59.91</v>
      </c>
      <c r="CT7" s="25">
        <v>59.4</v>
      </c>
      <c r="CU7" s="25">
        <v>59.24</v>
      </c>
      <c r="CV7" s="25">
        <v>59.97</v>
      </c>
      <c r="CW7" s="25">
        <v>81.72</v>
      </c>
      <c r="CX7" s="25">
        <v>82.47</v>
      </c>
      <c r="CY7" s="25">
        <v>82.88</v>
      </c>
      <c r="CZ7" s="25">
        <v>83.15</v>
      </c>
      <c r="DA7" s="25">
        <v>80.83</v>
      </c>
      <c r="DB7" s="25">
        <v>87.41</v>
      </c>
      <c r="DC7" s="25">
        <v>87.08</v>
      </c>
      <c r="DD7" s="25">
        <v>87.26</v>
      </c>
      <c r="DE7" s="25">
        <v>87.57</v>
      </c>
      <c r="DF7" s="25">
        <v>87.26</v>
      </c>
      <c r="DG7" s="25">
        <v>89.76</v>
      </c>
      <c r="DH7" s="25">
        <v>43.16</v>
      </c>
      <c r="DI7" s="25">
        <v>45.01</v>
      </c>
      <c r="DJ7" s="25">
        <v>46.81</v>
      </c>
      <c r="DK7" s="25">
        <v>48.67</v>
      </c>
      <c r="DL7" s="25">
        <v>50.42</v>
      </c>
      <c r="DM7" s="25">
        <v>47.62</v>
      </c>
      <c r="DN7" s="25">
        <v>48.55</v>
      </c>
      <c r="DO7" s="25">
        <v>49.2</v>
      </c>
      <c r="DP7" s="25">
        <v>50.01</v>
      </c>
      <c r="DQ7" s="25">
        <v>50.99</v>
      </c>
      <c r="DR7" s="25">
        <v>51.51</v>
      </c>
      <c r="DS7" s="25">
        <v>5.88</v>
      </c>
      <c r="DT7" s="25">
        <v>8.09</v>
      </c>
      <c r="DU7" s="25">
        <v>9.6999999999999993</v>
      </c>
      <c r="DV7" s="25">
        <v>10.32</v>
      </c>
      <c r="DW7" s="25">
        <v>12.86</v>
      </c>
      <c r="DX7" s="25">
        <v>16.27</v>
      </c>
      <c r="DY7" s="25">
        <v>17.11</v>
      </c>
      <c r="DZ7" s="25">
        <v>18.329999999999998</v>
      </c>
      <c r="EA7" s="25">
        <v>20.27</v>
      </c>
      <c r="EB7" s="25">
        <v>21.69</v>
      </c>
      <c r="EC7" s="25">
        <v>23.75</v>
      </c>
      <c r="ED7" s="25">
        <v>1.01</v>
      </c>
      <c r="EE7" s="25">
        <v>0.48</v>
      </c>
      <c r="EF7" s="25">
        <v>0.27</v>
      </c>
      <c r="EG7" s="25">
        <v>0.28000000000000003</v>
      </c>
      <c r="EH7" s="25">
        <v>0.3</v>
      </c>
      <c r="EI7" s="25">
        <v>0.63</v>
      </c>
      <c r="EJ7" s="25">
        <v>0.63</v>
      </c>
      <c r="EK7" s="25">
        <v>0.6</v>
      </c>
      <c r="EL7" s="25">
        <v>0.56000000000000005</v>
      </c>
      <c r="EM7" s="25">
        <v>0.6</v>
      </c>
      <c r="EN7" s="25">
        <v>0.67</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2">
      <c r="B11">
        <v>4</v>
      </c>
      <c r="C11">
        <v>3</v>
      </c>
      <c r="D11">
        <v>2</v>
      </c>
      <c r="E11">
        <v>1</v>
      </c>
      <c r="F11">
        <v>0</v>
      </c>
      <c r="G11" t="s">
        <v>105</v>
      </c>
    </row>
    <row r="12" spans="1:144" x14ac:dyDescent="0.2">
      <c r="B12">
        <v>1</v>
      </c>
      <c r="C12">
        <v>1</v>
      </c>
      <c r="D12">
        <v>2</v>
      </c>
      <c r="E12">
        <v>3</v>
      </c>
      <c r="F12">
        <v>4</v>
      </c>
      <c r="G12" t="s">
        <v>106</v>
      </c>
    </row>
    <row r="13" spans="1:144" x14ac:dyDescent="0.2">
      <c r="B13" t="s">
        <v>107</v>
      </c>
      <c r="C13" t="s">
        <v>108</v>
      </c>
      <c r="D13" t="s">
        <v>108</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