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image/x-wmf" Extension="wmf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thumbnail.wmf" Type="http://schemas.openxmlformats.org/package/2006/relationships/metadata/thumbnail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hama-lgwan\御浜町共有フォルダ\生活環境課\●上下水道係\宮本分\000受渡フォルダ\栄二さん\引継ぎ\R5町関係\240129経営比較分析表\"/>
    </mc:Choice>
  </mc:AlternateContent>
  <workbookProtection workbookAlgorithmName="SHA-512" workbookHashValue="wGi++bFvifsO8AnsJcxssNlsgSSJNUekl0c4nUROgzrM6xYoMeXajgU/jbDcJ9QLOw0LpxJWkhWzCG9duNtrSw==" workbookSaltValue="E/OioR+/lq3OOWVYtRSe9A==" workbookSpinCount="100000" lockStructure="1"/>
  <bookViews>
    <workbookView xWindow="0" yWindow="0" windowWidth="19200" windowHeight="1137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<sst xmlns="http://schemas.openxmlformats.org/spreadsheetml/2006/main" count="236" uniqueCount="120">
  <si>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</si>
  <si>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</si>
  <si>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</si>
  <si>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</si>
  <si>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</si>
  <si>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</si>
  <si>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</si>
  <si>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</si>
  <si>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</si>
  <si>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</si>
  <si>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</si>
  <si>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</si>
  <si>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</si>
  <si>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</si>
  <si>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</si>
  <si>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</si>
  <si>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</si>
  <si>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</si>
  <si>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</si>
  <si>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</si>
  <si>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</si>
  <si>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</si>
  <si>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</si>
  <si>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</si>
  <si>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</si>
  <si>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</si>
  <si>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</si>
  <si>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</si>
  <si>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</si>
  <si>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</si>
  <si>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</si>
  <si>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</si>
  <si>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</si>
  <si>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</si>
  <si>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</si>
  <si>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</si>
  <si>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</si>
  <si>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</si>
  <si>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</si>
  <si>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</si>
  <si>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</si>
  <si>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</si>
  <si>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</si>
  <si>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</si>
  <si>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</si>
  <si>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</si>
  <si>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</si>
  <si>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</si>
  <si>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</si>
  <si>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</si>
  <si>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</si>
  <si>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</si>
  <si>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</si>
  <si>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</si>
  <si>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</si>
  <si>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</si>
  <si>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</si>
  <si>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</si>
  <si>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</si>
  <si>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</si>
  <si>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</si>
  <si>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</si>
  <si>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</si>
  <si>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</si>
  <si>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</si>
  <si>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</si>
  <si>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</si>
  <si>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</si>
  <si>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</si>
  <si>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</si>
  <si>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</si>
  <si>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</si>
  <si>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</si>
  <si>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</si>
  <si>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</si>
  <si>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</si>
  <si>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</si>
  <si>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</si>
  <si>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</si>
  <si>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</si>
  <si>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</si>
  <si>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</si>
  <si>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</si>
  <si>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</si>
  <si>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</si>
  <si>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</si>
  <si>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</si>
  <si>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</si>
  <si>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</si>
  <si>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</si>
  <si>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</si>
  <si>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</si>
  <si>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</si>
  <si>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</si>
  <si>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</si>
  <si>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</si>
  <si>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</si>
  <si>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</si>
  <si>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</si>
  <si>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御浜町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</si>
  <si>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</si>
  <si>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</si>
  <si>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</si>
  <si>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</si>
  <si>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</si>
  <si>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</si>
  <si>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</si>
  <si>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</si>
  <si>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</si>
  <si>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</si>
  <si>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</si>
  <si>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</si>
  <si>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</si>
  <si>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</si>
  <si>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</si>
  <si>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</si>
  <si>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</si>
  <si>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収益的収支比率、経費回収率ともに、１００％以下が続いている。原因として、収益は上がらないが、施設の更新費用、維持管理費が増加しているためである。また施設利用率も平均値以下が続いている。原因として、人口減少、節水型設備の普及等により、流入汚水量が計画値より減少しているためである。</t>
    <phoneticPr fontId="4"/>
  </si>
  <si>
    <t>平成１２年の供用開始から２２年を経過しているが、管渠施設の耐用年数には達していないため、当面管渠の改善は必要なしと判断する。しかし、処理場及びマンホールポンプ場の電気、機械設備については、耐用年数に達しているものもあり、ストックマネジメント計画を策定し、計画的に施設の更新工事を実施している。</t>
    <phoneticPr fontId="4"/>
  </si>
  <si>
    <t>近年、人口減少、節水型設備の普及等により流入汚水量が減少し、使用料収入は停滞している。また処理場及びマンホールポンプ場の電気、機械設備については、耐用年数に達しているものもあり、施設の更新を行うための費用が必要である。以上より、今後より一層の経費削減、料金改正の検討が必要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</si>
</sst>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E-4357-8726-E1D9CAEBB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0.36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0E-4357-8726-E1D9CAEBB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36.61</c:v>
                </c:pt>
                <c:pt idx="1">
                  <c:v>35.5</c:v>
                </c:pt>
                <c:pt idx="2">
                  <c:v>35.11</c:v>
                </c:pt>
                <c:pt idx="3">
                  <c:v>35.44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73-46BC-BC15-DCA28B23E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42.56</c:v>
                </c:pt>
                <c:pt idx="1">
                  <c:v>42.47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73-46BC-BC15-DCA28B23E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87.9</c:v>
                </c:pt>
                <c:pt idx="1">
                  <c:v>90.22</c:v>
                </c:pt>
                <c:pt idx="2">
                  <c:v>90.77</c:v>
                </c:pt>
                <c:pt idx="3">
                  <c:v>91.73</c:v>
                </c:pt>
                <c:pt idx="4">
                  <c:v>92.94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A-4D4D-B92B-518E9BAAD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83.32</c:v>
                </c:pt>
                <c:pt idx="1">
                  <c:v>83.75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3A-4D4D-B92B-518E9BAAD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94.77</c:v>
                </c:pt>
                <c:pt idx="1">
                  <c:v>94.26</c:v>
                </c:pt>
                <c:pt idx="2">
                  <c:v>96.79</c:v>
                </c:pt>
                <c:pt idx="3">
                  <c:v>87.85</c:v>
                </c:pt>
                <c:pt idx="4">
                  <c:v>73.010000000000005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D-4F32-A408-2317126CC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6D-4F32-A408-2317126CC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9-42DB-BC6C-3294BD2E5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29-42DB-BC6C-3294BD2E5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4B-490E-9015-46895C216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4B-490E-9015-46895C216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C-410F-804D-64C16924B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5C-410F-804D-64C16924B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2-4662-B882-446D2FD8D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D2-4662-B882-446D2FD8D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102.24</c:v>
                </c:pt>
                <c:pt idx="1">
                  <c:v>30.07</c:v>
                </c:pt>
                <c:pt idx="2">
                  <c:v>29.73</c:v>
                </c:pt>
                <c:pt idx="3">
                  <c:v>29.39</c:v>
                </c:pt>
                <c:pt idx="4">
                  <c:v>30.79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9-4F12-879B-BD8A8DD91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1194.1500000000001</c:v>
                </c:pt>
                <c:pt idx="1">
                  <c:v>1206.79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C9-4F12-879B-BD8A8DD91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61.67</c:v>
                </c:pt>
                <c:pt idx="1">
                  <c:v>79.17</c:v>
                </c:pt>
                <c:pt idx="2">
                  <c:v>86.07</c:v>
                </c:pt>
                <c:pt idx="3">
                  <c:v>68.2</c:v>
                </c:pt>
                <c:pt idx="4">
                  <c:v>45.54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3-48D9-AA9B-FC4B1AFBE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72.260000000000005</c:v>
                </c:pt>
                <c:pt idx="1">
                  <c:v>71.84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73-48D9-AA9B-FC4B1AFBE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268.24</c:v>
                </c:pt>
                <c:pt idx="1">
                  <c:v>210.09</c:v>
                </c:pt>
                <c:pt idx="2">
                  <c:v>196.16</c:v>
                </c:pt>
                <c:pt idx="3">
                  <c:v>247.93</c:v>
                </c:pt>
                <c:pt idx="4">
                  <c:v>372.87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C-4E64-8256-34348E972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230.02</c:v>
                </c:pt>
                <c:pt idx="1">
                  <c:v>228.47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1C-4E64-8256-34348E972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10" Target="../charts/chart10.xml" Type="http://schemas.openxmlformats.org/officeDocument/2006/relationships/chart"/><Relationship Id="rId11" Target="../charts/chart11.xml" Type="http://schemas.openxmlformats.org/officeDocument/2006/relationships/chart"/><Relationship Id="rId2" Target="../charts/chart2.xml" Type="http://schemas.openxmlformats.org/officeDocument/2006/relationships/chart"/><Relationship Id="rId3" Target="../charts/chart3.xml" Type="http://schemas.openxmlformats.org/officeDocument/2006/relationships/chart"/><Relationship Id="rId4" Target="../charts/chart4.xml" Type="http://schemas.openxmlformats.org/officeDocument/2006/relationships/chart"/><Relationship Id="rId5" Target="../charts/chart5.xml" Type="http://schemas.openxmlformats.org/officeDocument/2006/relationships/chart"/><Relationship Id="rId6" Target="../charts/chart6.xml" Type="http://schemas.openxmlformats.org/officeDocument/2006/relationships/chart"/><Relationship Id="rId7" Target="../charts/chart7.xml" Type="http://schemas.openxmlformats.org/officeDocument/2006/relationships/chart"/><Relationship Id="rId8" Target="../charts/chart8.xml" Type="http://schemas.openxmlformats.org/officeDocument/2006/relationships/chart"/><Relationship Id="rId9" Target="../charts/chart9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25" zoomScale="70" zoomScaleNormal="7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三重県　御浜町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特定環境保全公共下水道</v>
      </c>
      <c r="Q8" s="66"/>
      <c r="R8" s="66"/>
      <c r="S8" s="66"/>
      <c r="T8" s="66"/>
      <c r="U8" s="66"/>
      <c r="V8" s="66"/>
      <c r="W8" s="66" t="str">
        <f>データ!L6</f>
        <v>D2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8086</v>
      </c>
      <c r="AM8" s="55"/>
      <c r="AN8" s="55"/>
      <c r="AO8" s="55"/>
      <c r="AP8" s="55"/>
      <c r="AQ8" s="55"/>
      <c r="AR8" s="55"/>
      <c r="AS8" s="55"/>
      <c r="AT8" s="54">
        <f>データ!T6</f>
        <v>88.13</v>
      </c>
      <c r="AU8" s="54"/>
      <c r="AV8" s="54"/>
      <c r="AW8" s="54"/>
      <c r="AX8" s="54"/>
      <c r="AY8" s="54"/>
      <c r="AZ8" s="54"/>
      <c r="BA8" s="54"/>
      <c r="BB8" s="54">
        <f>データ!U6</f>
        <v>91.75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27.03</v>
      </c>
      <c r="Q10" s="54"/>
      <c r="R10" s="54"/>
      <c r="S10" s="54"/>
      <c r="T10" s="54"/>
      <c r="U10" s="54"/>
      <c r="V10" s="54"/>
      <c r="W10" s="54">
        <f>データ!Q6</f>
        <v>101.81</v>
      </c>
      <c r="X10" s="54"/>
      <c r="Y10" s="54"/>
      <c r="Z10" s="54"/>
      <c r="AA10" s="54"/>
      <c r="AB10" s="54"/>
      <c r="AC10" s="54"/>
      <c r="AD10" s="55">
        <f>データ!R6</f>
        <v>2970</v>
      </c>
      <c r="AE10" s="55"/>
      <c r="AF10" s="55"/>
      <c r="AG10" s="55"/>
      <c r="AH10" s="55"/>
      <c r="AI10" s="55"/>
      <c r="AJ10" s="55"/>
      <c r="AK10" s="2"/>
      <c r="AL10" s="55">
        <f>データ!V6</f>
        <v>2168</v>
      </c>
      <c r="AM10" s="55"/>
      <c r="AN10" s="55"/>
      <c r="AO10" s="55"/>
      <c r="AP10" s="55"/>
      <c r="AQ10" s="55"/>
      <c r="AR10" s="55"/>
      <c r="AS10" s="55"/>
      <c r="AT10" s="54">
        <f>データ!W6</f>
        <v>0.92</v>
      </c>
      <c r="AU10" s="54"/>
      <c r="AV10" s="54"/>
      <c r="AW10" s="54"/>
      <c r="AX10" s="54"/>
      <c r="AY10" s="54"/>
      <c r="AZ10" s="54"/>
      <c r="BA10" s="54"/>
      <c r="BB10" s="54">
        <f>データ!X6</f>
        <v>2356.52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118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119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【1,182.11】</v>
      </c>
      <c r="I86" s="12" t="str">
        <f>データ!CA6</f>
        <v>【73.78】</v>
      </c>
      <c r="J86" s="12" t="str">
        <f>データ!CL6</f>
        <v>【220.62】</v>
      </c>
      <c r="K86" s="12" t="str">
        <f>データ!CW6</f>
        <v>【42.22】</v>
      </c>
      <c r="L86" s="12" t="str">
        <f>データ!DH6</f>
        <v>【85.67】</v>
      </c>
      <c r="M86" s="12" t="s">
        <v>44</v>
      </c>
      <c r="N86" s="12" t="s">
        <v>45</v>
      </c>
      <c r="O86" s="12" t="str">
        <f>データ!EO6</f>
        <v>【0.13】</v>
      </c>
    </row>
  </sheetData>
  <sheetProtection algorithmName="SHA-512" hashValue="xfrcDtWqErgLOxlrwOcu6SaYDScE4z0+W6ecvJkgKI7ANi5NzyGYy5R0nvMfpoUszWFh906h9HQ5PO+GO6qW9A==" saltValue="NlpHFo0JlZONRmROns53U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3" t="s">
        <v>55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56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57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58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59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60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61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62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63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64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65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66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67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68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69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70</v>
      </c>
      <c r="B5" s="17"/>
      <c r="C5" s="17"/>
      <c r="D5" s="17"/>
      <c r="E5" s="17"/>
      <c r="F5" s="17"/>
      <c r="G5" s="17"/>
      <c r="H5" s="18" t="s">
        <v>71</v>
      </c>
      <c r="I5" s="18" t="s">
        <v>72</v>
      </c>
      <c r="J5" s="18" t="s">
        <v>73</v>
      </c>
      <c r="K5" s="18" t="s">
        <v>74</v>
      </c>
      <c r="L5" s="18" t="s">
        <v>75</v>
      </c>
      <c r="M5" s="18" t="s">
        <v>5</v>
      </c>
      <c r="N5" s="18" t="s">
        <v>76</v>
      </c>
      <c r="O5" s="18" t="s">
        <v>77</v>
      </c>
      <c r="P5" s="18" t="s">
        <v>78</v>
      </c>
      <c r="Q5" s="18" t="s">
        <v>79</v>
      </c>
      <c r="R5" s="18" t="s">
        <v>80</v>
      </c>
      <c r="S5" s="18" t="s">
        <v>81</v>
      </c>
      <c r="T5" s="18" t="s">
        <v>82</v>
      </c>
      <c r="U5" s="18" t="s">
        <v>83</v>
      </c>
      <c r="V5" s="18" t="s">
        <v>84</v>
      </c>
      <c r="W5" s="18" t="s">
        <v>85</v>
      </c>
      <c r="X5" s="18" t="s">
        <v>86</v>
      </c>
      <c r="Y5" s="18" t="s">
        <v>87</v>
      </c>
      <c r="Z5" s="18" t="s">
        <v>88</v>
      </c>
      <c r="AA5" s="18" t="s">
        <v>89</v>
      </c>
      <c r="AB5" s="18" t="s">
        <v>90</v>
      </c>
      <c r="AC5" s="18" t="s">
        <v>91</v>
      </c>
      <c r="AD5" s="18" t="s">
        <v>92</v>
      </c>
      <c r="AE5" s="18" t="s">
        <v>93</v>
      </c>
      <c r="AF5" s="18" t="s">
        <v>94</v>
      </c>
      <c r="AG5" s="18" t="s">
        <v>95</v>
      </c>
      <c r="AH5" s="18" t="s">
        <v>96</v>
      </c>
      <c r="AI5" s="18" t="s">
        <v>31</v>
      </c>
      <c r="AJ5" s="18" t="s">
        <v>87</v>
      </c>
      <c r="AK5" s="18" t="s">
        <v>88</v>
      </c>
      <c r="AL5" s="18" t="s">
        <v>89</v>
      </c>
      <c r="AM5" s="18" t="s">
        <v>90</v>
      </c>
      <c r="AN5" s="18" t="s">
        <v>91</v>
      </c>
      <c r="AO5" s="18" t="s">
        <v>92</v>
      </c>
      <c r="AP5" s="18" t="s">
        <v>93</v>
      </c>
      <c r="AQ5" s="18" t="s">
        <v>94</v>
      </c>
      <c r="AR5" s="18" t="s">
        <v>95</v>
      </c>
      <c r="AS5" s="18" t="s">
        <v>96</v>
      </c>
      <c r="AT5" s="18" t="s">
        <v>97</v>
      </c>
      <c r="AU5" s="18" t="s">
        <v>87</v>
      </c>
      <c r="AV5" s="18" t="s">
        <v>88</v>
      </c>
      <c r="AW5" s="18" t="s">
        <v>89</v>
      </c>
      <c r="AX5" s="18" t="s">
        <v>90</v>
      </c>
      <c r="AY5" s="18" t="s">
        <v>91</v>
      </c>
      <c r="AZ5" s="18" t="s">
        <v>92</v>
      </c>
      <c r="BA5" s="18" t="s">
        <v>93</v>
      </c>
      <c r="BB5" s="18" t="s">
        <v>94</v>
      </c>
      <c r="BC5" s="18" t="s">
        <v>95</v>
      </c>
      <c r="BD5" s="18" t="s">
        <v>96</v>
      </c>
      <c r="BE5" s="18" t="s">
        <v>97</v>
      </c>
      <c r="BF5" s="18" t="s">
        <v>87</v>
      </c>
      <c r="BG5" s="18" t="s">
        <v>88</v>
      </c>
      <c r="BH5" s="18" t="s">
        <v>89</v>
      </c>
      <c r="BI5" s="18" t="s">
        <v>90</v>
      </c>
      <c r="BJ5" s="18" t="s">
        <v>91</v>
      </c>
      <c r="BK5" s="18" t="s">
        <v>92</v>
      </c>
      <c r="BL5" s="18" t="s">
        <v>93</v>
      </c>
      <c r="BM5" s="18" t="s">
        <v>94</v>
      </c>
      <c r="BN5" s="18" t="s">
        <v>95</v>
      </c>
      <c r="BO5" s="18" t="s">
        <v>96</v>
      </c>
      <c r="BP5" s="18" t="s">
        <v>97</v>
      </c>
      <c r="BQ5" s="18" t="s">
        <v>87</v>
      </c>
      <c r="BR5" s="18" t="s">
        <v>88</v>
      </c>
      <c r="BS5" s="18" t="s">
        <v>89</v>
      </c>
      <c r="BT5" s="18" t="s">
        <v>90</v>
      </c>
      <c r="BU5" s="18" t="s">
        <v>91</v>
      </c>
      <c r="BV5" s="18" t="s">
        <v>92</v>
      </c>
      <c r="BW5" s="18" t="s">
        <v>93</v>
      </c>
      <c r="BX5" s="18" t="s">
        <v>94</v>
      </c>
      <c r="BY5" s="18" t="s">
        <v>95</v>
      </c>
      <c r="BZ5" s="18" t="s">
        <v>96</v>
      </c>
      <c r="CA5" s="18" t="s">
        <v>97</v>
      </c>
      <c r="CB5" s="18" t="s">
        <v>87</v>
      </c>
      <c r="CC5" s="18" t="s">
        <v>88</v>
      </c>
      <c r="CD5" s="18" t="s">
        <v>89</v>
      </c>
      <c r="CE5" s="18" t="s">
        <v>90</v>
      </c>
      <c r="CF5" s="18" t="s">
        <v>91</v>
      </c>
      <c r="CG5" s="18" t="s">
        <v>92</v>
      </c>
      <c r="CH5" s="18" t="s">
        <v>93</v>
      </c>
      <c r="CI5" s="18" t="s">
        <v>94</v>
      </c>
      <c r="CJ5" s="18" t="s">
        <v>95</v>
      </c>
      <c r="CK5" s="18" t="s">
        <v>96</v>
      </c>
      <c r="CL5" s="18" t="s">
        <v>97</v>
      </c>
      <c r="CM5" s="18" t="s">
        <v>87</v>
      </c>
      <c r="CN5" s="18" t="s">
        <v>88</v>
      </c>
      <c r="CO5" s="18" t="s">
        <v>89</v>
      </c>
      <c r="CP5" s="18" t="s">
        <v>90</v>
      </c>
      <c r="CQ5" s="18" t="s">
        <v>91</v>
      </c>
      <c r="CR5" s="18" t="s">
        <v>92</v>
      </c>
      <c r="CS5" s="18" t="s">
        <v>93</v>
      </c>
      <c r="CT5" s="18" t="s">
        <v>94</v>
      </c>
      <c r="CU5" s="18" t="s">
        <v>95</v>
      </c>
      <c r="CV5" s="18" t="s">
        <v>96</v>
      </c>
      <c r="CW5" s="18" t="s">
        <v>97</v>
      </c>
      <c r="CX5" s="18" t="s">
        <v>87</v>
      </c>
      <c r="CY5" s="18" t="s">
        <v>88</v>
      </c>
      <c r="CZ5" s="18" t="s">
        <v>89</v>
      </c>
      <c r="DA5" s="18" t="s">
        <v>90</v>
      </c>
      <c r="DB5" s="18" t="s">
        <v>91</v>
      </c>
      <c r="DC5" s="18" t="s">
        <v>92</v>
      </c>
      <c r="DD5" s="18" t="s">
        <v>93</v>
      </c>
      <c r="DE5" s="18" t="s">
        <v>94</v>
      </c>
      <c r="DF5" s="18" t="s">
        <v>95</v>
      </c>
      <c r="DG5" s="18" t="s">
        <v>96</v>
      </c>
      <c r="DH5" s="18" t="s">
        <v>97</v>
      </c>
      <c r="DI5" s="18" t="s">
        <v>87</v>
      </c>
      <c r="DJ5" s="18" t="s">
        <v>88</v>
      </c>
      <c r="DK5" s="18" t="s">
        <v>89</v>
      </c>
      <c r="DL5" s="18" t="s">
        <v>90</v>
      </c>
      <c r="DM5" s="18" t="s">
        <v>91</v>
      </c>
      <c r="DN5" s="18" t="s">
        <v>92</v>
      </c>
      <c r="DO5" s="18" t="s">
        <v>93</v>
      </c>
      <c r="DP5" s="18" t="s">
        <v>94</v>
      </c>
      <c r="DQ5" s="18" t="s">
        <v>95</v>
      </c>
      <c r="DR5" s="18" t="s">
        <v>96</v>
      </c>
      <c r="DS5" s="18" t="s">
        <v>97</v>
      </c>
      <c r="DT5" s="18" t="s">
        <v>87</v>
      </c>
      <c r="DU5" s="18" t="s">
        <v>88</v>
      </c>
      <c r="DV5" s="18" t="s">
        <v>89</v>
      </c>
      <c r="DW5" s="18" t="s">
        <v>90</v>
      </c>
      <c r="DX5" s="18" t="s">
        <v>91</v>
      </c>
      <c r="DY5" s="18" t="s">
        <v>92</v>
      </c>
      <c r="DZ5" s="18" t="s">
        <v>93</v>
      </c>
      <c r="EA5" s="18" t="s">
        <v>94</v>
      </c>
      <c r="EB5" s="18" t="s">
        <v>95</v>
      </c>
      <c r="EC5" s="18" t="s">
        <v>96</v>
      </c>
      <c r="ED5" s="18" t="s">
        <v>97</v>
      </c>
      <c r="EE5" s="18" t="s">
        <v>87</v>
      </c>
      <c r="EF5" s="18" t="s">
        <v>88</v>
      </c>
      <c r="EG5" s="18" t="s">
        <v>89</v>
      </c>
      <c r="EH5" s="18" t="s">
        <v>90</v>
      </c>
      <c r="EI5" s="18" t="s">
        <v>91</v>
      </c>
      <c r="EJ5" s="18" t="s">
        <v>92</v>
      </c>
      <c r="EK5" s="18" t="s">
        <v>93</v>
      </c>
      <c r="EL5" s="18" t="s">
        <v>94</v>
      </c>
      <c r="EM5" s="18" t="s">
        <v>95</v>
      </c>
      <c r="EN5" s="18" t="s">
        <v>96</v>
      </c>
      <c r="EO5" s="18" t="s">
        <v>97</v>
      </c>
    </row>
    <row r="6" spans="1:145" s="22" customFormat="1" x14ac:dyDescent="0.15">
      <c r="A6" s="14" t="s">
        <v>98</v>
      </c>
      <c r="B6" s="19">
        <f>B7</f>
        <v>2022</v>
      </c>
      <c r="C6" s="19">
        <f t="shared" ref="C6:X6" si="3">C7</f>
        <v>245615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三重県　御浜町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27.03</v>
      </c>
      <c r="Q6" s="20">
        <f t="shared" si="3"/>
        <v>101.81</v>
      </c>
      <c r="R6" s="20">
        <f t="shared" si="3"/>
        <v>2970</v>
      </c>
      <c r="S6" s="20">
        <f t="shared" si="3"/>
        <v>8086</v>
      </c>
      <c r="T6" s="20">
        <f t="shared" si="3"/>
        <v>88.13</v>
      </c>
      <c r="U6" s="20">
        <f t="shared" si="3"/>
        <v>91.75</v>
      </c>
      <c r="V6" s="20">
        <f t="shared" si="3"/>
        <v>2168</v>
      </c>
      <c r="W6" s="20">
        <f t="shared" si="3"/>
        <v>0.92</v>
      </c>
      <c r="X6" s="20">
        <f t="shared" si="3"/>
        <v>2356.52</v>
      </c>
      <c r="Y6" s="21">
        <f>IF(Y7="",NA(),Y7)</f>
        <v>94.77</v>
      </c>
      <c r="Z6" s="21">
        <f t="shared" ref="Z6:AH6" si="4">IF(Z7="",NA(),Z7)</f>
        <v>94.26</v>
      </c>
      <c r="AA6" s="21">
        <f t="shared" si="4"/>
        <v>96.79</v>
      </c>
      <c r="AB6" s="21">
        <f t="shared" si="4"/>
        <v>87.85</v>
      </c>
      <c r="AC6" s="21">
        <f t="shared" si="4"/>
        <v>73.010000000000005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102.24</v>
      </c>
      <c r="BG6" s="21">
        <f t="shared" ref="BG6:BO6" si="7">IF(BG7="",NA(),BG7)</f>
        <v>30.07</v>
      </c>
      <c r="BH6" s="21">
        <f t="shared" si="7"/>
        <v>29.73</v>
      </c>
      <c r="BI6" s="21">
        <f t="shared" si="7"/>
        <v>29.39</v>
      </c>
      <c r="BJ6" s="21">
        <f t="shared" si="7"/>
        <v>30.79</v>
      </c>
      <c r="BK6" s="21">
        <f t="shared" si="7"/>
        <v>1194.1500000000001</v>
      </c>
      <c r="BL6" s="21">
        <f t="shared" si="7"/>
        <v>1206.79</v>
      </c>
      <c r="BM6" s="21">
        <f t="shared" si="7"/>
        <v>1258.43</v>
      </c>
      <c r="BN6" s="21">
        <f t="shared" si="7"/>
        <v>1163.75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>
        <f>IF(BQ7="",NA(),BQ7)</f>
        <v>61.67</v>
      </c>
      <c r="BR6" s="21">
        <f t="shared" ref="BR6:BZ6" si="8">IF(BR7="",NA(),BR7)</f>
        <v>79.17</v>
      </c>
      <c r="BS6" s="21">
        <f t="shared" si="8"/>
        <v>86.07</v>
      </c>
      <c r="BT6" s="21">
        <f t="shared" si="8"/>
        <v>68.2</v>
      </c>
      <c r="BU6" s="21">
        <f t="shared" si="8"/>
        <v>45.54</v>
      </c>
      <c r="BV6" s="21">
        <f t="shared" si="8"/>
        <v>72.260000000000005</v>
      </c>
      <c r="BW6" s="21">
        <f t="shared" si="8"/>
        <v>71.84</v>
      </c>
      <c r="BX6" s="21">
        <f t="shared" si="8"/>
        <v>73.36</v>
      </c>
      <c r="BY6" s="21">
        <f t="shared" si="8"/>
        <v>72.599999999999994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>
        <f>IF(CB7="",NA(),CB7)</f>
        <v>268.24</v>
      </c>
      <c r="CC6" s="21">
        <f t="shared" ref="CC6:CK6" si="9">IF(CC7="",NA(),CC7)</f>
        <v>210.09</v>
      </c>
      <c r="CD6" s="21">
        <f t="shared" si="9"/>
        <v>196.16</v>
      </c>
      <c r="CE6" s="21">
        <f t="shared" si="9"/>
        <v>247.93</v>
      </c>
      <c r="CF6" s="21">
        <f t="shared" si="9"/>
        <v>372.87</v>
      </c>
      <c r="CG6" s="21">
        <f t="shared" si="9"/>
        <v>230.02</v>
      </c>
      <c r="CH6" s="21">
        <f t="shared" si="9"/>
        <v>228.47</v>
      </c>
      <c r="CI6" s="21">
        <f t="shared" si="9"/>
        <v>224.88</v>
      </c>
      <c r="CJ6" s="21">
        <f t="shared" si="9"/>
        <v>228.64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>
        <f>IF(CM7="",NA(),CM7)</f>
        <v>36.61</v>
      </c>
      <c r="CN6" s="21">
        <f t="shared" ref="CN6:CV6" si="10">IF(CN7="",NA(),CN7)</f>
        <v>35.5</v>
      </c>
      <c r="CO6" s="21">
        <f t="shared" si="10"/>
        <v>35.11</v>
      </c>
      <c r="CP6" s="21">
        <f t="shared" si="10"/>
        <v>35.44</v>
      </c>
      <c r="CQ6" s="21">
        <f t="shared" si="10"/>
        <v>36</v>
      </c>
      <c r="CR6" s="21">
        <f t="shared" si="10"/>
        <v>42.56</v>
      </c>
      <c r="CS6" s="21">
        <f t="shared" si="10"/>
        <v>42.47</v>
      </c>
      <c r="CT6" s="21">
        <f t="shared" si="10"/>
        <v>42.4</v>
      </c>
      <c r="CU6" s="21">
        <f t="shared" si="10"/>
        <v>42.28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>
        <f>IF(CX7="",NA(),CX7)</f>
        <v>87.9</v>
      </c>
      <c r="CY6" s="21">
        <f t="shared" ref="CY6:DG6" si="11">IF(CY7="",NA(),CY7)</f>
        <v>90.22</v>
      </c>
      <c r="CZ6" s="21">
        <f t="shared" si="11"/>
        <v>90.77</v>
      </c>
      <c r="DA6" s="21">
        <f t="shared" si="11"/>
        <v>91.73</v>
      </c>
      <c r="DB6" s="21">
        <f t="shared" si="11"/>
        <v>92.94</v>
      </c>
      <c r="DC6" s="21">
        <f t="shared" si="11"/>
        <v>83.32</v>
      </c>
      <c r="DD6" s="21">
        <f t="shared" si="11"/>
        <v>83.75</v>
      </c>
      <c r="DE6" s="21">
        <f t="shared" si="11"/>
        <v>84.19</v>
      </c>
      <c r="DF6" s="21">
        <f t="shared" si="11"/>
        <v>84.34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0.36</v>
      </c>
      <c r="EL6" s="21">
        <f t="shared" si="14"/>
        <v>0.39</v>
      </c>
      <c r="EM6" s="21">
        <f t="shared" si="14"/>
        <v>0.1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5" s="22" customFormat="1" x14ac:dyDescent="0.15">
      <c r="A7" s="14"/>
      <c r="B7" s="23">
        <v>2022</v>
      </c>
      <c r="C7" s="23">
        <v>245615</v>
      </c>
      <c r="D7" s="23">
        <v>47</v>
      </c>
      <c r="E7" s="23">
        <v>17</v>
      </c>
      <c r="F7" s="23">
        <v>4</v>
      </c>
      <c r="G7" s="23">
        <v>0</v>
      </c>
      <c r="H7" s="23" t="s">
        <v>99</v>
      </c>
      <c r="I7" s="23" t="s">
        <v>100</v>
      </c>
      <c r="J7" s="23" t="s">
        <v>101</v>
      </c>
      <c r="K7" s="23" t="s">
        <v>102</v>
      </c>
      <c r="L7" s="23" t="s">
        <v>103</v>
      </c>
      <c r="M7" s="23" t="s">
        <v>104</v>
      </c>
      <c r="N7" s="24" t="s">
        <v>105</v>
      </c>
      <c r="O7" s="24" t="s">
        <v>106</v>
      </c>
      <c r="P7" s="24">
        <v>27.03</v>
      </c>
      <c r="Q7" s="24">
        <v>101.81</v>
      </c>
      <c r="R7" s="24">
        <v>2970</v>
      </c>
      <c r="S7" s="24">
        <v>8086</v>
      </c>
      <c r="T7" s="24">
        <v>88.13</v>
      </c>
      <c r="U7" s="24">
        <v>91.75</v>
      </c>
      <c r="V7" s="24">
        <v>2168</v>
      </c>
      <c r="W7" s="24">
        <v>0.92</v>
      </c>
      <c r="X7" s="24">
        <v>2356.52</v>
      </c>
      <c r="Y7" s="24">
        <v>94.77</v>
      </c>
      <c r="Z7" s="24">
        <v>94.26</v>
      </c>
      <c r="AA7" s="24">
        <v>96.79</v>
      </c>
      <c r="AB7" s="24">
        <v>87.85</v>
      </c>
      <c r="AC7" s="24">
        <v>73.010000000000005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102.24</v>
      </c>
      <c r="BG7" s="24">
        <v>30.07</v>
      </c>
      <c r="BH7" s="24">
        <v>29.73</v>
      </c>
      <c r="BI7" s="24">
        <v>29.39</v>
      </c>
      <c r="BJ7" s="24">
        <v>30.79</v>
      </c>
      <c r="BK7" s="24">
        <v>1194.1500000000001</v>
      </c>
      <c r="BL7" s="24">
        <v>1206.79</v>
      </c>
      <c r="BM7" s="24">
        <v>1258.43</v>
      </c>
      <c r="BN7" s="24">
        <v>1163.75</v>
      </c>
      <c r="BO7" s="24">
        <v>1195.47</v>
      </c>
      <c r="BP7" s="24">
        <v>1182.1099999999999</v>
      </c>
      <c r="BQ7" s="24">
        <v>61.67</v>
      </c>
      <c r="BR7" s="24">
        <v>79.17</v>
      </c>
      <c r="BS7" s="24">
        <v>86.07</v>
      </c>
      <c r="BT7" s="24">
        <v>68.2</v>
      </c>
      <c r="BU7" s="24">
        <v>45.54</v>
      </c>
      <c r="BV7" s="24">
        <v>72.260000000000005</v>
      </c>
      <c r="BW7" s="24">
        <v>71.84</v>
      </c>
      <c r="BX7" s="24">
        <v>73.36</v>
      </c>
      <c r="BY7" s="24">
        <v>72.599999999999994</v>
      </c>
      <c r="BZ7" s="24">
        <v>69.430000000000007</v>
      </c>
      <c r="CA7" s="24">
        <v>73.78</v>
      </c>
      <c r="CB7" s="24">
        <v>268.24</v>
      </c>
      <c r="CC7" s="24">
        <v>210.09</v>
      </c>
      <c r="CD7" s="24">
        <v>196.16</v>
      </c>
      <c r="CE7" s="24">
        <v>247.93</v>
      </c>
      <c r="CF7" s="24">
        <v>372.87</v>
      </c>
      <c r="CG7" s="24">
        <v>230.02</v>
      </c>
      <c r="CH7" s="24">
        <v>228.47</v>
      </c>
      <c r="CI7" s="24">
        <v>224.88</v>
      </c>
      <c r="CJ7" s="24">
        <v>228.64</v>
      </c>
      <c r="CK7" s="24">
        <v>239.46</v>
      </c>
      <c r="CL7" s="24">
        <v>220.62</v>
      </c>
      <c r="CM7" s="24">
        <v>36.61</v>
      </c>
      <c r="CN7" s="24">
        <v>35.5</v>
      </c>
      <c r="CO7" s="24">
        <v>35.11</v>
      </c>
      <c r="CP7" s="24">
        <v>35.44</v>
      </c>
      <c r="CQ7" s="24">
        <v>36</v>
      </c>
      <c r="CR7" s="24">
        <v>42.56</v>
      </c>
      <c r="CS7" s="24">
        <v>42.47</v>
      </c>
      <c r="CT7" s="24">
        <v>42.4</v>
      </c>
      <c r="CU7" s="24">
        <v>42.28</v>
      </c>
      <c r="CV7" s="24">
        <v>41.06</v>
      </c>
      <c r="CW7" s="24">
        <v>42.22</v>
      </c>
      <c r="CX7" s="24">
        <v>87.9</v>
      </c>
      <c r="CY7" s="24">
        <v>90.22</v>
      </c>
      <c r="CZ7" s="24">
        <v>90.77</v>
      </c>
      <c r="DA7" s="24">
        <v>91.73</v>
      </c>
      <c r="DB7" s="24">
        <v>92.94</v>
      </c>
      <c r="DC7" s="24">
        <v>83.32</v>
      </c>
      <c r="DD7" s="24">
        <v>83.75</v>
      </c>
      <c r="DE7" s="24">
        <v>84.19</v>
      </c>
      <c r="DF7" s="24">
        <v>84.34</v>
      </c>
      <c r="DG7" s="24">
        <v>84.34</v>
      </c>
      <c r="DH7" s="24">
        <v>85.67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0.36</v>
      </c>
      <c r="EL7" s="24">
        <v>0.39</v>
      </c>
      <c r="EM7" s="24">
        <v>0.1</v>
      </c>
      <c r="EN7" s="24">
        <v>0.08</v>
      </c>
      <c r="EO7" s="24">
        <v>0.13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107</v>
      </c>
      <c r="C9" s="26" t="s">
        <v>108</v>
      </c>
      <c r="D9" s="26" t="s">
        <v>109</v>
      </c>
      <c r="E9" s="26" t="s">
        <v>110</v>
      </c>
      <c r="F9" s="26" t="s">
        <v>111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49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113</v>
      </c>
    </row>
    <row r="13" spans="1:145" x14ac:dyDescent="0.15">
      <c r="B13" t="s">
        <v>114</v>
      </c>
      <c r="C13" t="s">
        <v>115</v>
      </c>
      <c r="D13" t="s">
        <v>115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