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23040" windowHeight="101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C34" i="10"/>
  <c r="C35" i="10" s="1"/>
  <c r="C36" i="10" s="1"/>
  <c r="U34" i="10" l="1"/>
  <c r="U35" i="10" s="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<sst xmlns="http://schemas.openxmlformats.org/spreadsheetml/2006/main" count="1105" uniqueCount="605">
  <si>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</si>
  <si>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</si>
  <si>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</si>
  <si>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</si>
  <si>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</si>
  <si>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</si>
  <si>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</si>
  <si>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</si>
  <si>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</si>
  <si>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</si>
  <si>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</si>
  <si>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</si>
  <si>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</si>
  <si>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</si>
  <si>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</si>
  <si>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</si>
  <si>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</si>
  <si>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</si>
  <si>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</si>
  <si>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</si>
  <si>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</si>
  <si>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</si>
  <si>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</si>
  <si>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</si>
  <si>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</si>
  <si>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</si>
  <si>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</si>
  <si>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</si>
  <si>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</si>
  <si>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</si>
  <si>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</si>
  <si>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</si>
  <si>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</si>
  <si>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</si>
  <si>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</si>
  <si>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</si>
  <si>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</si>
  <si>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</si>
  <si>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</si>
  <si>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</si>
  <si>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</si>
  <si>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</si>
  <si>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</si>
  <si>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</si>
  <si>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</si>
  <si>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</si>
  <si>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</si>
  <si>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</si>
  <si>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</si>
  <si>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</si>
  <si>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</si>
  <si>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</si>
  <si>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</si>
  <si>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</si>
  <si>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</si>
  <si>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</si>
  <si>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</si>
  <si>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</si>
  <si>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</si>
  <si>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</si>
  <si>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</si>
  <si>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</si>
  <si>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</si>
  <si>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</si>
  <si>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</si>
  <si>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</si>
  <si>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</si>
  <si>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</si>
  <si>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</si>
  <si>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</si>
  <si>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</si>
  <si>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</si>
  <si>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</si>
  <si>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</si>
  <si>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</si>
  <si>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</si>
  <si>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</si>
  <si>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</si>
  <si>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</si>
  <si>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</si>
  <si>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</si>
  <si>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</si>
  <si>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</si>
  <si>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</si>
  <si>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</si>
  <si>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</si>
  <si>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</si>
  <si>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</si>
  <si>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</si>
  <si>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</si>
  <si>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</si>
  <si>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</si>
  <si>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</si>
  <si>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</si>
  <si>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</si>
  <si>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</si>
  <si>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</si>
  <si>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</si>
  <si>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</si>
  <si>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四日市市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</si>
  <si>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</si>
  <si>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</si>
  <si>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</si>
  <si>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</si>
  <si>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</si>
  <si>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</si>
  <si>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</si>
  <si>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</si>
  <si>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</si>
  <si>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</si>
  <si>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</si>
  <si>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</si>
  <si>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</si>
  <si>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</si>
  <si>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</si>
  <si>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</si>
  <si>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</si>
  <si>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</si>
  <si>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</si>
  <si>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</si>
  <si>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</si>
  <si>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</si>
  <si>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</si>
  <si>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</si>
  <si>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</si>
  <si>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</si>
  <si>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</si>
  <si>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</si>
  <si>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</si>
  <si>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</si>
  <si>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</si>
  <si>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</si>
  <si>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</si>
  <si>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</si>
  <si>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</si>
  <si>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</si>
  <si>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</si>
  <si>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</si>
  <si>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</si>
  <si>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</si>
  <si>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</si>
  <si>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</si>
  <si>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</si>
  <si>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</si>
  <si>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</si>
  <si>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</si>
  <si>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</si>
  <si>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</si>
  <si>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</si>
  <si>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</si>
  <si>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</si>
  <si>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</si>
  <si>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</si>
  <si>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</si>
  <si>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</si>
  <si>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</si>
  <si>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</si>
  <si>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</si>
  <si>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</si>
  <si>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</si>
  <si>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</si>
  <si>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</si>
  <si>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</si>
  <si>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</si>
  <si>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</si>
  <si>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</si>
  <si>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</si>
  <si>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</si>
  <si>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</si>
  <si>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</si>
  <si>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</si>
  <si>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</si>
  <si>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</si>
  <si>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</si>
  <si>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</si>
  <si>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</si>
  <si>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</si>
  <si>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</si>
  <si>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</si>
  <si>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</si>
  <si>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</si>
  <si>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</si>
  <si>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</si>
  <si>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</si>
  <si>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</si>
  <si>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</si>
  <si>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</si>
  <si>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</si>
  <si>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</si>
  <si>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</si>
  <si>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</si>
  <si>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</si>
  <si>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</si>
  <si>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</si>
  <si>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</si>
  <si>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</si>
  <si>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</si>
  <si>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</si>
  <si>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</si>
  <si>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</si>
  <si>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</si>
  <si>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</si>
  <si>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</si>
  <si>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</si>
  <si>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</si>
  <si>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</si>
  <si>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</si>
  <si>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</si>
  <si>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</si>
  <si>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</si>
  <si>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</si>
  <si>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</si>
  <si>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三重県四日市市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</si>
  <si>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</si>
  <si>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</si>
  <si>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</si>
  <si>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</si>
  <si>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</si>
  <si>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</si>
  <si>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</si>
  <si>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</si>
  <si>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</si>
  <si>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</si>
  <si>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</si>
  <si>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</si>
  <si>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</si>
  <si>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</si>
  <si>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</si>
  <si>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</si>
  <si>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</si>
  <si>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</si>
  <si>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</si>
  <si>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</si>
  <si>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</si>
  <si>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</si>
  <si>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</si>
  <si>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</si>
  <si>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</si>
  <si>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</si>
  <si>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</si>
  <si>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</si>
  <si>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</si>
  <si>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</si>
  <si>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</si>
  <si>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</si>
  <si>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</si>
  <si>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</si>
  <si>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</si>
  <si>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</si>
  <si>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</si>
  <si>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</si>
  <si>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</si>
  <si>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</si>
  <si>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</si>
  <si>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</si>
  <si>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</si>
  <si>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</si>
  <si>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</si>
  <si>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</si>
  <si>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</si>
  <si>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</si>
  <si>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</si>
  <si>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</si>
  <si>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</si>
  <si>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</si>
  <si>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</si>
  <si>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</si>
  <si>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</si>
  <si>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</si>
  <si>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</si>
  <si>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</si>
  <si>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</si>
  <si>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</si>
  <si>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</si>
  <si>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</si>
  <si>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</si>
  <si>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</si>
  <si>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</si>
  <si>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</si>
  <si>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</si>
  <si>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</si>
  <si>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</si>
  <si>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</si>
  <si>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</si>
  <si>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</si>
  <si>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</si>
  <si>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</si>
  <si>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</si>
  <si>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</si>
  <si>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</si>
  <si>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</si>
  <si>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</si>
  <si>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</si>
  <si>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</si>
  <si>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</si>
  <si>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</si>
  <si>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</si>
  <si>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</si>
  <si>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</si>
  <si>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</si>
  <si>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</si>
  <si>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</si>
  <si>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</si>
  <si>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</si>
  <si>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</si>
  <si>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</si>
  <si>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</si>
  <si>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</si>
  <si>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</si>
  <si>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</si>
  <si>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</si>
  <si>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</si>
  <si>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</si>
  <si>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</si>
  <si>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</si>
  <si>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</si>
  <si>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</si>
  <si>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</si>
  <si>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</si>
  <si>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</si>
  <si>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</si>
  <si>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</si>
  <si>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</si>
  <si>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</si>
  <si>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</si>
  <si>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</si>
  <si>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</si>
  <si>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</si>
  <si>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</si>
  <si>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</si>
  <si>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</si>
  <si>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</si>
  <si>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</si>
  <si>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</si>
  <si>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</si>
  <si>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</si>
  <si>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</si>
  <si>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</si>
  <si>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</si>
  <si>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</si>
  <si>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</si>
  <si>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</si>
  <si>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</si>
  <si>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</si>
  <si>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</si>
  <si>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</si>
  <si>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</si>
  <si>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</si>
  <si>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</si>
  <si>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</si>
  <si>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</si>
  <si>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</si>
  <si>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</si>
  <si>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</si>
  <si>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</si>
  <si>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</si>
  <si>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</si>
  <si>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</si>
  <si>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</si>
  <si>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</si>
  <si>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</si>
  <si>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</si>
  <si>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</si>
  <si>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</si>
  <si>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三重県四日市市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</si>
  <si>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</si>
  <si>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</si>
  <si>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</si>
  <si>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</si>
  <si>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</si>
  <si>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</si>
  <si>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</si>
  <si>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</si>
  <si>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</si>
  <si>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</si>
  <si>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</si>
  <si>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</si>
  <si>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</si>
  <si>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</si>
  <si>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</si>
  <si>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</si>
  <si>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</si>
  <si>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</si>
  <si>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</si>
  <si>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</si>
  <si>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</si>
  <si>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都市下水路想定特別会計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</si>
  <si>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</si>
  <si>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</si>
  <si>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</si>
  <si>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</si>
  <si>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</si>
  <si>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</si>
  <si>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</si>
  <si>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</si>
  <si>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</si>
  <si>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</si>
  <si>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</si>
  <si>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</si>
  <si>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</si>
  <si>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</si>
  <si>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</si>
  <si>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</si>
  <si>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競輪事業特別会計</t>
    <phoneticPr fontId="5"/>
  </si>
  <si>
    <t>水道事業会計</t>
    <phoneticPr fontId="5"/>
  </si>
  <si>
    <t>法適用企業</t>
    <phoneticPr fontId="5"/>
  </si>
  <si>
    <t>下水道事業会計</t>
    <phoneticPr fontId="5"/>
  </si>
  <si>
    <t>病院事業会計</t>
    <phoneticPr fontId="5"/>
  </si>
  <si>
    <t>食肉センター食肉市場特別会計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</si>
  <si>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</si>
  <si>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</si>
  <si>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</si>
  <si>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</si>
  <si>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</si>
  <si>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</si>
  <si>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</si>
  <si>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</si>
  <si>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</si>
  <si>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</si>
  <si>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</si>
  <si>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</si>
  <si>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</si>
  <si>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</si>
  <si>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</si>
  <si>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</si>
  <si>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</si>
  <si>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</si>
  <si>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</si>
  <si>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</si>
  <si>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</si>
  <si>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</si>
  <si>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</si>
  <si>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</si>
  <si>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</si>
  <si>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</si>
  <si>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</si>
  <si>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</si>
  <si>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</si>
  <si>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</si>
  <si>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</si>
  <si>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</si>
  <si>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</si>
  <si>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</si>
  <si>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</si>
  <si>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</si>
  <si>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</si>
  <si>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</si>
  <si>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</si>
  <si>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</si>
  <si>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</si>
  <si>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</si>
  <si>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</si>
  <si>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</si>
  <si>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</si>
  <si>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</si>
  <si>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</si>
  <si>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</si>
  <si>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</si>
  <si>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</si>
  <si>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</si>
  <si>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</si>
  <si>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</si>
  <si>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</si>
  <si>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</si>
  <si>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</si>
  <si>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</si>
  <si>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</si>
  <si>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</si>
  <si>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</si>
  <si>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</si>
  <si>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</si>
  <si>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</si>
  <si>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</si>
  <si>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</si>
  <si>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</si>
  <si>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</si>
  <si>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</si>
  <si>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</si>
  <si>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食肉センター食肉市場特別会計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</si>
  <si>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</si>
  <si>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</si>
  <si>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</si>
  <si>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</si>
  <si>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</si>
  <si>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</si>
  <si>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</si>
  <si>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</si>
  <si>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</si>
  <si>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</si>
  <si>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</si>
  <si>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</si>
  <si>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</si>
  <si>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</si>
  <si>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</si>
  <si>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</si>
  <si>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</si>
  <si>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</si>
  <si>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</si>
  <si>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</si>
  <si>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</si>
  <si>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</si>
  <si>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</si>
  <si>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</si>
  <si>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</si>
  <si>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</si>
  <si>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</si>
  <si>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</si>
  <si>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</si>
  <si>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</si>
  <si>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</si>
  <si>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</si>
  <si>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</si>
  <si>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</si>
  <si>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</si>
  <si>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</si>
  <si>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</si>
  <si>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</si>
  <si>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</si>
  <si>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</si>
  <si>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</si>
  <si>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</si>
  <si>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</si>
  <si>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</si>
  <si>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</si>
  <si>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</si>
  <si>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</si>
  <si>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</si>
  <si>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</si>
  <si>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</si>
  <si>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</si>
  <si>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</si>
  <si>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</si>
  <si>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</si>
  <si>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</si>
  <si>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</si>
  <si>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</si>
  <si>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</si>
  <si>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</si>
  <si>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</si>
  <si>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</si>
  <si>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</si>
  <si>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</si>
  <si>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</si>
  <si>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</si>
  <si>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</si>
  <si>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</si>
  <si>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</si>
  <si>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</si>
  <si>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</si>
  <si>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</si>
  <si>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</si>
  <si>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</si>
  <si>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</si>
  <si>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</si>
  <si>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</si>
  <si>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</si>
  <si>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</si>
  <si>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</si>
  <si>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</si>
  <si>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</si>
  <si>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</si>
  <si>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</si>
  <si>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5.06</t>
  </si>
  <si>
    <t>都市下水路想定特別会計</t>
  </si>
  <si>
    <t>▲ 0.55</t>
  </si>
  <si>
    <t>病院事業会計</t>
  </si>
  <si>
    <t>一般会計</t>
  </si>
  <si>
    <t>下水道事業会計</t>
  </si>
  <si>
    <t>水道事業会計</t>
  </si>
  <si>
    <t>競輪事業特別会計</t>
  </si>
  <si>
    <t>介護保険特別会計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</si>
  <si>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</si>
  <si>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</si>
  <si>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</si>
  <si>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</si>
  <si>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</si>
  <si>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</si>
  <si>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</si>
  <si>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</si>
  <si>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</si>
  <si>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</si>
  <si>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四日市港管理組合（一般会計）</t>
  </si>
  <si>
    <t>　〃（港湾整備事業特別会計）</t>
  </si>
  <si>
    <t>朝明広域衛生組合</t>
  </si>
  <si>
    <t>三重県市町総合事務組合（一般会計）</t>
  </si>
  <si>
    <t>　〃（退職手当特別会計）</t>
  </si>
  <si>
    <t>　〃（デジタル地図特別会計）</t>
  </si>
  <si>
    <t>　〃（共同研修特別会計）</t>
  </si>
  <si>
    <t>　〃（物品特別会計）</t>
  </si>
  <si>
    <t>　〃（消防救急無線特別会計）</t>
  </si>
  <si>
    <t>　〃（公平委員会特別会計）</t>
  </si>
  <si>
    <t>三重地方税管理回収機構（一般会計）</t>
  </si>
  <si>
    <t>　〃（滞納整理拡充事業特別会計）</t>
  </si>
  <si>
    <t>三重県後期高齢者医療広域連合（一般会計）</t>
  </si>
  <si>
    <t>〃（後期高齢者医療特別会計）</t>
  </si>
  <si>
    <t>四日市市生活環境公社</t>
  </si>
  <si>
    <t>ディア四日市</t>
  </si>
  <si>
    <t>四日市市文化まちづくり財団</t>
    <phoneticPr fontId="2"/>
  </si>
  <si>
    <t>四日市あすなろう鉄道</t>
    <phoneticPr fontId="2"/>
  </si>
  <si>
    <t>三重県四日市畜産公社</t>
    <phoneticPr fontId="2"/>
  </si>
  <si>
    <t>アセットマネジメント基金</t>
  </si>
  <si>
    <t>都市基盤・公共施設等整備基金</t>
  </si>
  <si>
    <t>旧四日市市土地開発公社取得土地活用基金</t>
  </si>
  <si>
    <t>まちづくり事業基金</t>
  </si>
  <si>
    <t>学校施設整備基金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</si>
</sst>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E86F-4CC4-B129-8DBBA7689F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56640</c:v>
                </c:pt>
                <c:pt idx="1">
                  <c:v>72638</c:v>
                </c:pt>
                <c:pt idx="2">
                  <c:v>54621</c:v>
                </c:pt>
                <c:pt idx="3">
                  <c:v>49426</c:v>
                </c:pt>
                <c:pt idx="4">
                  <c:v>64986</c:v>
                </c:pt>
              </c:numCache>
            </c:numRef>
          </c:val>
          <c:smooth val="0"/>
          <c:extLst>
            <c:ext xmlns:c16="http://schemas.microsoft.com/office/drawing/2014/chart" uri="{C3380CC4-5D6E-409C-BE32-E72D297353CC}">
              <c16:uniqueId val="{00000001-E86F-4CC4-B129-8DBBA7689F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3.18</c:v>
                </c:pt>
                <c:pt idx="1">
                  <c:v>3</c:v>
                </c:pt>
                <c:pt idx="2">
                  <c:v>5.63</c:v>
                </c:pt>
                <c:pt idx="3">
                  <c:v>10.98</c:v>
                </c:pt>
                <c:pt idx="4">
                  <c:v>5.54</c:v>
                </c:pt>
              </c:numCache>
            </c:numRef>
          </c:val>
          <c:extLst>
            <c:ext xmlns:c16="http://schemas.microsoft.com/office/drawing/2014/chart" uri="{C3380CC4-5D6E-409C-BE32-E72D297353CC}">
              <c16:uniqueId val="{00000000-ACE3-4658-B0BE-8CFF3155C1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16.23</c:v>
                </c:pt>
                <c:pt idx="1">
                  <c:v>14.51</c:v>
                </c:pt>
                <c:pt idx="2">
                  <c:v>18.45</c:v>
                </c:pt>
                <c:pt idx="3">
                  <c:v>17.989999999999998</c:v>
                </c:pt>
                <c:pt idx="4">
                  <c:v>18.57</c:v>
                </c:pt>
              </c:numCache>
            </c:numRef>
          </c:val>
          <c:extLst>
            <c:ext xmlns:c16="http://schemas.microsoft.com/office/drawing/2014/chart" uri="{C3380CC4-5D6E-409C-BE32-E72D297353CC}">
              <c16:uniqueId val="{00000001-ACE3-4658-B0BE-8CFF3155C1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2.95</c:v>
                </c:pt>
                <c:pt idx="1">
                  <c:v>1.0900000000000001</c:v>
                </c:pt>
                <c:pt idx="2">
                  <c:v>4.3099999999999996</c:v>
                </c:pt>
                <c:pt idx="3">
                  <c:v>3.82</c:v>
                </c:pt>
                <c:pt idx="4">
                  <c:v>-5.0599999999999996</c:v>
                </c:pt>
              </c:numCache>
            </c:numRef>
          </c:val>
          <c:smooth val="0"/>
          <c:extLst>
            <c:ext xmlns:c16="http://schemas.microsoft.com/office/drawing/2014/chart" uri="{C3380CC4-5D6E-409C-BE32-E72D297353CC}">
              <c16:uniqueId val="{00000002-ACE3-4658-B0BE-8CFF3155C1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0.26</c:v>
                </c:pt>
                <c:pt idx="2">
                  <c:v>#N/A</c:v>
                </c:pt>
                <c:pt idx="3">
                  <c:v>0.09</c:v>
                </c:pt>
                <c:pt idx="4">
                  <c:v>#N/A</c:v>
                </c:pt>
                <c:pt idx="5">
                  <c:v>0.12</c:v>
                </c:pt>
                <c:pt idx="6">
                  <c:v>#N/A</c:v>
                </c:pt>
                <c:pt idx="7">
                  <c:v>0.12</c:v>
                </c:pt>
                <c:pt idx="8">
                  <c:v>#N/A</c:v>
                </c:pt>
                <c:pt idx="9">
                  <c:v>0.16</c:v>
                </c:pt>
              </c:numCache>
            </c:numRef>
          </c:val>
          <c:extLst>
            <c:ext xmlns:c16="http://schemas.microsoft.com/office/drawing/2014/chart" uri="{C3380CC4-5D6E-409C-BE32-E72D297353CC}">
              <c16:uniqueId val="{00000000-439C-4927-9998-B79ACB87E5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9C-4927-9998-B79ACB87E5F8}"/>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0.19</c:v>
                </c:pt>
                <c:pt idx="2">
                  <c:v>#N/A</c:v>
                </c:pt>
                <c:pt idx="3">
                  <c:v>0.19</c:v>
                </c:pt>
                <c:pt idx="4">
                  <c:v>#N/A</c:v>
                </c:pt>
                <c:pt idx="5">
                  <c:v>0.37</c:v>
                </c:pt>
                <c:pt idx="6">
                  <c:v>#N/A</c:v>
                </c:pt>
                <c:pt idx="7">
                  <c:v>0.56000000000000005</c:v>
                </c:pt>
                <c:pt idx="8">
                  <c:v>#N/A</c:v>
                </c:pt>
                <c:pt idx="9">
                  <c:v>0.52</c:v>
                </c:pt>
              </c:numCache>
            </c:numRef>
          </c:val>
          <c:extLst>
            <c:ext xmlns:c16="http://schemas.microsoft.com/office/drawing/2014/chart" uri="{C3380CC4-5D6E-409C-BE32-E72D297353CC}">
              <c16:uniqueId val="{00000002-439C-4927-9998-B79ACB87E5F8}"/>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1.9</c:v>
                </c:pt>
                <c:pt idx="2">
                  <c:v>#N/A</c:v>
                </c:pt>
                <c:pt idx="3">
                  <c:v>1.26</c:v>
                </c:pt>
                <c:pt idx="4">
                  <c:v>#N/A</c:v>
                </c:pt>
                <c:pt idx="5">
                  <c:v>1.41</c:v>
                </c:pt>
                <c:pt idx="6">
                  <c:v>#N/A</c:v>
                </c:pt>
                <c:pt idx="7">
                  <c:v>1.1399999999999999</c:v>
                </c:pt>
                <c:pt idx="8">
                  <c:v>#N/A</c:v>
                </c:pt>
                <c:pt idx="9">
                  <c:v>1.6</c:v>
                </c:pt>
              </c:numCache>
            </c:numRef>
          </c:val>
          <c:extLst>
            <c:ext xmlns:c16="http://schemas.microsoft.com/office/drawing/2014/chart" uri="{C3380CC4-5D6E-409C-BE32-E72D297353CC}">
              <c16:uniqueId val="{00000003-439C-4927-9998-B79ACB87E5F8}"/>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1.43</c:v>
                </c:pt>
                <c:pt idx="2">
                  <c:v>#N/A</c:v>
                </c:pt>
                <c:pt idx="3">
                  <c:v>1.34</c:v>
                </c:pt>
                <c:pt idx="4">
                  <c:v>#N/A</c:v>
                </c:pt>
                <c:pt idx="5">
                  <c:v>1.94</c:v>
                </c:pt>
                <c:pt idx="6">
                  <c:v>#N/A</c:v>
                </c:pt>
                <c:pt idx="7">
                  <c:v>2.14</c:v>
                </c:pt>
                <c:pt idx="8">
                  <c:v>#N/A</c:v>
                </c:pt>
                <c:pt idx="9">
                  <c:v>2</c:v>
                </c:pt>
              </c:numCache>
            </c:numRef>
          </c:val>
          <c:extLst>
            <c:ext xmlns:c16="http://schemas.microsoft.com/office/drawing/2014/chart" uri="{C3380CC4-5D6E-409C-BE32-E72D297353CC}">
              <c16:uniqueId val="{00000004-439C-4927-9998-B79ACB87E5F8}"/>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6.04</c:v>
                </c:pt>
                <c:pt idx="2">
                  <c:v>#N/A</c:v>
                </c:pt>
                <c:pt idx="3">
                  <c:v>5.17</c:v>
                </c:pt>
                <c:pt idx="4">
                  <c:v>#N/A</c:v>
                </c:pt>
                <c:pt idx="5">
                  <c:v>5.43</c:v>
                </c:pt>
                <c:pt idx="6">
                  <c:v>#N/A</c:v>
                </c:pt>
                <c:pt idx="7">
                  <c:v>3.89</c:v>
                </c:pt>
                <c:pt idx="8">
                  <c:v>#N/A</c:v>
                </c:pt>
                <c:pt idx="9">
                  <c:v>3.59</c:v>
                </c:pt>
              </c:numCache>
            </c:numRef>
          </c:val>
          <c:extLst>
            <c:ext xmlns:c16="http://schemas.microsoft.com/office/drawing/2014/chart" uri="{C3380CC4-5D6E-409C-BE32-E72D297353CC}">
              <c16:uniqueId val="{00000005-439C-4927-9998-B79ACB87E5F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4.3899999999999997</c:v>
                </c:pt>
                <c:pt idx="2">
                  <c:v>#N/A</c:v>
                </c:pt>
                <c:pt idx="3">
                  <c:v>3.38</c:v>
                </c:pt>
                <c:pt idx="4">
                  <c:v>#N/A</c:v>
                </c:pt>
                <c:pt idx="5">
                  <c:v>3.43</c:v>
                </c:pt>
                <c:pt idx="6">
                  <c:v>#N/A</c:v>
                </c:pt>
                <c:pt idx="7">
                  <c:v>3.28</c:v>
                </c:pt>
                <c:pt idx="8">
                  <c:v>#N/A</c:v>
                </c:pt>
                <c:pt idx="9">
                  <c:v>4.04</c:v>
                </c:pt>
              </c:numCache>
            </c:numRef>
          </c:val>
          <c:extLst>
            <c:ext xmlns:c16="http://schemas.microsoft.com/office/drawing/2014/chart" uri="{C3380CC4-5D6E-409C-BE32-E72D297353CC}">
              <c16:uniqueId val="{00000006-439C-4927-9998-B79ACB87E5F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3.13</c:v>
                </c:pt>
                <c:pt idx="2">
                  <c:v>#N/A</c:v>
                </c:pt>
                <c:pt idx="3">
                  <c:v>2.96</c:v>
                </c:pt>
                <c:pt idx="4">
                  <c:v>#N/A</c:v>
                </c:pt>
                <c:pt idx="5">
                  <c:v>5.59</c:v>
                </c:pt>
                <c:pt idx="6">
                  <c:v>#N/A</c:v>
                </c:pt>
                <c:pt idx="7">
                  <c:v>10.96</c:v>
                </c:pt>
                <c:pt idx="8">
                  <c:v>#N/A</c:v>
                </c:pt>
                <c:pt idx="9">
                  <c:v>6.09</c:v>
                </c:pt>
              </c:numCache>
            </c:numRef>
          </c:val>
          <c:extLst>
            <c:ext xmlns:c16="http://schemas.microsoft.com/office/drawing/2014/chart" uri="{C3380CC4-5D6E-409C-BE32-E72D297353CC}">
              <c16:uniqueId val="{00000007-439C-4927-9998-B79ACB87E5F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15.51</c:v>
                </c:pt>
                <c:pt idx="2">
                  <c:v>#N/A</c:v>
                </c:pt>
                <c:pt idx="3">
                  <c:v>13</c:v>
                </c:pt>
                <c:pt idx="4">
                  <c:v>#N/A</c:v>
                </c:pt>
                <c:pt idx="5">
                  <c:v>14.01</c:v>
                </c:pt>
                <c:pt idx="6">
                  <c:v>#N/A</c:v>
                </c:pt>
                <c:pt idx="7">
                  <c:v>14.26</c:v>
                </c:pt>
                <c:pt idx="8">
                  <c:v>#N/A</c:v>
                </c:pt>
                <c:pt idx="9">
                  <c:v>14.43</c:v>
                </c:pt>
              </c:numCache>
            </c:numRef>
          </c:val>
          <c:extLst>
            <c:ext xmlns:c16="http://schemas.microsoft.com/office/drawing/2014/chart" uri="{C3380CC4-5D6E-409C-BE32-E72D297353CC}">
              <c16:uniqueId val="{00000008-439C-4927-9998-B79ACB87E5F8}"/>
            </c:ext>
          </c:extLst>
        </c:ser>
        <c:ser>
          <c:idx val="9"/>
          <c:order val="9"/>
          <c:tx>
            <c:strRef>
              <c:f>データシート!$A$36</c:f>
              <c:strCache>
                <c:ptCount val="1"/>
                <c:pt idx="0">
                  <c:v>都市下水路想定特別会計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0.55000000000000004</c:v>
                </c:pt>
                <c:pt idx="9">
                  <c:v>#N/A</c:v>
                </c:pt>
              </c:numCache>
            </c:numRef>
          </c:val>
          <c:extLst>
            <c:ext xmlns:c16="http://schemas.microsoft.com/office/drawing/2014/chart" uri="{C3380CC4-5D6E-409C-BE32-E72D297353CC}">
              <c16:uniqueId val="{00000009-439C-4927-9998-B79ACB87E5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11825</c:v>
                </c:pt>
                <c:pt idx="5">
                  <c:v>11598</c:v>
                </c:pt>
                <c:pt idx="8">
                  <c:v>11015</c:v>
                </c:pt>
                <c:pt idx="11">
                  <c:v>10492</c:v>
                </c:pt>
                <c:pt idx="14">
                  <c:v>10275</c:v>
                </c:pt>
              </c:numCache>
            </c:numRef>
          </c:val>
          <c:extLst>
            <c:ext xmlns:c16="http://schemas.microsoft.com/office/drawing/2014/chart" uri="{C3380CC4-5D6E-409C-BE32-E72D297353CC}">
              <c16:uniqueId val="{00000000-93FE-40D6-B6B1-00B205DCAC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FE-40D6-B6B1-00B205DCAC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353</c:v>
                </c:pt>
                <c:pt idx="3">
                  <c:v>212</c:v>
                </c:pt>
                <c:pt idx="6">
                  <c:v>287</c:v>
                </c:pt>
                <c:pt idx="9">
                  <c:v>285</c:v>
                </c:pt>
                <c:pt idx="12">
                  <c:v>2234</c:v>
                </c:pt>
              </c:numCache>
            </c:numRef>
          </c:val>
          <c:extLst>
            <c:ext xmlns:c16="http://schemas.microsoft.com/office/drawing/2014/chart" uri="{C3380CC4-5D6E-409C-BE32-E72D297353CC}">
              <c16:uniqueId val="{00000002-93FE-40D6-B6B1-00B205DCAC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783</c:v>
                </c:pt>
                <c:pt idx="3">
                  <c:v>803</c:v>
                </c:pt>
                <c:pt idx="6">
                  <c:v>813</c:v>
                </c:pt>
                <c:pt idx="9">
                  <c:v>824</c:v>
                </c:pt>
                <c:pt idx="12">
                  <c:v>821</c:v>
                </c:pt>
              </c:numCache>
            </c:numRef>
          </c:val>
          <c:extLst>
            <c:ext xmlns:c16="http://schemas.microsoft.com/office/drawing/2014/chart" uri="{C3380CC4-5D6E-409C-BE32-E72D297353CC}">
              <c16:uniqueId val="{00000003-93FE-40D6-B6B1-00B205DCAC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5197</c:v>
                </c:pt>
                <c:pt idx="3">
                  <c:v>4710</c:v>
                </c:pt>
                <c:pt idx="6">
                  <c:v>4508</c:v>
                </c:pt>
                <c:pt idx="9">
                  <c:v>4282</c:v>
                </c:pt>
                <c:pt idx="12">
                  <c:v>4335</c:v>
                </c:pt>
              </c:numCache>
            </c:numRef>
          </c:val>
          <c:extLst>
            <c:ext xmlns:c16="http://schemas.microsoft.com/office/drawing/2014/chart" uri="{C3380CC4-5D6E-409C-BE32-E72D297353CC}">
              <c16:uniqueId val="{00000004-93FE-40D6-B6B1-00B205DCAC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FE-40D6-B6B1-00B205DCAC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FE-40D6-B6B1-00B205DCAC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7945</c:v>
                </c:pt>
                <c:pt idx="3">
                  <c:v>7452</c:v>
                </c:pt>
                <c:pt idx="6">
                  <c:v>6808</c:v>
                </c:pt>
                <c:pt idx="9">
                  <c:v>6452</c:v>
                </c:pt>
                <c:pt idx="12">
                  <c:v>6123</c:v>
                </c:pt>
              </c:numCache>
            </c:numRef>
          </c:val>
          <c:extLst>
            <c:ext xmlns:c16="http://schemas.microsoft.com/office/drawing/2014/chart" uri="{C3380CC4-5D6E-409C-BE32-E72D297353CC}">
              <c16:uniqueId val="{00000007-93FE-40D6-B6B1-00B205DCAC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2453</c:v>
                </c:pt>
                <c:pt idx="2">
                  <c:v>#N/A</c:v>
                </c:pt>
                <c:pt idx="3">
                  <c:v>#N/A</c:v>
                </c:pt>
                <c:pt idx="4">
                  <c:v>1579</c:v>
                </c:pt>
                <c:pt idx="5">
                  <c:v>#N/A</c:v>
                </c:pt>
                <c:pt idx="6">
                  <c:v>#N/A</c:v>
                </c:pt>
                <c:pt idx="7">
                  <c:v>1401</c:v>
                </c:pt>
                <c:pt idx="8">
                  <c:v>#N/A</c:v>
                </c:pt>
                <c:pt idx="9">
                  <c:v>#N/A</c:v>
                </c:pt>
                <c:pt idx="10">
                  <c:v>1351</c:v>
                </c:pt>
                <c:pt idx="11">
                  <c:v>#N/A</c:v>
                </c:pt>
                <c:pt idx="12">
                  <c:v>#N/A</c:v>
                </c:pt>
                <c:pt idx="13">
                  <c:v>3238</c:v>
                </c:pt>
                <c:pt idx="14">
                  <c:v>#N/A</c:v>
                </c:pt>
              </c:numCache>
            </c:numRef>
          </c:val>
          <c:smooth val="0"/>
          <c:extLst>
            <c:ext xmlns:c16="http://schemas.microsoft.com/office/drawing/2014/chart" uri="{C3380CC4-5D6E-409C-BE32-E72D297353CC}">
              <c16:uniqueId val="{00000008-93FE-40D6-B6B1-00B205DCAC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85075</c:v>
                </c:pt>
                <c:pt idx="5">
                  <c:v>79629</c:v>
                </c:pt>
                <c:pt idx="8">
                  <c:v>74326</c:v>
                </c:pt>
                <c:pt idx="11">
                  <c:v>68559</c:v>
                </c:pt>
                <c:pt idx="14">
                  <c:v>63427</c:v>
                </c:pt>
              </c:numCache>
            </c:numRef>
          </c:val>
          <c:extLst>
            <c:ext xmlns:c16="http://schemas.microsoft.com/office/drawing/2014/chart" uri="{C3380CC4-5D6E-409C-BE32-E72D297353CC}">
              <c16:uniqueId val="{00000000-8083-412A-95A3-4F8BAB0E2C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17655</c:v>
                </c:pt>
                <c:pt idx="5">
                  <c:v>16201</c:v>
                </c:pt>
                <c:pt idx="8">
                  <c:v>14760</c:v>
                </c:pt>
                <c:pt idx="11">
                  <c:v>14494</c:v>
                </c:pt>
                <c:pt idx="14">
                  <c:v>15846</c:v>
                </c:pt>
              </c:numCache>
            </c:numRef>
          </c:val>
          <c:extLst>
            <c:ext xmlns:c16="http://schemas.microsoft.com/office/drawing/2014/chart" uri="{C3380CC4-5D6E-409C-BE32-E72D297353CC}">
              <c16:uniqueId val="{00000001-8083-412A-95A3-4F8BAB0E2C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46778</c:v>
                </c:pt>
                <c:pt idx="5">
                  <c:v>49244</c:v>
                </c:pt>
                <c:pt idx="8">
                  <c:v>48143</c:v>
                </c:pt>
                <c:pt idx="11">
                  <c:v>46962</c:v>
                </c:pt>
                <c:pt idx="14">
                  <c:v>47617</c:v>
                </c:pt>
              </c:numCache>
            </c:numRef>
          </c:val>
          <c:extLst>
            <c:ext xmlns:c16="http://schemas.microsoft.com/office/drawing/2014/chart" uri="{C3380CC4-5D6E-409C-BE32-E72D297353CC}">
              <c16:uniqueId val="{00000002-8083-412A-95A3-4F8BAB0E2C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83-412A-95A3-4F8BAB0E2C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83-412A-95A3-4F8BAB0E2C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c:v>
                </c:pt>
                <c:pt idx="3">
                  <c:v>0</c:v>
                </c:pt>
                <c:pt idx="6">
                  <c:v>0</c:v>
                </c:pt>
                <c:pt idx="9">
                  <c:v>2</c:v>
                </c:pt>
                <c:pt idx="12">
                  <c:v>0</c:v>
                </c:pt>
              </c:numCache>
            </c:numRef>
          </c:val>
          <c:extLst>
            <c:ext xmlns:c16="http://schemas.microsoft.com/office/drawing/2014/chart" uri="{C3380CC4-5D6E-409C-BE32-E72D297353CC}">
              <c16:uniqueId val="{00000005-8083-412A-95A3-4F8BAB0E2C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13707</c:v>
                </c:pt>
                <c:pt idx="3">
                  <c:v>13361</c:v>
                </c:pt>
                <c:pt idx="6">
                  <c:v>13445</c:v>
                </c:pt>
                <c:pt idx="9">
                  <c:v>13355</c:v>
                </c:pt>
                <c:pt idx="12">
                  <c:v>13407</c:v>
                </c:pt>
              </c:numCache>
            </c:numRef>
          </c:val>
          <c:extLst>
            <c:ext xmlns:c16="http://schemas.microsoft.com/office/drawing/2014/chart" uri="{C3380CC4-5D6E-409C-BE32-E72D297353CC}">
              <c16:uniqueId val="{00000006-8083-412A-95A3-4F8BAB0E2C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8280</c:v>
                </c:pt>
                <c:pt idx="3">
                  <c:v>7984</c:v>
                </c:pt>
                <c:pt idx="6">
                  <c:v>7731</c:v>
                </c:pt>
                <c:pt idx="9">
                  <c:v>7756</c:v>
                </c:pt>
                <c:pt idx="12">
                  <c:v>7781</c:v>
                </c:pt>
              </c:numCache>
            </c:numRef>
          </c:val>
          <c:extLst>
            <c:ext xmlns:c16="http://schemas.microsoft.com/office/drawing/2014/chart" uri="{C3380CC4-5D6E-409C-BE32-E72D297353CC}">
              <c16:uniqueId val="{00000007-8083-412A-95A3-4F8BAB0E2C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65714</c:v>
                </c:pt>
                <c:pt idx="3">
                  <c:v>58514</c:v>
                </c:pt>
                <c:pt idx="6">
                  <c:v>51344</c:v>
                </c:pt>
                <c:pt idx="9">
                  <c:v>48669</c:v>
                </c:pt>
                <c:pt idx="12">
                  <c:v>48669</c:v>
                </c:pt>
              </c:numCache>
            </c:numRef>
          </c:val>
          <c:extLst>
            <c:ext xmlns:c16="http://schemas.microsoft.com/office/drawing/2014/chart" uri="{C3380CC4-5D6E-409C-BE32-E72D297353CC}">
              <c16:uniqueId val="{00000008-8083-412A-95A3-4F8BAB0E2C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1449</c:v>
                </c:pt>
                <c:pt idx="3">
                  <c:v>2510</c:v>
                </c:pt>
                <c:pt idx="6">
                  <c:v>2237</c:v>
                </c:pt>
                <c:pt idx="9">
                  <c:v>1953</c:v>
                </c:pt>
                <c:pt idx="12">
                  <c:v>10808</c:v>
                </c:pt>
              </c:numCache>
            </c:numRef>
          </c:val>
          <c:extLst>
            <c:ext xmlns:c16="http://schemas.microsoft.com/office/drawing/2014/chart" uri="{C3380CC4-5D6E-409C-BE32-E72D297353CC}">
              <c16:uniqueId val="{00000009-8083-412A-95A3-4F8BAB0E2C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56837</c:v>
                </c:pt>
                <c:pt idx="3">
                  <c:v>53591</c:v>
                </c:pt>
                <c:pt idx="6">
                  <c:v>48947</c:v>
                </c:pt>
                <c:pt idx="9">
                  <c:v>43632</c:v>
                </c:pt>
                <c:pt idx="12">
                  <c:v>39165</c:v>
                </c:pt>
              </c:numCache>
            </c:numRef>
          </c:val>
          <c:extLst>
            <c:ext xmlns:c16="http://schemas.microsoft.com/office/drawing/2014/chart" uri="{C3380CC4-5D6E-409C-BE32-E72D297353CC}">
              <c16:uniqueId val="{0000000A-8083-412A-95A3-4F8BAB0E2C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83-412A-95A3-4F8BAB0E2C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14875</c:v>
                </c:pt>
                <c:pt idx="1">
                  <c:v>13892</c:v>
                </c:pt>
                <c:pt idx="2">
                  <c:v>14238</c:v>
                </c:pt>
              </c:numCache>
            </c:numRef>
          </c:val>
          <c:extLst>
            <c:ext xmlns:c16="http://schemas.microsoft.com/office/drawing/2014/chart" uri="{C3380CC4-5D6E-409C-BE32-E72D297353CC}">
              <c16:uniqueId val="{00000000-9FA3-45A3-B6D5-928196BE81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314</c:v>
                </c:pt>
                <c:pt idx="1">
                  <c:v>314</c:v>
                </c:pt>
                <c:pt idx="2">
                  <c:v>314</c:v>
                </c:pt>
              </c:numCache>
            </c:numRef>
          </c:val>
          <c:extLst>
            <c:ext xmlns:c16="http://schemas.microsoft.com/office/drawing/2014/chart" uri="{C3380CC4-5D6E-409C-BE32-E72D297353CC}">
              <c16:uniqueId val="{00000001-9FA3-45A3-B6D5-928196BE81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28606</c:v>
                </c:pt>
                <c:pt idx="1">
                  <c:v>30592</c:v>
                </c:pt>
                <c:pt idx="2">
                  <c:v>32406</c:v>
                </c:pt>
              </c:numCache>
            </c:numRef>
          </c:val>
          <c:extLst>
            <c:ext xmlns:c16="http://schemas.microsoft.com/office/drawing/2014/chart" uri="{C3380CC4-5D6E-409C-BE32-E72D297353CC}">
              <c16:uniqueId val="{00000002-9FA3-45A3-B6D5-928196BE81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過去の大型プロジェクトに係る市債の償還が順次終了するとともに、「償還額以上は借り入れない」、「交付税措置のない地方債を借り入れない」など、計画的な市債発行に努めてき</a:t>
          </a:r>
          <a:r>
            <a:rPr kumimoji="1" lang="ja-JP" altLang="en-US" sz="1100" b="0" i="0" u="none" strike="noStrike" kern="0" cap="none" spc="0" normalizeH="0" baseline="0" noProof="0">
              <a:ln>
                <a:noFill/>
              </a:ln>
              <a:solidFill>
                <a:prstClr val="black"/>
              </a:solidFill>
              <a:effectLst/>
              <a:uLnTx/>
              <a:uFillTx/>
              <a:latin typeface="+mn-lt"/>
              <a:ea typeface="+mn-ea"/>
              <a:cs typeface="+mn-cs"/>
            </a:rPr>
            <a:t>ました。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年度の元利償還金は、前年度に引き続いて減少し</a:t>
          </a:r>
          <a:r>
            <a:rPr kumimoji="1" lang="ja-JP" altLang="en-US" sz="1100" b="0" i="0" u="none" strike="noStrike" kern="0" cap="none" spc="0" normalizeH="0" baseline="0" noProof="0">
              <a:ln>
                <a:noFill/>
              </a:ln>
              <a:solidFill>
                <a:prstClr val="black"/>
              </a:solidFill>
              <a:effectLst/>
              <a:uLnTx/>
              <a:uFillTx/>
              <a:latin typeface="+mn-lt"/>
              <a:ea typeface="+mn-ea"/>
              <a:cs typeface="+mn-cs"/>
            </a:rPr>
            <a:t>たものの、債務負担行為に基づく支出額が、学校給食センターの稼働により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285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百万円から</a:t>
          </a:r>
          <a:r>
            <a:rPr kumimoji="1" lang="en-US" altLang="ja-JP" sz="1100" b="0" i="0" u="none" strike="noStrike" kern="0" cap="none" spc="0" normalizeH="0" baseline="0" noProof="0">
              <a:ln>
                <a:noFill/>
              </a:ln>
              <a:solidFill>
                <a:prstClr val="black"/>
              </a:solidFill>
              <a:effectLst/>
              <a:uLnTx/>
              <a:uFillTx/>
              <a:latin typeface="+mn-lt"/>
              <a:ea typeface="+mn-ea"/>
              <a:cs typeface="+mn-cs"/>
            </a:rPr>
            <a:t>2,234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百万円に増加したことなどから、</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実質公債費比率の分子も</a:t>
          </a:r>
          <a:r>
            <a:rPr kumimoji="1" lang="en-US" altLang="ja-JP" sz="1100" b="0" i="0" u="none" strike="noStrike" kern="0" cap="none" spc="0" normalizeH="0" baseline="0" noProof="0">
              <a:ln>
                <a:noFill/>
              </a:ln>
              <a:solidFill>
                <a:prstClr val="black"/>
              </a:solidFill>
              <a:effectLst/>
              <a:uLnTx/>
              <a:uFillTx/>
              <a:latin typeface="+mn-lt"/>
              <a:ea typeface="+mn-ea"/>
              <a:cs typeface="+mn-cs"/>
            </a:rPr>
            <a:t>1,351</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百万円から</a:t>
          </a:r>
          <a:r>
            <a:rPr kumimoji="1" lang="en-US" altLang="ja-JP" sz="1100" b="0" i="0" u="none" strike="noStrike" kern="0" cap="none" spc="0" normalizeH="0" baseline="0" noProof="0">
              <a:ln>
                <a:noFill/>
              </a:ln>
              <a:solidFill>
                <a:prstClr val="black"/>
              </a:solidFill>
              <a:effectLst/>
              <a:uLnTx/>
              <a:uFillTx/>
              <a:latin typeface="+mn-lt"/>
              <a:ea typeface="+mn-ea"/>
              <a:cs typeface="+mn-cs"/>
            </a:rPr>
            <a:t>3,238</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百万円へと</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しました。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実質公債費比率は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前年度に比べて上昇したものの　全国市町村平均や同規模の地方自治体である中核市平均などを依然として</a:t>
          </a:r>
          <a:r>
            <a:rPr kumimoji="1" lang="ja-JP" altLang="ja-JP" sz="1100" b="0" i="0" u="none" strike="noStrike" kern="0" cap="none" spc="0" normalizeH="0" baseline="0" noProof="0">
              <a:ln>
                <a:noFill/>
              </a:ln>
              <a:solidFill>
                <a:prstClr val="black"/>
              </a:solidFill>
              <a:effectLst/>
              <a:uLnTx/>
              <a:uFillTx/>
              <a:latin typeface="+mn-lt"/>
              <a:ea typeface="+mn-ea"/>
              <a:cs typeface="+mn-cs"/>
            </a:rPr>
            <a:t>下回</a:t>
          </a:r>
          <a:r>
            <a:rPr kumimoji="1" lang="ja-JP" altLang="en-US" sz="1100" b="0" i="0" u="none" strike="noStrike" kern="0" cap="none" spc="0" normalizeH="0" baseline="0" noProof="0">
              <a:ln>
                <a:noFill/>
              </a:ln>
              <a:solidFill>
                <a:prstClr val="black"/>
              </a:solidFill>
              <a:effectLst/>
              <a:uLnTx/>
              <a:uFillTx/>
              <a:latin typeface="+mn-lt"/>
              <a:ea typeface="+mn-ea"/>
              <a:cs typeface="+mn-cs"/>
            </a:rPr>
            <a:t>っています</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今後も計画的な市債の発行に努めていきます。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満期一括償還地方債の発行無し。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令和４年度は、一般会計等に係る地方債の現在高が、市債の発行抑制により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4,467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百万円の減となったものの、学校給食センター稼働に伴い、債務負担行為に基づく支出予定額が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8,855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百万円の増となったことなどから、将来負担額は前年度に比べて</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4,463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百万円の増となりました。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一方で、充当可能財源等は、基準財政需要額算入見込額が交付税措置のある市債の償還が順次終了していることに伴い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5,132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百万円の減となったことなどにより、前年度に比べて</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3,125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百万円の減となりました。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これらの要因により、将来負担比率の分子は前年度と比べて</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7,589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百万円増の▲</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7,059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百万円となりました。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今後も、将来世代の負担を軽減し、健全な財政運営を維持するため、市債発行の抑制や基金残高の確保などに努めていきます。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三重県四日市市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新型コロナウイルス感染症への本市独自の支援策を実施すること等に対応する財源として、財政調整基金を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3,901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百万円取り崩したこと等により、基金全体の繰入金は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4,159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前年度決算剰余金の二分の一ルール分等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4,247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百万円を財政調整基金に積み立てたことや、将来の公共施設更新に係る財源を確保するために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1,016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百万円をアセットマネジメント基金に積み立てたこと等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により、基金全体の積立金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6,319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となり、基金残高は前年度に比べて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百万円の増となりました。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アセットマネジメント基金などに積立金を計上する一方、財政調整基金から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2,047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百万円の繰入金を計上していることから、基金全体の残高についても減少する見込みとなっています。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災害等の発生や市税収入の急激な落ち込み等の不測の事態に備え、決算剰余金等を財源として、財政調整基金の残高の維持に努めるとともに、将来に発生する大型投資事業や公共施設の大量更新に要する経費を確保するため、各種基金の残高の確保に努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・アセットマネジメント基金：公共施設等総合管理計画における公共施設の建替え及び大規模改修、長寿命化に伴う維持補修や解体撤去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・都市基盤・公共施設等整備基金：道路・河川等の都市基盤整備のほか、市庁舎等や小中学校・幼稚園・保育園などの公共施設等の整備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・アセットマネジメント基金：「四日市市財政プラン</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」における毎年度の積立目標額から、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1,016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・都市基盤・公共施設等整備基金：今後の大規模投資事業に備えるため、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861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百万円を積み立てました。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・アセットマネジメント基金：公共施設の大量更新が始まる令和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年度までに残高を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億円とすることを目標に、当面の間毎年度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　積立を行っていきます。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・都市基盤・公共施設等整備基金：市税収入の年度間の変動に左右されず、大規模投資事業を着実に進められるよう、本基金を活用しながら　所要の財源の確保に努めていきます。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新型コロナウイルス感染症への本市独自の支援策を実施すること等に対応する財源として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3,901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百万円の取り崩しを行いましたが、前年度決算剰余金の二分の一ルール分など</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4,247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百万円の積み立てを行ったため、基金残高は前年度に比べて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百万円の増となりました。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年度は、財政調整基金から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2,047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百万円の繰入金を計上しています。今後も、災害等の発生や市税収入の急激な落ち込み等の不測の事態に備え、決算剰余金等を財源として、財政調整基金の残高の維持に努めていきます。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運用益の積み立てを行ったことから、残高は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百万円となりました。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な投資にかかる今後の償還状況や会計検査等において繰上償還を命じられるリスクを踏まえ、市債残高の一定割合を確保するなど、市債の償還に必要な財源を確保し、将来にわたる財政の健全な運営に努めていき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309,719
298,513
206.50
146,111,719
139,137,789
4,249,678
76,681,662
39,165,348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本市には、全国有数の石油化学コンビナートやＩＴ関連企業等の多様な産業が集積し、税収面で恵まれた状況にあることから、類似団体の平均より良好な値となっています。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過去の大型設備投資に係る償却資産の減価償却が進んだことによる固定資産税の減収などにより、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市税収入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が減収したこと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、本市の財政力指数は、前年度から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0.08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税は、景気に左右されやすく、安定して見込まれる歳入ではないことから、引き続き行財政改革に取り組み、経常経費の抑制等、歳出の徹底的な見直しを行うとともに、税等の徴収率向上対策を中心とする歳入確保に努めていき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64770</xdr:rowOff>
    </xdr:from>
    <xdr:to>
      <xdr:col>23</xdr:col>
      <xdr:colOff>133350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23697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64770</xdr:rowOff>
    </xdr:from>
    <xdr:to>
      <xdr:col>19</xdr:col>
      <xdr:colOff>133350</xdr:colOff>
      <xdr:row>36</xdr:row>
      <xdr:rowOff>64770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236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64770</xdr:rowOff>
    </xdr:from>
    <xdr:to>
      <xdr:col>15</xdr:col>
      <xdr:colOff>82550</xdr:colOff>
      <xdr:row>36</xdr:row>
      <xdr:rowOff>161290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2369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161290</xdr:rowOff>
    </xdr:from>
    <xdr:to>
      <xdr:col>11</xdr:col>
      <xdr:colOff>31750</xdr:colOff>
      <xdr:row>38</xdr:row>
      <xdr:rowOff>59690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33349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35560</xdr:rowOff>
    </xdr:from>
    <xdr:to>
      <xdr:col>23</xdr:col>
      <xdr:colOff>184150</xdr:colOff>
      <xdr:row>37</xdr:row>
      <xdr:rowOff>137160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128287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13970</xdr:rowOff>
    </xdr:from>
    <xdr:to>
      <xdr:col>19</xdr:col>
      <xdr:colOff>184150</xdr:colOff>
      <xdr:row>36</xdr:row>
      <xdr:rowOff>115570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125747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595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13970</xdr:rowOff>
    </xdr:from>
    <xdr:to>
      <xdr:col>15</xdr:col>
      <xdr:colOff>133350</xdr:colOff>
      <xdr:row>36</xdr:row>
      <xdr:rowOff>115570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125747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110490</xdr:rowOff>
    </xdr:from>
    <xdr:to>
      <xdr:col>11</xdr:col>
      <xdr:colOff>82550</xdr:colOff>
      <xdr:row>37</xdr:row>
      <xdr:rowOff>40640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50817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8890</xdr:rowOff>
    </xdr:from>
    <xdr:to>
      <xdr:col>7</xdr:col>
      <xdr:colOff>31750</xdr:colOff>
      <xdr:row>38</xdr:row>
      <xdr:rowOff>110490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120667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固定資産税の減収による経常一般財源総額の減少と、下水道事業会計への繰出（負担金）の増加などによる経常経費に充当する一般財源の増加により、令和４年度における本市の経常収支比率は、前年度から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となりましたが、依然として良好な水準を保っています。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本市の経常収支比率は良好な水準にありますが、これは、近年の市税収入の大幅増加に伴う一般財源の増が主な要因であることから、引き続き、歳出における経常経費の節減や費用対効果の向上などの取り組みを継続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133858</xdr:rowOff>
    </xdr:from>
    <xdr:to>
      <xdr:col>23</xdr:col>
      <xdr:colOff>133350</xdr:colOff>
      <xdr:row>66</xdr:row>
      <xdr:rowOff>48768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592308"/>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48785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33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133858</xdr:rowOff>
    </xdr:from>
    <xdr:to>
      <xdr:col>24</xdr:col>
      <xdr:colOff>12700</xdr:colOff>
      <xdr:row>61</xdr:row>
      <xdr:rowOff>133858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59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8382</xdr:rowOff>
    </xdr:from>
    <xdr:to>
      <xdr:col>23</xdr:col>
      <xdr:colOff>133350</xdr:colOff>
      <xdr:row>61</xdr:row>
      <xdr:rowOff>133858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46683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3556</xdr:rowOff>
    </xdr:from>
    <xdr:to>
      <xdr:col>19</xdr:col>
      <xdr:colOff>133350</xdr:colOff>
      <xdr:row>61</xdr:row>
      <xdr:rowOff>8382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4620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126238</xdr:rowOff>
    </xdr:from>
    <xdr:to>
      <xdr:col>19</xdr:col>
      <xdr:colOff>184150</xdr:colOff>
      <xdr:row>64</xdr:row>
      <xdr:rowOff>56388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15748</xdr:rowOff>
    </xdr:from>
    <xdr:to>
      <xdr:col>15</xdr:col>
      <xdr:colOff>82550</xdr:colOff>
      <xdr:row>61</xdr:row>
      <xdr:rowOff>3556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30274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167894</xdr:rowOff>
    </xdr:from>
    <xdr:to>
      <xdr:col>11</xdr:col>
      <xdr:colOff>31750</xdr:colOff>
      <xdr:row>60</xdr:row>
      <xdr:rowOff>15748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2834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83058</xdr:rowOff>
    </xdr:from>
    <xdr:to>
      <xdr:col>23</xdr:col>
      <xdr:colOff>184150</xdr:colOff>
      <xdr:row>62</xdr:row>
      <xdr:rowOff>13208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4335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6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129032</xdr:rowOff>
    </xdr:from>
    <xdr:to>
      <xdr:col>19</xdr:col>
      <xdr:colOff>184150</xdr:colOff>
      <xdr:row>61</xdr:row>
      <xdr:rowOff>59182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69359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124206</xdr:rowOff>
    </xdr:from>
    <xdr:to>
      <xdr:col>15</xdr:col>
      <xdr:colOff>133350</xdr:colOff>
      <xdr:row>61</xdr:row>
      <xdr:rowOff>54356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64533</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136398</xdr:rowOff>
    </xdr:from>
    <xdr:to>
      <xdr:col>11</xdr:col>
      <xdr:colOff>82550</xdr:colOff>
      <xdr:row>60</xdr:row>
      <xdr:rowOff>66548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76725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人件費については、国体事業に係る任期付職員の退職や新型コロナウイルス感染症対応に係る時間外手当の減少等により、前年度に比べ減となっています。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物件費については、近年の物価高騰に伴い上昇傾向にあり、令和４年度は学校給食費の公会計化による小学校給食費の皆増などにより、前年度に比べ増となっています。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なお、人口１人当たりの人件費・物件費等決算額については、前年度と比べ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143,531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円となりました。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22782</xdr:rowOff>
    </xdr:from>
    <xdr:to>
      <xdr:col>23</xdr:col>
      <xdr:colOff>133350</xdr:colOff>
      <xdr:row>85</xdr:row>
      <xdr:rowOff>102752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96032"/>
          <a:ext cx="838200" cy="7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128576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88348</xdr:rowOff>
    </xdr:from>
    <xdr:to>
      <xdr:col>19</xdr:col>
      <xdr:colOff>133350</xdr:colOff>
      <xdr:row>85</xdr:row>
      <xdr:rowOff>22782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18698"/>
          <a:ext cx="889000" cy="27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157570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124930</xdr:rowOff>
    </xdr:from>
    <xdr:to>
      <xdr:col>15</xdr:col>
      <xdr:colOff>82550</xdr:colOff>
      <xdr:row>83</xdr:row>
      <xdr:rowOff>88348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83830"/>
          <a:ext cx="889000" cy="13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166302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8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943</xdr:rowOff>
    </xdr:from>
    <xdr:to>
      <xdr:col>11</xdr:col>
      <xdr:colOff>31750</xdr:colOff>
      <xdr:row>82</xdr:row>
      <xdr:rowOff>124930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59843"/>
          <a:ext cx="889000" cy="1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51952</xdr:rowOff>
    </xdr:from>
    <xdr:to>
      <xdr:col>23</xdr:col>
      <xdr:colOff>184150</xdr:colOff>
      <xdr:row>85</xdr:row>
      <xdr:rowOff>153552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24029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143432</xdr:rowOff>
    </xdr:from>
    <xdr:to>
      <xdr:col>19</xdr:col>
      <xdr:colOff>184150</xdr:colOff>
      <xdr:row>85</xdr:row>
      <xdr:rowOff>73582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58359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31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37548</xdr:rowOff>
    </xdr:from>
    <xdr:to>
      <xdr:col>15</xdr:col>
      <xdr:colOff>133350</xdr:colOff>
      <xdr:row>83</xdr:row>
      <xdr:rowOff>139148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123925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5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74130</xdr:rowOff>
    </xdr:from>
    <xdr:to>
      <xdr:col>11</xdr:col>
      <xdr:colOff>82550</xdr:colOff>
      <xdr:row>83</xdr:row>
      <xdr:rowOff>4280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160507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1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121593</xdr:rowOff>
    </xdr:from>
    <xdr:to>
      <xdr:col>7</xdr:col>
      <xdr:colOff>31750</xdr:colOff>
      <xdr:row>82</xdr:row>
      <xdr:rowOff>51743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9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本市の職員構成によるものから、類似団体平均を上回る数値で推移しており、全国でも給与水準が高い自治体となっています。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社会経済情勢の変化や国の給与水準等を踏まえ、引き続き本市の給与水準の適正化に努めていきます。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170391</xdr:rowOff>
    </xdr:from>
    <xdr:to>
      <xdr:col>81</xdr:col>
      <xdr:colOff>44450</xdr:colOff>
      <xdr:row>89</xdr:row>
      <xdr:rowOff>170391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4294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170391</xdr:rowOff>
    </xdr:from>
    <xdr:to>
      <xdr:col>77</xdr:col>
      <xdr:colOff>44450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4294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19050</xdr:rowOff>
    </xdr:from>
    <xdr:to>
      <xdr:col>72</xdr:col>
      <xdr:colOff>203200</xdr:colOff>
      <xdr:row>90</xdr:row>
      <xdr:rowOff>19050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44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170391</xdr:rowOff>
    </xdr:from>
    <xdr:to>
      <xdr:col>68</xdr:col>
      <xdr:colOff>152400</xdr:colOff>
      <xdr:row>90</xdr:row>
      <xdr:rowOff>19050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4294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119591</xdr:rowOff>
    </xdr:from>
    <xdr:to>
      <xdr:col>81</xdr:col>
      <xdr:colOff>95250</xdr:colOff>
      <xdr:row>90</xdr:row>
      <xdr:rowOff>49741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15468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27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119591</xdr:rowOff>
    </xdr:from>
    <xdr:to>
      <xdr:col>77</xdr:col>
      <xdr:colOff>95250</xdr:colOff>
      <xdr:row>90</xdr:row>
      <xdr:rowOff>49741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34518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46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139700</xdr:rowOff>
    </xdr:from>
    <xdr:to>
      <xdr:col>68</xdr:col>
      <xdr:colOff>203200</xdr:colOff>
      <xdr:row>90</xdr:row>
      <xdr:rowOff>69850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54627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119591</xdr:rowOff>
    </xdr:from>
    <xdr:to>
      <xdr:col>64</xdr:col>
      <xdr:colOff>152400</xdr:colOff>
      <xdr:row>90</xdr:row>
      <xdr:rowOff>49741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34518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46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行財政改革大綱（平成１０年度策定）に基づき、他都市に先がけて職員数の削減を実施してきたことにより、人口千人当たり職員数は、令和元年度まで類似団体平均を下回っていました。しかしながら、平成２９年以降、三重とこわか国体・三重とこわか大会関連の職員の増員などから、職員数は増加傾向にあり、令和２年度には、人口千人当たり職員数が類似団体平均を上回りました。令和３年度に引き続き、令和４年度においても類似団体平均を上回りま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139488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57783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127423</xdr:rowOff>
    </xdr:from>
    <xdr:to>
      <xdr:col>77</xdr:col>
      <xdr:colOff>44450</xdr:colOff>
      <xdr:row>61</xdr:row>
      <xdr:rowOff>139488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858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127423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376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154094</xdr:rowOff>
    </xdr:from>
    <xdr:to>
      <xdr:col>68</xdr:col>
      <xdr:colOff>152400</xdr:colOff>
      <xdr:row>61</xdr:row>
      <xdr:rowOff>79163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410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40657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88688</xdr:rowOff>
    </xdr:from>
    <xdr:to>
      <xdr:col>77</xdr:col>
      <xdr:colOff>95250</xdr:colOff>
      <xdr:row>62</xdr:row>
      <xdr:rowOff>18838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3615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3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76623</xdr:rowOff>
    </xdr:from>
    <xdr:to>
      <xdr:col>73</xdr:col>
      <xdr:colOff>44450</xdr:colOff>
      <xdr:row>62</xdr:row>
      <xdr:rowOff>6773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163000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の大型プロジェクトの実施や下水道事業の推進により、令和元年度までは類似団体平均を上回っていましたが、償還のピークが過ぎたことや、市債の発行抑制に努めてきたことにより、令和２年度以降は類似団体平均を下回ってい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近年は減少傾向にありましたが、令和４年度は、令和５年度からの学校給食センター稼働に伴い、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事業に係る支出が準元利償還金として算入されたことなどから、前年度の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となり増加に転じました。今後も、起債に大きく頼ることのない財政運営に努めます。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171148</xdr:rowOff>
    </xdr:from>
    <xdr:to>
      <xdr:col>81</xdr:col>
      <xdr:colOff>44450</xdr:colOff>
      <xdr:row>39</xdr:row>
      <xdr:rowOff>103112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68624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162275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171148</xdr:rowOff>
    </xdr:from>
    <xdr:to>
      <xdr:col>77</xdr:col>
      <xdr:colOff>44450</xdr:colOff>
      <xdr:row>39</xdr:row>
      <xdr:rowOff>68641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6862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40</xdr:row>
      <xdr:rowOff>92528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55191"/>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41</xdr:row>
      <xdr:rowOff>150888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50528"/>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52312</xdr:rowOff>
    </xdr:from>
    <xdr:to>
      <xdr:col>81</xdr:col>
      <xdr:colOff>95250</xdr:colOff>
      <xdr:row>39</xdr:row>
      <xdr:rowOff>153912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68839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120348</xdr:rowOff>
    </xdr:from>
    <xdr:to>
      <xdr:col>77</xdr:col>
      <xdr:colOff>95250</xdr:colOff>
      <xdr:row>39</xdr:row>
      <xdr:rowOff>50498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60675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15015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から引き続き－％（将来負担なし）となりました。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今後も、将来世代の負担を軽減するため、市債発行の抑制や基金残高の確保などに取り組み、健全で持続可能な財政運営を行っていきます。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11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309,719
298,513
206.50
146,111,719
139,137,789
4,249,678
76,681,662
39,165,348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新・行財政改革大綱に基づき、他都市に先駆けて職員数の削減に努めてきたことにより人件費が抑制され、類似団体平均を下回っています。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令和４年度は、国体関係の任期付職員のほか、土木技師などの技術職や給食調理員などの技能労務職が減少したことなどにより、前年度から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今後も事務の効率化・合理化を継続しながら、業務量の的確な把握と適正な定員管理を行っていきます。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120650</xdr:rowOff>
    </xdr:from>
    <xdr:to>
      <xdr:col>24</xdr:col>
      <xdr:colOff>25400</xdr:colOff>
      <xdr:row>42</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61214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120650</xdr:rowOff>
    </xdr:from>
    <xdr:to>
      <xdr:col>24</xdr:col>
      <xdr:colOff>114300</xdr:colOff>
      <xdr:row>35</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12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82550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13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6350</xdr:rowOff>
    </xdr:from>
    <xdr:to>
      <xdr:col>19</xdr:col>
      <xdr:colOff>187325</xdr:colOff>
      <xdr:row>37</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165100</xdr:rowOff>
    </xdr:from>
    <xdr:to>
      <xdr:col>15</xdr:col>
      <xdr:colOff>98425</xdr:colOff>
      <xdr:row>37</xdr:row>
      <xdr:rowOff>6350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5150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6350</xdr:rowOff>
    </xdr:from>
    <xdr:to>
      <xdr:col>15</xdr:col>
      <xdr:colOff>149225</xdr:colOff>
      <xdr:row>39</xdr:row>
      <xdr:rowOff>107950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92727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32</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5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69850</xdr:rowOff>
    </xdr:from>
    <xdr:to>
      <xdr:col>6</xdr:col>
      <xdr:colOff>171450</xdr:colOff>
      <xdr:row>38</xdr:row>
      <xdr:rowOff>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156227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31750</xdr:rowOff>
    </xdr:from>
    <xdr:to>
      <xdr:col>20</xdr:col>
      <xdr:colOff>38100</xdr:colOff>
      <xdr:row>37</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127000</xdr:rowOff>
    </xdr:from>
    <xdr:to>
      <xdr:col>15</xdr:col>
      <xdr:colOff>149225</xdr:colOff>
      <xdr:row>37</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114300</xdr:rowOff>
    </xdr:from>
    <xdr:to>
      <xdr:col>11</xdr:col>
      <xdr:colOff>60325</xdr:colOff>
      <xdr:row>33</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の中で外部委託等を推進し、委託料が増加してきたことで、平成２９年度までは類似団体平均に比べ高い水準となっていましたが、平成３０年度以降は、市税等の増収による一般財源の増により、類似団体平均を下回っています。</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会計年度任用職員制度が開始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、それらの職員に支出する給料等の性質が物件費から人件費に変更となった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、数値が大きく減少し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令和４年度においては、学校給食費が公会計化したことに伴い、小学校給食費が皆増となったことなどにより、前年度から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141288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584450"/>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19702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84138</xdr:rowOff>
    </xdr:from>
    <xdr:to>
      <xdr:col>78</xdr:col>
      <xdr:colOff>69850</xdr:colOff>
      <xdr:row>15</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48443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84138</xdr:rowOff>
    </xdr:from>
    <xdr:to>
      <xdr:col>73</xdr:col>
      <xdr:colOff>180975</xdr:colOff>
      <xdr:row>16</xdr:row>
      <xdr:rowOff>112713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484438"/>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33990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98425</xdr:rowOff>
    </xdr:from>
    <xdr:to>
      <xdr:col>69</xdr:col>
      <xdr:colOff>92075</xdr:colOff>
      <xdr:row>16</xdr:row>
      <xdr:rowOff>112713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70175"/>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62565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90488</xdr:rowOff>
    </xdr:from>
    <xdr:to>
      <xdr:col>82</xdr:col>
      <xdr:colOff>158750</xdr:colOff>
      <xdr:row>16</xdr:row>
      <xdr:rowOff>20638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107015</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0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33338</xdr:rowOff>
    </xdr:from>
    <xdr:to>
      <xdr:col>74</xdr:col>
      <xdr:colOff>31750</xdr:colOff>
      <xdr:row>14</xdr:row>
      <xdr:rowOff>134938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43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145115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0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61913</xdr:rowOff>
    </xdr:from>
    <xdr:to>
      <xdr:col>69</xdr:col>
      <xdr:colOff>142875</xdr:colOff>
      <xdr:row>16</xdr:row>
      <xdr:rowOff>163513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0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2240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7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47625</xdr:rowOff>
    </xdr:from>
    <xdr:to>
      <xdr:col>65</xdr:col>
      <xdr:colOff>53975</xdr:colOff>
      <xdr:row>15</xdr:row>
      <xdr:rowOff>149225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159402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社会保障関連経費の伸びにより増加傾向が続いており、令和４年度は、生活保護費の増などにより扶助費は前年度から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現段階では類似団体平均を下回っていますが、今後も扶助費の精査を行い、適正な執行に努めます。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4179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7455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94343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54</xdr:row>
      <xdr:rowOff>45357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189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アセットマネジメント事業として公共施設の計画的な維持補修を進めており、維持補修費が増加しているほか、高齢化の進展から後期高齢者医療特別会計や介護保険特別会計への繰出金が増加していることから、近年は比率が上昇傾向にあり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なお、下水道事業への繰り出しが補助費等となることから、類似団体平均よりも低い指標となっています。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82550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66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76200</xdr:rowOff>
    </xdr:from>
    <xdr:to>
      <xdr:col>73</xdr:col>
      <xdr:colOff>180975</xdr:colOff>
      <xdr:row>57</xdr:row>
      <xdr:rowOff>31750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7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56</xdr:row>
      <xdr:rowOff>76200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0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25400</xdr:rowOff>
    </xdr:from>
    <xdr:to>
      <xdr:col>69</xdr:col>
      <xdr:colOff>142875</xdr:colOff>
      <xdr:row>56</xdr:row>
      <xdr:rowOff>127000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下水道事業や四日市港管理組合への負担金支出が多額であることから、類似団体平均を上回っています</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平成３０年度以降、市税等の増収による一般財源の増により、数値が年々改善して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いましたが、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固定資産税の減収に加え下水道事業への負担金が増加したことなどにより、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これらの支出について精査する一方で、各種団体への補助金・負担金を始め、個々の補助事業についても、必要性や効果の検証を行うとともに、適宜見直しを進めることで、適正化を図っていきます。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21844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48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30988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113284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031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114571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1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過去に発行した市債の償還が順次終了するとともに、市債発行の抑制により市債残高の減少を図ってきたことから、令和４年度は前年度から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ポイント改善し、類似団体中最も低い水準となりました。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今後も、効果的かつ効率的な市債の発行に努めます。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xdr:rowOff>
    </xdr:from>
    <xdr:to>
      <xdr:col>24</xdr:col>
      <xdr:colOff>25400</xdr:colOff>
      <xdr:row>74</xdr:row>
      <xdr:rowOff>43180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700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73660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730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760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74</xdr:row>
      <xdr:rowOff>149860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806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41927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163830</xdr:rowOff>
    </xdr:from>
    <xdr:to>
      <xdr:col>20</xdr:col>
      <xdr:colOff>38100</xdr:colOff>
      <xdr:row>74</xdr:row>
      <xdr:rowOff>93980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104157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償却資産に係る固定資産税が前年度に比べて大幅な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減収となったことなどで、一般財源が減少し、数値が増加しましたが、依然として類似団体平均を下回る結果となっています。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本市は普通交付税の不交付団体であり、市税収入の増減の影響を受けやすい傾向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、高齢化の進展等に伴う社会保障関連経費のさらなる増加も見込まれるため、引き続き適正な執行に努め、経常経費の節減を図っていきます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94996</xdr:rowOff>
    </xdr:from>
    <xdr:to>
      <xdr:col>82</xdr:col>
      <xdr:colOff>107950</xdr:colOff>
      <xdr:row>80</xdr:row>
      <xdr:rowOff>17272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3125196"/>
          <a:ext cx="0" cy="608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160799</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17272</xdr:rowOff>
    </xdr:from>
    <xdr:to>
      <xdr:col>82</xdr:col>
      <xdr:colOff>196850</xdr:colOff>
      <xdr:row>80</xdr:row>
      <xdr:rowOff>17272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9923</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86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94996</xdr:rowOff>
    </xdr:from>
    <xdr:to>
      <xdr:col>82</xdr:col>
      <xdr:colOff>196850</xdr:colOff>
      <xdr:row>76</xdr:row>
      <xdr:rowOff>94996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125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163576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56615"/>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155719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26415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0337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51054</xdr:rowOff>
    </xdr:from>
    <xdr:to>
      <xdr:col>78</xdr:col>
      <xdr:colOff>120650</xdr:colOff>
      <xdr:row>77</xdr:row>
      <xdr:rowOff>152654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76</xdr:row>
      <xdr:rowOff>3556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8554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xdr:rowOff>
    </xdr:from>
    <xdr:to>
      <xdr:col>74</xdr:col>
      <xdr:colOff>31750</xdr:colOff>
      <xdr:row>78</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131572</xdr:rowOff>
    </xdr:from>
    <xdr:to>
      <xdr:col>69</xdr:col>
      <xdr:colOff>92075</xdr:colOff>
      <xdr:row>74</xdr:row>
      <xdr:rowOff>168148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8188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21353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5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80772</xdr:rowOff>
    </xdr:from>
    <xdr:to>
      <xdr:col>65</xdr:col>
      <xdr:colOff>53975</xdr:colOff>
      <xdr:row>75</xdr:row>
      <xdr:rowOff>10922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21099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96476</xdr:rowOff>
    </xdr:from>
    <xdr:to>
      <xdr:col>29</xdr:col>
      <xdr:colOff>127000</xdr:colOff>
      <xdr:row>16</xdr:row>
      <xdr:rowOff>113164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87301"/>
          <a:ext cx="6477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12659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96476</xdr:rowOff>
    </xdr:from>
    <xdr:to>
      <xdr:col>26</xdr:col>
      <xdr:colOff>50800</xdr:colOff>
      <xdr:row>16</xdr:row>
      <xdr:rowOff>149773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87301"/>
          <a:ext cx="698500" cy="5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147108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149773</xdr:rowOff>
    </xdr:from>
    <xdr:to>
      <xdr:col>22</xdr:col>
      <xdr:colOff>114300</xdr:colOff>
      <xdr:row>17</xdr:row>
      <xdr:rowOff>145593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40598"/>
          <a:ext cx="698500" cy="167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145593</xdr:rowOff>
    </xdr:from>
    <xdr:to>
      <xdr:col>18</xdr:col>
      <xdr:colOff>177800</xdr:colOff>
      <xdr:row>18</xdr:row>
      <xdr:rowOff>4743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07868"/>
          <a:ext cx="698500" cy="30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77843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62364</xdr:rowOff>
    </xdr:from>
    <xdr:to>
      <xdr:col>29</xdr:col>
      <xdr:colOff>177800</xdr:colOff>
      <xdr:row>16</xdr:row>
      <xdr:rowOff>163964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5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78891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45676</xdr:rowOff>
    </xdr:from>
    <xdr:to>
      <xdr:col>26</xdr:col>
      <xdr:colOff>101600</xdr:colOff>
      <xdr:row>16</xdr:row>
      <xdr:rowOff>147276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3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157453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05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98973</xdr:rowOff>
    </xdr:from>
    <xdr:to>
      <xdr:col>22</xdr:col>
      <xdr:colOff>165100</xdr:colOff>
      <xdr:row>17</xdr:row>
      <xdr:rowOff>29123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8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39300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94793</xdr:rowOff>
    </xdr:from>
    <xdr:to>
      <xdr:col>19</xdr:col>
      <xdr:colOff>38100</xdr:colOff>
      <xdr:row>18</xdr:row>
      <xdr:rowOff>24943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57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35120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2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125393</xdr:rowOff>
    </xdr:from>
    <xdr:to>
      <xdr:col>15</xdr:col>
      <xdr:colOff>101600</xdr:colOff>
      <xdr:row>18</xdr:row>
      <xdr:rowOff>55543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65720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5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33389</xdr:rowOff>
    </xdr:from>
    <xdr:to>
      <xdr:col>29</xdr:col>
      <xdr:colOff>127000</xdr:colOff>
      <xdr:row>37</xdr:row>
      <xdr:rowOff>265874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58089"/>
          <a:ext cx="647700" cy="232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18166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142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260464</xdr:rowOff>
    </xdr:from>
    <xdr:to>
      <xdr:col>26</xdr:col>
      <xdr:colOff>50800</xdr:colOff>
      <xdr:row>37</xdr:row>
      <xdr:rowOff>265874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85164"/>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46702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9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238671</xdr:rowOff>
    </xdr:from>
    <xdr:to>
      <xdr:col>22</xdr:col>
      <xdr:colOff>114300</xdr:colOff>
      <xdr:row>37</xdr:row>
      <xdr:rowOff>260464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63371"/>
          <a:ext cx="6985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73944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2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132638</xdr:rowOff>
    </xdr:from>
    <xdr:to>
      <xdr:col>18</xdr:col>
      <xdr:colOff>177800</xdr:colOff>
      <xdr:row>37</xdr:row>
      <xdr:rowOff>238671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57338"/>
          <a:ext cx="698500" cy="106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77525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211078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33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154039</xdr:rowOff>
    </xdr:from>
    <xdr:to>
      <xdr:col>29</xdr:col>
      <xdr:colOff>177800</xdr:colOff>
      <xdr:row>37</xdr:row>
      <xdr:rowOff>84189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0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342016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215074</xdr:rowOff>
    </xdr:from>
    <xdr:to>
      <xdr:col>26</xdr:col>
      <xdr:colOff>101600</xdr:colOff>
      <xdr:row>37</xdr:row>
      <xdr:rowOff>316674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3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301451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26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209664</xdr:rowOff>
    </xdr:from>
    <xdr:to>
      <xdr:col>22</xdr:col>
      <xdr:colOff>165100</xdr:colOff>
      <xdr:row>37</xdr:row>
      <xdr:rowOff>311264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3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296041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2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187871</xdr:rowOff>
    </xdr:from>
    <xdr:to>
      <xdr:col>19</xdr:col>
      <xdr:colOff>38100</xdr:colOff>
      <xdr:row>37</xdr:row>
      <xdr:rowOff>289471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12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274248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81838</xdr:rowOff>
    </xdr:from>
    <xdr:to>
      <xdr:col>15</xdr:col>
      <xdr:colOff>101600</xdr:colOff>
      <xdr:row>37</xdr:row>
      <xdr:rowOff>183438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06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22165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7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309,719
298,513
206.50
146,111,719
139,137,789
4,249,678
76,681,662
39,165,348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151261</xdr:rowOff>
    </xdr:from>
    <xdr:to>
      <xdr:col>24</xdr:col>
      <xdr:colOff>63500</xdr:colOff>
      <xdr:row>34</xdr:row>
      <xdr:rowOff>29188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09111"/>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151261</xdr:rowOff>
    </xdr:from>
    <xdr:to>
      <xdr:col>19</xdr:col>
      <xdr:colOff>177800</xdr:colOff>
      <xdr:row>34</xdr:row>
      <xdr:rowOff>64425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09111"/>
          <a:ext cx="889000" cy="8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64425</xdr:rowOff>
    </xdr:from>
    <xdr:to>
      <xdr:col>15</xdr:col>
      <xdr:colOff>50800</xdr:colOff>
      <xdr:row>36</xdr:row>
      <xdr:rowOff>151326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93725"/>
          <a:ext cx="889000" cy="42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129740</xdr:rowOff>
    </xdr:from>
    <xdr:to>
      <xdr:col>10</xdr:col>
      <xdr:colOff>114300</xdr:colOff>
      <xdr:row>36</xdr:row>
      <xdr:rowOff>151326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01940"/>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126299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142203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149838</xdr:rowOff>
    </xdr:from>
    <xdr:to>
      <xdr:col>24</xdr:col>
      <xdr:colOff>114300</xdr:colOff>
      <xdr:row>34</xdr:row>
      <xdr:rowOff>79988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100461</xdr:rowOff>
    </xdr:from>
    <xdr:to>
      <xdr:col>20</xdr:col>
      <xdr:colOff>38100</xdr:colOff>
      <xdr:row>34</xdr:row>
      <xdr:rowOff>30611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47138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13625</xdr:rowOff>
    </xdr:from>
    <xdr:to>
      <xdr:col>15</xdr:col>
      <xdr:colOff>101600</xdr:colOff>
      <xdr:row>34</xdr:row>
      <xdr:rowOff>115225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131752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100526</xdr:rowOff>
    </xdr:from>
    <xdr:to>
      <xdr:col>10</xdr:col>
      <xdr:colOff>165100</xdr:colOff>
      <xdr:row>37</xdr:row>
      <xdr:rowOff>30676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21803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78940</xdr:rowOff>
    </xdr:from>
    <xdr:to>
      <xdr:col>6</xdr:col>
      <xdr:colOff>38100</xdr:colOff>
      <xdr:row>37</xdr:row>
      <xdr:rowOff>9090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85202</xdr:rowOff>
    </xdr:from>
    <xdr:to>
      <xdr:col>24</xdr:col>
      <xdr:colOff>63500</xdr:colOff>
      <xdr:row>55</xdr:row>
      <xdr:rowOff>84424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43502"/>
          <a:ext cx="838200" cy="17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15069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84424</xdr:rowOff>
    </xdr:from>
    <xdr:to>
      <xdr:col>19</xdr:col>
      <xdr:colOff>177800</xdr:colOff>
      <xdr:row>58</xdr:row>
      <xdr:rowOff>145324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14174"/>
          <a:ext cx="889000" cy="57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77202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159679</xdr:rowOff>
    </xdr:from>
    <xdr:to>
      <xdr:col>15</xdr:col>
      <xdr:colOff>50800</xdr:colOff>
      <xdr:row>58</xdr:row>
      <xdr:rowOff>145324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60879"/>
          <a:ext cx="889000" cy="3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94510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159679</xdr:rowOff>
    </xdr:from>
    <xdr:to>
      <xdr:col>10</xdr:col>
      <xdr:colOff>114300</xdr:colOff>
      <xdr:row>58</xdr:row>
      <xdr:rowOff>13787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60879"/>
          <a:ext cx="889000" cy="19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42181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34402</xdr:rowOff>
    </xdr:from>
    <xdr:to>
      <xdr:col>24</xdr:col>
      <xdr:colOff>114300</xdr:colOff>
      <xdr:row>54</xdr:row>
      <xdr:rowOff>136002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57279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4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33624</xdr:rowOff>
    </xdr:from>
    <xdr:to>
      <xdr:col>20</xdr:col>
      <xdr:colOff>38100</xdr:colOff>
      <xdr:row>55</xdr:row>
      <xdr:rowOff>135224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6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151751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94524</xdr:rowOff>
    </xdr:from>
    <xdr:to>
      <xdr:col>15</xdr:col>
      <xdr:colOff>101600</xdr:colOff>
      <xdr:row>59</xdr:row>
      <xdr:rowOff>24674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3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108879</xdr:rowOff>
    </xdr:from>
    <xdr:to>
      <xdr:col>10</xdr:col>
      <xdr:colOff>165100</xdr:colOff>
      <xdr:row>57</xdr:row>
      <xdr:rowOff>39029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55556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8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134437</xdr:rowOff>
    </xdr:from>
    <xdr:to>
      <xdr:col>6</xdr:col>
      <xdr:colOff>38100</xdr:colOff>
      <xdr:row>58</xdr:row>
      <xdr:rowOff>64587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81114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8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4918</xdr:rowOff>
    </xdr:from>
    <xdr:to>
      <xdr:col>24</xdr:col>
      <xdr:colOff>63500</xdr:colOff>
      <xdr:row>76</xdr:row>
      <xdr:rowOff>44648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35118"/>
          <a:ext cx="838200" cy="3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7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28555</xdr:rowOff>
    </xdr:from>
    <xdr:to>
      <xdr:col>19</xdr:col>
      <xdr:colOff>177800</xdr:colOff>
      <xdr:row>76</xdr:row>
      <xdr:rowOff>44648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058755"/>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96221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28555</xdr:rowOff>
    </xdr:from>
    <xdr:to>
      <xdr:col>15</xdr:col>
      <xdr:colOff>50800</xdr:colOff>
      <xdr:row>76</xdr:row>
      <xdr:rowOff>75555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58755"/>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99102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75555</xdr:rowOff>
    </xdr:from>
    <xdr:to>
      <xdr:col>10</xdr:col>
      <xdr:colOff>114300</xdr:colOff>
      <xdr:row>76</xdr:row>
      <xdr:rowOff>126304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05755"/>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141668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147063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125568</xdr:rowOff>
    </xdr:from>
    <xdr:to>
      <xdr:col>24</xdr:col>
      <xdr:colOff>114300</xdr:colOff>
      <xdr:row>76</xdr:row>
      <xdr:rowOff>55718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8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148445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165298</xdr:rowOff>
    </xdr:from>
    <xdr:to>
      <xdr:col>20</xdr:col>
      <xdr:colOff>38100</xdr:colOff>
      <xdr:row>76</xdr:row>
      <xdr:rowOff>95448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111975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79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149205</xdr:rowOff>
    </xdr:from>
    <xdr:to>
      <xdr:col>15</xdr:col>
      <xdr:colOff>101600</xdr:colOff>
      <xdr:row>76</xdr:row>
      <xdr:rowOff>79355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95882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78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24755</xdr:rowOff>
    </xdr:from>
    <xdr:to>
      <xdr:col>10</xdr:col>
      <xdr:colOff>165100</xdr:colOff>
      <xdr:row>76</xdr:row>
      <xdr:rowOff>126355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142882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83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75504</xdr:rowOff>
    </xdr:from>
    <xdr:to>
      <xdr:col>6</xdr:col>
      <xdr:colOff>38100</xdr:colOff>
      <xdr:row>77</xdr:row>
      <xdr:rowOff>5654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22181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76606</xdr:rowOff>
    </xdr:from>
    <xdr:to>
      <xdr:col>24</xdr:col>
      <xdr:colOff>63500</xdr:colOff>
      <xdr:row>96</xdr:row>
      <xdr:rowOff>135432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64356"/>
          <a:ext cx="838200" cy="2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76606</xdr:rowOff>
    </xdr:from>
    <xdr:to>
      <xdr:col>19</xdr:col>
      <xdr:colOff>177800</xdr:colOff>
      <xdr:row>98</xdr:row>
      <xdr:rowOff>16771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64356"/>
          <a:ext cx="889000" cy="45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47826</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5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16771</xdr:rowOff>
    </xdr:from>
    <xdr:to>
      <xdr:col>15</xdr:col>
      <xdr:colOff>50800</xdr:colOff>
      <xdr:row>98</xdr:row>
      <xdr:rowOff>112897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18871"/>
          <a:ext cx="8890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112897</xdr:rowOff>
    </xdr:from>
    <xdr:to>
      <xdr:col>10</xdr:col>
      <xdr:colOff>114300</xdr:colOff>
      <xdr:row>99</xdr:row>
      <xdr:rowOff>49461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14997"/>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42606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91527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84632</xdr:rowOff>
    </xdr:from>
    <xdr:to>
      <xdr:col>24</xdr:col>
      <xdr:colOff>114300</xdr:colOff>
      <xdr:row>97</xdr:row>
      <xdr:rowOff>14782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63059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2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25806</xdr:rowOff>
    </xdr:from>
    <xdr:to>
      <xdr:col>20</xdr:col>
      <xdr:colOff>38100</xdr:colOff>
      <xdr:row>95</xdr:row>
      <xdr:rowOff>127406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118533</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0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137421</xdr:rowOff>
    </xdr:from>
    <xdr:to>
      <xdr:col>15</xdr:col>
      <xdr:colOff>101600</xdr:colOff>
      <xdr:row>98</xdr:row>
      <xdr:rowOff>67571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58698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62097</xdr:rowOff>
    </xdr:from>
    <xdr:to>
      <xdr:col>10</xdr:col>
      <xdr:colOff>165100</xdr:colOff>
      <xdr:row>98</xdr:row>
      <xdr:rowOff>163697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154824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5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170111</xdr:rowOff>
    </xdr:from>
    <xdr:to>
      <xdr:col>6</xdr:col>
      <xdr:colOff>38100</xdr:colOff>
      <xdr:row>99</xdr:row>
      <xdr:rowOff>100261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91388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6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168999</xdr:rowOff>
    </xdr:from>
    <xdr:to>
      <xdr:col>55</xdr:col>
      <xdr:colOff>0</xdr:colOff>
      <xdr:row>37</xdr:row>
      <xdr:rowOff>138608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41199"/>
          <a:ext cx="838200" cy="14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151248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9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72885</xdr:rowOff>
    </xdr:from>
    <xdr:to>
      <xdr:col>50</xdr:col>
      <xdr:colOff>114300</xdr:colOff>
      <xdr:row>37</xdr:row>
      <xdr:rowOff>138608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16385"/>
          <a:ext cx="889000" cy="126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160786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6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72885</xdr:rowOff>
    </xdr:from>
    <xdr:to>
      <xdr:col>45</xdr:col>
      <xdr:colOff>177800</xdr:colOff>
      <xdr:row>38</xdr:row>
      <xdr:rowOff>30226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16385"/>
          <a:ext cx="889000" cy="13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55300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22263</xdr:rowOff>
    </xdr:from>
    <xdr:to>
      <xdr:col>41</xdr:col>
      <xdr:colOff>50800</xdr:colOff>
      <xdr:row>38</xdr:row>
      <xdr:rowOff>30226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37363"/>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53954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59529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118199</xdr:rowOff>
    </xdr:from>
    <xdr:to>
      <xdr:col>55</xdr:col>
      <xdr:colOff>50800</xdr:colOff>
      <xdr:row>37</xdr:row>
      <xdr:rowOff>48349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141076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4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87808</xdr:rowOff>
    </xdr:from>
    <xdr:to>
      <xdr:col>50</xdr:col>
      <xdr:colOff>165100</xdr:colOff>
      <xdr:row>38</xdr:row>
      <xdr:rowOff>17958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34485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22085</xdr:rowOff>
    </xdr:from>
    <xdr:to>
      <xdr:col>46</xdr:col>
      <xdr:colOff>38100</xdr:colOff>
      <xdr:row>30</xdr:row>
      <xdr:rowOff>123685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6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140212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94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150876</xdr:rowOff>
    </xdr:from>
    <xdr:to>
      <xdr:col>41</xdr:col>
      <xdr:colOff>101600</xdr:colOff>
      <xdr:row>38</xdr:row>
      <xdr:rowOff>81026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97553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6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142913</xdr:rowOff>
    </xdr:from>
    <xdr:to>
      <xdr:col>36</xdr:col>
      <xdr:colOff>165100</xdr:colOff>
      <xdr:row>38</xdr:row>
      <xdr:rowOff>73063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89590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44717</xdr:rowOff>
    </xdr:from>
    <xdr:to>
      <xdr:col>55</xdr:col>
      <xdr:colOff>0</xdr:colOff>
      <xdr:row>55</xdr:row>
      <xdr:rowOff>169685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303017"/>
          <a:ext cx="838200" cy="29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160043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70720</xdr:rowOff>
    </xdr:from>
    <xdr:to>
      <xdr:col>50</xdr:col>
      <xdr:colOff>114300</xdr:colOff>
      <xdr:row>55</xdr:row>
      <xdr:rowOff>169685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500470"/>
          <a:ext cx="889000" cy="9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70396</xdr:rowOff>
    </xdr:from>
    <xdr:to>
      <xdr:col>45</xdr:col>
      <xdr:colOff>177800</xdr:colOff>
      <xdr:row>55</xdr:row>
      <xdr:rowOff>70720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157246"/>
          <a:ext cx="889000" cy="3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157605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70396</xdr:rowOff>
    </xdr:from>
    <xdr:to>
      <xdr:col>41</xdr:col>
      <xdr:colOff>50800</xdr:colOff>
      <xdr:row>55</xdr:row>
      <xdr:rowOff>32258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157246"/>
          <a:ext cx="889000" cy="30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104760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124058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165367</xdr:rowOff>
    </xdr:from>
    <xdr:to>
      <xdr:col>55</xdr:col>
      <xdr:colOff>50800</xdr:colOff>
      <xdr:row>54</xdr:row>
      <xdr:rowOff>95517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2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16794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1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118885</xdr:rowOff>
    </xdr:from>
    <xdr:to>
      <xdr:col>50</xdr:col>
      <xdr:colOff>165100</xdr:colOff>
      <xdr:row>56</xdr:row>
      <xdr:rowOff>49035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65562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32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19920</xdr:rowOff>
    </xdr:from>
    <xdr:to>
      <xdr:col>46</xdr:col>
      <xdr:colOff>38100</xdr:colOff>
      <xdr:row>55</xdr:row>
      <xdr:rowOff>121520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138047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2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19596</xdr:rowOff>
    </xdr:from>
    <xdr:to>
      <xdr:col>41</xdr:col>
      <xdr:colOff>101600</xdr:colOff>
      <xdr:row>53</xdr:row>
      <xdr:rowOff>121196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1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137723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888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152908</xdr:rowOff>
    </xdr:from>
    <xdr:to>
      <xdr:col>36</xdr:col>
      <xdr:colOff>165100</xdr:colOff>
      <xdr:row>55</xdr:row>
      <xdr:rowOff>83058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99585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18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23930</xdr:rowOff>
    </xdr:from>
    <xdr:to>
      <xdr:col>55</xdr:col>
      <xdr:colOff>0</xdr:colOff>
      <xdr:row>77</xdr:row>
      <xdr:rowOff>40782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882680"/>
          <a:ext cx="838200" cy="35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74413</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52603</xdr:rowOff>
    </xdr:from>
    <xdr:to>
      <xdr:col>50</xdr:col>
      <xdr:colOff>114300</xdr:colOff>
      <xdr:row>77</xdr:row>
      <xdr:rowOff>40782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082803"/>
          <a:ext cx="889000" cy="15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113471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127552</xdr:rowOff>
    </xdr:from>
    <xdr:to>
      <xdr:col>45</xdr:col>
      <xdr:colOff>177800</xdr:colOff>
      <xdr:row>76</xdr:row>
      <xdr:rowOff>52603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643402"/>
          <a:ext cx="889000" cy="4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127552</xdr:rowOff>
    </xdr:from>
    <xdr:to>
      <xdr:col>41</xdr:col>
      <xdr:colOff>50800</xdr:colOff>
      <xdr:row>75</xdr:row>
      <xdr:rowOff>62956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643402"/>
          <a:ext cx="889000" cy="27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70004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123237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144580</xdr:rowOff>
    </xdr:from>
    <xdr:to>
      <xdr:col>55</xdr:col>
      <xdr:colOff>50800</xdr:colOff>
      <xdr:row>75</xdr:row>
      <xdr:rowOff>74730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8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167457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68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161432</xdr:rowOff>
    </xdr:from>
    <xdr:to>
      <xdr:col>50</xdr:col>
      <xdr:colOff>165100</xdr:colOff>
      <xdr:row>77</xdr:row>
      <xdr:rowOff>91582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108108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9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1803</xdr:rowOff>
    </xdr:from>
    <xdr:to>
      <xdr:col>46</xdr:col>
      <xdr:colOff>38100</xdr:colOff>
      <xdr:row>76</xdr:row>
      <xdr:rowOff>103403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119931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8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76752</xdr:rowOff>
    </xdr:from>
    <xdr:to>
      <xdr:col>41</xdr:col>
      <xdr:colOff>101600</xdr:colOff>
      <xdr:row>74</xdr:row>
      <xdr:rowOff>6902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23429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36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12156</xdr:rowOff>
    </xdr:from>
    <xdr:to>
      <xdr:col>36</xdr:col>
      <xdr:colOff>165100</xdr:colOff>
      <xdr:row>75</xdr:row>
      <xdr:rowOff>113756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8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130283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64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152273</xdr:rowOff>
    </xdr:from>
    <xdr:to>
      <xdr:col>55</xdr:col>
      <xdr:colOff>0</xdr:colOff>
      <xdr:row>93</xdr:row>
      <xdr:rowOff>17171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5925673"/>
          <a:ext cx="8382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97469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13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17171</xdr:rowOff>
    </xdr:from>
    <xdr:to>
      <xdr:col>50</xdr:col>
      <xdr:colOff>114300</xdr:colOff>
      <xdr:row>93</xdr:row>
      <xdr:rowOff>83105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5962021"/>
          <a:ext cx="889000" cy="6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158244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8223</xdr:rowOff>
    </xdr:from>
    <xdr:to>
      <xdr:col>45</xdr:col>
      <xdr:colOff>177800</xdr:colOff>
      <xdr:row>93</xdr:row>
      <xdr:rowOff>83105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5953073"/>
          <a:ext cx="889000" cy="7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60763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8223</xdr:rowOff>
    </xdr:from>
    <xdr:to>
      <xdr:col>41</xdr:col>
      <xdr:colOff>50800</xdr:colOff>
      <xdr:row>94</xdr:row>
      <xdr:rowOff>153873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953073"/>
          <a:ext cx="889000" cy="3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22195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101473</xdr:rowOff>
    </xdr:from>
    <xdr:to>
      <xdr:col>55</xdr:col>
      <xdr:colOff>50800</xdr:colOff>
      <xdr:row>93</xdr:row>
      <xdr:rowOff>31623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8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124350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7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137821</xdr:rowOff>
    </xdr:from>
    <xdr:to>
      <xdr:col>50</xdr:col>
      <xdr:colOff>165100</xdr:colOff>
      <xdr:row>93</xdr:row>
      <xdr:rowOff>67971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9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84498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68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32305</xdr:rowOff>
    </xdr:from>
    <xdr:to>
      <xdr:col>46</xdr:col>
      <xdr:colOff>38100</xdr:colOff>
      <xdr:row>93</xdr:row>
      <xdr:rowOff>133905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59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150432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75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128873</xdr:rowOff>
    </xdr:from>
    <xdr:to>
      <xdr:col>41</xdr:col>
      <xdr:colOff>101600</xdr:colOff>
      <xdr:row>93</xdr:row>
      <xdr:rowOff>59023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9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75550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6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103073</xdr:rowOff>
    </xdr:from>
    <xdr:to>
      <xdr:col>36</xdr:col>
      <xdr:colOff>165100</xdr:colOff>
      <xdr:row>95</xdr:row>
      <xdr:rowOff>33223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2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24350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1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89081</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7563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61976</xdr:rowOff>
    </xdr:from>
    <xdr:to>
      <xdr:col>81</xdr:col>
      <xdr:colOff>50800</xdr:colOff>
      <xdr:row>39</xdr:row>
      <xdr:rowOff>89081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405626"/>
          <a:ext cx="889000" cy="37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61976</xdr:rowOff>
    </xdr:from>
    <xdr:to>
      <xdr:col>76</xdr:col>
      <xdr:colOff>114300</xdr:colOff>
      <xdr:row>38</xdr:row>
      <xdr:rowOff>94633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405626"/>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89861</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60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94633</xdr:rowOff>
    </xdr:from>
    <xdr:to>
      <xdr:col>71</xdr:col>
      <xdr:colOff>177800</xdr:colOff>
      <xdr:row>38</xdr:row>
      <xdr:rowOff>144925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0973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38281</xdr:rowOff>
    </xdr:from>
    <xdr:to>
      <xdr:col>81</xdr:col>
      <xdr:colOff>101600</xdr:colOff>
      <xdr:row>39</xdr:row>
      <xdr:rowOff>139881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131008</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11176</xdr:rowOff>
    </xdr:from>
    <xdr:to>
      <xdr:col>76</xdr:col>
      <xdr:colOff>165100</xdr:colOff>
      <xdr:row>37</xdr:row>
      <xdr:rowOff>112776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129303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43833</xdr:rowOff>
    </xdr:from>
    <xdr:to>
      <xdr:col>72</xdr:col>
      <xdr:colOff>38100</xdr:colOff>
      <xdr:row>38</xdr:row>
      <xdr:rowOff>145433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136560</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65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94125</xdr:rowOff>
    </xdr:from>
    <xdr:to>
      <xdr:col>67</xdr:col>
      <xdr:colOff>101600</xdr:colOff>
      <xdr:row>39</xdr:row>
      <xdr:rowOff>24275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15402</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70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120794</xdr:rowOff>
    </xdr:from>
    <xdr:to>
      <xdr:col>85</xdr:col>
      <xdr:colOff>127000</xdr:colOff>
      <xdr:row>78</xdr:row>
      <xdr:rowOff>144957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493894"/>
          <a:ext cx="8382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96929</xdr:rowOff>
    </xdr:from>
    <xdr:to>
      <xdr:col>81</xdr:col>
      <xdr:colOff>50800</xdr:colOff>
      <xdr:row>78</xdr:row>
      <xdr:rowOff>120794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470029"/>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49997</xdr:rowOff>
    </xdr:from>
    <xdr:to>
      <xdr:col>76</xdr:col>
      <xdr:colOff>114300</xdr:colOff>
      <xdr:row>78</xdr:row>
      <xdr:rowOff>96929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423097"/>
          <a:ext cx="889000" cy="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14976</xdr:rowOff>
    </xdr:from>
    <xdr:to>
      <xdr:col>71</xdr:col>
      <xdr:colOff>177800</xdr:colOff>
      <xdr:row>78</xdr:row>
      <xdr:rowOff>49997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388076"/>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94157</xdr:rowOff>
    </xdr:from>
    <xdr:to>
      <xdr:col>85</xdr:col>
      <xdr:colOff>177800</xdr:colOff>
      <xdr:row>79</xdr:row>
      <xdr:rowOff>24307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4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9084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38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69994</xdr:rowOff>
    </xdr:from>
    <xdr:to>
      <xdr:col>81</xdr:col>
      <xdr:colOff>101600</xdr:colOff>
      <xdr:row>79</xdr:row>
      <xdr:rowOff>144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44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162721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53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46129</xdr:rowOff>
    </xdr:from>
    <xdr:to>
      <xdr:col>76</xdr:col>
      <xdr:colOff>165100</xdr:colOff>
      <xdr:row>78</xdr:row>
      <xdr:rowOff>147729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4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138856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51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170647</xdr:rowOff>
    </xdr:from>
    <xdr:to>
      <xdr:col>72</xdr:col>
      <xdr:colOff>38100</xdr:colOff>
      <xdr:row>78</xdr:row>
      <xdr:rowOff>100797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3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91924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46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135626</xdr:rowOff>
    </xdr:from>
    <xdr:to>
      <xdr:col>67</xdr:col>
      <xdr:colOff>101600</xdr:colOff>
      <xdr:row>78</xdr:row>
      <xdr:rowOff>65776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3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56903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43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118408</xdr:rowOff>
    </xdr:from>
    <xdr:to>
      <xdr:col>85</xdr:col>
      <xdr:colOff>127000</xdr:colOff>
      <xdr:row>96</xdr:row>
      <xdr:rowOff>142704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406158"/>
          <a:ext cx="838200" cy="1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149100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08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142704</xdr:rowOff>
    </xdr:from>
    <xdr:to>
      <xdr:col>81</xdr:col>
      <xdr:colOff>50800</xdr:colOff>
      <xdr:row>97</xdr:row>
      <xdr:rowOff>88919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601904"/>
          <a:ext cx="889000" cy="1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59163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151750</xdr:rowOff>
    </xdr:from>
    <xdr:to>
      <xdr:col>76</xdr:col>
      <xdr:colOff>114300</xdr:colOff>
      <xdr:row>97</xdr:row>
      <xdr:rowOff>88919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610950"/>
          <a:ext cx="889000" cy="10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88129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89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135324</xdr:rowOff>
    </xdr:from>
    <xdr:to>
      <xdr:col>71</xdr:col>
      <xdr:colOff>177800</xdr:colOff>
      <xdr:row>96</xdr:row>
      <xdr:rowOff>151750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5908724"/>
          <a:ext cx="889000" cy="70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79965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67327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67608</xdr:rowOff>
    </xdr:from>
    <xdr:to>
      <xdr:col>85</xdr:col>
      <xdr:colOff>177800</xdr:colOff>
      <xdr:row>95</xdr:row>
      <xdr:rowOff>169208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3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90485</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20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91904</xdr:rowOff>
    </xdr:from>
    <xdr:to>
      <xdr:col>81</xdr:col>
      <xdr:colOff>101600</xdr:colOff>
      <xdr:row>97</xdr:row>
      <xdr:rowOff>22054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38581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3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38119</xdr:rowOff>
    </xdr:from>
    <xdr:to>
      <xdr:col>76</xdr:col>
      <xdr:colOff>165100</xdr:colOff>
      <xdr:row>97</xdr:row>
      <xdr:rowOff>139719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6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156246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44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100950</xdr:rowOff>
    </xdr:from>
    <xdr:to>
      <xdr:col>72</xdr:col>
      <xdr:colOff>38100</xdr:colOff>
      <xdr:row>97</xdr:row>
      <xdr:rowOff>31100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56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47627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33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84524</xdr:rowOff>
    </xdr:from>
    <xdr:to>
      <xdr:col>67</xdr:col>
      <xdr:colOff>101600</xdr:colOff>
      <xdr:row>93</xdr:row>
      <xdr:rowOff>14674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58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31201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56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50317</xdr:rowOff>
    </xdr:from>
    <xdr:to>
      <xdr:col>116</xdr:col>
      <xdr:colOff>63500</xdr:colOff>
      <xdr:row>56</xdr:row>
      <xdr:rowOff>50317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651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53554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654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50317</xdr:rowOff>
    </xdr:from>
    <xdr:to>
      <xdr:col>111</xdr:col>
      <xdr:colOff>177800</xdr:colOff>
      <xdr:row>56</xdr:row>
      <xdr:rowOff>51518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651517"/>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142022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51518</xdr:rowOff>
    </xdr:from>
    <xdr:to>
      <xdr:col>107</xdr:col>
      <xdr:colOff>50800</xdr:colOff>
      <xdr:row>56</xdr:row>
      <xdr:rowOff>51689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652718"/>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51689</xdr:rowOff>
    </xdr:from>
    <xdr:to>
      <xdr:col>102</xdr:col>
      <xdr:colOff>114300</xdr:colOff>
      <xdr:row>56</xdr:row>
      <xdr:rowOff>52146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6528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142022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170967</xdr:rowOff>
    </xdr:from>
    <xdr:to>
      <xdr:col>116</xdr:col>
      <xdr:colOff>114300</xdr:colOff>
      <xdr:row>56</xdr:row>
      <xdr:rowOff>101117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6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22394</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45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170967</xdr:rowOff>
    </xdr:from>
    <xdr:to>
      <xdr:col>112</xdr:col>
      <xdr:colOff>38100</xdr:colOff>
      <xdr:row>56</xdr:row>
      <xdr:rowOff>101117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6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3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718</xdr:rowOff>
    </xdr:from>
    <xdr:to>
      <xdr:col>107</xdr:col>
      <xdr:colOff>101600</xdr:colOff>
      <xdr:row>56</xdr:row>
      <xdr:rowOff>102318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6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93445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69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889</xdr:rowOff>
    </xdr:from>
    <xdr:to>
      <xdr:col>102</xdr:col>
      <xdr:colOff>165100</xdr:colOff>
      <xdr:row>56</xdr:row>
      <xdr:rowOff>102489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6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119016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37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1346</xdr:rowOff>
    </xdr:from>
    <xdr:to>
      <xdr:col>98</xdr:col>
      <xdr:colOff>38100</xdr:colOff>
      <xdr:row>56</xdr:row>
      <xdr:rowOff>102946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6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94073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69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170562</xdr:rowOff>
    </xdr:from>
    <xdr:to>
      <xdr:col>116</xdr:col>
      <xdr:colOff>63500</xdr:colOff>
      <xdr:row>76</xdr:row>
      <xdr:rowOff>33263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29312"/>
          <a:ext cx="838200" cy="3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80001</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6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33263</xdr:rowOff>
    </xdr:from>
    <xdr:to>
      <xdr:col>111</xdr:col>
      <xdr:colOff>177800</xdr:colOff>
      <xdr:row>76</xdr:row>
      <xdr:rowOff>36647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63463"/>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41384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36647</xdr:rowOff>
    </xdr:from>
    <xdr:to>
      <xdr:col>107</xdr:col>
      <xdr:colOff>50800</xdr:colOff>
      <xdr:row>76</xdr:row>
      <xdr:rowOff>89636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66847"/>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7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89636</xdr:rowOff>
    </xdr:from>
    <xdr:to>
      <xdr:col>102</xdr:col>
      <xdr:colOff>114300</xdr:colOff>
      <xdr:row>76</xdr:row>
      <xdr:rowOff>115057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119836"/>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144528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167570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119761</xdr:rowOff>
    </xdr:from>
    <xdr:to>
      <xdr:col>116</xdr:col>
      <xdr:colOff>114300</xdr:colOff>
      <xdr:row>76</xdr:row>
      <xdr:rowOff>49910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785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98188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153913</xdr:rowOff>
    </xdr:from>
    <xdr:to>
      <xdr:col>112</xdr:col>
      <xdr:colOff>38100</xdr:colOff>
      <xdr:row>76</xdr:row>
      <xdr:rowOff>84063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75190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0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157297</xdr:rowOff>
    </xdr:from>
    <xdr:to>
      <xdr:col>107</xdr:col>
      <xdr:colOff>101600</xdr:colOff>
      <xdr:row>76</xdr:row>
      <xdr:rowOff>87447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1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78574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0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38836</xdr:rowOff>
    </xdr:from>
    <xdr:to>
      <xdr:col>102</xdr:col>
      <xdr:colOff>165100</xdr:colOff>
      <xdr:row>76</xdr:row>
      <xdr:rowOff>140436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131563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64257</xdr:rowOff>
    </xdr:from>
    <xdr:to>
      <xdr:col>98</xdr:col>
      <xdr:colOff>38100</xdr:colOff>
      <xdr:row>76</xdr:row>
      <xdr:rowOff>165857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156984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8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449,239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住民一人当たりの人件費は、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68,384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年度以降ほぼ横ばいで推移していましたが、会計年度任用職員制度が令和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開始されたことに伴い、これまでの嘱託職員や臨時職員の経費を物件費から人件費に移行したことで大幅な増となりました。類似団体の平均を上回っていることから、引き続き職員の適正配置や給与制度の見直し等による人件費の抑制に努めてまい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住民一人当たりの公債費は、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19,770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円となっており、計画的な市債の発行に努めてきたことで、類似団体の平均を下回る状態が続いています。引き続き、効果的かつ効率的な市債の発行に努めていきます。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住民一人当たりの扶助費は、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102,224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の平均を下回っています。令和４年度は、子育て世帯への臨時特別給付金事業が概ね完了したことにより減となっています。扶助を必要とする方には適切な支援を行いつつ、今後も現在の状況を維持できるよう、扶助に頼らないまちづくりを進めてい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住民一人当たりの普通建設事業費は、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64,986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円となっており、類似団体の平均を大きく上回っています。これは、市立</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校の中学校給食を一括で調理する学校給食センターの整備をはじめ、近鉄四日市駅周辺等整備事業や博物館空調設備更新など、大規模な投資を実施したことが主な要因です。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住民一人当たりの積立金は、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20,402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円となっており、引き続き類似団体の平均を上回っています。これは、将来の公共施設更新に向けてアセットマネジメント基金へ</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百万円を積み立てたほか、今後予定する大規模プロジェクトの進捗が税収等に左右されないよう、都市基盤・公共施設等整備基金に</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百万円積み立てたことが主な要因です。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住民一人当たりの補助費等は、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60,693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下水道事業や四日市港管理組合への負担金支出額が多額であることから、類似団体と比較して高い水準にあります。一方で、下水道事業への繰出金を補助費等として整理していることから、住民一人当たりの繰出金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30,575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円と、類似団体と比較して低い水準となっています。</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309,719
298,513
206.50
146,111,719
139,137,789
4,249,678
76,681,662
39,165,348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92456</xdr:rowOff>
    </xdr:from>
    <xdr:to>
      <xdr:col>24</xdr:col>
      <xdr:colOff>63500</xdr:colOff>
      <xdr:row>34</xdr:row>
      <xdr:rowOff>162560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21756"/>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77216</xdr:rowOff>
    </xdr:from>
    <xdr:to>
      <xdr:col>19</xdr:col>
      <xdr:colOff>177800</xdr:colOff>
      <xdr:row>34</xdr:row>
      <xdr:rowOff>92456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0651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22352</xdr:rowOff>
    </xdr:from>
    <xdr:to>
      <xdr:col>15</xdr:col>
      <xdr:colOff>50800</xdr:colOff>
      <xdr:row>34</xdr:row>
      <xdr:rowOff>77216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51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22352</xdr:rowOff>
    </xdr:from>
    <xdr:to>
      <xdr:col>10</xdr:col>
      <xdr:colOff>114300</xdr:colOff>
      <xdr:row>34</xdr:row>
      <xdr:rowOff>48260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5165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111760</xdr:rowOff>
    </xdr:from>
    <xdr:to>
      <xdr:col>24</xdr:col>
      <xdr:colOff>114300</xdr:colOff>
      <xdr:row>35</xdr:row>
      <xdr:rowOff>41910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134637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41656</xdr:rowOff>
    </xdr:from>
    <xdr:to>
      <xdr:col>20</xdr:col>
      <xdr:colOff>38100</xdr:colOff>
      <xdr:row>34</xdr:row>
      <xdr:rowOff>143256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159783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26416</xdr:rowOff>
    </xdr:from>
    <xdr:to>
      <xdr:col>15</xdr:col>
      <xdr:colOff>101600</xdr:colOff>
      <xdr:row>34</xdr:row>
      <xdr:rowOff>128016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144543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3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143002</xdr:rowOff>
    </xdr:from>
    <xdr:to>
      <xdr:col>10</xdr:col>
      <xdr:colOff>165100</xdr:colOff>
      <xdr:row>34</xdr:row>
      <xdr:rowOff>73152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89679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168910</xdr:rowOff>
    </xdr:from>
    <xdr:to>
      <xdr:col>6</xdr:col>
      <xdr:colOff>38100</xdr:colOff>
      <xdr:row>34</xdr:row>
      <xdr:rowOff>99060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115587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84709</xdr:rowOff>
    </xdr:from>
    <xdr:to>
      <xdr:col>24</xdr:col>
      <xdr:colOff>63500</xdr:colOff>
      <xdr:row>57</xdr:row>
      <xdr:rowOff>140450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57359"/>
          <a:ext cx="8382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120311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2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161049</xdr:rowOff>
    </xdr:from>
    <xdr:to>
      <xdr:col>19</xdr:col>
      <xdr:colOff>177800</xdr:colOff>
      <xdr:row>57</xdr:row>
      <xdr:rowOff>140450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733549"/>
          <a:ext cx="889000" cy="117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75722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0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161049</xdr:rowOff>
    </xdr:from>
    <xdr:to>
      <xdr:col>15</xdr:col>
      <xdr:colOff>50800</xdr:colOff>
      <xdr:row>58</xdr:row>
      <xdr:rowOff>7848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733549"/>
          <a:ext cx="889000" cy="12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71340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81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118758</xdr:rowOff>
    </xdr:from>
    <xdr:to>
      <xdr:col>10</xdr:col>
      <xdr:colOff>114300</xdr:colOff>
      <xdr:row>58</xdr:row>
      <xdr:rowOff>7848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19958"/>
          <a:ext cx="889000" cy="2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149077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33909</xdr:rowOff>
    </xdr:from>
    <xdr:to>
      <xdr:col>24</xdr:col>
      <xdr:colOff>114300</xdr:colOff>
      <xdr:row>57</xdr:row>
      <xdr:rowOff>135509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56786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89650</xdr:rowOff>
    </xdr:from>
    <xdr:to>
      <xdr:col>20</xdr:col>
      <xdr:colOff>38100</xdr:colOff>
      <xdr:row>58</xdr:row>
      <xdr:rowOff>19800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36327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6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110249</xdr:rowOff>
    </xdr:from>
    <xdr:to>
      <xdr:col>15</xdr:col>
      <xdr:colOff>101600</xdr:colOff>
      <xdr:row>51</xdr:row>
      <xdr:rowOff>40399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6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56926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45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128498</xdr:rowOff>
    </xdr:from>
    <xdr:to>
      <xdr:col>10</xdr:col>
      <xdr:colOff>165100</xdr:colOff>
      <xdr:row>58</xdr:row>
      <xdr:rowOff>58648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75175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67958</xdr:rowOff>
    </xdr:from>
    <xdr:to>
      <xdr:col>6</xdr:col>
      <xdr:colOff>38100</xdr:colOff>
      <xdr:row>56</xdr:row>
      <xdr:rowOff>169558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6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44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150430</xdr:rowOff>
    </xdr:from>
    <xdr:to>
      <xdr:col>24</xdr:col>
      <xdr:colOff>62865</xdr:colOff>
      <xdr:row>77</xdr:row>
      <xdr:rowOff>91266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51930"/>
          <a:ext cx="1270" cy="114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95093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9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91266</xdr:rowOff>
    </xdr:from>
    <xdr:to>
      <xdr:col>24</xdr:col>
      <xdr:colOff>152400</xdr:colOff>
      <xdr:row>77</xdr:row>
      <xdr:rowOff>91266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9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97107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2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150430</xdr:rowOff>
    </xdr:from>
    <xdr:to>
      <xdr:col>24</xdr:col>
      <xdr:colOff>152400</xdr:colOff>
      <xdr:row>70</xdr:row>
      <xdr:rowOff>150430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5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156159</xdr:rowOff>
    </xdr:from>
    <xdr:to>
      <xdr:col>24</xdr:col>
      <xdr:colOff>63500</xdr:colOff>
      <xdr:row>76</xdr:row>
      <xdr:rowOff>45317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14909"/>
          <a:ext cx="838200" cy="6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133451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110574</xdr:rowOff>
    </xdr:from>
    <xdr:to>
      <xdr:col>24</xdr:col>
      <xdr:colOff>114300</xdr:colOff>
      <xdr:row>76</xdr:row>
      <xdr:rowOff>40723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3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156159</xdr:rowOff>
    </xdr:from>
    <xdr:to>
      <xdr:col>19</xdr:col>
      <xdr:colOff>177800</xdr:colOff>
      <xdr:row>77</xdr:row>
      <xdr:rowOff>147844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14909"/>
          <a:ext cx="889000" cy="33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24806</xdr:rowOff>
    </xdr:from>
    <xdr:to>
      <xdr:col>20</xdr:col>
      <xdr:colOff>38100</xdr:colOff>
      <xdr:row>75</xdr:row>
      <xdr:rowOff>126406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142933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5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147844</xdr:rowOff>
    </xdr:from>
    <xdr:to>
      <xdr:col>15</xdr:col>
      <xdr:colOff>50800</xdr:colOff>
      <xdr:row>78</xdr:row>
      <xdr:rowOff>110668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49494"/>
          <a:ext cx="889000" cy="13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23749</xdr:rowOff>
    </xdr:from>
    <xdr:to>
      <xdr:col>15</xdr:col>
      <xdr:colOff>101600</xdr:colOff>
      <xdr:row>77</xdr:row>
      <xdr:rowOff>125349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141876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110668</xdr:rowOff>
    </xdr:from>
    <xdr:to>
      <xdr:col>10</xdr:col>
      <xdr:colOff>114300</xdr:colOff>
      <xdr:row>78</xdr:row>
      <xdr:rowOff>123941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83768"/>
          <a:ext cx="889000" cy="1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81485</xdr:rowOff>
    </xdr:from>
    <xdr:to>
      <xdr:col>10</xdr:col>
      <xdr:colOff>165100</xdr:colOff>
      <xdr:row>78</xdr:row>
      <xdr:rowOff>11635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28162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117475</xdr:rowOff>
    </xdr:from>
    <xdr:to>
      <xdr:col>6</xdr:col>
      <xdr:colOff>38100</xdr:colOff>
      <xdr:row>78</xdr:row>
      <xdr:rowOff>47625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64152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165967</xdr:rowOff>
    </xdr:from>
    <xdr:to>
      <xdr:col>24</xdr:col>
      <xdr:colOff>114300</xdr:colOff>
      <xdr:row>76</xdr:row>
      <xdr:rowOff>96117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144394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0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105359</xdr:rowOff>
    </xdr:from>
    <xdr:to>
      <xdr:col>20</xdr:col>
      <xdr:colOff>38100</xdr:colOff>
      <xdr:row>76</xdr:row>
      <xdr:rowOff>35509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26636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5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97044</xdr:rowOff>
    </xdr:from>
    <xdr:to>
      <xdr:col>15</xdr:col>
      <xdr:colOff>101600</xdr:colOff>
      <xdr:row>78</xdr:row>
      <xdr:rowOff>27194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18321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9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59868</xdr:rowOff>
    </xdr:from>
    <xdr:to>
      <xdr:col>10</xdr:col>
      <xdr:colOff>165100</xdr:colOff>
      <xdr:row>78</xdr:row>
      <xdr:rowOff>161468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152595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2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73141</xdr:rowOff>
    </xdr:from>
    <xdr:to>
      <xdr:col>6</xdr:col>
      <xdr:colOff>38100</xdr:colOff>
      <xdr:row>79</xdr:row>
      <xdr:rowOff>3291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165868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3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135813</xdr:rowOff>
    </xdr:from>
    <xdr:to>
      <xdr:col>24</xdr:col>
      <xdr:colOff>63500</xdr:colOff>
      <xdr:row>94</xdr:row>
      <xdr:rowOff>32899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80663"/>
          <a:ext cx="838200" cy="6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40215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2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32899</xdr:rowOff>
    </xdr:from>
    <xdr:to>
      <xdr:col>19</xdr:col>
      <xdr:colOff>177800</xdr:colOff>
      <xdr:row>96</xdr:row>
      <xdr:rowOff>136134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49199"/>
          <a:ext cx="889000" cy="44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3731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136134</xdr:rowOff>
    </xdr:from>
    <xdr:to>
      <xdr:col>15</xdr:col>
      <xdr:colOff>50800</xdr:colOff>
      <xdr:row>98</xdr:row>
      <xdr:rowOff>71394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95334"/>
          <a:ext cx="889000" cy="27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71394</xdr:rowOff>
    </xdr:from>
    <xdr:to>
      <xdr:col>10</xdr:col>
      <xdr:colOff>114300</xdr:colOff>
      <xdr:row>98</xdr:row>
      <xdr:rowOff>124475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73494"/>
          <a:ext cx="889000" cy="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99494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85013</xdr:rowOff>
    </xdr:from>
    <xdr:to>
      <xdr:col>24</xdr:col>
      <xdr:colOff>114300</xdr:colOff>
      <xdr:row>94</xdr:row>
      <xdr:rowOff>15163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2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107890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8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153549</xdr:rowOff>
    </xdr:from>
    <xdr:to>
      <xdr:col>20</xdr:col>
      <xdr:colOff>38100</xdr:colOff>
      <xdr:row>94</xdr:row>
      <xdr:rowOff>83699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100226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8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85334</xdr:rowOff>
    </xdr:from>
    <xdr:to>
      <xdr:col>15</xdr:col>
      <xdr:colOff>101600</xdr:colOff>
      <xdr:row>97</xdr:row>
      <xdr:rowOff>15484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32011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20594</xdr:rowOff>
    </xdr:from>
    <xdr:to>
      <xdr:col>10</xdr:col>
      <xdr:colOff>165100</xdr:colOff>
      <xdr:row>98</xdr:row>
      <xdr:rowOff>122194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113321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1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73675</xdr:rowOff>
    </xdr:from>
    <xdr:to>
      <xdr:col>6</xdr:col>
      <xdr:colOff>38100</xdr:colOff>
      <xdr:row>99</xdr:row>
      <xdr:rowOff>3825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166402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50800</xdr:rowOff>
    </xdr:from>
    <xdr:to>
      <xdr:col>55</xdr:col>
      <xdr:colOff>0</xdr:colOff>
      <xdr:row>35</xdr:row>
      <xdr:rowOff>100330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58801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49547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5878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100330</xdr:rowOff>
    </xdr:from>
    <xdr:to>
      <xdr:col>50</xdr:col>
      <xdr:colOff>114300</xdr:colOff>
      <xdr:row>37</xdr:row>
      <xdr:rowOff>110490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101080"/>
          <a:ext cx="889000" cy="35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119380</xdr:rowOff>
    </xdr:from>
    <xdr:to>
      <xdr:col>45</xdr:col>
      <xdr:colOff>177800</xdr:colOff>
      <xdr:row>37</xdr:row>
      <xdr:rowOff>110490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91580"/>
          <a:ext cx="889000" cy="1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119380</xdr:rowOff>
    </xdr:from>
    <xdr:to>
      <xdr:col>41</xdr:col>
      <xdr:colOff>50800</xdr:colOff>
      <xdr:row>37</xdr:row>
      <xdr:rowOff>13970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29158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0</xdr:rowOff>
    </xdr:from>
    <xdr:to>
      <xdr:col>55</xdr:col>
      <xdr:colOff>50800</xdr:colOff>
      <xdr:row>34</xdr:row>
      <xdr:rowOff>101600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22877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680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49530</xdr:rowOff>
    </xdr:from>
    <xdr:to>
      <xdr:col>50</xdr:col>
      <xdr:colOff>165100</xdr:colOff>
      <xdr:row>35</xdr:row>
      <xdr:rowOff>151130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142257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59690</xdr:rowOff>
    </xdr:from>
    <xdr:to>
      <xdr:col>46</xdr:col>
      <xdr:colOff>38100</xdr:colOff>
      <xdr:row>37</xdr:row>
      <xdr:rowOff>161290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152417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49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68580</xdr:rowOff>
    </xdr:from>
    <xdr:to>
      <xdr:col>41</xdr:col>
      <xdr:colOff>101600</xdr:colOff>
      <xdr:row>36</xdr:row>
      <xdr:rowOff>170180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161307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46294</xdr:rowOff>
    </xdr:from>
    <xdr:to>
      <xdr:col>55</xdr:col>
      <xdr:colOff>0</xdr:colOff>
      <xdr:row>57</xdr:row>
      <xdr:rowOff>59827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18944"/>
          <a:ext cx="8382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3045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5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46294</xdr:rowOff>
    </xdr:from>
    <xdr:to>
      <xdr:col>50</xdr:col>
      <xdr:colOff>114300</xdr:colOff>
      <xdr:row>57</xdr:row>
      <xdr:rowOff>79807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18944"/>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133758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9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79807</xdr:rowOff>
    </xdr:from>
    <xdr:to>
      <xdr:col>45</xdr:col>
      <xdr:colOff>177800</xdr:colOff>
      <xdr:row>57</xdr:row>
      <xdr:rowOff>140935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52457"/>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121825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131745</xdr:rowOff>
    </xdr:from>
    <xdr:to>
      <xdr:col>41</xdr:col>
      <xdr:colOff>50800</xdr:colOff>
      <xdr:row>57</xdr:row>
      <xdr:rowOff>140935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04395"/>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9027</xdr:rowOff>
    </xdr:from>
    <xdr:to>
      <xdr:col>55</xdr:col>
      <xdr:colOff>50800</xdr:colOff>
      <xdr:row>57</xdr:row>
      <xdr:rowOff>110627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31904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3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166944</xdr:rowOff>
    </xdr:from>
    <xdr:to>
      <xdr:col>50</xdr:col>
      <xdr:colOff>165100</xdr:colOff>
      <xdr:row>57</xdr:row>
      <xdr:rowOff>97094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113621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5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29007</xdr:rowOff>
    </xdr:from>
    <xdr:to>
      <xdr:col>46</xdr:col>
      <xdr:colOff>38100</xdr:colOff>
      <xdr:row>57</xdr:row>
      <xdr:rowOff>130607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147134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5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90135</xdr:rowOff>
    </xdr:from>
    <xdr:to>
      <xdr:col>41</xdr:col>
      <xdr:colOff>101600</xdr:colOff>
      <xdr:row>58</xdr:row>
      <xdr:rowOff>20285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11412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5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80945</xdr:rowOff>
    </xdr:from>
    <xdr:to>
      <xdr:col>36</xdr:col>
      <xdr:colOff>165100</xdr:colOff>
      <xdr:row>58</xdr:row>
      <xdr:rowOff>11095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2222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4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86931</xdr:rowOff>
    </xdr:from>
    <xdr:to>
      <xdr:col>55</xdr:col>
      <xdr:colOff>0</xdr:colOff>
      <xdr:row>76</xdr:row>
      <xdr:rowOff>81369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945681"/>
          <a:ext cx="838200" cy="1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72584</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31344</xdr:rowOff>
    </xdr:from>
    <xdr:to>
      <xdr:col>50</xdr:col>
      <xdr:colOff>114300</xdr:colOff>
      <xdr:row>76</xdr:row>
      <xdr:rowOff>81369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061544"/>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33038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31344</xdr:rowOff>
    </xdr:from>
    <xdr:to>
      <xdr:col>45</xdr:col>
      <xdr:colOff>177800</xdr:colOff>
      <xdr:row>76</xdr:row>
      <xdr:rowOff>31420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06154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31420</xdr:rowOff>
    </xdr:from>
    <xdr:to>
      <xdr:col>41</xdr:col>
      <xdr:colOff>50800</xdr:colOff>
      <xdr:row>76</xdr:row>
      <xdr:rowOff>73253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061620"/>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121200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140288</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36131</xdr:rowOff>
    </xdr:from>
    <xdr:to>
      <xdr:col>55</xdr:col>
      <xdr:colOff>50800</xdr:colOff>
      <xdr:row>75</xdr:row>
      <xdr:rowOff>137731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8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59008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7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30569</xdr:rowOff>
    </xdr:from>
    <xdr:to>
      <xdr:col>50</xdr:col>
      <xdr:colOff>165100</xdr:colOff>
      <xdr:row>76</xdr:row>
      <xdr:rowOff>132169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148696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151994</xdr:rowOff>
    </xdr:from>
    <xdr:to>
      <xdr:col>46</xdr:col>
      <xdr:colOff>38100</xdr:colOff>
      <xdr:row>76</xdr:row>
      <xdr:rowOff>82144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152070</xdr:rowOff>
    </xdr:from>
    <xdr:to>
      <xdr:col>41</xdr:col>
      <xdr:colOff>101600</xdr:colOff>
      <xdr:row>76</xdr:row>
      <xdr:rowOff>82220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0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98747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78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22453</xdr:rowOff>
    </xdr:from>
    <xdr:to>
      <xdr:col>36</xdr:col>
      <xdr:colOff>165100</xdr:colOff>
      <xdr:row>76</xdr:row>
      <xdr:rowOff>124053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140581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147110</xdr:rowOff>
    </xdr:from>
    <xdr:to>
      <xdr:col>55</xdr:col>
      <xdr:colOff>0</xdr:colOff>
      <xdr:row>95</xdr:row>
      <xdr:rowOff>85598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63410"/>
          <a:ext cx="838200" cy="10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81329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61881</xdr:rowOff>
    </xdr:from>
    <xdr:to>
      <xdr:col>50</xdr:col>
      <xdr:colOff>114300</xdr:colOff>
      <xdr:row>95</xdr:row>
      <xdr:rowOff>85598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349631"/>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12120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61881</xdr:rowOff>
    </xdr:from>
    <xdr:to>
      <xdr:col>45</xdr:col>
      <xdr:colOff>177800</xdr:colOff>
      <xdr:row>95</xdr:row>
      <xdr:rowOff>163474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49631"/>
          <a:ext cx="889000" cy="10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23950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160198</xdr:rowOff>
    </xdr:from>
    <xdr:to>
      <xdr:col>41</xdr:col>
      <xdr:colOff>50800</xdr:colOff>
      <xdr:row>95</xdr:row>
      <xdr:rowOff>163474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447948"/>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57897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96310</xdr:rowOff>
    </xdr:from>
    <xdr:to>
      <xdr:col>55</xdr:col>
      <xdr:colOff>50800</xdr:colOff>
      <xdr:row>95</xdr:row>
      <xdr:rowOff>26460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119187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34798</xdr:rowOff>
    </xdr:from>
    <xdr:to>
      <xdr:col>50</xdr:col>
      <xdr:colOff>165100</xdr:colOff>
      <xdr:row>95</xdr:row>
      <xdr:rowOff>136398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152925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11081</xdr:rowOff>
    </xdr:from>
    <xdr:to>
      <xdr:col>46</xdr:col>
      <xdr:colOff>38100</xdr:colOff>
      <xdr:row>95</xdr:row>
      <xdr:rowOff>112681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129208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112674</xdr:rowOff>
    </xdr:from>
    <xdr:to>
      <xdr:col>41</xdr:col>
      <xdr:colOff>101600</xdr:colOff>
      <xdr:row>96</xdr:row>
      <xdr:rowOff>42824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59351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109398</xdr:rowOff>
    </xdr:from>
    <xdr:to>
      <xdr:col>36</xdr:col>
      <xdr:colOff>165100</xdr:colOff>
      <xdr:row>96</xdr:row>
      <xdr:rowOff>39548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56075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1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47607</xdr:rowOff>
    </xdr:from>
    <xdr:to>
      <xdr:col>85</xdr:col>
      <xdr:colOff>127000</xdr:colOff>
      <xdr:row>34</xdr:row>
      <xdr:rowOff>103342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876907"/>
          <a:ext cx="838200" cy="5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18668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0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103342</xdr:rowOff>
    </xdr:from>
    <xdr:to>
      <xdr:col>81</xdr:col>
      <xdr:colOff>50800</xdr:colOff>
      <xdr:row>35</xdr:row>
      <xdr:rowOff>41728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932642"/>
          <a:ext cx="889000" cy="10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125239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41728</xdr:rowOff>
    </xdr:from>
    <xdr:to>
      <xdr:col>76</xdr:col>
      <xdr:colOff>114300</xdr:colOff>
      <xdr:row>36</xdr:row>
      <xdr:rowOff>98552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042478"/>
          <a:ext cx="889000" cy="22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138846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98552</xdr:rowOff>
    </xdr:from>
    <xdr:to>
      <xdr:col>71</xdr:col>
      <xdr:colOff>177800</xdr:colOff>
      <xdr:row>36</xdr:row>
      <xdr:rowOff>101927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70752"/>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147990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70484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168257</xdr:rowOff>
    </xdr:from>
    <xdr:to>
      <xdr:col>85</xdr:col>
      <xdr:colOff>177800</xdr:colOff>
      <xdr:row>34</xdr:row>
      <xdr:rowOff>98407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82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19684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67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52542</xdr:rowOff>
    </xdr:from>
    <xdr:to>
      <xdr:col>81</xdr:col>
      <xdr:colOff>101600</xdr:colOff>
      <xdr:row>34</xdr:row>
      <xdr:rowOff>154142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8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170669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6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162378</xdr:rowOff>
    </xdr:from>
    <xdr:to>
      <xdr:col>76</xdr:col>
      <xdr:colOff>165100</xdr:colOff>
      <xdr:row>35</xdr:row>
      <xdr:rowOff>92528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109055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7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47752</xdr:rowOff>
    </xdr:from>
    <xdr:to>
      <xdr:col>72</xdr:col>
      <xdr:colOff>38100</xdr:colOff>
      <xdr:row>36</xdr:row>
      <xdr:rowOff>149352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165879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51127</xdr:rowOff>
    </xdr:from>
    <xdr:to>
      <xdr:col>67</xdr:col>
      <xdr:colOff>101600</xdr:colOff>
      <xdr:row>36</xdr:row>
      <xdr:rowOff>152727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2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169254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96780</xdr:rowOff>
    </xdr:from>
    <xdr:to>
      <xdr:col>85</xdr:col>
      <xdr:colOff>127000</xdr:colOff>
      <xdr:row>55</xdr:row>
      <xdr:rowOff>159550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355080"/>
          <a:ext cx="838200" cy="23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73289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03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116840</xdr:rowOff>
    </xdr:from>
    <xdr:to>
      <xdr:col>81</xdr:col>
      <xdr:colOff>50800</xdr:colOff>
      <xdr:row>55</xdr:row>
      <xdr:rowOff>159550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546590"/>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139451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11779</xdr:rowOff>
    </xdr:from>
    <xdr:to>
      <xdr:col>76</xdr:col>
      <xdr:colOff>114300</xdr:colOff>
      <xdr:row>55</xdr:row>
      <xdr:rowOff>116840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098629"/>
          <a:ext cx="889000" cy="4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110494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11779</xdr:rowOff>
    </xdr:from>
    <xdr:to>
      <xdr:col>71</xdr:col>
      <xdr:colOff>177800</xdr:colOff>
      <xdr:row>55</xdr:row>
      <xdr:rowOff>53937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098629"/>
          <a:ext cx="889000" cy="3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163777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45980</xdr:rowOff>
    </xdr:from>
    <xdr:to>
      <xdr:col>85</xdr:col>
      <xdr:colOff>177800</xdr:colOff>
      <xdr:row>54</xdr:row>
      <xdr:rowOff>147580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68857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1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108750</xdr:rowOff>
    </xdr:from>
    <xdr:to>
      <xdr:col>81</xdr:col>
      <xdr:colOff>101600</xdr:colOff>
      <xdr:row>56</xdr:row>
      <xdr:rowOff>38900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5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55427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31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66040</xdr:rowOff>
    </xdr:from>
    <xdr:to>
      <xdr:col>76</xdr:col>
      <xdr:colOff>165100</xdr:colOff>
      <xdr:row>55</xdr:row>
      <xdr:rowOff>167640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12717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132429</xdr:rowOff>
    </xdr:from>
    <xdr:to>
      <xdr:col>72</xdr:col>
      <xdr:colOff>38100</xdr:colOff>
      <xdr:row>53</xdr:row>
      <xdr:rowOff>62579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04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79106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8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3137</xdr:rowOff>
    </xdr:from>
    <xdr:to>
      <xdr:col>67</xdr:col>
      <xdr:colOff>101600</xdr:colOff>
      <xdr:row>55</xdr:row>
      <xdr:rowOff>104737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121264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2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89081</xdr:rowOff>
    </xdr:from>
    <xdr:to>
      <xdr:col>85</xdr:col>
      <xdr:colOff>127000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3363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61976</xdr:rowOff>
    </xdr:from>
    <xdr:to>
      <xdr:col>81</xdr:col>
      <xdr:colOff>50800</xdr:colOff>
      <xdr:row>79</xdr:row>
      <xdr:rowOff>89081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263626"/>
          <a:ext cx="889000" cy="37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61976</xdr:rowOff>
    </xdr:from>
    <xdr:to>
      <xdr:col>76</xdr:col>
      <xdr:colOff>114300</xdr:colOff>
      <xdr:row>78</xdr:row>
      <xdr:rowOff>94633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263626"/>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89861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46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94633</xdr:rowOff>
    </xdr:from>
    <xdr:to>
      <xdr:col>71</xdr:col>
      <xdr:colOff>177800</xdr:colOff>
      <xdr:row>78</xdr:row>
      <xdr:rowOff>144924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46773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38281</xdr:rowOff>
    </xdr:from>
    <xdr:to>
      <xdr:col>81</xdr:col>
      <xdr:colOff>101600</xdr:colOff>
      <xdr:row>79</xdr:row>
      <xdr:rowOff>139881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131008</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24333" y="13675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11176</xdr:rowOff>
    </xdr:from>
    <xdr:to>
      <xdr:col>76</xdr:col>
      <xdr:colOff>165100</xdr:colOff>
      <xdr:row>77</xdr:row>
      <xdr:rowOff>112776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129303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298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43833</xdr:rowOff>
    </xdr:from>
    <xdr:to>
      <xdr:col>72</xdr:col>
      <xdr:colOff>38100</xdr:colOff>
      <xdr:row>78</xdr:row>
      <xdr:rowOff>145433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136560</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509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94124</xdr:rowOff>
    </xdr:from>
    <xdr:to>
      <xdr:col>67</xdr:col>
      <xdr:colOff>101600</xdr:colOff>
      <xdr:row>79</xdr:row>
      <xdr:rowOff>24274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15401</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55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120794</xdr:rowOff>
    </xdr:from>
    <xdr:to>
      <xdr:col>85</xdr:col>
      <xdr:colOff>127000</xdr:colOff>
      <xdr:row>98</xdr:row>
      <xdr:rowOff>144957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922894"/>
          <a:ext cx="8382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96929</xdr:rowOff>
    </xdr:from>
    <xdr:to>
      <xdr:col>81</xdr:col>
      <xdr:colOff>50800</xdr:colOff>
      <xdr:row>98</xdr:row>
      <xdr:rowOff>120794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899029"/>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49997</xdr:rowOff>
    </xdr:from>
    <xdr:to>
      <xdr:col>76</xdr:col>
      <xdr:colOff>114300</xdr:colOff>
      <xdr:row>98</xdr:row>
      <xdr:rowOff>96929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852097"/>
          <a:ext cx="889000" cy="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14976</xdr:rowOff>
    </xdr:from>
    <xdr:to>
      <xdr:col>71</xdr:col>
      <xdr:colOff>177800</xdr:colOff>
      <xdr:row>98</xdr:row>
      <xdr:rowOff>49997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817076"/>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94157</xdr:rowOff>
    </xdr:from>
    <xdr:to>
      <xdr:col>85</xdr:col>
      <xdr:colOff>177800</xdr:colOff>
      <xdr:row>99</xdr:row>
      <xdr:rowOff>24307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8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8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69994</xdr:rowOff>
    </xdr:from>
    <xdr:to>
      <xdr:col>81</xdr:col>
      <xdr:colOff>101600</xdr:colOff>
      <xdr:row>99</xdr:row>
      <xdr:rowOff>144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8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162721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96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46129</xdr:rowOff>
    </xdr:from>
    <xdr:to>
      <xdr:col>76</xdr:col>
      <xdr:colOff>165100</xdr:colOff>
      <xdr:row>98</xdr:row>
      <xdr:rowOff>147729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8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138856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94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170647</xdr:rowOff>
    </xdr:from>
    <xdr:to>
      <xdr:col>72</xdr:col>
      <xdr:colOff>38100</xdr:colOff>
      <xdr:row>98</xdr:row>
      <xdr:rowOff>100797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8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91924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135626</xdr:rowOff>
    </xdr:from>
    <xdr:to>
      <xdr:col>67</xdr:col>
      <xdr:colOff>101600</xdr:colOff>
      <xdr:row>98</xdr:row>
      <xdr:rowOff>65776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6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56903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住民一人当たりの総務費は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53,830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円となっており、類似団体平均を上回っています。令和４年度は、一般繰越金の増加に伴う財政調整基金積立金の増などにより、前年度から増となりました。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住民一人当たりの民生費は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162,606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円となっており、全国平均、類似団体平均、県内平均を下回っています。令和４年度は、子育て世帯への臨時特別給付金事業が概ね完了したことなどにより、前年度から減となりました。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住民一人当たりの衛生費は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48,835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上回っています。令和４年度は、新型コロナウイルス感染症にかかる検査費用や、新型コロナワクチン接種に係る国庫支出金の受入超過分の過年度返還金が増となったことなどにより、前年度から増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住民一人当たりの商工費は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16,885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上回っています。令和４年度は、新型コロナウイルス感染症に伴う外出自粛や、営業自粛により落ち込んだ地域経済の回復を目指し、四日市市プレミアム付きデジタル商品券を発行したことなどにより、前年度から増となりまし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住民一人当たりの教育費は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62,253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円となっており、類似団体平均を上回り、前年度決算と比較して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％増となりました。これは、市立</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校の中学校給食を一括で調理する学校給食センターの整備や、学校給食費が公会計化したことによる小学校給食費の増などにより、前年度から増となりました。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住民一人当たりの公債費は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19,770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円となっており、市債発行の抑制に努めた結果、類似団体平均を下回る状態が続いています。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財政調整基金残高については、新型コロナウイルス感染症の影響により落ち込んだ地域経済の回復を図るため、当初予算においてプレミアム付きデジタル商品券の発行などに</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22.6</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億円を取り崩すとともに、補正予算の収支差調整等のため繰入金を計上した一方、前年度決算剰余金の</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ルール分など</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42.3</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億円を積み立てたため、令和４年度末の残高は約</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億円となっています。</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実質収支額については、新型コロナウイルス感染症対策に係る事業費や感染拡大に伴う事業中止による歳出不用額が多く生じたことなどにより、</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億円となりました。また、実質単年度収支については、過去最大となった前年度の実質収支額</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85</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億円が影響したことにより、▲</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億円となりました。</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災害などの不測の支出や景気変動による減収に備え、安定した市民サービスを行うため、財政調整基金等の残高確保に努めるとともに、実質収支・実質単年度収支が適正な値となるよう、健全な財政運営を行っ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連結実質赤字比率は、都市下水路想定特別会計を除き、指標作成当初から「赤字なし」の状況が継続しています。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都市下水路想定特別会計は、赤字額を計上しています。これは令和４年度から、下水道事業会計のうち、都市下水路想定特別会計において、一般会計からの補助金の充当方法を整理したうえで、損益勘定予算と資本勘定予算それぞれの充当額を精査した結果、都市下水路想定特別会計全体では赤字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しかしながら、下水道事業会計全体では黒字となっており、問題ないものと分析しています。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企業会計の収益構造の改善や特別会計の採算性の向上に努めるとともに、人口減少や高齢化社会の進展など、社会構造の変化に対応するため、介護保険や後期高齢者医療をはじめとした特別会計の財政基盤の強化を目指し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82</v>
      </c>
      <c r="C2" s="178"/>
      <c r="D2" s="179"/>
    </row>
    <row r="3" spans="1:119" ht="18.75" customHeight="1" thickBot="1" x14ac:dyDescent="0.25">
      <c r="A3" s="177"/>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146111719</v>
      </c>
      <c r="BO4" s="449"/>
      <c r="BP4" s="449"/>
      <c r="BQ4" s="449"/>
      <c r="BR4" s="449"/>
      <c r="BS4" s="449"/>
      <c r="BT4" s="449"/>
      <c r="BU4" s="450"/>
      <c r="BV4" s="448">
        <v>143738517</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5.5</v>
      </c>
      <c r="CU4" s="589"/>
      <c r="CV4" s="589"/>
      <c r="CW4" s="589"/>
      <c r="CX4" s="589"/>
      <c r="CY4" s="589"/>
      <c r="CZ4" s="589"/>
      <c r="DA4" s="590"/>
      <c r="DB4" s="588">
        <v>11</v>
      </c>
      <c r="DC4" s="589"/>
      <c r="DD4" s="589"/>
      <c r="DE4" s="589"/>
      <c r="DF4" s="589"/>
      <c r="DG4" s="589"/>
      <c r="DH4" s="589"/>
      <c r="DI4" s="590"/>
    </row>
    <row r="5" spans="1:119" ht="18.75" customHeight="1" x14ac:dyDescent="0.2">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139137789</v>
      </c>
      <c r="BO5" s="420"/>
      <c r="BP5" s="420"/>
      <c r="BQ5" s="420"/>
      <c r="BR5" s="420"/>
      <c r="BS5" s="420"/>
      <c r="BT5" s="420"/>
      <c r="BU5" s="421"/>
      <c r="BV5" s="419">
        <v>131958965</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80.8</v>
      </c>
      <c r="CU5" s="417"/>
      <c r="CV5" s="417"/>
      <c r="CW5" s="417"/>
      <c r="CX5" s="417"/>
      <c r="CY5" s="417"/>
      <c r="CZ5" s="417"/>
      <c r="DA5" s="418"/>
      <c r="DB5" s="416">
        <v>78.2</v>
      </c>
      <c r="DC5" s="417"/>
      <c r="DD5" s="417"/>
      <c r="DE5" s="417"/>
      <c r="DF5" s="417"/>
      <c r="DG5" s="417"/>
      <c r="DH5" s="417"/>
      <c r="DI5" s="418"/>
    </row>
    <row r="6" spans="1:119" ht="18.75" customHeight="1" x14ac:dyDescent="0.2">
      <c r="A6" s="177"/>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6973930</v>
      </c>
      <c r="BO6" s="420"/>
      <c r="BP6" s="420"/>
      <c r="BQ6" s="420"/>
      <c r="BR6" s="420"/>
      <c r="BS6" s="420"/>
      <c r="BT6" s="420"/>
      <c r="BU6" s="421"/>
      <c r="BV6" s="419">
        <v>11779552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80.8</v>
      </c>
      <c r="CU6" s="563"/>
      <c r="CV6" s="563"/>
      <c r="CW6" s="563"/>
      <c r="CX6" s="563"/>
      <c r="CY6" s="563"/>
      <c r="CZ6" s="563"/>
      <c r="DA6" s="564"/>
      <c r="DB6" s="562">
        <v>78.2</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95</v>
      </c>
      <c r="AV7" s="478"/>
      <c r="AW7" s="478"/>
      <c r="AX7" s="478"/>
      <c r="AY7" s="433" t="s">
        <v>107</v>
      </c>
      <c r="AZ7" s="434"/>
      <c r="BA7" s="434"/>
      <c r="BB7" s="434"/>
      <c r="BC7" s="434"/>
      <c r="BD7" s="434"/>
      <c r="BE7" s="434"/>
      <c r="BF7" s="434"/>
      <c r="BG7" s="434"/>
      <c r="BH7" s="434"/>
      <c r="BI7" s="434"/>
      <c r="BJ7" s="434"/>
      <c r="BK7" s="434"/>
      <c r="BL7" s="434"/>
      <c r="BM7" s="435"/>
      <c r="BN7" s="419">
        <v>2724252</v>
      </c>
      <c r="BO7" s="420"/>
      <c r="BP7" s="420"/>
      <c r="BQ7" s="420"/>
      <c r="BR7" s="420"/>
      <c r="BS7" s="420"/>
      <c r="BT7" s="420"/>
      <c r="BU7" s="421"/>
      <c r="BV7" s="419">
        <v>3305989</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76681662</v>
      </c>
      <c r="CU7" s="420"/>
      <c r="CV7" s="420"/>
      <c r="CW7" s="420"/>
      <c r="CX7" s="420"/>
      <c r="CY7" s="420"/>
      <c r="CZ7" s="420"/>
      <c r="DA7" s="421"/>
      <c r="DB7" s="419">
        <v>77203866</v>
      </c>
      <c r="DC7" s="420"/>
      <c r="DD7" s="420"/>
      <c r="DE7" s="420"/>
      <c r="DF7" s="420"/>
      <c r="DG7" s="420"/>
      <c r="DH7" s="420"/>
      <c r="DI7" s="421"/>
    </row>
    <row r="8" spans="1:119" ht="18.75" customHeight="1" thickBot="1" x14ac:dyDescent="0.25">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4249678</v>
      </c>
      <c r="BO8" s="420"/>
      <c r="BP8" s="420"/>
      <c r="BQ8" s="420"/>
      <c r="BR8" s="420"/>
      <c r="BS8" s="420"/>
      <c r="BT8" s="420"/>
      <c r="BU8" s="421"/>
      <c r="BV8" s="419">
        <v>8473563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1.1299999999999999</v>
      </c>
      <c r="CU8" s="523"/>
      <c r="CV8" s="523"/>
      <c r="CW8" s="523"/>
      <c r="CX8" s="523"/>
      <c r="CY8" s="523"/>
      <c r="CZ8" s="523"/>
      <c r="DA8" s="524"/>
      <c r="DB8" s="522">
        <v>1.21</v>
      </c>
      <c r="DC8" s="523"/>
      <c r="DD8" s="523"/>
      <c r="DE8" s="523"/>
      <c r="DF8" s="523"/>
      <c r="DG8" s="523"/>
      <c r="DH8" s="523"/>
      <c r="DI8" s="524"/>
    </row>
    <row r="9" spans="1:119" ht="18.75" customHeight="1" thickBot="1" x14ac:dyDescent="0.25">
      <c r="A9" s="177"/>
      <c r="B9" s="551" t="s">
        <v>113</v>
      </c>
      <c r="C9" s="552"/>
      <c r="D9" s="552"/>
      <c r="E9" s="552"/>
      <c r="F9" s="552"/>
      <c r="G9" s="552"/>
      <c r="H9" s="552"/>
      <c r="I9" s="552"/>
      <c r="J9" s="552"/>
      <c r="K9" s="470"/>
      <c r="L9" s="553" t="s">
        <v>114</v>
      </c>
      <c r="M9" s="554"/>
      <c r="N9" s="554"/>
      <c r="O9" s="554"/>
      <c r="P9" s="554"/>
      <c r="Q9" s="555"/>
      <c r="R9" s="556">
        <v>305424</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103</v>
      </c>
      <c r="AV9" s="478"/>
      <c r="AW9" s="478"/>
      <c r="AX9" s="478"/>
      <c r="AY9" s="433" t="s">
        <v>117</v>
      </c>
      <c r="AZ9" s="434"/>
      <c r="BA9" s="434"/>
      <c r="BB9" s="434"/>
      <c r="BC9" s="434"/>
      <c r="BD9" s="434"/>
      <c r="BE9" s="434"/>
      <c r="BF9" s="434"/>
      <c r="BG9" s="434"/>
      <c r="BH9" s="434"/>
      <c r="BI9" s="434"/>
      <c r="BJ9" s="434"/>
      <c r="BK9" s="434"/>
      <c r="BL9" s="434"/>
      <c r="BM9" s="435"/>
      <c r="BN9" s="419">
        <v>-4223885</v>
      </c>
      <c r="BO9" s="420"/>
      <c r="BP9" s="420"/>
      <c r="BQ9" s="420"/>
      <c r="BR9" s="420"/>
      <c r="BS9" s="420"/>
      <c r="BT9" s="420"/>
      <c r="BU9" s="421"/>
      <c r="BV9" s="419">
        <v>3932289</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6</v>
      </c>
      <c r="CU9" s="417"/>
      <c r="CV9" s="417"/>
      <c r="CW9" s="417"/>
      <c r="CX9" s="417"/>
      <c r="CY9" s="417"/>
      <c r="CZ9" s="417"/>
      <c r="DA9" s="418"/>
      <c r="DB9" s="416">
        <v>6.6</v>
      </c>
      <c r="DC9" s="417"/>
      <c r="DD9" s="417"/>
      <c r="DE9" s="417"/>
      <c r="DF9" s="417"/>
      <c r="DG9" s="417"/>
      <c r="DH9" s="417"/>
      <c r="DI9" s="418"/>
    </row>
    <row r="10" spans="1:119" ht="18.75" customHeight="1" thickBot="1" x14ac:dyDescent="0.25">
      <c r="A10" s="177"/>
      <c r="B10" s="551"/>
      <c r="C10" s="552"/>
      <c r="D10" s="552"/>
      <c r="E10" s="552"/>
      <c r="F10" s="552"/>
      <c r="G10" s="552"/>
      <c r="H10" s="552"/>
      <c r="I10" s="552"/>
      <c r="J10" s="552"/>
      <c r="K10" s="470"/>
      <c r="L10" s="375" t="s">
        <v>119</v>
      </c>
      <c r="M10" s="376"/>
      <c r="N10" s="376"/>
      <c r="O10" s="376"/>
      <c r="P10" s="376"/>
      <c r="Q10" s="377"/>
      <c r="R10" s="372">
        <v>311031</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95</v>
      </c>
      <c r="AV10" s="478"/>
      <c r="AW10" s="478"/>
      <c r="AX10" s="478"/>
      <c r="AY10" s="433" t="s">
        <v>121</v>
      </c>
      <c r="AZ10" s="434"/>
      <c r="BA10" s="434"/>
      <c r="BB10" s="434"/>
      <c r="BC10" s="434"/>
      <c r="BD10" s="434"/>
      <c r="BE10" s="434"/>
      <c r="BF10" s="434"/>
      <c r="BG10" s="434"/>
      <c r="BH10" s="434"/>
      <c r="BI10" s="434"/>
      <c r="BJ10" s="434"/>
      <c r="BK10" s="434"/>
      <c r="BL10" s="434"/>
      <c r="BM10" s="435"/>
      <c r="BN10" s="419">
        <v>4246924</v>
      </c>
      <c r="BO10" s="420"/>
      <c r="BP10" s="420"/>
      <c r="BQ10" s="420"/>
      <c r="BR10" s="420"/>
      <c r="BS10" s="420"/>
      <c r="BT10" s="420"/>
      <c r="BU10" s="421"/>
      <c r="BV10" s="419">
        <v>2268659</v>
      </c>
      <c r="BW10" s="420"/>
      <c r="BX10" s="420"/>
      <c r="BY10" s="420"/>
      <c r="BZ10" s="420"/>
      <c r="CA10" s="420"/>
      <c r="CB10" s="420"/>
      <c r="CC10" s="421"/>
      <c r="CD10" s="180" t="s">
        <v>122</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2">
      <c r="A12" s="177"/>
      <c r="B12" s="525" t="s">
        <v>129</v>
      </c>
      <c r="C12" s="526"/>
      <c r="D12" s="526"/>
      <c r="E12" s="526"/>
      <c r="F12" s="526"/>
      <c r="G12" s="526"/>
      <c r="H12" s="526"/>
      <c r="I12" s="526"/>
      <c r="J12" s="526"/>
      <c r="K12" s="527"/>
      <c r="L12" s="534" t="s">
        <v>130</v>
      </c>
      <c r="M12" s="535"/>
      <c r="N12" s="535"/>
      <c r="O12" s="535"/>
      <c r="P12" s="535"/>
      <c r="Q12" s="536"/>
      <c r="R12" s="537">
        <v>309719</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134</v>
      </c>
      <c r="AV12" s="478"/>
      <c r="AW12" s="478"/>
      <c r="AX12" s="478"/>
      <c r="AY12" s="433" t="s">
        <v>135</v>
      </c>
      <c r="AZ12" s="434"/>
      <c r="BA12" s="434"/>
      <c r="BB12" s="434"/>
      <c r="BC12" s="434"/>
      <c r="BD12" s="434"/>
      <c r="BE12" s="434"/>
      <c r="BF12" s="434"/>
      <c r="BG12" s="434"/>
      <c r="BH12" s="434"/>
      <c r="BI12" s="434"/>
      <c r="BJ12" s="434"/>
      <c r="BK12" s="434"/>
      <c r="BL12" s="434"/>
      <c r="BM12" s="435"/>
      <c r="BN12" s="419">
        <v>3901157</v>
      </c>
      <c r="BO12" s="420"/>
      <c r="BP12" s="420"/>
      <c r="BQ12" s="420"/>
      <c r="BR12" s="420"/>
      <c r="BS12" s="420"/>
      <c r="BT12" s="420"/>
      <c r="BU12" s="421"/>
      <c r="BV12" s="419">
        <v>3251558</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128</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3" t="s">
        <v>137</v>
      </c>
      <c r="N13" s="504"/>
      <c r="O13" s="504"/>
      <c r="P13" s="504"/>
      <c r="Q13" s="505"/>
      <c r="R13" s="506">
        <v>298513</v>
      </c>
      <c r="S13" s="507"/>
      <c r="T13" s="507"/>
      <c r="U13" s="507"/>
      <c r="V13" s="508"/>
      <c r="W13" s="509" t="s">
        <v>138</v>
      </c>
      <c r="X13" s="405"/>
      <c r="Y13" s="405"/>
      <c r="Z13" s="405"/>
      <c r="AA13" s="405"/>
      <c r="AB13" s="406"/>
      <c r="AC13" s="372">
        <v>1748</v>
      </c>
      <c r="AD13" s="373"/>
      <c r="AE13" s="373"/>
      <c r="AF13" s="373"/>
      <c r="AG13" s="374"/>
      <c r="AH13" s="372">
        <v>2038</v>
      </c>
      <c r="AI13" s="373"/>
      <c r="AJ13" s="373"/>
      <c r="AK13" s="373"/>
      <c r="AL13" s="432"/>
      <c r="AM13" s="476" t="s">
        <v>139</v>
      </c>
      <c r="AN13" s="376"/>
      <c r="AO13" s="376"/>
      <c r="AP13" s="376"/>
      <c r="AQ13" s="376"/>
      <c r="AR13" s="376"/>
      <c r="AS13" s="376"/>
      <c r="AT13" s="377"/>
      <c r="AU13" s="477" t="s">
        <v>103</v>
      </c>
      <c r="AV13" s="478"/>
      <c r="AW13" s="478"/>
      <c r="AX13" s="478"/>
      <c r="AY13" s="433" t="s">
        <v>140</v>
      </c>
      <c r="AZ13" s="434"/>
      <c r="BA13" s="434"/>
      <c r="BB13" s="434"/>
      <c r="BC13" s="434"/>
      <c r="BD13" s="434"/>
      <c r="BE13" s="434"/>
      <c r="BF13" s="434"/>
      <c r="BG13" s="434"/>
      <c r="BH13" s="434"/>
      <c r="BI13" s="434"/>
      <c r="BJ13" s="434"/>
      <c r="BK13" s="434"/>
      <c r="BL13" s="434"/>
      <c r="BM13" s="435"/>
      <c r="BN13" s="419">
        <v>-3878118</v>
      </c>
      <c r="BO13" s="420"/>
      <c r="BP13" s="420"/>
      <c r="BQ13" s="420"/>
      <c r="BR13" s="420"/>
      <c r="BS13" s="420"/>
      <c r="BT13" s="420"/>
      <c r="BU13" s="421"/>
      <c r="BV13" s="419">
        <v>2949390</v>
      </c>
      <c r="BW13" s="420"/>
      <c r="BX13" s="420"/>
      <c r="BY13" s="420"/>
      <c r="BZ13" s="420"/>
      <c r="CA13" s="420"/>
      <c r="CB13" s="420"/>
      <c r="CC13" s="421"/>
      <c r="CD13" s="459" t="s">
        <v>141</v>
      </c>
      <c r="CE13" s="379"/>
      <c r="CF13" s="379"/>
      <c r="CG13" s="379"/>
      <c r="CH13" s="379"/>
      <c r="CI13" s="379"/>
      <c r="CJ13" s="379"/>
      <c r="CK13" s="379"/>
      <c r="CL13" s="379"/>
      <c r="CM13" s="379"/>
      <c r="CN13" s="379"/>
      <c r="CO13" s="379"/>
      <c r="CP13" s="379"/>
      <c r="CQ13" s="379"/>
      <c r="CR13" s="379"/>
      <c r="CS13" s="460"/>
      <c r="CT13" s="416">
        <v>2.8</v>
      </c>
      <c r="CU13" s="417"/>
      <c r="CV13" s="417"/>
      <c r="CW13" s="417"/>
      <c r="CX13" s="417"/>
      <c r="CY13" s="417"/>
      <c r="CZ13" s="417"/>
      <c r="DA13" s="418"/>
      <c r="DB13" s="416">
        <v>1.9</v>
      </c>
      <c r="DC13" s="417"/>
      <c r="DD13" s="417"/>
      <c r="DE13" s="417"/>
      <c r="DF13" s="417"/>
      <c r="DG13" s="417"/>
      <c r="DH13" s="417"/>
      <c r="DI13" s="418"/>
    </row>
    <row r="14" spans="1:119" ht="18.75" customHeight="1" thickBot="1" x14ac:dyDescent="0.25">
      <c r="A14" s="177"/>
      <c r="B14" s="528"/>
      <c r="C14" s="529"/>
      <c r="D14" s="529"/>
      <c r="E14" s="529"/>
      <c r="F14" s="529"/>
      <c r="G14" s="529"/>
      <c r="H14" s="529"/>
      <c r="I14" s="529"/>
      <c r="J14" s="529"/>
      <c r="K14" s="530"/>
      <c r="L14" s="493" t="s">
        <v>142</v>
      </c>
      <c r="M14" s="546"/>
      <c r="N14" s="546"/>
      <c r="O14" s="546"/>
      <c r="P14" s="546"/>
      <c r="Q14" s="547"/>
      <c r="R14" s="506">
        <v>309825</v>
      </c>
      <c r="S14" s="507"/>
      <c r="T14" s="507"/>
      <c r="U14" s="507"/>
      <c r="V14" s="508"/>
      <c r="W14" s="510"/>
      <c r="X14" s="408"/>
      <c r="Y14" s="408"/>
      <c r="Z14" s="408"/>
      <c r="AA14" s="408"/>
      <c r="AB14" s="409"/>
      <c r="AC14" s="499">
        <v>1.3</v>
      </c>
      <c r="AD14" s="500"/>
      <c r="AE14" s="500"/>
      <c r="AF14" s="500"/>
      <c r="AG14" s="501"/>
      <c r="AH14" s="499">
        <v>1.4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143</v>
      </c>
      <c r="CE14" s="457"/>
      <c r="CF14" s="457"/>
      <c r="CG14" s="457"/>
      <c r="CH14" s="457"/>
      <c r="CI14" s="457"/>
      <c r="CJ14" s="457"/>
      <c r="CK14" s="457"/>
      <c r="CL14" s="457"/>
      <c r="CM14" s="457"/>
      <c r="CN14" s="457"/>
      <c r="CO14" s="457"/>
      <c r="CP14" s="457"/>
      <c r="CQ14" s="457"/>
      <c r="CR14" s="457"/>
      <c r="CS14" s="458"/>
      <c r="CT14" s="516" t="s">
        <v>128</v>
      </c>
      <c r="CU14" s="517"/>
      <c r="CV14" s="517"/>
      <c r="CW14" s="517"/>
      <c r="CX14" s="517"/>
      <c r="CY14" s="517"/>
      <c r="CZ14" s="517"/>
      <c r="DA14" s="518"/>
      <c r="DB14" s="516" t="s">
        <v>128</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3" t="s">
        <v>137</v>
      </c>
      <c r="N15" s="504"/>
      <c r="O15" s="504"/>
      <c r="P15" s="504"/>
      <c r="Q15" s="505"/>
      <c r="R15" s="506">
        <v>299622</v>
      </c>
      <c r="S15" s="507"/>
      <c r="T15" s="507"/>
      <c r="U15" s="507"/>
      <c r="V15" s="508"/>
      <c r="W15" s="509" t="s">
        <v>144</v>
      </c>
      <c r="X15" s="405"/>
      <c r="Y15" s="405"/>
      <c r="Z15" s="405"/>
      <c r="AA15" s="405"/>
      <c r="AB15" s="406"/>
      <c r="AC15" s="372">
        <v>46286</v>
      </c>
      <c r="AD15" s="373"/>
      <c r="AE15" s="373"/>
      <c r="AF15" s="373"/>
      <c r="AG15" s="374"/>
      <c r="AH15" s="372">
        <v>49713</v>
      </c>
      <c r="AI15" s="373"/>
      <c r="AJ15" s="373"/>
      <c r="AK15" s="373"/>
      <c r="AL15" s="432"/>
      <c r="AM15" s="476"/>
      <c r="AN15" s="376"/>
      <c r="AO15" s="376"/>
      <c r="AP15" s="376"/>
      <c r="AQ15" s="376"/>
      <c r="AR15" s="376"/>
      <c r="AS15" s="376"/>
      <c r="AT15" s="377"/>
      <c r="AU15" s="477"/>
      <c r="AV15" s="478"/>
      <c r="AW15" s="478"/>
      <c r="AX15" s="478"/>
      <c r="AY15" s="445" t="s">
        <v>145</v>
      </c>
      <c r="AZ15" s="446"/>
      <c r="BA15" s="446"/>
      <c r="BB15" s="446"/>
      <c r="BC15" s="446"/>
      <c r="BD15" s="446"/>
      <c r="BE15" s="446"/>
      <c r="BF15" s="446"/>
      <c r="BG15" s="446"/>
      <c r="BH15" s="446"/>
      <c r="BI15" s="446"/>
      <c r="BJ15" s="446"/>
      <c r="BK15" s="446"/>
      <c r="BL15" s="446"/>
      <c r="BM15" s="447"/>
      <c r="BN15" s="448">
        <v>59608432</v>
      </c>
      <c r="BO15" s="449"/>
      <c r="BP15" s="449"/>
      <c r="BQ15" s="449"/>
      <c r="BR15" s="449"/>
      <c r="BS15" s="449"/>
      <c r="BT15" s="449"/>
      <c r="BU15" s="450"/>
      <c r="BV15" s="448">
        <v>59893392</v>
      </c>
      <c r="BW15" s="449"/>
      <c r="BX15" s="449"/>
      <c r="BY15" s="449"/>
      <c r="BZ15" s="449"/>
      <c r="CA15" s="449"/>
      <c r="CB15" s="449"/>
      <c r="CC15" s="450"/>
      <c r="CD15" s="519" t="s">
        <v>146</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493" t="s">
        <v>147</v>
      </c>
      <c r="M16" s="494"/>
      <c r="N16" s="494"/>
      <c r="O16" s="494"/>
      <c r="P16" s="494"/>
      <c r="Q16" s="495"/>
      <c r="R16" s="496" t="s">
        <v>148</v>
      </c>
      <c r="S16" s="497"/>
      <c r="T16" s="497"/>
      <c r="U16" s="497"/>
      <c r="V16" s="498"/>
      <c r="W16" s="510"/>
      <c r="X16" s="408"/>
      <c r="Y16" s="408"/>
      <c r="Z16" s="408"/>
      <c r="AA16" s="408"/>
      <c r="AB16" s="409"/>
      <c r="AC16" s="499">
        <v>34.4</v>
      </c>
      <c r="AD16" s="500"/>
      <c r="AE16" s="500"/>
      <c r="AF16" s="500"/>
      <c r="AG16" s="501"/>
      <c r="AH16" s="499">
        <v>35.1</v>
      </c>
      <c r="AI16" s="500"/>
      <c r="AJ16" s="500"/>
      <c r="AK16" s="500"/>
      <c r="AL16" s="502"/>
      <c r="AM16" s="476"/>
      <c r="AN16" s="376"/>
      <c r="AO16" s="376"/>
      <c r="AP16" s="376"/>
      <c r="AQ16" s="376"/>
      <c r="AR16" s="376"/>
      <c r="AS16" s="376"/>
      <c r="AT16" s="377"/>
      <c r="AU16" s="477"/>
      <c r="AV16" s="478"/>
      <c r="AW16" s="478"/>
      <c r="AX16" s="478"/>
      <c r="AY16" s="433" t="s">
        <v>149</v>
      </c>
      <c r="AZ16" s="434"/>
      <c r="BA16" s="434"/>
      <c r="BB16" s="434"/>
      <c r="BC16" s="434"/>
      <c r="BD16" s="434"/>
      <c r="BE16" s="434"/>
      <c r="BF16" s="434"/>
      <c r="BG16" s="434"/>
      <c r="BH16" s="434"/>
      <c r="BI16" s="434"/>
      <c r="BJ16" s="434"/>
      <c r="BK16" s="434"/>
      <c r="BL16" s="434"/>
      <c r="BM16" s="435"/>
      <c r="BN16" s="419">
        <v>53226376</v>
      </c>
      <c r="BO16" s="420"/>
      <c r="BP16" s="420"/>
      <c r="BQ16" s="420"/>
      <c r="BR16" s="420"/>
      <c r="BS16" s="420"/>
      <c r="BT16" s="420"/>
      <c r="BU16" s="421"/>
      <c r="BV16" s="419">
        <v>53987978</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77"/>
      <c r="B17" s="531"/>
      <c r="C17" s="532"/>
      <c r="D17" s="532"/>
      <c r="E17" s="532"/>
      <c r="F17" s="532"/>
      <c r="G17" s="532"/>
      <c r="H17" s="532"/>
      <c r="I17" s="532"/>
      <c r="J17" s="532"/>
      <c r="K17" s="533"/>
      <c r="L17" s="191"/>
      <c r="M17" s="512" t="s">
        <v>150</v>
      </c>
      <c r="N17" s="513"/>
      <c r="O17" s="513"/>
      <c r="P17" s="513"/>
      <c r="Q17" s="514"/>
      <c r="R17" s="496" t="s">
        <v>151</v>
      </c>
      <c r="S17" s="497"/>
      <c r="T17" s="497"/>
      <c r="U17" s="497"/>
      <c r="V17" s="498"/>
      <c r="W17" s="509" t="s">
        <v>152</v>
      </c>
      <c r="X17" s="405"/>
      <c r="Y17" s="405"/>
      <c r="Z17" s="405"/>
      <c r="AA17" s="405"/>
      <c r="AB17" s="406"/>
      <c r="AC17" s="372">
        <v>86663</v>
      </c>
      <c r="AD17" s="373"/>
      <c r="AE17" s="373"/>
      <c r="AF17" s="373"/>
      <c r="AG17" s="374"/>
      <c r="AH17" s="372">
        <v>89791</v>
      </c>
      <c r="AI17" s="373"/>
      <c r="AJ17" s="373"/>
      <c r="AK17" s="373"/>
      <c r="AL17" s="432"/>
      <c r="AM17" s="476"/>
      <c r="AN17" s="376"/>
      <c r="AO17" s="376"/>
      <c r="AP17" s="376"/>
      <c r="AQ17" s="376"/>
      <c r="AR17" s="376"/>
      <c r="AS17" s="376"/>
      <c r="AT17" s="377"/>
      <c r="AU17" s="477"/>
      <c r="AV17" s="478"/>
      <c r="AW17" s="478"/>
      <c r="AX17" s="478"/>
      <c r="AY17" s="433" t="s">
        <v>153</v>
      </c>
      <c r="AZ17" s="434"/>
      <c r="BA17" s="434"/>
      <c r="BB17" s="434"/>
      <c r="BC17" s="434"/>
      <c r="BD17" s="434"/>
      <c r="BE17" s="434"/>
      <c r="BF17" s="434"/>
      <c r="BG17" s="434"/>
      <c r="BH17" s="434"/>
      <c r="BI17" s="434"/>
      <c r="BJ17" s="434"/>
      <c r="BK17" s="434"/>
      <c r="BL17" s="434"/>
      <c r="BM17" s="435"/>
      <c r="BN17" s="419">
        <v>76681662</v>
      </c>
      <c r="BO17" s="420"/>
      <c r="BP17" s="420"/>
      <c r="BQ17" s="420"/>
      <c r="BR17" s="420"/>
      <c r="BS17" s="420"/>
      <c r="BT17" s="420"/>
      <c r="BU17" s="421"/>
      <c r="BV17" s="419">
        <v>77203866</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77"/>
      <c r="B18" s="469" t="s">
        <v>154</v>
      </c>
      <c r="C18" s="470"/>
      <c r="D18" s="470"/>
      <c r="E18" s="471"/>
      <c r="F18" s="471"/>
      <c r="G18" s="471"/>
      <c r="H18" s="471"/>
      <c r="I18" s="471"/>
      <c r="J18" s="471"/>
      <c r="K18" s="471"/>
      <c r="L18" s="472">
        <v>206.5</v>
      </c>
      <c r="M18" s="472"/>
      <c r="N18" s="472"/>
      <c r="O18" s="472"/>
      <c r="P18" s="472"/>
      <c r="Q18" s="472"/>
      <c r="R18" s="473"/>
      <c r="S18" s="473"/>
      <c r="T18" s="473"/>
      <c r="U18" s="473"/>
      <c r="V18" s="474"/>
      <c r="W18" s="490"/>
      <c r="X18" s="491"/>
      <c r="Y18" s="491"/>
      <c r="Z18" s="491"/>
      <c r="AA18" s="491"/>
      <c r="AB18" s="515"/>
      <c r="AC18" s="389">
        <v>64.3</v>
      </c>
      <c r="AD18" s="390"/>
      <c r="AE18" s="390"/>
      <c r="AF18" s="390"/>
      <c r="AG18" s="475"/>
      <c r="AH18" s="389">
        <v>63.4</v>
      </c>
      <c r="AI18" s="390"/>
      <c r="AJ18" s="390"/>
      <c r="AK18" s="390"/>
      <c r="AL18" s="391"/>
      <c r="AM18" s="476"/>
      <c r="AN18" s="376"/>
      <c r="AO18" s="376"/>
      <c r="AP18" s="376"/>
      <c r="AQ18" s="376"/>
      <c r="AR18" s="376"/>
      <c r="AS18" s="376"/>
      <c r="AT18" s="377"/>
      <c r="AU18" s="477"/>
      <c r="AV18" s="478"/>
      <c r="AW18" s="478"/>
      <c r="AX18" s="478"/>
      <c r="AY18" s="433" t="s">
        <v>155</v>
      </c>
      <c r="AZ18" s="434"/>
      <c r="BA18" s="434"/>
      <c r="BB18" s="434"/>
      <c r="BC18" s="434"/>
      <c r="BD18" s="434"/>
      <c r="BE18" s="434"/>
      <c r="BF18" s="434"/>
      <c r="BG18" s="434"/>
      <c r="BH18" s="434"/>
      <c r="BI18" s="434"/>
      <c r="BJ18" s="434"/>
      <c r="BK18" s="434"/>
      <c r="BL18" s="434"/>
      <c r="BM18" s="435"/>
      <c r="BN18" s="419">
        <v>65788733</v>
      </c>
      <c r="BO18" s="420"/>
      <c r="BP18" s="420"/>
      <c r="BQ18" s="420"/>
      <c r="BR18" s="420"/>
      <c r="BS18" s="420"/>
      <c r="BT18" s="420"/>
      <c r="BU18" s="421"/>
      <c r="BV18" s="419">
        <v>64210715</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77"/>
      <c r="B19" s="469" t="s">
        <v>156</v>
      </c>
      <c r="C19" s="470"/>
      <c r="D19" s="470"/>
      <c r="E19" s="471"/>
      <c r="F19" s="471"/>
      <c r="G19" s="471"/>
      <c r="H19" s="471"/>
      <c r="I19" s="471"/>
      <c r="J19" s="471"/>
      <c r="K19" s="471"/>
      <c r="L19" s="479">
        <v>1479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157</v>
      </c>
      <c r="AZ19" s="434"/>
      <c r="BA19" s="434"/>
      <c r="BB19" s="434"/>
      <c r="BC19" s="434"/>
      <c r="BD19" s="434"/>
      <c r="BE19" s="434"/>
      <c r="BF19" s="434"/>
      <c r="BG19" s="434"/>
      <c r="BH19" s="434"/>
      <c r="BI19" s="434"/>
      <c r="BJ19" s="434"/>
      <c r="BK19" s="434"/>
      <c r="BL19" s="434"/>
      <c r="BM19" s="435"/>
      <c r="BN19" s="419">
        <v>101668897</v>
      </c>
      <c r="BO19" s="420"/>
      <c r="BP19" s="420"/>
      <c r="BQ19" s="420"/>
      <c r="BR19" s="420"/>
      <c r="BS19" s="420"/>
      <c r="BT19" s="420"/>
      <c r="BU19" s="421"/>
      <c r="BV19" s="419">
        <v>98402189</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77"/>
      <c r="B20" s="469" t="s">
        <v>158</v>
      </c>
      <c r="C20" s="470"/>
      <c r="D20" s="470"/>
      <c r="E20" s="471"/>
      <c r="F20" s="471"/>
      <c r="G20" s="471"/>
      <c r="H20" s="471"/>
      <c r="I20" s="471"/>
      <c r="J20" s="471"/>
      <c r="K20" s="471"/>
      <c r="L20" s="479">
        <v>133331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77"/>
      <c r="B21" s="466" t="s">
        <v>159</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77"/>
      <c r="B22" s="395" t="s">
        <v>160</v>
      </c>
      <c r="C22" s="396"/>
      <c r="D22" s="397"/>
      <c r="E22" s="404" t="s">
        <v>1</v>
      </c>
      <c r="F22" s="405"/>
      <c r="G22" s="405"/>
      <c r="H22" s="405"/>
      <c r="I22" s="405"/>
      <c r="J22" s="405"/>
      <c r="K22" s="406"/>
      <c r="L22" s="404" t="s">
        <v>161</v>
      </c>
      <c r="M22" s="405"/>
      <c r="N22" s="405"/>
      <c r="O22" s="405"/>
      <c r="P22" s="406"/>
      <c r="Q22" s="410" t="s">
        <v>162</v>
      </c>
      <c r="R22" s="411"/>
      <c r="S22" s="411"/>
      <c r="T22" s="411"/>
      <c r="U22" s="411"/>
      <c r="V22" s="412"/>
      <c r="W22" s="461" t="s">
        <v>163</v>
      </c>
      <c r="X22" s="396"/>
      <c r="Y22" s="397"/>
      <c r="Z22" s="404" t="s">
        <v>1</v>
      </c>
      <c r="AA22" s="405"/>
      <c r="AB22" s="405"/>
      <c r="AC22" s="405"/>
      <c r="AD22" s="405"/>
      <c r="AE22" s="405"/>
      <c r="AF22" s="405"/>
      <c r="AG22" s="406"/>
      <c r="AH22" s="422" t="s">
        <v>164</v>
      </c>
      <c r="AI22" s="405"/>
      <c r="AJ22" s="405"/>
      <c r="AK22" s="405"/>
      <c r="AL22" s="406"/>
      <c r="AM22" s="422" t="s">
        <v>165</v>
      </c>
      <c r="AN22" s="423"/>
      <c r="AO22" s="423"/>
      <c r="AP22" s="423"/>
      <c r="AQ22" s="423"/>
      <c r="AR22" s="424"/>
      <c r="AS22" s="410" t="s">
        <v>162</v>
      </c>
      <c r="AT22" s="411"/>
      <c r="AU22" s="411"/>
      <c r="AV22" s="411"/>
      <c r="AW22" s="411"/>
      <c r="AX22" s="428"/>
      <c r="AY22" s="445" t="s">
        <v>166</v>
      </c>
      <c r="AZ22" s="446"/>
      <c r="BA22" s="446"/>
      <c r="BB22" s="446"/>
      <c r="BC22" s="446"/>
      <c r="BD22" s="446"/>
      <c r="BE22" s="446"/>
      <c r="BF22" s="446"/>
      <c r="BG22" s="446"/>
      <c r="BH22" s="446"/>
      <c r="BI22" s="446"/>
      <c r="BJ22" s="446"/>
      <c r="BK22" s="446"/>
      <c r="BL22" s="446"/>
      <c r="BM22" s="447"/>
      <c r="BN22" s="448">
        <v>39165348</v>
      </c>
      <c r="BO22" s="449"/>
      <c r="BP22" s="449"/>
      <c r="BQ22" s="449"/>
      <c r="BR22" s="449"/>
      <c r="BS22" s="449"/>
      <c r="BT22" s="449"/>
      <c r="BU22" s="450"/>
      <c r="BV22" s="448">
        <v>43632160</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167</v>
      </c>
      <c r="AZ23" s="434"/>
      <c r="BA23" s="434"/>
      <c r="BB23" s="434"/>
      <c r="BC23" s="434"/>
      <c r="BD23" s="434"/>
      <c r="BE23" s="434"/>
      <c r="BF23" s="434"/>
      <c r="BG23" s="434"/>
      <c r="BH23" s="434"/>
      <c r="BI23" s="434"/>
      <c r="BJ23" s="434"/>
      <c r="BK23" s="434"/>
      <c r="BL23" s="434"/>
      <c r="BM23" s="435"/>
      <c r="BN23" s="419">
        <v>35938237</v>
      </c>
      <c r="BO23" s="420"/>
      <c r="BP23" s="420"/>
      <c r="BQ23" s="420"/>
      <c r="BR23" s="420"/>
      <c r="BS23" s="420"/>
      <c r="BT23" s="420"/>
      <c r="BU23" s="421"/>
      <c r="BV23" s="419">
        <v>39157511</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77"/>
      <c r="B24" s="398"/>
      <c r="C24" s="399"/>
      <c r="D24" s="400"/>
      <c r="E24" s="375" t="s">
        <v>168</v>
      </c>
      <c r="F24" s="376"/>
      <c r="G24" s="376"/>
      <c r="H24" s="376"/>
      <c r="I24" s="376"/>
      <c r="J24" s="376"/>
      <c r="K24" s="377"/>
      <c r="L24" s="372">
        <v>1</v>
      </c>
      <c r="M24" s="373"/>
      <c r="N24" s="373"/>
      <c r="O24" s="373"/>
      <c r="P24" s="374"/>
      <c r="Q24" s="372">
        <v>11200</v>
      </c>
      <c r="R24" s="373"/>
      <c r="S24" s="373"/>
      <c r="T24" s="373"/>
      <c r="U24" s="373"/>
      <c r="V24" s="374"/>
      <c r="W24" s="462"/>
      <c r="X24" s="399"/>
      <c r="Y24" s="400"/>
      <c r="Z24" s="375" t="s">
        <v>169</v>
      </c>
      <c r="AA24" s="376"/>
      <c r="AB24" s="376"/>
      <c r="AC24" s="376"/>
      <c r="AD24" s="376"/>
      <c r="AE24" s="376"/>
      <c r="AF24" s="376"/>
      <c r="AG24" s="377"/>
      <c r="AH24" s="372">
        <v>1887</v>
      </c>
      <c r="AI24" s="373"/>
      <c r="AJ24" s="373"/>
      <c r="AK24" s="373"/>
      <c r="AL24" s="374"/>
      <c r="AM24" s="372">
        <v>5725158</v>
      </c>
      <c r="AN24" s="373"/>
      <c r="AO24" s="373"/>
      <c r="AP24" s="373"/>
      <c r="AQ24" s="373"/>
      <c r="AR24" s="374"/>
      <c r="AS24" s="372">
        <v>3034</v>
      </c>
      <c r="AT24" s="373"/>
      <c r="AU24" s="373"/>
      <c r="AV24" s="373"/>
      <c r="AW24" s="373"/>
      <c r="AX24" s="432"/>
      <c r="AY24" s="392" t="s">
        <v>170</v>
      </c>
      <c r="AZ24" s="393"/>
      <c r="BA24" s="393"/>
      <c r="BB24" s="393"/>
      <c r="BC24" s="393"/>
      <c r="BD24" s="393"/>
      <c r="BE24" s="393"/>
      <c r="BF24" s="393"/>
      <c r="BG24" s="393"/>
      <c r="BH24" s="393"/>
      <c r="BI24" s="393"/>
      <c r="BJ24" s="393"/>
      <c r="BK24" s="393"/>
      <c r="BL24" s="393"/>
      <c r="BM24" s="394"/>
      <c r="BN24" s="419">
        <v>27859533</v>
      </c>
      <c r="BO24" s="420"/>
      <c r="BP24" s="420"/>
      <c r="BQ24" s="420"/>
      <c r="BR24" s="420"/>
      <c r="BS24" s="420"/>
      <c r="BT24" s="420"/>
      <c r="BU24" s="421"/>
      <c r="BV24" s="419">
        <v>30211419</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77"/>
      <c r="B25" s="398"/>
      <c r="C25" s="399"/>
      <c r="D25" s="400"/>
      <c r="E25" s="375" t="s">
        <v>171</v>
      </c>
      <c r="F25" s="376"/>
      <c r="G25" s="376"/>
      <c r="H25" s="376"/>
      <c r="I25" s="376"/>
      <c r="J25" s="376"/>
      <c r="K25" s="377"/>
      <c r="L25" s="372">
        <v>2</v>
      </c>
      <c r="M25" s="373"/>
      <c r="N25" s="373"/>
      <c r="O25" s="373"/>
      <c r="P25" s="374"/>
      <c r="Q25" s="372">
        <v>9110</v>
      </c>
      <c r="R25" s="373"/>
      <c r="S25" s="373"/>
      <c r="T25" s="373"/>
      <c r="U25" s="373"/>
      <c r="V25" s="374"/>
      <c r="W25" s="462"/>
      <c r="X25" s="399"/>
      <c r="Y25" s="400"/>
      <c r="Z25" s="375" t="s">
        <v>172</v>
      </c>
      <c r="AA25" s="376"/>
      <c r="AB25" s="376"/>
      <c r="AC25" s="376"/>
      <c r="AD25" s="376"/>
      <c r="AE25" s="376"/>
      <c r="AF25" s="376"/>
      <c r="AG25" s="377"/>
      <c r="AH25" s="372">
        <v>366</v>
      </c>
      <c r="AI25" s="373"/>
      <c r="AJ25" s="373"/>
      <c r="AK25" s="373"/>
      <c r="AL25" s="374"/>
      <c r="AM25" s="372">
        <v>1122156</v>
      </c>
      <c r="AN25" s="373"/>
      <c r="AO25" s="373"/>
      <c r="AP25" s="373"/>
      <c r="AQ25" s="373"/>
      <c r="AR25" s="374"/>
      <c r="AS25" s="372">
        <v>3066</v>
      </c>
      <c r="AT25" s="373"/>
      <c r="AU25" s="373"/>
      <c r="AV25" s="373"/>
      <c r="AW25" s="373"/>
      <c r="AX25" s="432"/>
      <c r="AY25" s="445" t="s">
        <v>173</v>
      </c>
      <c r="AZ25" s="446"/>
      <c r="BA25" s="446"/>
      <c r="BB25" s="446"/>
      <c r="BC25" s="446"/>
      <c r="BD25" s="446"/>
      <c r="BE25" s="446"/>
      <c r="BF25" s="446"/>
      <c r="BG25" s="446"/>
      <c r="BH25" s="446"/>
      <c r="BI25" s="446"/>
      <c r="BJ25" s="446"/>
      <c r="BK25" s="446"/>
      <c r="BL25" s="446"/>
      <c r="BM25" s="447"/>
      <c r="BN25" s="448">
        <v>48689502</v>
      </c>
      <c r="BO25" s="449"/>
      <c r="BP25" s="449"/>
      <c r="BQ25" s="449"/>
      <c r="BR25" s="449"/>
      <c r="BS25" s="449"/>
      <c r="BT25" s="449"/>
      <c r="BU25" s="450"/>
      <c r="BV25" s="448">
        <v>49319844</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77"/>
      <c r="B26" s="398"/>
      <c r="C26" s="399"/>
      <c r="D26" s="400"/>
      <c r="E26" s="375" t="s">
        <v>174</v>
      </c>
      <c r="F26" s="376"/>
      <c r="G26" s="376"/>
      <c r="H26" s="376"/>
      <c r="I26" s="376"/>
      <c r="J26" s="376"/>
      <c r="K26" s="377"/>
      <c r="L26" s="372">
        <v>1</v>
      </c>
      <c r="M26" s="373"/>
      <c r="N26" s="373"/>
      <c r="O26" s="373"/>
      <c r="P26" s="374"/>
      <c r="Q26" s="372">
        <v>7670</v>
      </c>
      <c r="R26" s="373"/>
      <c r="S26" s="373"/>
      <c r="T26" s="373"/>
      <c r="U26" s="373"/>
      <c r="V26" s="374"/>
      <c r="W26" s="462"/>
      <c r="X26" s="399"/>
      <c r="Y26" s="400"/>
      <c r="Z26" s="375" t="s">
        <v>175</v>
      </c>
      <c r="AA26" s="430"/>
      <c r="AB26" s="430"/>
      <c r="AC26" s="430"/>
      <c r="AD26" s="430"/>
      <c r="AE26" s="430"/>
      <c r="AF26" s="430"/>
      <c r="AG26" s="431"/>
      <c r="AH26" s="372">
        <v>127</v>
      </c>
      <c r="AI26" s="373"/>
      <c r="AJ26" s="373"/>
      <c r="AK26" s="373"/>
      <c r="AL26" s="374"/>
      <c r="AM26" s="372">
        <v>403860</v>
      </c>
      <c r="AN26" s="373"/>
      <c r="AO26" s="373"/>
      <c r="AP26" s="373"/>
      <c r="AQ26" s="373"/>
      <c r="AR26" s="374"/>
      <c r="AS26" s="372">
        <v>3180</v>
      </c>
      <c r="AT26" s="373"/>
      <c r="AU26" s="373"/>
      <c r="AV26" s="373"/>
      <c r="AW26" s="373"/>
      <c r="AX26" s="432"/>
      <c r="AY26" s="459" t="s">
        <v>176</v>
      </c>
      <c r="AZ26" s="379"/>
      <c r="BA26" s="379"/>
      <c r="BB26" s="379"/>
      <c r="BC26" s="379"/>
      <c r="BD26" s="379"/>
      <c r="BE26" s="379"/>
      <c r="BF26" s="379"/>
      <c r="BG26" s="379"/>
      <c r="BH26" s="379"/>
      <c r="BI26" s="379"/>
      <c r="BJ26" s="379"/>
      <c r="BK26" s="379"/>
      <c r="BL26" s="379"/>
      <c r="BM26" s="460"/>
      <c r="BN26" s="419">
        <v>180000</v>
      </c>
      <c r="BO26" s="420"/>
      <c r="BP26" s="420"/>
      <c r="BQ26" s="420"/>
      <c r="BR26" s="420"/>
      <c r="BS26" s="420"/>
      <c r="BT26" s="420"/>
      <c r="BU26" s="421"/>
      <c r="BV26" s="419">
        <v>180000</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77"/>
      <c r="B27" s="398"/>
      <c r="C27" s="399"/>
      <c r="D27" s="400"/>
      <c r="E27" s="375" t="s">
        <v>177</v>
      </c>
      <c r="F27" s="376"/>
      <c r="G27" s="376"/>
      <c r="H27" s="376"/>
      <c r="I27" s="376"/>
      <c r="J27" s="376"/>
      <c r="K27" s="377"/>
      <c r="L27" s="372">
        <v>1</v>
      </c>
      <c r="M27" s="373"/>
      <c r="N27" s="373"/>
      <c r="O27" s="373"/>
      <c r="P27" s="374"/>
      <c r="Q27" s="372">
        <v>6930</v>
      </c>
      <c r="R27" s="373"/>
      <c r="S27" s="373"/>
      <c r="T27" s="373"/>
      <c r="U27" s="373"/>
      <c r="V27" s="374"/>
      <c r="W27" s="462"/>
      <c r="X27" s="399"/>
      <c r="Y27" s="400"/>
      <c r="Z27" s="375" t="s">
        <v>178</v>
      </c>
      <c r="AA27" s="376"/>
      <c r="AB27" s="376"/>
      <c r="AC27" s="376"/>
      <c r="AD27" s="376"/>
      <c r="AE27" s="376"/>
      <c r="AF27" s="376"/>
      <c r="AG27" s="377"/>
      <c r="AH27" s="372">
        <v>113</v>
      </c>
      <c r="AI27" s="373"/>
      <c r="AJ27" s="373"/>
      <c r="AK27" s="373"/>
      <c r="AL27" s="374"/>
      <c r="AM27" s="372">
        <v>414270</v>
      </c>
      <c r="AN27" s="373"/>
      <c r="AO27" s="373"/>
      <c r="AP27" s="373"/>
      <c r="AQ27" s="373"/>
      <c r="AR27" s="374"/>
      <c r="AS27" s="372">
        <v>3666</v>
      </c>
      <c r="AT27" s="373"/>
      <c r="AU27" s="373"/>
      <c r="AV27" s="373"/>
      <c r="AW27" s="373"/>
      <c r="AX27" s="432"/>
      <c r="AY27" s="456" t="s">
        <v>179</v>
      </c>
      <c r="AZ27" s="457"/>
      <c r="BA27" s="457"/>
      <c r="BB27" s="457"/>
      <c r="BC27" s="457"/>
      <c r="BD27" s="457"/>
      <c r="BE27" s="457"/>
      <c r="BF27" s="457"/>
      <c r="BG27" s="457"/>
      <c r="BH27" s="457"/>
      <c r="BI27" s="457"/>
      <c r="BJ27" s="457"/>
      <c r="BK27" s="457"/>
      <c r="BL27" s="457"/>
      <c r="BM27" s="458"/>
      <c r="BN27" s="453">
        <v>1151154</v>
      </c>
      <c r="BO27" s="454"/>
      <c r="BP27" s="454"/>
      <c r="BQ27" s="454"/>
      <c r="BR27" s="454"/>
      <c r="BS27" s="454"/>
      <c r="BT27" s="454"/>
      <c r="BU27" s="455"/>
      <c r="BV27" s="453">
        <v>1151154</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77"/>
      <c r="B28" s="398"/>
      <c r="C28" s="399"/>
      <c r="D28" s="400"/>
      <c r="E28" s="375" t="s">
        <v>180</v>
      </c>
      <c r="F28" s="376"/>
      <c r="G28" s="376"/>
      <c r="H28" s="376"/>
      <c r="I28" s="376"/>
      <c r="J28" s="376"/>
      <c r="K28" s="377"/>
      <c r="L28" s="372">
        <v>1</v>
      </c>
      <c r="M28" s="373"/>
      <c r="N28" s="373"/>
      <c r="O28" s="373"/>
      <c r="P28" s="374"/>
      <c r="Q28" s="372">
        <v>6310</v>
      </c>
      <c r="R28" s="373"/>
      <c r="S28" s="373"/>
      <c r="T28" s="373"/>
      <c r="U28" s="373"/>
      <c r="V28" s="374"/>
      <c r="W28" s="462"/>
      <c r="X28" s="399"/>
      <c r="Y28" s="400"/>
      <c r="Z28" s="375" t="s">
        <v>181</v>
      </c>
      <c r="AA28" s="376"/>
      <c r="AB28" s="376"/>
      <c r="AC28" s="376"/>
      <c r="AD28" s="376"/>
      <c r="AE28" s="376"/>
      <c r="AF28" s="376"/>
      <c r="AG28" s="377"/>
      <c r="AH28" s="372" t="s">
        <v>128</v>
      </c>
      <c r="AI28" s="373"/>
      <c r="AJ28" s="373"/>
      <c r="AK28" s="373"/>
      <c r="AL28" s="374"/>
      <c r="AM28" s="372" t="s">
        <v>182</v>
      </c>
      <c r="AN28" s="373"/>
      <c r="AO28" s="373"/>
      <c r="AP28" s="373"/>
      <c r="AQ28" s="373"/>
      <c r="AR28" s="374"/>
      <c r="AS28" s="372" t="s">
        <v>128</v>
      </c>
      <c r="AT28" s="373"/>
      <c r="AU28" s="373"/>
      <c r="AV28" s="373"/>
      <c r="AW28" s="373"/>
      <c r="AX28" s="432"/>
      <c r="AY28" s="436" t="s">
        <v>183</v>
      </c>
      <c r="AZ28" s="437"/>
      <c r="BA28" s="437"/>
      <c r="BB28" s="438"/>
      <c r="BC28" s="445" t="s">
        <v>49</v>
      </c>
      <c r="BD28" s="446"/>
      <c r="BE28" s="446"/>
      <c r="BF28" s="446"/>
      <c r="BG28" s="446"/>
      <c r="BH28" s="446"/>
      <c r="BI28" s="446"/>
      <c r="BJ28" s="446"/>
      <c r="BK28" s="446"/>
      <c r="BL28" s="446"/>
      <c r="BM28" s="447"/>
      <c r="BN28" s="448">
        <v>14238216</v>
      </c>
      <c r="BO28" s="449"/>
      <c r="BP28" s="449"/>
      <c r="BQ28" s="449"/>
      <c r="BR28" s="449"/>
      <c r="BS28" s="449"/>
      <c r="BT28" s="449"/>
      <c r="BU28" s="450"/>
      <c r="BV28" s="448">
        <v>13892449</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77"/>
      <c r="B29" s="398"/>
      <c r="C29" s="399"/>
      <c r="D29" s="400"/>
      <c r="E29" s="375" t="s">
        <v>184</v>
      </c>
      <c r="F29" s="376"/>
      <c r="G29" s="376"/>
      <c r="H29" s="376"/>
      <c r="I29" s="376"/>
      <c r="J29" s="376"/>
      <c r="K29" s="377"/>
      <c r="L29" s="372">
        <v>32</v>
      </c>
      <c r="M29" s="373"/>
      <c r="N29" s="373"/>
      <c r="O29" s="373"/>
      <c r="P29" s="374"/>
      <c r="Q29" s="372">
        <v>5910</v>
      </c>
      <c r="R29" s="373"/>
      <c r="S29" s="373"/>
      <c r="T29" s="373"/>
      <c r="U29" s="373"/>
      <c r="V29" s="374"/>
      <c r="W29" s="463"/>
      <c r="X29" s="464"/>
      <c r="Y29" s="465"/>
      <c r="Z29" s="375" t="s">
        <v>185</v>
      </c>
      <c r="AA29" s="376"/>
      <c r="AB29" s="376"/>
      <c r="AC29" s="376"/>
      <c r="AD29" s="376"/>
      <c r="AE29" s="376"/>
      <c r="AF29" s="376"/>
      <c r="AG29" s="377"/>
      <c r="AH29" s="372">
        <v>2000</v>
      </c>
      <c r="AI29" s="373"/>
      <c r="AJ29" s="373"/>
      <c r="AK29" s="373"/>
      <c r="AL29" s="374"/>
      <c r="AM29" s="372">
        <v>6139428</v>
      </c>
      <c r="AN29" s="373"/>
      <c r="AO29" s="373"/>
      <c r="AP29" s="373"/>
      <c r="AQ29" s="373"/>
      <c r="AR29" s="374"/>
      <c r="AS29" s="372">
        <v>3070</v>
      </c>
      <c r="AT29" s="373"/>
      <c r="AU29" s="373"/>
      <c r="AV29" s="373"/>
      <c r="AW29" s="373"/>
      <c r="AX29" s="432"/>
      <c r="AY29" s="439"/>
      <c r="AZ29" s="440"/>
      <c r="BA29" s="440"/>
      <c r="BB29" s="441"/>
      <c r="BC29" s="433" t="s">
        <v>186</v>
      </c>
      <c r="BD29" s="434"/>
      <c r="BE29" s="434"/>
      <c r="BF29" s="434"/>
      <c r="BG29" s="434"/>
      <c r="BH29" s="434"/>
      <c r="BI29" s="434"/>
      <c r="BJ29" s="434"/>
      <c r="BK29" s="434"/>
      <c r="BL29" s="434"/>
      <c r="BM29" s="435"/>
      <c r="BN29" s="419">
        <v>314489</v>
      </c>
      <c r="BO29" s="420"/>
      <c r="BP29" s="420"/>
      <c r="BQ29" s="420"/>
      <c r="BR29" s="420"/>
      <c r="BS29" s="420"/>
      <c r="BT29" s="420"/>
      <c r="BU29" s="421"/>
      <c r="BV29" s="419">
        <v>314173</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187</v>
      </c>
      <c r="X30" s="387"/>
      <c r="Y30" s="387"/>
      <c r="Z30" s="387"/>
      <c r="AA30" s="387"/>
      <c r="AB30" s="387"/>
      <c r="AC30" s="387"/>
      <c r="AD30" s="387"/>
      <c r="AE30" s="387"/>
      <c r="AF30" s="387"/>
      <c r="AG30" s="388"/>
      <c r="AH30" s="389">
        <v>102.1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32406240</v>
      </c>
      <c r="BO30" s="454"/>
      <c r="BP30" s="454"/>
      <c r="BQ30" s="454"/>
      <c r="BR30" s="454"/>
      <c r="BS30" s="454"/>
      <c r="BT30" s="454"/>
      <c r="BU30" s="455"/>
      <c r="BV30" s="453">
        <v>30592364</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8" t="s">
        <v>188</v>
      </c>
      <c r="D32" s="378"/>
      <c r="E32" s="378"/>
      <c r="F32" s="378"/>
      <c r="G32" s="378"/>
      <c r="H32" s="378"/>
      <c r="I32" s="378"/>
      <c r="J32" s="378"/>
      <c r="K32" s="378"/>
      <c r="L32" s="378"/>
      <c r="M32" s="378"/>
      <c r="N32" s="378"/>
      <c r="O32" s="378"/>
      <c r="P32" s="378"/>
      <c r="Q32" s="378"/>
      <c r="R32" s="378"/>
      <c r="S32" s="378"/>
      <c r="U32" s="379" t="s">
        <v>189</v>
      </c>
      <c r="V32" s="379"/>
      <c r="W32" s="379"/>
      <c r="X32" s="379"/>
      <c r="Y32" s="379"/>
      <c r="Z32" s="379"/>
      <c r="AA32" s="379"/>
      <c r="AB32" s="379"/>
      <c r="AC32" s="379"/>
      <c r="AD32" s="379"/>
      <c r="AE32" s="379"/>
      <c r="AF32" s="379"/>
      <c r="AG32" s="379"/>
      <c r="AH32" s="379"/>
      <c r="AI32" s="379"/>
      <c r="AJ32" s="379"/>
      <c r="AK32" s="379"/>
      <c r="AM32" s="379" t="s">
        <v>190</v>
      </c>
      <c r="AN32" s="379"/>
      <c r="AO32" s="379"/>
      <c r="AP32" s="379"/>
      <c r="AQ32" s="379"/>
      <c r="AR32" s="379"/>
      <c r="AS32" s="379"/>
      <c r="AT32" s="379"/>
      <c r="AU32" s="379"/>
      <c r="AV32" s="379"/>
      <c r="AW32" s="379"/>
      <c r="AX32" s="379"/>
      <c r="AY32" s="379"/>
      <c r="AZ32" s="379"/>
      <c r="BA32" s="379"/>
      <c r="BB32" s="379"/>
      <c r="BC32" s="379"/>
      <c r="BE32" s="379" t="s">
        <v>191</v>
      </c>
      <c r="BF32" s="379"/>
      <c r="BG32" s="379"/>
      <c r="BH32" s="379"/>
      <c r="BI32" s="379"/>
      <c r="BJ32" s="379"/>
      <c r="BK32" s="379"/>
      <c r="BL32" s="379"/>
      <c r="BM32" s="379"/>
      <c r="BN32" s="379"/>
      <c r="BO32" s="379"/>
      <c r="BP32" s="379"/>
      <c r="BQ32" s="379"/>
      <c r="BR32" s="379"/>
      <c r="BS32" s="379"/>
      <c r="BT32" s="379"/>
      <c r="BU32" s="379"/>
      <c r="BW32" s="379" t="s">
        <v>192</v>
      </c>
      <c r="BX32" s="379"/>
      <c r="BY32" s="379"/>
      <c r="BZ32" s="379"/>
      <c r="CA32" s="379"/>
      <c r="CB32" s="379"/>
      <c r="CC32" s="379"/>
      <c r="CD32" s="379"/>
      <c r="CE32" s="379"/>
      <c r="CF32" s="379"/>
      <c r="CG32" s="379"/>
      <c r="CH32" s="379"/>
      <c r="CI32" s="379"/>
      <c r="CJ32" s="379"/>
      <c r="CK32" s="379"/>
      <c r="CL32" s="379"/>
      <c r="CM32" s="379"/>
      <c r="CO32" s="379" t="s">
        <v>193</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2">
      <c r="A33" s="177"/>
      <c r="B33" s="201"/>
      <c r="C33" s="371" t="s">
        <v>194</v>
      </c>
      <c r="D33" s="371"/>
      <c r="E33" s="370" t="s">
        <v>195</v>
      </c>
      <c r="F33" s="370"/>
      <c r="G33" s="370"/>
      <c r="H33" s="370"/>
      <c r="I33" s="370"/>
      <c r="J33" s="370"/>
      <c r="K33" s="370"/>
      <c r="L33" s="370"/>
      <c r="M33" s="370"/>
      <c r="N33" s="370"/>
      <c r="O33" s="370"/>
      <c r="P33" s="370"/>
      <c r="Q33" s="370"/>
      <c r="R33" s="370"/>
      <c r="S33" s="370"/>
      <c r="T33" s="202"/>
      <c r="U33" s="371" t="s">
        <v>194</v>
      </c>
      <c r="V33" s="371"/>
      <c r="W33" s="370" t="s">
        <v>195</v>
      </c>
      <c r="X33" s="370"/>
      <c r="Y33" s="370"/>
      <c r="Z33" s="370"/>
      <c r="AA33" s="370"/>
      <c r="AB33" s="370"/>
      <c r="AC33" s="370"/>
      <c r="AD33" s="370"/>
      <c r="AE33" s="370"/>
      <c r="AF33" s="370"/>
      <c r="AG33" s="370"/>
      <c r="AH33" s="370"/>
      <c r="AI33" s="370"/>
      <c r="AJ33" s="370"/>
      <c r="AK33" s="370"/>
      <c r="AL33" s="202"/>
      <c r="AM33" s="371" t="s">
        <v>196</v>
      </c>
      <c r="AN33" s="371"/>
      <c r="AO33" s="370" t="s">
        <v>195</v>
      </c>
      <c r="AP33" s="370"/>
      <c r="AQ33" s="370"/>
      <c r="AR33" s="370"/>
      <c r="AS33" s="370"/>
      <c r="AT33" s="370"/>
      <c r="AU33" s="370"/>
      <c r="AV33" s="370"/>
      <c r="AW33" s="370"/>
      <c r="AX33" s="370"/>
      <c r="AY33" s="370"/>
      <c r="AZ33" s="370"/>
      <c r="BA33" s="370"/>
      <c r="BB33" s="370"/>
      <c r="BC33" s="370"/>
      <c r="BD33" s="203"/>
      <c r="BE33" s="370" t="s">
        <v>197</v>
      </c>
      <c r="BF33" s="370"/>
      <c r="BG33" s="370" t="s">
        <v>198</v>
      </c>
      <c r="BH33" s="370"/>
      <c r="BI33" s="370"/>
      <c r="BJ33" s="370"/>
      <c r="BK33" s="370"/>
      <c r="BL33" s="370"/>
      <c r="BM33" s="370"/>
      <c r="BN33" s="370"/>
      <c r="BO33" s="370"/>
      <c r="BP33" s="370"/>
      <c r="BQ33" s="370"/>
      <c r="BR33" s="370"/>
      <c r="BS33" s="370"/>
      <c r="BT33" s="370"/>
      <c r="BU33" s="370"/>
      <c r="BV33" s="203"/>
      <c r="BW33" s="371" t="s">
        <v>197</v>
      </c>
      <c r="BX33" s="371"/>
      <c r="BY33" s="370" t="s">
        <v>199</v>
      </c>
      <c r="BZ33" s="370"/>
      <c r="CA33" s="370"/>
      <c r="CB33" s="370"/>
      <c r="CC33" s="370"/>
      <c r="CD33" s="370"/>
      <c r="CE33" s="370"/>
      <c r="CF33" s="370"/>
      <c r="CG33" s="370"/>
      <c r="CH33" s="370"/>
      <c r="CI33" s="370"/>
      <c r="CJ33" s="370"/>
      <c r="CK33" s="370"/>
      <c r="CL33" s="370"/>
      <c r="CM33" s="370"/>
      <c r="CN33" s="202"/>
      <c r="CO33" s="371" t="s">
        <v>196</v>
      </c>
      <c r="CP33" s="371"/>
      <c r="CQ33" s="370" t="s">
        <v>200</v>
      </c>
      <c r="CR33" s="370"/>
      <c r="CS33" s="370"/>
      <c r="CT33" s="370"/>
      <c r="CU33" s="370"/>
      <c r="CV33" s="370"/>
      <c r="CW33" s="370"/>
      <c r="CX33" s="370"/>
      <c r="CY33" s="370"/>
      <c r="CZ33" s="370"/>
      <c r="DA33" s="370"/>
      <c r="DB33" s="370"/>
      <c r="DC33" s="370"/>
      <c r="DD33" s="370"/>
      <c r="DE33" s="370"/>
      <c r="DF33" s="202"/>
      <c r="DG33" s="369" t="s">
        <v>201</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77"/>
      <c r="BE34" s="367">
        <f>IF(BG34="","",MAX(C34:D43,U34:V43,AM34:AN43)+1)</f>
        <v>11</v>
      </c>
      <c r="BF34" s="367"/>
      <c r="BG34" s="368" t="str">
        <f>IF('各会計、関係団体の財政状況及び健全化判断比率'!B35="","",'各会計、関係団体の財政状況及び健全化判断比率'!B35)</f>
        <v>食肉センター食肉市場特別会計</v>
      </c>
      <c r="BH34" s="368"/>
      <c r="BI34" s="368"/>
      <c r="BJ34" s="368"/>
      <c r="BK34" s="368"/>
      <c r="BL34" s="368"/>
      <c r="BM34" s="368"/>
      <c r="BN34" s="368"/>
      <c r="BO34" s="368"/>
      <c r="BP34" s="368"/>
      <c r="BQ34" s="368"/>
      <c r="BR34" s="368"/>
      <c r="BS34" s="368"/>
      <c r="BT34" s="368"/>
      <c r="BU34" s="368"/>
      <c r="BV34" s="177"/>
      <c r="BW34" s="367">
        <f>IF(BY34="","",MAX(C34:D43,U34:V43,AM34:AN43,BE34:BF43)+1)</f>
        <v>13</v>
      </c>
      <c r="BX34" s="367"/>
      <c r="BY34" s="368" t="str">
        <f>IF('各会計、関係団体の財政状況及び健全化判断比率'!B68="","",'各会計、関係団体の財政状況及び健全化判断比率'!B68)</f>
        <v>四日市港管理組合（一般会計）</v>
      </c>
      <c r="BZ34" s="368"/>
      <c r="CA34" s="368"/>
      <c r="CB34" s="368"/>
      <c r="CC34" s="368"/>
      <c r="CD34" s="368"/>
      <c r="CE34" s="368"/>
      <c r="CF34" s="368"/>
      <c r="CG34" s="368"/>
      <c r="CH34" s="368"/>
      <c r="CI34" s="368"/>
      <c r="CJ34" s="368"/>
      <c r="CK34" s="368"/>
      <c r="CL34" s="368"/>
      <c r="CM34" s="368"/>
      <c r="CN34" s="177"/>
      <c r="CO34" s="367">
        <f>IF(CQ34="","",MAX(C34:D43,U34:V43,AM34:AN43,BE34:BF43,BW34:BX43)+1)</f>
        <v>23</v>
      </c>
      <c r="CP34" s="367"/>
      <c r="CQ34" s="368" t="str">
        <f>IF('各会計、関係団体の財政状況及び健全化判断比率'!BS7="","",'各会計、関係団体の財政状況及び健全化判断比率'!BS7)</f>
        <v>四日市市生活環境公社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2">
      <c r="A35" s="177"/>
      <c r="B35" s="201"/>
      <c r="C35" s="367">
        <f>IF(E35="","",C34+1)</f>
        <v>2</v>
      </c>
      <c r="D35" s="367"/>
      <c r="E35" s="368" t="str">
        <f>IF('各会計、関係団体の財政状況及び健全化判断比率'!B8="","",'各会計、関係団体の財政状況及び健全化判断比率'!B8)</f>
        <v>土地区画整理事業特別会計</v>
      </c>
      <c r="F35" s="368"/>
      <c r="G35" s="368"/>
      <c r="H35" s="368"/>
      <c r="I35" s="368"/>
      <c r="J35" s="368"/>
      <c r="K35" s="368"/>
      <c r="L35" s="368"/>
      <c r="M35" s="368"/>
      <c r="N35" s="368"/>
      <c r="O35" s="368"/>
      <c r="P35" s="368"/>
      <c r="Q35" s="368"/>
      <c r="R35" s="368"/>
      <c r="S35" s="368"/>
      <c r="T35" s="177"/>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77"/>
      <c r="AM35" s="367">
        <f t="shared" ref="AM35:AM43" si="0">IF(AO35="","",AM34+1)</f>
        <v>9</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77"/>
      <c r="BE35" s="367">
        <f t="shared" ref="BE35:BE43" si="1">IF(BG35="","",BE34+1)</f>
        <v>12</v>
      </c>
      <c r="BF35" s="367"/>
      <c r="BG35" s="368" t="str">
        <f>IF('各会計、関係団体の財政状況及び健全化判断比率'!B36="","",'各会計、関係団体の財政状況及び健全化判断比率'!B36)</f>
        <v>農業集落排水事業特別会計</v>
      </c>
      <c r="BH35" s="368"/>
      <c r="BI35" s="368"/>
      <c r="BJ35" s="368"/>
      <c r="BK35" s="368"/>
      <c r="BL35" s="368"/>
      <c r="BM35" s="368"/>
      <c r="BN35" s="368"/>
      <c r="BO35" s="368"/>
      <c r="BP35" s="368"/>
      <c r="BQ35" s="368"/>
      <c r="BR35" s="368"/>
      <c r="BS35" s="368"/>
      <c r="BT35" s="368"/>
      <c r="BU35" s="368"/>
      <c r="BV35" s="177"/>
      <c r="BW35" s="367">
        <f t="shared" ref="BW35:BW43" si="2">IF(BY35="","",BW34+1)</f>
        <v>14</v>
      </c>
      <c r="BX35" s="367"/>
      <c r="BY35" s="368" t="str">
        <f>IF('各会計、関係団体の財政状況及び健全化判断比率'!B69="","",'各会計、関係団体の財政状況及び健全化判断比率'!B69)</f>
        <v>　〃（港湾整備事業特別会計）</v>
      </c>
      <c r="BZ35" s="368"/>
      <c r="CA35" s="368"/>
      <c r="CB35" s="368"/>
      <c r="CC35" s="368"/>
      <c r="CD35" s="368"/>
      <c r="CE35" s="368"/>
      <c r="CF35" s="368"/>
      <c r="CG35" s="368"/>
      <c r="CH35" s="368"/>
      <c r="CI35" s="368"/>
      <c r="CJ35" s="368"/>
      <c r="CK35" s="368"/>
      <c r="CL35" s="368"/>
      <c r="CM35" s="368"/>
      <c r="CN35" s="177"/>
      <c r="CO35" s="367">
        <f t="shared" ref="CO35:CO43" si="3">IF(CQ35="","",CO34+1)</f>
        <v>24</v>
      </c>
      <c r="CP35" s="367"/>
      <c r="CQ35" s="368" t="str">
        <f>IF('各会計、関係団体の財政状況及び健全化判断比率'!BS8="","",'各会計、関係団体の財政状況及び健全化判断比率'!BS8)</f>
        <v>ディア四日市</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2">
      <c r="A36" s="177"/>
      <c r="B36" s="201"/>
      <c r="C36" s="367">
        <f>IF(E36="","",C35+1)</f>
        <v>3</v>
      </c>
      <c r="D36" s="367"/>
      <c r="E36" s="368" t="str">
        <f>IF('各会計、関係団体の財政状況及び健全化判断比率'!B9="","",'各会計、関係団体の財政状況及び健全化判断比率'!B9)</f>
        <v>都市下水路想定特別会計</v>
      </c>
      <c r="F36" s="368"/>
      <c r="G36" s="368"/>
      <c r="H36" s="368"/>
      <c r="I36" s="368"/>
      <c r="J36" s="368"/>
      <c r="K36" s="368"/>
      <c r="L36" s="368"/>
      <c r="M36" s="368"/>
      <c r="N36" s="368"/>
      <c r="O36" s="368"/>
      <c r="P36" s="368"/>
      <c r="Q36" s="368"/>
      <c r="R36" s="368"/>
      <c r="S36" s="368"/>
      <c r="T36" s="177"/>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f t="shared" si="0"/>
        <v>10</v>
      </c>
      <c r="AN36" s="367"/>
      <c r="AO36" s="368" t="str">
        <f>IF('各会計、関係団体の財政状況及び健全化判断比率'!B34="","",'各会計、関係団体の財政状況及び健全化判断比率'!B34)</f>
        <v>病院事業会計</v>
      </c>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15</v>
      </c>
      <c r="BX36" s="367"/>
      <c r="BY36" s="368" t="str">
        <f>IF('各会計、関係団体の財政状況及び健全化判断比率'!B70="","",'各会計、関係団体の財政状況及び健全化判断比率'!B70)</f>
        <v>朝明広域衛生組合</v>
      </c>
      <c r="BZ36" s="368"/>
      <c r="CA36" s="368"/>
      <c r="CB36" s="368"/>
      <c r="CC36" s="368"/>
      <c r="CD36" s="368"/>
      <c r="CE36" s="368"/>
      <c r="CF36" s="368"/>
      <c r="CG36" s="368"/>
      <c r="CH36" s="368"/>
      <c r="CI36" s="368"/>
      <c r="CJ36" s="368"/>
      <c r="CK36" s="368"/>
      <c r="CL36" s="368"/>
      <c r="CM36" s="368"/>
      <c r="CN36" s="177"/>
      <c r="CO36" s="367">
        <f t="shared" si="3"/>
        <v>25</v>
      </c>
      <c r="CP36" s="367"/>
      <c r="CQ36" s="368" t="str">
        <f>IF('各会計、関係団体の財政状況及び健全化判断比率'!BS9="","",'各会計、関係団体の財政状況及び健全化判断比率'!BS9)</f>
        <v>四日市市文化まちづくり財団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f t="shared" si="4"/>
        <v>7</v>
      </c>
      <c r="V37" s="367"/>
      <c r="W37" s="368" t="str">
        <f>IF('各会計、関係団体の財政状況及び健全化判断比率'!B31="","",'各会計、関係団体の財政状況及び健全化判断比率'!B31)</f>
        <v>競輪事業特別会計</v>
      </c>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16</v>
      </c>
      <c r="BX37" s="367"/>
      <c r="BY37" s="368" t="str">
        <f>IF('各会計、関係団体の財政状況及び健全化判断比率'!B71="","",'各会計、関係団体の財政状況及び健全化判断比率'!B71)</f>
        <v>三重県市町総合事務組合（一般会計）</v>
      </c>
      <c r="BZ37" s="368"/>
      <c r="CA37" s="368"/>
      <c r="CB37" s="368"/>
      <c r="CC37" s="368"/>
      <c r="CD37" s="368"/>
      <c r="CE37" s="368"/>
      <c r="CF37" s="368"/>
      <c r="CG37" s="368"/>
      <c r="CH37" s="368"/>
      <c r="CI37" s="368"/>
      <c r="CJ37" s="368"/>
      <c r="CK37" s="368"/>
      <c r="CL37" s="368"/>
      <c r="CM37" s="368"/>
      <c r="CN37" s="177"/>
      <c r="CO37" s="367">
        <f t="shared" si="3"/>
        <v>26</v>
      </c>
      <c r="CP37" s="367"/>
      <c r="CQ37" s="368" t="str">
        <f>IF('各会計、関係団体の財政状況及び健全化判断比率'!BS10="","",'各会計、関係団体の財政状況及び健全化判断比率'!BS10)</f>
        <v>四日市あすなろう鉄道</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17</v>
      </c>
      <c r="BX38" s="367"/>
      <c r="BY38" s="368" t="str">
        <f>IF('各会計、関係団体の財政状況及び健全化判断比率'!B72="","",'各会計、関係団体の財政状況及び健全化判断比率'!B72)</f>
        <v>　〃（退職手当特別会計）</v>
      </c>
      <c r="BZ38" s="368"/>
      <c r="CA38" s="368"/>
      <c r="CB38" s="368"/>
      <c r="CC38" s="368"/>
      <c r="CD38" s="368"/>
      <c r="CE38" s="368"/>
      <c r="CF38" s="368"/>
      <c r="CG38" s="368"/>
      <c r="CH38" s="368"/>
      <c r="CI38" s="368"/>
      <c r="CJ38" s="368"/>
      <c r="CK38" s="368"/>
      <c r="CL38" s="368"/>
      <c r="CM38" s="368"/>
      <c r="CN38" s="177"/>
      <c r="CO38" s="367">
        <f t="shared" si="3"/>
        <v>27</v>
      </c>
      <c r="CP38" s="367"/>
      <c r="CQ38" s="368" t="str">
        <f>IF('各会計、関係団体の財政状況及び健全化判断比率'!BS11="","",'各会計、関係団体の財政状況及び健全化判断比率'!BS11)</f>
        <v>三重県四日市畜産公社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18</v>
      </c>
      <c r="BX39" s="367"/>
      <c r="BY39" s="368" t="str">
        <f>IF('各会計、関係団体の財政状況及び健全化判断比率'!B73="","",'各会計、関係団体の財政状況及び健全化判断比率'!B73)</f>
        <v>　〃（デジタル地図特別会計）</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19</v>
      </c>
      <c r="BX40" s="367"/>
      <c r="BY40" s="368" t="str">
        <f>IF('各会計、関係団体の財政状況及び健全化判断比率'!B74="","",'各会計、関係団体の財政状況及び健全化判断比率'!B74)</f>
        <v>　〃（共同研修特別会計）</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f t="shared" si="2"/>
        <v>20</v>
      </c>
      <c r="BX41" s="367"/>
      <c r="BY41" s="368" t="str">
        <f>IF('各会計、関係団体の財政状況及び健全化判断比率'!B75="","",'各会計、関係団体の財政状況及び健全化判断比率'!B75)</f>
        <v>　〃（物品特別会計）</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f t="shared" si="2"/>
        <v>21</v>
      </c>
      <c r="BX42" s="367"/>
      <c r="BY42" s="368" t="str">
        <f>IF('各会計、関係団体の財政状況及び健全化判断比率'!B76="","",'各会計、関係団体の財政状況及び健全化判断比率'!B76)</f>
        <v>　〃（消防救急無線特別会計）</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f t="shared" si="2"/>
        <v>22</v>
      </c>
      <c r="BX43" s="367"/>
      <c r="BY43" s="368" t="str">
        <f>IF('各会計、関係団体の財政状況及び健全化判断比率'!B77="","",'各会計、関係団体の財政状況及び健全化判断比率'!B77)</f>
        <v>　〃（公平委員会特別会計）</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202</v>
      </c>
      <c r="E46" s="364" t="s">
        <v>203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208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209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FTKPleEU0zPG9n7y0hfCiJ5FZ27Jo/6JD1xSFG3Sj7JmUD5YLlEFOu76+qIFoeFjwK4HS3rRqcrQnSxv9OLXvA==" saltValue="2L0Ny0mXHz9P9dukkvYZs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563</v>
      </c>
      <c r="D34" s="1151"/>
      <c r="E34" s="1152"/>
      <c r="F34" s="32" t="s">
        <v>516</v>
      </c>
      <c r="G34" s="33" t="s">
        <v>516</v>
      </c>
      <c r="H34" s="33" t="s">
        <v>516</v>
      </c>
      <c r="I34" s="33" t="s">
        <v>516</v>
      </c>
      <c r="J34" s="34" t="s">
        <v>564</v>
      </c>
      <c r="K34" s="22"/>
      <c r="L34" s="22"/>
      <c r="M34" s="22"/>
      <c r="N34" s="22"/>
      <c r="O34" s="22"/>
      <c r="P34" s="22"/>
    </row>
    <row r="35" spans="1:16" ht="39" customHeight="1" x14ac:dyDescent="0.2">
      <c r="A35" s="22"/>
      <c r="B35" s="35"/>
      <c r="C35" s="1145" t="s">
        <v>565</v>
      </c>
      <c r="D35" s="1146"/>
      <c r="E35" s="1147"/>
      <c r="F35" s="36">
        <v>15.51</v>
      </c>
      <c r="G35" s="37">
        <v>13</v>
      </c>
      <c r="H35" s="37">
        <v>14.01</v>
      </c>
      <c r="I35" s="37">
        <v>14.26</v>
      </c>
      <c r="J35" s="38">
        <v>14.43</v>
      </c>
      <c r="K35" s="22"/>
      <c r="L35" s="22"/>
      <c r="M35" s="22"/>
      <c r="N35" s="22"/>
      <c r="O35" s="22"/>
      <c r="P35" s="22"/>
    </row>
    <row r="36" spans="1:16" ht="39" customHeight="1" x14ac:dyDescent="0.2">
      <c r="A36" s="22"/>
      <c r="B36" s="35"/>
      <c r="C36" s="1145" t="s">
        <v>566</v>
      </c>
      <c r="D36" s="1146"/>
      <c r="E36" s="1147"/>
      <c r="F36" s="36">
        <v>3.13</v>
      </c>
      <c r="G36" s="37">
        <v>2.96</v>
      </c>
      <c r="H36" s="37">
        <v>5.59</v>
      </c>
      <c r="I36" s="37">
        <v>10.96</v>
      </c>
      <c r="J36" s="38">
        <v>6.09</v>
      </c>
      <c r="K36" s="22"/>
      <c r="L36" s="22"/>
      <c r="M36" s="22"/>
      <c r="N36" s="22"/>
      <c r="O36" s="22"/>
      <c r="P36" s="22"/>
    </row>
    <row r="37" spans="1:16" ht="39" customHeight="1" x14ac:dyDescent="0.2">
      <c r="A37" s="22"/>
      <c r="B37" s="35"/>
      <c r="C37" s="1145" t="s">
        <v>567</v>
      </c>
      <c r="D37" s="1146"/>
      <c r="E37" s="1147"/>
      <c r="F37" s="36">
        <v>4.3899999999999997</v>
      </c>
      <c r="G37" s="37">
        <v>3.38</v>
      </c>
      <c r="H37" s="37">
        <v>3.43</v>
      </c>
      <c r="I37" s="37">
        <v>3.28</v>
      </c>
      <c r="J37" s="38">
        <v>4.04</v>
      </c>
      <c r="K37" s="22"/>
      <c r="L37" s="22"/>
      <c r="M37" s="22"/>
      <c r="N37" s="22"/>
      <c r="O37" s="22"/>
      <c r="P37" s="22"/>
    </row>
    <row r="38" spans="1:16" ht="39" customHeight="1" x14ac:dyDescent="0.2">
      <c r="A38" s="22"/>
      <c r="B38" s="35"/>
      <c r="C38" s="1145" t="s">
        <v>568</v>
      </c>
      <c r="D38" s="1146"/>
      <c r="E38" s="1147"/>
      <c r="F38" s="36">
        <v>6.04</v>
      </c>
      <c r="G38" s="37">
        <v>5.17</v>
      </c>
      <c r="H38" s="37">
        <v>5.43</v>
      </c>
      <c r="I38" s="37">
        <v>3.89</v>
      </c>
      <c r="J38" s="38">
        <v>3.59</v>
      </c>
      <c r="K38" s="22"/>
      <c r="L38" s="22"/>
      <c r="M38" s="22"/>
      <c r="N38" s="22"/>
      <c r="O38" s="22"/>
      <c r="P38" s="22"/>
    </row>
    <row r="39" spans="1:16" ht="39" customHeight="1" x14ac:dyDescent="0.2">
      <c r="A39" s="22"/>
      <c r="B39" s="35"/>
      <c r="C39" s="1145" t="s">
        <v>569</v>
      </c>
      <c r="D39" s="1146"/>
      <c r="E39" s="1147"/>
      <c r="F39" s="36">
        <v>1.43</v>
      </c>
      <c r="G39" s="37">
        <v>1.34</v>
      </c>
      <c r="H39" s="37">
        <v>1.94</v>
      </c>
      <c r="I39" s="37">
        <v>2.14</v>
      </c>
      <c r="J39" s="38">
        <v>2</v>
      </c>
      <c r="K39" s="22"/>
      <c r="L39" s="22"/>
      <c r="M39" s="22"/>
      <c r="N39" s="22"/>
      <c r="O39" s="22"/>
      <c r="P39" s="22"/>
    </row>
    <row r="40" spans="1:16" ht="39" customHeight="1" x14ac:dyDescent="0.2">
      <c r="A40" s="22"/>
      <c r="B40" s="35"/>
      <c r="C40" s="1145" t="s">
        <v>570</v>
      </c>
      <c r="D40" s="1146"/>
      <c r="E40" s="1147"/>
      <c r="F40" s="36">
        <v>1.9</v>
      </c>
      <c r="G40" s="37">
        <v>1.26</v>
      </c>
      <c r="H40" s="37">
        <v>1.41</v>
      </c>
      <c r="I40" s="37">
        <v>1.1399999999999999</v>
      </c>
      <c r="J40" s="38">
        <v>1.6</v>
      </c>
      <c r="K40" s="22"/>
      <c r="L40" s="22"/>
      <c r="M40" s="22"/>
      <c r="N40" s="22"/>
      <c r="O40" s="22"/>
      <c r="P40" s="22"/>
    </row>
    <row r="41" spans="1:16" ht="39" customHeight="1" x14ac:dyDescent="0.2">
      <c r="A41" s="22"/>
      <c r="B41" s="35"/>
      <c r="C41" s="1145" t="s">
        <v>571</v>
      </c>
      <c r="D41" s="1146"/>
      <c r="E41" s="1147"/>
      <c r="F41" s="36">
        <v>0.19</v>
      </c>
      <c r="G41" s="37">
        <v>0.19</v>
      </c>
      <c r="H41" s="37">
        <v>0.37</v>
      </c>
      <c r="I41" s="37">
        <v>0.56000000000000005</v>
      </c>
      <c r="J41" s="38">
        <v>0.52</v>
      </c>
      <c r="K41" s="22"/>
      <c r="L41" s="22"/>
      <c r="M41" s="22"/>
      <c r="N41" s="22"/>
      <c r="O41" s="22"/>
      <c r="P41" s="22"/>
    </row>
    <row r="42" spans="1:16" ht="39" customHeight="1" x14ac:dyDescent="0.2">
      <c r="A42" s="22"/>
      <c r="B42" s="39"/>
      <c r="C42" s="1145" t="s">
        <v>572</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573</v>
      </c>
      <c r="D43" s="1149"/>
      <c r="E43" s="1150"/>
      <c r="F43" s="41">
        <v>0.26</v>
      </c>
      <c r="G43" s="42">
        <v>0.09</v>
      </c>
      <c r="H43" s="42">
        <v>0.12</v>
      </c>
      <c r="I43" s="42">
        <v>0.12</v>
      </c>
      <c r="J43" s="43">
        <v>0.16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9q6tTM2vfWun3qnkesb55ZdvSKE7CgTPWG328FzKqD8FmTrydiiN9JwvcUumqgU5D6a2METrTpdjd8E7TBrKDw==" saltValue="1IIe9UVR1vdd6lSQsWTQ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7945</v>
      </c>
      <c r="L45" s="60">
        <v>7452</v>
      </c>
      <c r="M45" s="60">
        <v>6808</v>
      </c>
      <c r="N45" s="60">
        <v>6452</v>
      </c>
      <c r="O45" s="61">
        <v>6123</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2">
      <c r="A48" s="48"/>
      <c r="B48" s="1178"/>
      <c r="C48" s="1179"/>
      <c r="D48" s="62"/>
      <c r="E48" s="1155" t="s">
        <v>14</v>
      </c>
      <c r="F48" s="1155"/>
      <c r="G48" s="1155"/>
      <c r="H48" s="1155"/>
      <c r="I48" s="1155"/>
      <c r="J48" s="1156"/>
      <c r="K48" s="63">
        <v>5197</v>
      </c>
      <c r="L48" s="64">
        <v>4710</v>
      </c>
      <c r="M48" s="64">
        <v>4508</v>
      </c>
      <c r="N48" s="64">
        <v>4282</v>
      </c>
      <c r="O48" s="65">
        <v>4335</v>
      </c>
      <c r="P48" s="48"/>
      <c r="Q48" s="48"/>
      <c r="R48" s="48"/>
      <c r="S48" s="48"/>
      <c r="T48" s="48"/>
      <c r="U48" s="48"/>
    </row>
    <row r="49" spans="1:21" ht="30.75" customHeight="1" x14ac:dyDescent="0.2">
      <c r="A49" s="48"/>
      <c r="B49" s="1178"/>
      <c r="C49" s="1179"/>
      <c r="D49" s="62"/>
      <c r="E49" s="1155" t="s">
        <v>15</v>
      </c>
      <c r="F49" s="1155"/>
      <c r="G49" s="1155"/>
      <c r="H49" s="1155"/>
      <c r="I49" s="1155"/>
      <c r="J49" s="1156"/>
      <c r="K49" s="63">
        <v>783</v>
      </c>
      <c r="L49" s="64">
        <v>803</v>
      </c>
      <c r="M49" s="64">
        <v>813</v>
      </c>
      <c r="N49" s="64">
        <v>824</v>
      </c>
      <c r="O49" s="65">
        <v>821</v>
      </c>
      <c r="P49" s="48"/>
      <c r="Q49" s="48"/>
      <c r="R49" s="48"/>
      <c r="S49" s="48"/>
      <c r="T49" s="48"/>
      <c r="U49" s="48"/>
    </row>
    <row r="50" spans="1:21" ht="30.75" customHeight="1" x14ac:dyDescent="0.2">
      <c r="A50" s="48"/>
      <c r="B50" s="1178"/>
      <c r="C50" s="1179"/>
      <c r="D50" s="62"/>
      <c r="E50" s="1155" t="s">
        <v>16</v>
      </c>
      <c r="F50" s="1155"/>
      <c r="G50" s="1155"/>
      <c r="H50" s="1155"/>
      <c r="I50" s="1155"/>
      <c r="J50" s="1156"/>
      <c r="K50" s="63">
        <v>353</v>
      </c>
      <c r="L50" s="64">
        <v>212</v>
      </c>
      <c r="M50" s="64">
        <v>287</v>
      </c>
      <c r="N50" s="64">
        <v>285</v>
      </c>
      <c r="O50" s="65">
        <v>2234</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11825</v>
      </c>
      <c r="L52" s="64">
        <v>11598</v>
      </c>
      <c r="M52" s="64">
        <v>11015</v>
      </c>
      <c r="N52" s="64">
        <v>10492</v>
      </c>
      <c r="O52" s="65">
        <v>10275</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2453</v>
      </c>
      <c r="L53" s="69">
        <v>1579</v>
      </c>
      <c r="M53" s="69">
        <v>1401</v>
      </c>
      <c r="N53" s="69">
        <v>1351</v>
      </c>
      <c r="O53" s="70">
        <v>3238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9rU2HGLzZs6LJCp+yNAzEO56SqRaKD9w28rxUyTo/5Pad0eOWhL9q+FNMd/Nj1E1d+puxCUZYmIss/0RD+Xow==" saltValue="EO2+xjPbp5Zm8oZo85hHo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557</v>
      </c>
      <c r="J40" s="103" t="s">
        <v>558</v>
      </c>
      <c r="K40" s="103" t="s">
        <v>559</v>
      </c>
      <c r="L40" s="103" t="s">
        <v>560</v>
      </c>
      <c r="M40" s="104" t="s">
        <v>561</v>
      </c>
    </row>
    <row r="41" spans="2:13" ht="27.75" customHeight="1" x14ac:dyDescent="0.2">
      <c r="B41" s="1196" t="s">
        <v>31</v>
      </c>
      <c r="C41" s="1197"/>
      <c r="D41" s="105"/>
      <c r="E41" s="1198" t="s">
        <v>32</v>
      </c>
      <c r="F41" s="1198"/>
      <c r="G41" s="1198"/>
      <c r="H41" s="1199"/>
      <c r="I41" s="351">
        <v>56837</v>
      </c>
      <c r="J41" s="352">
        <v>53591</v>
      </c>
      <c r="K41" s="352">
        <v>48947</v>
      </c>
      <c r="L41" s="352">
        <v>43632</v>
      </c>
      <c r="M41" s="353">
        <v>39165</v>
      </c>
    </row>
    <row r="42" spans="2:13" ht="27.75" customHeight="1" x14ac:dyDescent="0.2">
      <c r="B42" s="1186"/>
      <c r="C42" s="1187"/>
      <c r="D42" s="106"/>
      <c r="E42" s="1190" t="s">
        <v>33</v>
      </c>
      <c r="F42" s="1190"/>
      <c r="G42" s="1190"/>
      <c r="H42" s="1191"/>
      <c r="I42" s="354">
        <v>1449</v>
      </c>
      <c r="J42" s="355">
        <v>2510</v>
      </c>
      <c r="K42" s="355">
        <v>2237</v>
      </c>
      <c r="L42" s="355">
        <v>1953</v>
      </c>
      <c r="M42" s="356">
        <v>10808</v>
      </c>
    </row>
    <row r="43" spans="2:13" ht="27.75" customHeight="1" x14ac:dyDescent="0.2">
      <c r="B43" s="1186"/>
      <c r="C43" s="1187"/>
      <c r="D43" s="106"/>
      <c r="E43" s="1190" t="s">
        <v>34</v>
      </c>
      <c r="F43" s="1190"/>
      <c r="G43" s="1190"/>
      <c r="H43" s="1191"/>
      <c r="I43" s="354">
        <v>65714</v>
      </c>
      <c r="J43" s="355">
        <v>58514</v>
      </c>
      <c r="K43" s="355">
        <v>51344</v>
      </c>
      <c r="L43" s="355">
        <v>48669</v>
      </c>
      <c r="M43" s="356">
        <v>48669</v>
      </c>
    </row>
    <row r="44" spans="2:13" ht="27.75" customHeight="1" x14ac:dyDescent="0.2">
      <c r="B44" s="1186"/>
      <c r="C44" s="1187"/>
      <c r="D44" s="106"/>
      <c r="E44" s="1190" t="s">
        <v>35</v>
      </c>
      <c r="F44" s="1190"/>
      <c r="G44" s="1190"/>
      <c r="H44" s="1191"/>
      <c r="I44" s="354">
        <v>8280</v>
      </c>
      <c r="J44" s="355">
        <v>7984</v>
      </c>
      <c r="K44" s="355">
        <v>7731</v>
      </c>
      <c r="L44" s="355">
        <v>7756</v>
      </c>
      <c r="M44" s="356">
        <v>7781</v>
      </c>
    </row>
    <row r="45" spans="2:13" ht="27.75" customHeight="1" x14ac:dyDescent="0.2">
      <c r="B45" s="1186"/>
      <c r="C45" s="1187"/>
      <c r="D45" s="106"/>
      <c r="E45" s="1190" t="s">
        <v>36</v>
      </c>
      <c r="F45" s="1190"/>
      <c r="G45" s="1190"/>
      <c r="H45" s="1191"/>
      <c r="I45" s="354">
        <v>13707</v>
      </c>
      <c r="J45" s="355">
        <v>13361</v>
      </c>
      <c r="K45" s="355">
        <v>13445</v>
      </c>
      <c r="L45" s="355">
        <v>13355</v>
      </c>
      <c r="M45" s="356">
        <v>13407</v>
      </c>
    </row>
    <row r="46" spans="2:13" ht="27.75" customHeight="1" x14ac:dyDescent="0.2">
      <c r="B46" s="1186"/>
      <c r="C46" s="1187"/>
      <c r="D46" s="107"/>
      <c r="E46" s="1190" t="s">
        <v>37</v>
      </c>
      <c r="F46" s="1190"/>
      <c r="G46" s="1190"/>
      <c r="H46" s="1191"/>
      <c r="I46" s="354">
        <v>6</v>
      </c>
      <c r="J46" s="355" t="s">
        <v>516</v>
      </c>
      <c r="K46" s="355" t="s">
        <v>516</v>
      </c>
      <c r="L46" s="355">
        <v>2</v>
      </c>
      <c r="M46" s="356" t="s">
        <v>516</v>
      </c>
    </row>
    <row r="47" spans="2:13" ht="27.75" customHeight="1" x14ac:dyDescent="0.2">
      <c r="B47" s="1186"/>
      <c r="C47" s="1187"/>
      <c r="D47" s="108"/>
      <c r="E47" s="1200" t="s">
        <v>38</v>
      </c>
      <c r="F47" s="1201"/>
      <c r="G47" s="1201"/>
      <c r="H47" s="1202"/>
      <c r="I47" s="354" t="s">
        <v>516</v>
      </c>
      <c r="J47" s="355" t="s">
        <v>516</v>
      </c>
      <c r="K47" s="355" t="s">
        <v>516</v>
      </c>
      <c r="L47" s="355" t="s">
        <v>516</v>
      </c>
      <c r="M47" s="356" t="s">
        <v>516</v>
      </c>
    </row>
    <row r="48" spans="2:13" ht="27.75" customHeight="1" x14ac:dyDescent="0.2">
      <c r="B48" s="1186"/>
      <c r="C48" s="1187"/>
      <c r="D48" s="106"/>
      <c r="E48" s="1190" t="s">
        <v>39</v>
      </c>
      <c r="F48" s="1190"/>
      <c r="G48" s="1190"/>
      <c r="H48" s="1191"/>
      <c r="I48" s="354" t="s">
        <v>516</v>
      </c>
      <c r="J48" s="355" t="s">
        <v>516</v>
      </c>
      <c r="K48" s="355" t="s">
        <v>516</v>
      </c>
      <c r="L48" s="355" t="s">
        <v>516</v>
      </c>
      <c r="M48" s="356" t="s">
        <v>516</v>
      </c>
    </row>
    <row r="49" spans="2:13" ht="27.75" customHeight="1" x14ac:dyDescent="0.2">
      <c r="B49" s="1188"/>
      <c r="C49" s="1189"/>
      <c r="D49" s="106"/>
      <c r="E49" s="1190" t="s">
        <v>40</v>
      </c>
      <c r="F49" s="1190"/>
      <c r="G49" s="1190"/>
      <c r="H49" s="1191"/>
      <c r="I49" s="354" t="s">
        <v>516</v>
      </c>
      <c r="J49" s="355" t="s">
        <v>516</v>
      </c>
      <c r="K49" s="355" t="s">
        <v>516</v>
      </c>
      <c r="L49" s="355" t="s">
        <v>516</v>
      </c>
      <c r="M49" s="356" t="s">
        <v>516</v>
      </c>
    </row>
    <row r="50" spans="2:13" ht="27.75" customHeight="1" x14ac:dyDescent="0.2">
      <c r="B50" s="1184" t="s">
        <v>41</v>
      </c>
      <c r="C50" s="1185"/>
      <c r="D50" s="109"/>
      <c r="E50" s="1190" t="s">
        <v>42</v>
      </c>
      <c r="F50" s="1190"/>
      <c r="G50" s="1190"/>
      <c r="H50" s="1191"/>
      <c r="I50" s="354">
        <v>46778</v>
      </c>
      <c r="J50" s="355">
        <v>49244</v>
      </c>
      <c r="K50" s="355">
        <v>48143</v>
      </c>
      <c r="L50" s="355">
        <v>46962</v>
      </c>
      <c r="M50" s="356">
        <v>47617</v>
      </c>
    </row>
    <row r="51" spans="2:13" ht="27.75" customHeight="1" x14ac:dyDescent="0.2">
      <c r="B51" s="1186"/>
      <c r="C51" s="1187"/>
      <c r="D51" s="106"/>
      <c r="E51" s="1190" t="s">
        <v>43</v>
      </c>
      <c r="F51" s="1190"/>
      <c r="G51" s="1190"/>
      <c r="H51" s="1191"/>
      <c r="I51" s="354">
        <v>17655</v>
      </c>
      <c r="J51" s="355">
        <v>16201</v>
      </c>
      <c r="K51" s="355">
        <v>14760</v>
      </c>
      <c r="L51" s="355">
        <v>14494</v>
      </c>
      <c r="M51" s="356">
        <v>15846</v>
      </c>
    </row>
    <row r="52" spans="2:13" ht="27.75" customHeight="1" x14ac:dyDescent="0.2">
      <c r="B52" s="1188"/>
      <c r="C52" s="1189"/>
      <c r="D52" s="106"/>
      <c r="E52" s="1190" t="s">
        <v>44</v>
      </c>
      <c r="F52" s="1190"/>
      <c r="G52" s="1190"/>
      <c r="H52" s="1191"/>
      <c r="I52" s="354">
        <v>85075</v>
      </c>
      <c r="J52" s="355">
        <v>79629</v>
      </c>
      <c r="K52" s="355">
        <v>74326</v>
      </c>
      <c r="L52" s="355">
        <v>68559</v>
      </c>
      <c r="M52" s="356">
        <v>63427</v>
      </c>
    </row>
    <row r="53" spans="2:13" ht="27.75" customHeight="1" thickBot="1" x14ac:dyDescent="0.25">
      <c r="B53" s="1192" t="s">
        <v>45</v>
      </c>
      <c r="C53" s="1193"/>
      <c r="D53" s="110"/>
      <c r="E53" s="1194" t="s">
        <v>46</v>
      </c>
      <c r="F53" s="1194"/>
      <c r="G53" s="1194"/>
      <c r="H53" s="1195"/>
      <c r="I53" s="357">
        <v>-3514</v>
      </c>
      <c r="J53" s="358">
        <v>-9113</v>
      </c>
      <c r="K53" s="358">
        <v>-13526</v>
      </c>
      <c r="L53" s="358">
        <v>-14648</v>
      </c>
      <c r="M53" s="359">
        <v>-7059</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69BcsxOntn8X5fzLLCDkriLJTI4svTXgGzHoNzu7kP0/BKoJq4Gz0YlDPa2R1T9/ti7uFrfJl60D35G8ekYQfg==" saltValue="Rr0kDYGIVZXVFwTr5TOX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559</v>
      </c>
      <c r="G54" s="119" t="s">
        <v>560</v>
      </c>
      <c r="H54" s="120" t="s">
        <v>561</v>
      </c>
    </row>
    <row r="55" spans="2:8" ht="52.5" customHeight="1" x14ac:dyDescent="0.2">
      <c r="B55" s="121"/>
      <c r="C55" s="1211" t="s">
        <v>49</v>
      </c>
      <c r="D55" s="1211"/>
      <c r="E55" s="1212"/>
      <c r="F55" s="122">
        <v>14875</v>
      </c>
      <c r="G55" s="122">
        <v>13892</v>
      </c>
      <c r="H55" s="123">
        <v>14238</v>
      </c>
    </row>
    <row r="56" spans="2:8" ht="52.5" customHeight="1" x14ac:dyDescent="0.2">
      <c r="B56" s="124"/>
      <c r="C56" s="1213" t="s">
        <v>50</v>
      </c>
      <c r="D56" s="1213"/>
      <c r="E56" s="1214"/>
      <c r="F56" s="125">
        <v>314</v>
      </c>
      <c r="G56" s="125">
        <v>314</v>
      </c>
      <c r="H56" s="126">
        <v>314</v>
      </c>
    </row>
    <row r="57" spans="2:8" ht="53.25" customHeight="1" x14ac:dyDescent="0.2">
      <c r="B57" s="124"/>
      <c r="C57" s="1215" t="s">
        <v>51</v>
      </c>
      <c r="D57" s="1215"/>
      <c r="E57" s="1216"/>
      <c r="F57" s="127">
        <v>28606</v>
      </c>
      <c r="G57" s="127">
        <v>30592</v>
      </c>
      <c r="H57" s="128">
        <v>32406</v>
      </c>
    </row>
    <row r="58" spans="2:8" ht="45.75" customHeight="1" x14ac:dyDescent="0.2">
      <c r="B58" s="129"/>
      <c r="C58" s="1203" t="s">
        <v>600</v>
      </c>
      <c r="D58" s="1204"/>
      <c r="E58" s="1205"/>
      <c r="F58" s="360">
        <v>9289</v>
      </c>
      <c r="G58" s="360">
        <v>10297</v>
      </c>
      <c r="H58" s="361">
        <v>11313</v>
      </c>
    </row>
    <row r="59" spans="2:8" ht="45.75" customHeight="1" x14ac:dyDescent="0.2">
      <c r="B59" s="129"/>
      <c r="C59" s="1203" t="s">
        <v>601</v>
      </c>
      <c r="D59" s="1204"/>
      <c r="E59" s="1205"/>
      <c r="F59" s="360">
        <v>8575</v>
      </c>
      <c r="G59" s="360">
        <v>8867</v>
      </c>
      <c r="H59" s="361">
        <v>9728</v>
      </c>
    </row>
    <row r="60" spans="2:8" ht="45.75" customHeight="1" x14ac:dyDescent="0.2">
      <c r="B60" s="129"/>
      <c r="C60" s="1203" t="s">
        <v>602</v>
      </c>
      <c r="D60" s="1204"/>
      <c r="E60" s="1205"/>
      <c r="F60" s="360">
        <v>4205</v>
      </c>
      <c r="G60" s="360">
        <v>4220</v>
      </c>
      <c r="H60" s="361">
        <v>4232</v>
      </c>
    </row>
    <row r="61" spans="2:8" ht="45.75" customHeight="1" x14ac:dyDescent="0.2">
      <c r="B61" s="129"/>
      <c r="C61" s="1203" t="s">
        <v>603</v>
      </c>
      <c r="D61" s="1204"/>
      <c r="E61" s="1205"/>
      <c r="F61" s="360">
        <v>2352</v>
      </c>
      <c r="G61" s="360">
        <v>2969</v>
      </c>
      <c r="H61" s="361">
        <v>2773</v>
      </c>
    </row>
    <row r="62" spans="2:8" ht="45.75" customHeight="1" thickBot="1" x14ac:dyDescent="0.25">
      <c r="B62" s="130"/>
      <c r="C62" s="1206" t="s">
        <v>604</v>
      </c>
      <c r="D62" s="1207"/>
      <c r="E62" s="1208"/>
      <c r="F62" s="362">
        <v>1161</v>
      </c>
      <c r="G62" s="362">
        <v>1162</v>
      </c>
      <c r="H62" s="363">
        <v>1163</v>
      </c>
    </row>
    <row r="63" spans="2:8" ht="52.5" customHeight="1" thickBot="1" x14ac:dyDescent="0.25">
      <c r="B63" s="131"/>
      <c r="C63" s="1209" t="s">
        <v>52</v>
      </c>
      <c r="D63" s="1209"/>
      <c r="E63" s="1210"/>
      <c r="F63" s="132">
        <v>43795</v>
      </c>
      <c r="G63" s="132">
        <v>44799</v>
      </c>
      <c r="H63" s="133">
        <v>46959</v>
      </c>
    </row>
    <row r="64" spans="2:8" ht="13.2" x14ac:dyDescent="0.2"/>
  </sheetData>
  <sheetProtection algorithmName="SHA-512" hashValue="DnVE1Bv5uAfF5jCaEuJDv7Bodpr3zBiQ02p/1bP9N7Xfy7mqQHRm4eWOZtG8ZohukkabfnwMffT0lQVUZ+x2jw==" saltValue="8MK6uEGfLfGzAe52bjLq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53</v>
      </c>
      <c r="E2" s="145"/>
      <c r="F2" s="146" t="s">
        <v>554</v>
      </c>
      <c r="G2" s="147"/>
      <c r="H2" s="148"/>
    </row>
    <row r="3" spans="1:8" x14ac:dyDescent="0.2">
      <c r="A3" s="144" t="s">
        <v>547</v>
      </c>
      <c r="B3" s="149"/>
      <c r="C3" s="150"/>
      <c r="D3" s="151">
        <v>56640</v>
      </c>
      <c r="E3" s="152"/>
      <c r="F3" s="153">
        <v>45022</v>
      </c>
      <c r="G3" s="154"/>
      <c r="H3" s="155"/>
    </row>
    <row r="4" spans="1:8" x14ac:dyDescent="0.2">
      <c r="A4" s="156"/>
      <c r="B4" s="157"/>
      <c r="C4" s="158"/>
      <c r="D4" s="159">
        <v>30329</v>
      </c>
      <c r="E4" s="160"/>
      <c r="F4" s="161">
        <v>25247</v>
      </c>
      <c r="G4" s="162"/>
      <c r="H4" s="163"/>
    </row>
    <row r="5" spans="1:8" x14ac:dyDescent="0.2">
      <c r="A5" s="144" t="s">
        <v>549</v>
      </c>
      <c r="B5" s="149"/>
      <c r="C5" s="150"/>
      <c r="D5" s="151">
        <v>72638</v>
      </c>
      <c r="E5" s="152"/>
      <c r="F5" s="153">
        <v>46035</v>
      </c>
      <c r="G5" s="154"/>
      <c r="H5" s="155"/>
    </row>
    <row r="6" spans="1:8" x14ac:dyDescent="0.2">
      <c r="A6" s="156"/>
      <c r="B6" s="157"/>
      <c r="C6" s="158"/>
      <c r="D6" s="159">
        <v>39090</v>
      </c>
      <c r="E6" s="160"/>
      <c r="F6" s="161">
        <v>25158</v>
      </c>
      <c r="G6" s="162"/>
      <c r="H6" s="163"/>
    </row>
    <row r="7" spans="1:8" x14ac:dyDescent="0.2">
      <c r="A7" s="144" t="s">
        <v>550</v>
      </c>
      <c r="B7" s="149"/>
      <c r="C7" s="150"/>
      <c r="D7" s="151">
        <v>54621</v>
      </c>
      <c r="E7" s="152"/>
      <c r="F7" s="153">
        <v>43261</v>
      </c>
      <c r="G7" s="154"/>
      <c r="H7" s="155"/>
    </row>
    <row r="8" spans="1:8" x14ac:dyDescent="0.2">
      <c r="A8" s="156"/>
      <c r="B8" s="157"/>
      <c r="C8" s="158"/>
      <c r="D8" s="159">
        <v>35790</v>
      </c>
      <c r="E8" s="160"/>
      <c r="F8" s="161">
        <v>24721</v>
      </c>
      <c r="G8" s="162"/>
      <c r="H8" s="163"/>
    </row>
    <row r="9" spans="1:8" x14ac:dyDescent="0.2">
      <c r="A9" s="144" t="s">
        <v>551</v>
      </c>
      <c r="B9" s="149"/>
      <c r="C9" s="150"/>
      <c r="D9" s="151">
        <v>49426</v>
      </c>
      <c r="E9" s="152"/>
      <c r="F9" s="153">
        <v>40626</v>
      </c>
      <c r="G9" s="154"/>
      <c r="H9" s="155"/>
    </row>
    <row r="10" spans="1:8" x14ac:dyDescent="0.2">
      <c r="A10" s="156"/>
      <c r="B10" s="157"/>
      <c r="C10" s="158"/>
      <c r="D10" s="159">
        <v>31779</v>
      </c>
      <c r="E10" s="160"/>
      <c r="F10" s="161">
        <v>24279</v>
      </c>
      <c r="G10" s="162"/>
      <c r="H10" s="163"/>
    </row>
    <row r="11" spans="1:8" x14ac:dyDescent="0.2">
      <c r="A11" s="144" t="s">
        <v>552</v>
      </c>
      <c r="B11" s="149"/>
      <c r="C11" s="150"/>
      <c r="D11" s="151">
        <v>64986</v>
      </c>
      <c r="E11" s="152"/>
      <c r="F11" s="153">
        <v>46133</v>
      </c>
      <c r="G11" s="154"/>
      <c r="H11" s="155"/>
    </row>
    <row r="12" spans="1:8" x14ac:dyDescent="0.2">
      <c r="A12" s="156"/>
      <c r="B12" s="157"/>
      <c r="C12" s="164"/>
      <c r="D12" s="159">
        <v>34233</v>
      </c>
      <c r="E12" s="160"/>
      <c r="F12" s="161">
        <v>27280</v>
      </c>
      <c r="G12" s="162"/>
      <c r="H12" s="163"/>
    </row>
    <row r="13" spans="1:8" x14ac:dyDescent="0.2">
      <c r="A13" s="144"/>
      <c r="B13" s="149"/>
      <c r="C13" s="165"/>
      <c r="D13" s="166">
        <v>59662</v>
      </c>
      <c r="E13" s="167"/>
      <c r="F13" s="168">
        <v>44215</v>
      </c>
      <c r="G13" s="169"/>
      <c r="H13" s="155"/>
    </row>
    <row r="14" spans="1:8" x14ac:dyDescent="0.2">
      <c r="A14" s="156"/>
      <c r="B14" s="157"/>
      <c r="C14" s="158"/>
      <c r="D14" s="159">
        <v>34244</v>
      </c>
      <c r="E14" s="160"/>
      <c r="F14" s="161">
        <v>25337</v>
      </c>
      <c r="G14" s="162"/>
      <c r="H14" s="163"/>
    </row>
    <row r="17" spans="1:11" x14ac:dyDescent="0.2">
      <c r="A17" s="140" t="s">
        <v>54</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55</v>
      </c>
      <c r="B19" s="170">
        <f>ROUND(VALUE(SUBSTITUTE(実質収支比率等に係る経年分析!F$48,"▲","-")),2)</f>
        <v>3.18</v>
      </c>
      <c r="C19" s="170">
        <f>ROUND(VALUE(SUBSTITUTE(実質収支比率等に係る経年分析!G$48,"▲","-")),2)</f>
        <v>3</v>
      </c>
      <c r="D19" s="170">
        <f>ROUND(VALUE(SUBSTITUTE(実質収支比率等に係る経年分析!H$48,"▲","-")),2)</f>
        <v>5.63</v>
      </c>
      <c r="E19" s="170">
        <f>ROUND(VALUE(SUBSTITUTE(実質収支比率等に係る経年分析!I$48,"▲","-")),2)</f>
        <v>10.98</v>
      </c>
      <c r="F19" s="170">
        <f>ROUND(VALUE(SUBSTITUTE(実質収支比率等に係る経年分析!J$48,"▲","-")),2)</f>
        <v>5.54</v>
      </c>
    </row>
    <row r="20" spans="1:11" x14ac:dyDescent="0.2">
      <c r="A20" s="170" t="s">
        <v>56</v>
      </c>
      <c r="B20" s="170">
        <f>ROUND(VALUE(SUBSTITUTE(実質収支比率等に係る経年分析!F$47,"▲","-")),2)</f>
        <v>16.23</v>
      </c>
      <c r="C20" s="170">
        <f>ROUND(VALUE(SUBSTITUTE(実質収支比率等に係る経年分析!G$47,"▲","-")),2)</f>
        <v>14.51</v>
      </c>
      <c r="D20" s="170">
        <f>ROUND(VALUE(SUBSTITUTE(実質収支比率等に係る経年分析!H$47,"▲","-")),2)</f>
        <v>18.45</v>
      </c>
      <c r="E20" s="170">
        <f>ROUND(VALUE(SUBSTITUTE(実質収支比率等に係る経年分析!I$47,"▲","-")),2)</f>
        <v>17.989999999999998</v>
      </c>
      <c r="F20" s="170">
        <f>ROUND(VALUE(SUBSTITUTE(実質収支比率等に係る経年分析!J$47,"▲","-")),2)</f>
        <v>18.57</v>
      </c>
    </row>
    <row r="21" spans="1:11" x14ac:dyDescent="0.2">
      <c r="A21" s="170" t="s">
        <v>57</v>
      </c>
      <c r="B21" s="170">
        <f>IF(ISNUMBER(VALUE(SUBSTITUTE(実質収支比率等に係る経年分析!F$49,"▲","-"))),ROUND(VALUE(SUBSTITUTE(実質収支比率等に係る経年分析!F$49,"▲","-")),2),NA())</f>
        <v>2.95</v>
      </c>
      <c r="C21" s="170">
        <f>IF(ISNUMBER(VALUE(SUBSTITUTE(実質収支比率等に係る経年分析!G$49,"▲","-"))),ROUND(VALUE(SUBSTITUTE(実質収支比率等に係る経年分析!G$49,"▲","-")),2),NA())</f>
        <v>1.0900000000000001</v>
      </c>
      <c r="D21" s="170">
        <f>IF(ISNUMBER(VALUE(SUBSTITUTE(実質収支比率等に係る経年分析!H$49,"▲","-"))),ROUND(VALUE(SUBSTITUTE(実質収支比率等に係る経年分析!H$49,"▲","-")),2),NA())</f>
        <v>4.3099999999999996</v>
      </c>
      <c r="E21" s="170">
        <f>IF(ISNUMBER(VALUE(SUBSTITUTE(実質収支比率等に係る経年分析!I$49,"▲","-"))),ROUND(VALUE(SUBSTITUTE(実質収支比率等に係る経年分析!I$49,"▲","-")),2),NA())</f>
        <v>3.82</v>
      </c>
      <c r="F21" s="170">
        <f>IF(ISNUMBER(VALUE(SUBSTITUTE(実質収支比率等に係る経年分析!J$49,"▲","-"))),ROUND(VALUE(SUBSTITUTE(実質収支比率等に係る経年分析!J$49,"▲","-")),2),NA())</f>
        <v>-5.0599999999999996</v>
      </c>
    </row>
    <row r="24" spans="1:11" x14ac:dyDescent="0.2">
      <c r="A24" s="140" t="s">
        <v>58</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59</v>
      </c>
      <c r="C26" s="171" t="s">
        <v>60</v>
      </c>
      <c r="D26" s="171" t="s">
        <v>59</v>
      </c>
      <c r="E26" s="171" t="s">
        <v>60</v>
      </c>
      <c r="F26" s="171" t="s">
        <v>59</v>
      </c>
      <c r="G26" s="171" t="s">
        <v>60</v>
      </c>
      <c r="H26" s="171" t="s">
        <v>59</v>
      </c>
      <c r="I26" s="171" t="s">
        <v>60</v>
      </c>
      <c r="J26" s="171" t="s">
        <v>59</v>
      </c>
      <c r="K26" s="171" t="s">
        <v>60</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0.26</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0.09</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0.12</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0.12</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0.16</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str">
        <f>IF(連結実質赤字比率に係る赤字・黒字の構成分析!C$41="",NA(),連結実質赤字比率に係る赤字・黒字の構成分析!C$41)</f>
        <v>国民健康保険特別会計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0.19</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0.19</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0.37</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0.56000000000000005</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0.52</v>
      </c>
    </row>
    <row r="30" spans="1:11" x14ac:dyDescent="0.2">
      <c r="A30" s="171" t="str">
        <f>IF(連結実質赤字比率に係る赤字・黒字の構成分析!C$40="",NA(),連結実質赤字比率に係る赤字・黒字の構成分析!C$40)</f>
        <v>介護保険特別会計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1.9</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1.26</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1.41</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1.1399999999999999</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1.6</v>
      </c>
    </row>
    <row r="31" spans="1:11" x14ac:dyDescent="0.2">
      <c r="A31" s="171" t="str">
        <f>IF(連結実質赤字比率に係る赤字・黒字の構成分析!C$39="",NA(),連結実質赤字比率に係る赤字・黒字の構成分析!C$39)</f>
        <v>競輪事業特別会計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1.43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1.34</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1.94</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2.14</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2</v>
      </c>
    </row>
    <row r="32" spans="1:11" x14ac:dyDescent="0.2">
      <c r="A32" s="171" t="str">
        <f>IF(連結実質赤字比率に係る赤字・黒字の構成分析!C$38="",NA(),連結実質赤字比率に係る赤字・黒字の構成分析!C$38)</f>
        <v>水道事業会計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6.04</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5.17</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5.43</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3.89</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3.59</v>
      </c>
    </row>
    <row r="33" spans="1:16" x14ac:dyDescent="0.2">
      <c r="A33" s="171" t="str">
        <f>IF(連結実質赤字比率に係る赤字・黒字の構成分析!C$37="",NA(),連結実質赤字比率に係る赤字・黒字の構成分析!C$37)</f>
        <v>下水道事業会計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4.3899999999999997</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3.38</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3.43</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3.28</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4.04</v>
      </c>
    </row>
    <row r="34" spans="1:16" x14ac:dyDescent="0.2">
      <c r="A34" s="171" t="str">
        <f>IF(連結実質赤字比率に係る赤字・黒字の構成分析!C$36="",NA(),連結実質赤字比率に係る赤字・黒字の構成分析!C$36)</f>
        <v>一般会計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3.13</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2.96</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5.59</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10.96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6.09</v>
      </c>
    </row>
    <row r="35" spans="1:16" x14ac:dyDescent="0.2">
      <c r="A35" s="171" t="str">
        <f>IF(連結実質赤字比率に係る赤字・黒字の構成分析!C$35="",NA(),連結実質赤字比率に係る赤字・黒字の構成分析!C$35)</f>
        <v>病院事業会計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15.51</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13</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14.01</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14.26</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14.43</v>
      </c>
    </row>
    <row r="36" spans="1:16" x14ac:dyDescent="0.2">
      <c r="A36" s="171" t="str">
        <f>IF(連結実質赤字比率に係る赤字・黒字の構成分析!C$34="",NA(),連結実質赤字比率に係る赤字・黒字の構成分析!C$34)</f>
        <v>都市下水路想定特別会計</v>
      </c>
      <c r="B36" s="171" t="e">
        <f>IF(ROUND(VALUE(SUBSTITUTE(連結実質赤字比率に係る赤字・黒字の構成分析!F$34,"▲", "-")), 2) &lt; 0, ABS(ROUND(VALUE(SUBSTITUTE(連結実質赤字比率に係る赤字・黒字の構成分析!F$34,"▲", "-")), 2)), NA())</f>
        <v>#VALUE!</v>
      </c>
      <c r="C36" s="171" t="e">
        <f>IF(ROUND(VALUE(SUBSTITUTE(連結実質赤字比率に係る赤字・黒字の構成分析!F$34,"▲", "-")), 2) &gt;= 0, ABS(ROUND(VALUE(SUBSTITUTE(連結実質赤字比率に係る赤字・黒字の構成分析!F$34,"▲", "-")), 2)), NA())</f>
        <v>#VALUE!</v>
      </c>
      <c r="D36" s="171" t="e">
        <f>IF(ROUND(VALUE(SUBSTITUTE(連結実質赤字比率に係る赤字・黒字の構成分析!G$34,"▲", "-")), 2) &lt; 0, ABS(ROUND(VALUE(SUBSTITUTE(連結実質赤字比率に係る赤字・黒字の構成分析!G$34,"▲", "-")), 2)), NA())</f>
        <v>#VALUE!</v>
      </c>
      <c r="E36" s="171" t="e">
        <f>IF(ROUND(VALUE(SUBSTITUTE(連結実質赤字比率に係る赤字・黒字の構成分析!G$34,"▲", "-")), 2) &gt;= 0, ABS(ROUND(VALUE(SUBSTITUTE(連結実質赤字比率に係る赤字・黒字の構成分析!G$34,"▲", "-")), 2)), NA())</f>
        <v>#VALUE!</v>
      </c>
      <c r="F36" s="171" t="e">
        <f>IF(ROUND(VALUE(SUBSTITUTE(連結実質赤字比率に係る赤字・黒字の構成分析!H$34,"▲", "-")), 2) &lt; 0, ABS(ROUND(VALUE(SUBSTITUTE(連結実質赤字比率に係る赤字・黒字の構成分析!H$34,"▲", "-")), 2)), NA())</f>
        <v>#VALUE!</v>
      </c>
      <c r="G36" s="171" t="e">
        <f>IF(ROUND(VALUE(SUBSTITUTE(連結実質赤字比率に係る赤字・黒字の構成分析!H$34,"▲", "-")), 2) &gt;= 0, ABS(ROUND(VALUE(SUBSTITUTE(連結実質赤字比率に係る赤字・黒字の構成分析!H$34,"▲", "-")), 2)), NA())</f>
        <v>#VALUE!</v>
      </c>
      <c r="H36" s="171" t="e">
        <f>IF(ROUND(VALUE(SUBSTITUTE(連結実質赤字比率に係る赤字・黒字の構成分析!I$34,"▲", "-")), 2) &lt; 0, ABS(ROUND(VALUE(SUBSTITUTE(連結実質赤字比率に係る赤字・黒字の構成分析!I$34,"▲", "-")), 2)), NA())</f>
        <v>#VALUE!</v>
      </c>
      <c r="I36" s="171" t="e">
        <f>IF(ROUND(VALUE(SUBSTITUTE(連結実質赤字比率に係る赤字・黒字の構成分析!I$34,"▲", "-")), 2) &gt;= 0, ABS(ROUND(VALUE(SUBSTITUTE(連結実質赤字比率に係る赤字・黒字の構成分析!I$34,"▲", "-")), 2)), NA())</f>
        <v>#VALUE!</v>
      </c>
      <c r="J36" s="171">
        <f>IF(ROUND(VALUE(SUBSTITUTE(連結実質赤字比率に係る赤字・黒字の構成分析!J$34,"▲", "-")), 2) &lt; 0, ABS(ROUND(VALUE(SUBSTITUTE(連結実質赤字比率に係る赤字・黒字の構成分析!J$34,"▲", "-")), 2)), NA())</f>
        <v>0.55000000000000004</v>
      </c>
      <c r="K36" s="171" t="e">
        <f>IF(ROUND(VALUE(SUBSTITUTE(連結実質赤字比率に係る赤字・黒字の構成分析!J$34,"▲", "-")), 2) &gt;= 0, ABS(ROUND(VALUE(SUBSTITUTE(連結実質赤字比率に係る赤字・黒字の構成分析!J$34,"▲", "-")), 2)), NA())</f>
        <v>#N/A</v>
      </c>
    </row>
    <row r="39" spans="1:16" x14ac:dyDescent="0.2">
      <c r="A39" s="140" t="s">
        <v>61</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2">
      <c r="A42" s="172" t="s">
        <v>64</v>
      </c>
      <c r="B42" s="172"/>
      <c r="C42" s="172"/>
      <c r="D42" s="172">
        <f>'実質公債費比率（分子）の構造'!K$52</f>
        <v>11825</v>
      </c>
      <c r="E42" s="172"/>
      <c r="F42" s="172"/>
      <c r="G42" s="172">
        <f>'実質公債費比率（分子）の構造'!L$52</f>
        <v>11598</v>
      </c>
      <c r="H42" s="172"/>
      <c r="I42" s="172"/>
      <c r="J42" s="172">
        <f>'実質公債費比率（分子）の構造'!M$52</f>
        <v>11015</v>
      </c>
      <c r="K42" s="172"/>
      <c r="L42" s="172"/>
      <c r="M42" s="172">
        <f>'実質公債費比率（分子）の構造'!N$52</f>
        <v>10492</v>
      </c>
      <c r="N42" s="172"/>
      <c r="O42" s="172"/>
      <c r="P42" s="172">
        <f>'実質公債費比率（分子）の構造'!O$52</f>
        <v>10275</v>
      </c>
    </row>
    <row r="43" spans="1:16" x14ac:dyDescent="0.2">
      <c r="A43" s="172" t="s">
        <v>65</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66</v>
      </c>
      <c r="B44" s="172">
        <f>'実質公債費比率（分子）の構造'!K$50</f>
        <v>353</v>
      </c>
      <c r="C44" s="172"/>
      <c r="D44" s="172"/>
      <c r="E44" s="172">
        <f>'実質公債費比率（分子）の構造'!L$50</f>
        <v>212</v>
      </c>
      <c r="F44" s="172"/>
      <c r="G44" s="172"/>
      <c r="H44" s="172">
        <f>'実質公債費比率（分子）の構造'!M$50</f>
        <v>287</v>
      </c>
      <c r="I44" s="172"/>
      <c r="J44" s="172"/>
      <c r="K44" s="172">
        <f>'実質公債費比率（分子）の構造'!N$50</f>
        <v>285</v>
      </c>
      <c r="L44" s="172"/>
      <c r="M44" s="172"/>
      <c r="N44" s="172">
        <f>'実質公債費比率（分子）の構造'!O$50</f>
        <v>2234</v>
      </c>
      <c r="O44" s="172"/>
      <c r="P44" s="172"/>
    </row>
    <row r="45" spans="1:16" x14ac:dyDescent="0.2">
      <c r="A45" s="172" t="s">
        <v>67</v>
      </c>
      <c r="B45" s="172">
        <f>'実質公債費比率（分子）の構造'!K$49</f>
        <v>783</v>
      </c>
      <c r="C45" s="172"/>
      <c r="D45" s="172"/>
      <c r="E45" s="172">
        <f>'実質公債費比率（分子）の構造'!L$49</f>
        <v>803</v>
      </c>
      <c r="F45" s="172"/>
      <c r="G45" s="172"/>
      <c r="H45" s="172">
        <f>'実質公債費比率（分子）の構造'!M$49</f>
        <v>813</v>
      </c>
      <c r="I45" s="172"/>
      <c r="J45" s="172"/>
      <c r="K45" s="172">
        <f>'実質公債費比率（分子）の構造'!N$49</f>
        <v>824</v>
      </c>
      <c r="L45" s="172"/>
      <c r="M45" s="172"/>
      <c r="N45" s="172">
        <f>'実質公債費比率（分子）の構造'!O$49</f>
        <v>821</v>
      </c>
      <c r="O45" s="172"/>
      <c r="P45" s="172"/>
    </row>
    <row r="46" spans="1:16" x14ac:dyDescent="0.2">
      <c r="A46" s="172" t="s">
        <v>68</v>
      </c>
      <c r="B46" s="172">
        <f>'実質公債費比率（分子）の構造'!K$48</f>
        <v>5197</v>
      </c>
      <c r="C46" s="172"/>
      <c r="D46" s="172"/>
      <c r="E46" s="172">
        <f>'実質公債費比率（分子）の構造'!L$48</f>
        <v>4710</v>
      </c>
      <c r="F46" s="172"/>
      <c r="G46" s="172"/>
      <c r="H46" s="172">
        <f>'実質公債費比率（分子）の構造'!M$48</f>
        <v>4508</v>
      </c>
      <c r="I46" s="172"/>
      <c r="J46" s="172"/>
      <c r="K46" s="172">
        <f>'実質公債費比率（分子）の構造'!N$48</f>
        <v>4282</v>
      </c>
      <c r="L46" s="172"/>
      <c r="M46" s="172"/>
      <c r="N46" s="172">
        <f>'実質公債費比率（分子）の構造'!O$48</f>
        <v>4335</v>
      </c>
      <c r="O46" s="172"/>
      <c r="P46" s="172"/>
    </row>
    <row r="47" spans="1:16" x14ac:dyDescent="0.2">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71</v>
      </c>
      <c r="B49" s="172">
        <f>'実質公債費比率（分子）の構造'!K$45</f>
        <v>7945</v>
      </c>
      <c r="C49" s="172"/>
      <c r="D49" s="172"/>
      <c r="E49" s="172">
        <f>'実質公債費比率（分子）の構造'!L$45</f>
        <v>7452</v>
      </c>
      <c r="F49" s="172"/>
      <c r="G49" s="172"/>
      <c r="H49" s="172">
        <f>'実質公債費比率（分子）の構造'!M$45</f>
        <v>6808</v>
      </c>
      <c r="I49" s="172"/>
      <c r="J49" s="172"/>
      <c r="K49" s="172">
        <f>'実質公債費比率（分子）の構造'!N$45</f>
        <v>6452</v>
      </c>
      <c r="L49" s="172"/>
      <c r="M49" s="172"/>
      <c r="N49" s="172">
        <f>'実質公債費比率（分子）の構造'!O$45</f>
        <v>6123</v>
      </c>
      <c r="O49" s="172"/>
      <c r="P49" s="172"/>
    </row>
    <row r="50" spans="1:16" x14ac:dyDescent="0.2">
      <c r="A50" s="172" t="s">
        <v>72</v>
      </c>
      <c r="B50" s="172" t="e">
        <f>NA()</f>
        <v>#N/A</v>
      </c>
      <c r="C50" s="172">
        <f>IF(ISNUMBER('実質公債費比率（分子）の構造'!K$53),'実質公債費比率（分子）の構造'!K$53,NA())</f>
        <v>2453</v>
      </c>
      <c r="D50" s="172" t="e">
        <f>NA()</f>
        <v>#N/A</v>
      </c>
      <c r="E50" s="172" t="e">
        <f>NA()</f>
        <v>#N/A</v>
      </c>
      <c r="F50" s="172">
        <f>IF(ISNUMBER('実質公債費比率（分子）の構造'!L$53),'実質公債費比率（分子）の構造'!L$53,NA())</f>
        <v>1579</v>
      </c>
      <c r="G50" s="172" t="e">
        <f>NA()</f>
        <v>#N/A</v>
      </c>
      <c r="H50" s="172" t="e">
        <f>NA()</f>
        <v>#N/A</v>
      </c>
      <c r="I50" s="172">
        <f>IF(ISNUMBER('実質公債費比率（分子）の構造'!M$53),'実質公債費比率（分子）の構造'!M$53,NA())</f>
        <v>1401</v>
      </c>
      <c r="J50" s="172" t="e">
        <f>NA()</f>
        <v>#N/A</v>
      </c>
      <c r="K50" s="172" t="e">
        <f>NA()</f>
        <v>#N/A</v>
      </c>
      <c r="L50" s="172">
        <f>IF(ISNUMBER('実質公債費比率（分子）の構造'!N$53),'実質公債費比率（分子）の構造'!N$53,NA())</f>
        <v>1351</v>
      </c>
      <c r="M50" s="172" t="e">
        <f>NA()</f>
        <v>#N/A</v>
      </c>
      <c r="N50" s="172" t="e">
        <f>NA()</f>
        <v>#N/A</v>
      </c>
      <c r="O50" s="172">
        <f>IF(ISNUMBER('実質公債費比率（分子）の構造'!O$53),'実質公債費比率（分子）の構造'!O$53,NA())</f>
        <v>3238</v>
      </c>
      <c r="P50" s="172" t="e">
        <f>NA()</f>
        <v>#N/A</v>
      </c>
    </row>
    <row r="53" spans="1:16" x14ac:dyDescent="0.2">
      <c r="A53" s="140" t="s">
        <v>73</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2">
      <c r="A56" s="171" t="s">
        <v>44</v>
      </c>
      <c r="B56" s="171"/>
      <c r="C56" s="171"/>
      <c r="D56" s="171">
        <f>'将来負担比率（分子）の構造'!I$52</f>
        <v>85075</v>
      </c>
      <c r="E56" s="171"/>
      <c r="F56" s="171"/>
      <c r="G56" s="171">
        <f>'将来負担比率（分子）の構造'!J$52</f>
        <v>79629</v>
      </c>
      <c r="H56" s="171"/>
      <c r="I56" s="171"/>
      <c r="J56" s="171">
        <f>'将来負担比率（分子）の構造'!K$52</f>
        <v>74326</v>
      </c>
      <c r="K56" s="171"/>
      <c r="L56" s="171"/>
      <c r="M56" s="171">
        <f>'将来負担比率（分子）の構造'!L$52</f>
        <v>68559</v>
      </c>
      <c r="N56" s="171"/>
      <c r="O56" s="171"/>
      <c r="P56" s="171">
        <f>'将来負担比率（分子）の構造'!M$52</f>
        <v>63427</v>
      </c>
    </row>
    <row r="57" spans="1:16" x14ac:dyDescent="0.2">
      <c r="A57" s="171" t="s">
        <v>43</v>
      </c>
      <c r="B57" s="171"/>
      <c r="C57" s="171"/>
      <c r="D57" s="171">
        <f>'将来負担比率（分子）の構造'!I$51</f>
        <v>17655</v>
      </c>
      <c r="E57" s="171"/>
      <c r="F57" s="171"/>
      <c r="G57" s="171">
        <f>'将来負担比率（分子）の構造'!J$51</f>
        <v>16201</v>
      </c>
      <c r="H57" s="171"/>
      <c r="I57" s="171"/>
      <c r="J57" s="171">
        <f>'将来負担比率（分子）の構造'!K$51</f>
        <v>14760</v>
      </c>
      <c r="K57" s="171"/>
      <c r="L57" s="171"/>
      <c r="M57" s="171">
        <f>'将来負担比率（分子）の構造'!L$51</f>
        <v>14494</v>
      </c>
      <c r="N57" s="171"/>
      <c r="O57" s="171"/>
      <c r="P57" s="171">
        <f>'将来負担比率（分子）の構造'!M$51</f>
        <v>15846</v>
      </c>
    </row>
    <row r="58" spans="1:16" x14ac:dyDescent="0.2">
      <c r="A58" s="171" t="s">
        <v>42</v>
      </c>
      <c r="B58" s="171"/>
      <c r="C58" s="171"/>
      <c r="D58" s="171">
        <f>'将来負担比率（分子）の構造'!I$50</f>
        <v>46778</v>
      </c>
      <c r="E58" s="171"/>
      <c r="F58" s="171"/>
      <c r="G58" s="171">
        <f>'将来負担比率（分子）の構造'!J$50</f>
        <v>49244</v>
      </c>
      <c r="H58" s="171"/>
      <c r="I58" s="171"/>
      <c r="J58" s="171">
        <f>'将来負担比率（分子）の構造'!K$50</f>
        <v>48143</v>
      </c>
      <c r="K58" s="171"/>
      <c r="L58" s="171"/>
      <c r="M58" s="171">
        <f>'将来負担比率（分子）の構造'!L$50</f>
        <v>46962</v>
      </c>
      <c r="N58" s="171"/>
      <c r="O58" s="171"/>
      <c r="P58" s="171">
        <f>'将来負担比率（分子）の構造'!M$50</f>
        <v>47617</v>
      </c>
    </row>
    <row r="59" spans="1:16" x14ac:dyDescent="0.2">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37</v>
      </c>
      <c r="B61" s="171">
        <f>'将来負担比率（分子）の構造'!I$46</f>
        <v>6</v>
      </c>
      <c r="C61" s="171"/>
      <c r="D61" s="171"/>
      <c r="E61" s="171" t="str">
        <f>'将来負担比率（分子）の構造'!J$46</f>
        <v>-</v>
      </c>
      <c r="F61" s="171"/>
      <c r="G61" s="171"/>
      <c r="H61" s="171" t="str">
        <f>'将来負担比率（分子）の構造'!K$46</f>
        <v>-</v>
      </c>
      <c r="I61" s="171"/>
      <c r="J61" s="171"/>
      <c r="K61" s="171">
        <f>'将来負担比率（分子）の構造'!L$46</f>
        <v>2</v>
      </c>
      <c r="L61" s="171"/>
      <c r="M61" s="171"/>
      <c r="N61" s="171" t="str">
        <f>'将来負担比率（分子）の構造'!M$46</f>
        <v>-</v>
      </c>
      <c r="O61" s="171"/>
      <c r="P61" s="171"/>
    </row>
    <row r="62" spans="1:16" x14ac:dyDescent="0.2">
      <c r="A62" s="171" t="s">
        <v>36</v>
      </c>
      <c r="B62" s="171">
        <f>'将来負担比率（分子）の構造'!I$45</f>
        <v>13707</v>
      </c>
      <c r="C62" s="171"/>
      <c r="D62" s="171"/>
      <c r="E62" s="171">
        <f>'将来負担比率（分子）の構造'!J$45</f>
        <v>13361</v>
      </c>
      <c r="F62" s="171"/>
      <c r="G62" s="171"/>
      <c r="H62" s="171">
        <f>'将来負担比率（分子）の構造'!K$45</f>
        <v>13445</v>
      </c>
      <c r="I62" s="171"/>
      <c r="J62" s="171"/>
      <c r="K62" s="171">
        <f>'将来負担比率（分子）の構造'!L$45</f>
        <v>13355</v>
      </c>
      <c r="L62" s="171"/>
      <c r="M62" s="171"/>
      <c r="N62" s="171">
        <f>'将来負担比率（分子）の構造'!M$45</f>
        <v>13407</v>
      </c>
      <c r="O62" s="171"/>
      <c r="P62" s="171"/>
    </row>
    <row r="63" spans="1:16" x14ac:dyDescent="0.2">
      <c r="A63" s="171" t="s">
        <v>35</v>
      </c>
      <c r="B63" s="171">
        <f>'将来負担比率（分子）の構造'!I$44</f>
        <v>8280</v>
      </c>
      <c r="C63" s="171"/>
      <c r="D63" s="171"/>
      <c r="E63" s="171">
        <f>'将来負担比率（分子）の構造'!J$44</f>
        <v>7984</v>
      </c>
      <c r="F63" s="171"/>
      <c r="G63" s="171"/>
      <c r="H63" s="171">
        <f>'将来負担比率（分子）の構造'!K$44</f>
        <v>7731</v>
      </c>
      <c r="I63" s="171"/>
      <c r="J63" s="171"/>
      <c r="K63" s="171">
        <f>'将来負担比率（分子）の構造'!L$44</f>
        <v>7756</v>
      </c>
      <c r="L63" s="171"/>
      <c r="M63" s="171"/>
      <c r="N63" s="171">
        <f>'将来負担比率（分子）の構造'!M$44</f>
        <v>7781</v>
      </c>
      <c r="O63" s="171"/>
      <c r="P63" s="171"/>
    </row>
    <row r="64" spans="1:16" x14ac:dyDescent="0.2">
      <c r="A64" s="171" t="s">
        <v>34</v>
      </c>
      <c r="B64" s="171">
        <f>'将来負担比率（分子）の構造'!I$43</f>
        <v>65714</v>
      </c>
      <c r="C64" s="171"/>
      <c r="D64" s="171"/>
      <c r="E64" s="171">
        <f>'将来負担比率（分子）の構造'!J$43</f>
        <v>58514</v>
      </c>
      <c r="F64" s="171"/>
      <c r="G64" s="171"/>
      <c r="H64" s="171">
        <f>'将来負担比率（分子）の構造'!K$43</f>
        <v>51344</v>
      </c>
      <c r="I64" s="171"/>
      <c r="J64" s="171"/>
      <c r="K64" s="171">
        <f>'将来負担比率（分子）の構造'!L$43</f>
        <v>48669</v>
      </c>
      <c r="L64" s="171"/>
      <c r="M64" s="171"/>
      <c r="N64" s="171">
        <f>'将来負担比率（分子）の構造'!M$43</f>
        <v>48669</v>
      </c>
      <c r="O64" s="171"/>
      <c r="P64" s="171"/>
    </row>
    <row r="65" spans="1:16" x14ac:dyDescent="0.2">
      <c r="A65" s="171" t="s">
        <v>33</v>
      </c>
      <c r="B65" s="171">
        <f>'将来負担比率（分子）の構造'!I$42</f>
        <v>1449</v>
      </c>
      <c r="C65" s="171"/>
      <c r="D65" s="171"/>
      <c r="E65" s="171">
        <f>'将来負担比率（分子）の構造'!J$42</f>
        <v>2510</v>
      </c>
      <c r="F65" s="171"/>
      <c r="G65" s="171"/>
      <c r="H65" s="171">
        <f>'将来負担比率（分子）の構造'!K$42</f>
        <v>2237</v>
      </c>
      <c r="I65" s="171"/>
      <c r="J65" s="171"/>
      <c r="K65" s="171">
        <f>'将来負担比率（分子）の構造'!L$42</f>
        <v>1953</v>
      </c>
      <c r="L65" s="171"/>
      <c r="M65" s="171"/>
      <c r="N65" s="171">
        <f>'将来負担比率（分子）の構造'!M$42</f>
        <v>10808</v>
      </c>
      <c r="O65" s="171"/>
      <c r="P65" s="171"/>
    </row>
    <row r="66" spans="1:16" x14ac:dyDescent="0.2">
      <c r="A66" s="171" t="s">
        <v>32</v>
      </c>
      <c r="B66" s="171">
        <f>'将来負担比率（分子）の構造'!I$41</f>
        <v>56837</v>
      </c>
      <c r="C66" s="171"/>
      <c r="D66" s="171"/>
      <c r="E66" s="171">
        <f>'将来負担比率（分子）の構造'!J$41</f>
        <v>53591</v>
      </c>
      <c r="F66" s="171"/>
      <c r="G66" s="171"/>
      <c r="H66" s="171">
        <f>'将来負担比率（分子）の構造'!K$41</f>
        <v>48947</v>
      </c>
      <c r="I66" s="171"/>
      <c r="J66" s="171"/>
      <c r="K66" s="171">
        <f>'将来負担比率（分子）の構造'!L$41</f>
        <v>43632</v>
      </c>
      <c r="L66" s="171"/>
      <c r="M66" s="171"/>
      <c r="N66" s="171">
        <f>'将来負担比率（分子）の構造'!M$41</f>
        <v>39165</v>
      </c>
      <c r="O66" s="171"/>
      <c r="P66" s="171"/>
    </row>
    <row r="67" spans="1:16" x14ac:dyDescent="0.2">
      <c r="A67" s="171" t="s">
        <v>76</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2">
      <c r="A70" s="173" t="s">
        <v>77</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78</v>
      </c>
      <c r="B72" s="175">
        <f>基金残高に係る経年分析!F55</f>
        <v>14875</v>
      </c>
      <c r="C72" s="175">
        <f>基金残高に係る経年分析!G55</f>
        <v>13892</v>
      </c>
      <c r="D72" s="175">
        <f>基金残高に係る経年分析!H55</f>
        <v>14238</v>
      </c>
    </row>
    <row r="73" spans="1:16" x14ac:dyDescent="0.2">
      <c r="A73" s="174" t="s">
        <v>79</v>
      </c>
      <c r="B73" s="175">
        <f>基金残高に係る経年分析!F56</f>
        <v>314</v>
      </c>
      <c r="C73" s="175">
        <f>基金残高に係る経年分析!G56</f>
        <v>314</v>
      </c>
      <c r="D73" s="175">
        <f>基金残高に係る経年分析!H56</f>
        <v>314</v>
      </c>
    </row>
    <row r="74" spans="1:16" x14ac:dyDescent="0.2">
      <c r="A74" s="174" t="s">
        <v>80</v>
      </c>
      <c r="B74" s="175">
        <f>基金残高に係る経年分析!F57</f>
        <v>28606</v>
      </c>
      <c r="C74" s="175">
        <f>基金残高に係る経年分析!G57</f>
        <v>30592</v>
      </c>
      <c r="D74" s="175">
        <f>基金残高に係る経年分析!H57</f>
        <v>32406</v>
      </c>
    </row>
  </sheetData>
  <sheetProtection algorithmName="SHA-512" hashValue="IQ3P4izt+pv7MyUC3HS5Uw5EpXA02aAKOdYzJTuRCEfmglsJJbVgk46dCVnpXCsAkcl9C9pciKmVQ0rKb6TUDw==" saltValue="9sVV4ZkUTbbD+WQPinIa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211</v>
      </c>
      <c r="DI1" s="718"/>
      <c r="DJ1" s="718"/>
      <c r="DK1" s="718"/>
      <c r="DL1" s="718"/>
      <c r="DM1" s="718"/>
      <c r="DN1" s="719"/>
      <c r="DO1" s="210"/>
      <c r="DP1" s="717" t="s">
        <v>212</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213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9" t="s">
        <v>214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217</v>
      </c>
      <c r="S4" s="680"/>
      <c r="T4" s="680"/>
      <c r="U4" s="680"/>
      <c r="V4" s="680"/>
      <c r="W4" s="680"/>
      <c r="X4" s="680"/>
      <c r="Y4" s="681"/>
      <c r="Z4" s="679" t="s">
        <v>218</v>
      </c>
      <c r="AA4" s="680"/>
      <c r="AB4" s="680"/>
      <c r="AC4" s="681"/>
      <c r="AD4" s="679" t="s">
        <v>219</v>
      </c>
      <c r="AE4" s="680"/>
      <c r="AF4" s="680"/>
      <c r="AG4" s="680"/>
      <c r="AH4" s="680"/>
      <c r="AI4" s="680"/>
      <c r="AJ4" s="680"/>
      <c r="AK4" s="681"/>
      <c r="AL4" s="679" t="s">
        <v>218</v>
      </c>
      <c r="AM4" s="680"/>
      <c r="AN4" s="680"/>
      <c r="AO4" s="681"/>
      <c r="AP4" s="720" t="s">
        <v>220</v>
      </c>
      <c r="AQ4" s="720"/>
      <c r="AR4" s="720"/>
      <c r="AS4" s="720"/>
      <c r="AT4" s="720"/>
      <c r="AU4" s="720"/>
      <c r="AV4" s="720"/>
      <c r="AW4" s="720"/>
      <c r="AX4" s="720"/>
      <c r="AY4" s="720"/>
      <c r="AZ4" s="720"/>
      <c r="BA4" s="720"/>
      <c r="BB4" s="720"/>
      <c r="BC4" s="720"/>
      <c r="BD4" s="720"/>
      <c r="BE4" s="720"/>
      <c r="BF4" s="720"/>
      <c r="BG4" s="720" t="s">
        <v>221</v>
      </c>
      <c r="BH4" s="720"/>
      <c r="BI4" s="720"/>
      <c r="BJ4" s="720"/>
      <c r="BK4" s="720"/>
      <c r="BL4" s="720"/>
      <c r="BM4" s="720"/>
      <c r="BN4" s="720"/>
      <c r="BO4" s="720" t="s">
        <v>218</v>
      </c>
      <c r="BP4" s="720"/>
      <c r="BQ4" s="720"/>
      <c r="BR4" s="720"/>
      <c r="BS4" s="720" t="s">
        <v>222</v>
      </c>
      <c r="BT4" s="720"/>
      <c r="BU4" s="720"/>
      <c r="BV4" s="720"/>
      <c r="BW4" s="720"/>
      <c r="BX4" s="720"/>
      <c r="BY4" s="720"/>
      <c r="BZ4" s="720"/>
      <c r="CA4" s="720"/>
      <c r="CB4" s="720"/>
      <c r="CD4" s="679" t="s">
        <v>223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224</v>
      </c>
      <c r="C5" s="677"/>
      <c r="D5" s="677"/>
      <c r="E5" s="677"/>
      <c r="F5" s="677"/>
      <c r="G5" s="677"/>
      <c r="H5" s="677"/>
      <c r="I5" s="677"/>
      <c r="J5" s="677"/>
      <c r="K5" s="677"/>
      <c r="L5" s="677"/>
      <c r="M5" s="677"/>
      <c r="N5" s="677"/>
      <c r="O5" s="677"/>
      <c r="P5" s="677"/>
      <c r="Q5" s="678"/>
      <c r="R5" s="673">
        <v>72121088</v>
      </c>
      <c r="S5" s="674"/>
      <c r="T5" s="674"/>
      <c r="U5" s="674"/>
      <c r="V5" s="674"/>
      <c r="W5" s="674"/>
      <c r="X5" s="674"/>
      <c r="Y5" s="702"/>
      <c r="Z5" s="715">
        <v>49.4</v>
      </c>
      <c r="AA5" s="715"/>
      <c r="AB5" s="715"/>
      <c r="AC5" s="715"/>
      <c r="AD5" s="716">
        <v>69457532</v>
      </c>
      <c r="AE5" s="716"/>
      <c r="AF5" s="716"/>
      <c r="AG5" s="716"/>
      <c r="AH5" s="716"/>
      <c r="AI5" s="716"/>
      <c r="AJ5" s="716"/>
      <c r="AK5" s="716"/>
      <c r="AL5" s="703">
        <v>85.3</v>
      </c>
      <c r="AM5" s="685"/>
      <c r="AN5" s="685"/>
      <c r="AO5" s="704"/>
      <c r="AP5" s="676" t="s">
        <v>225</v>
      </c>
      <c r="AQ5" s="677"/>
      <c r="AR5" s="677"/>
      <c r="AS5" s="677"/>
      <c r="AT5" s="677"/>
      <c r="AU5" s="677"/>
      <c r="AV5" s="677"/>
      <c r="AW5" s="677"/>
      <c r="AX5" s="677"/>
      <c r="AY5" s="677"/>
      <c r="AZ5" s="677"/>
      <c r="BA5" s="677"/>
      <c r="BB5" s="677"/>
      <c r="BC5" s="677"/>
      <c r="BD5" s="677"/>
      <c r="BE5" s="677"/>
      <c r="BF5" s="678"/>
      <c r="BG5" s="621">
        <v>65649482</v>
      </c>
      <c r="BH5" s="622"/>
      <c r="BI5" s="622"/>
      <c r="BJ5" s="622"/>
      <c r="BK5" s="622"/>
      <c r="BL5" s="622"/>
      <c r="BM5" s="622"/>
      <c r="BN5" s="623"/>
      <c r="BO5" s="659">
        <v>91</v>
      </c>
      <c r="BP5" s="659"/>
      <c r="BQ5" s="659"/>
      <c r="BR5" s="659"/>
      <c r="BS5" s="660">
        <v>736912</v>
      </c>
      <c r="BT5" s="660"/>
      <c r="BU5" s="660"/>
      <c r="BV5" s="660"/>
      <c r="BW5" s="660"/>
      <c r="BX5" s="660"/>
      <c r="BY5" s="660"/>
      <c r="BZ5" s="660"/>
      <c r="CA5" s="660"/>
      <c r="CB5" s="695"/>
      <c r="CD5" s="679" t="s">
        <v>220</v>
      </c>
      <c r="CE5" s="680"/>
      <c r="CF5" s="680"/>
      <c r="CG5" s="680"/>
      <c r="CH5" s="680"/>
      <c r="CI5" s="680"/>
      <c r="CJ5" s="680"/>
      <c r="CK5" s="680"/>
      <c r="CL5" s="680"/>
      <c r="CM5" s="680"/>
      <c r="CN5" s="680"/>
      <c r="CO5" s="680"/>
      <c r="CP5" s="680"/>
      <c r="CQ5" s="681"/>
      <c r="CR5" s="679" t="s">
        <v>226</v>
      </c>
      <c r="CS5" s="680"/>
      <c r="CT5" s="680"/>
      <c r="CU5" s="680"/>
      <c r="CV5" s="680"/>
      <c r="CW5" s="680"/>
      <c r="CX5" s="680"/>
      <c r="CY5" s="681"/>
      <c r="CZ5" s="679" t="s">
        <v>218</v>
      </c>
      <c r="DA5" s="680"/>
      <c r="DB5" s="680"/>
      <c r="DC5" s="681"/>
      <c r="DD5" s="679" t="s">
        <v>227</v>
      </c>
      <c r="DE5" s="680"/>
      <c r="DF5" s="680"/>
      <c r="DG5" s="680"/>
      <c r="DH5" s="680"/>
      <c r="DI5" s="680"/>
      <c r="DJ5" s="680"/>
      <c r="DK5" s="680"/>
      <c r="DL5" s="680"/>
      <c r="DM5" s="680"/>
      <c r="DN5" s="680"/>
      <c r="DO5" s="680"/>
      <c r="DP5" s="681"/>
      <c r="DQ5" s="679" t="s">
        <v>228</v>
      </c>
      <c r="DR5" s="680"/>
      <c r="DS5" s="680"/>
      <c r="DT5" s="680"/>
      <c r="DU5" s="680"/>
      <c r="DV5" s="680"/>
      <c r="DW5" s="680"/>
      <c r="DX5" s="680"/>
      <c r="DY5" s="680"/>
      <c r="DZ5" s="680"/>
      <c r="EA5" s="680"/>
      <c r="EB5" s="680"/>
      <c r="EC5" s="681"/>
    </row>
    <row r="6" spans="2:143" ht="11.25" customHeight="1" x14ac:dyDescent="0.2">
      <c r="B6" s="618" t="s">
        <v>229</v>
      </c>
      <c r="C6" s="619"/>
      <c r="D6" s="619"/>
      <c r="E6" s="619"/>
      <c r="F6" s="619"/>
      <c r="G6" s="619"/>
      <c r="H6" s="619"/>
      <c r="I6" s="619"/>
      <c r="J6" s="619"/>
      <c r="K6" s="619"/>
      <c r="L6" s="619"/>
      <c r="M6" s="619"/>
      <c r="N6" s="619"/>
      <c r="O6" s="619"/>
      <c r="P6" s="619"/>
      <c r="Q6" s="620"/>
      <c r="R6" s="621">
        <v>1285510</v>
      </c>
      <c r="S6" s="622"/>
      <c r="T6" s="622"/>
      <c r="U6" s="622"/>
      <c r="V6" s="622"/>
      <c r="W6" s="622"/>
      <c r="X6" s="622"/>
      <c r="Y6" s="623"/>
      <c r="Z6" s="659">
        <v>0.9</v>
      </c>
      <c r="AA6" s="659"/>
      <c r="AB6" s="659"/>
      <c r="AC6" s="659"/>
      <c r="AD6" s="660">
        <v>1285510</v>
      </c>
      <c r="AE6" s="660"/>
      <c r="AF6" s="660"/>
      <c r="AG6" s="660"/>
      <c r="AH6" s="660"/>
      <c r="AI6" s="660"/>
      <c r="AJ6" s="660"/>
      <c r="AK6" s="660"/>
      <c r="AL6" s="624">
        <v>1.6</v>
      </c>
      <c r="AM6" s="625"/>
      <c r="AN6" s="625"/>
      <c r="AO6" s="661"/>
      <c r="AP6" s="618" t="s">
        <v>230</v>
      </c>
      <c r="AQ6" s="619"/>
      <c r="AR6" s="619"/>
      <c r="AS6" s="619"/>
      <c r="AT6" s="619"/>
      <c r="AU6" s="619"/>
      <c r="AV6" s="619"/>
      <c r="AW6" s="619"/>
      <c r="AX6" s="619"/>
      <c r="AY6" s="619"/>
      <c r="AZ6" s="619"/>
      <c r="BA6" s="619"/>
      <c r="BB6" s="619"/>
      <c r="BC6" s="619"/>
      <c r="BD6" s="619"/>
      <c r="BE6" s="619"/>
      <c r="BF6" s="620"/>
      <c r="BG6" s="621">
        <v>65649482</v>
      </c>
      <c r="BH6" s="622"/>
      <c r="BI6" s="622"/>
      <c r="BJ6" s="622"/>
      <c r="BK6" s="622"/>
      <c r="BL6" s="622"/>
      <c r="BM6" s="622"/>
      <c r="BN6" s="623"/>
      <c r="BO6" s="659">
        <v>91</v>
      </c>
      <c r="BP6" s="659"/>
      <c r="BQ6" s="659"/>
      <c r="BR6" s="659"/>
      <c r="BS6" s="660">
        <v>736912</v>
      </c>
      <c r="BT6" s="660"/>
      <c r="BU6" s="660"/>
      <c r="BV6" s="660"/>
      <c r="BW6" s="660"/>
      <c r="BX6" s="660"/>
      <c r="BY6" s="660"/>
      <c r="BZ6" s="660"/>
      <c r="CA6" s="660"/>
      <c r="CB6" s="695"/>
      <c r="CD6" s="676" t="s">
        <v>231</v>
      </c>
      <c r="CE6" s="677"/>
      <c r="CF6" s="677"/>
      <c r="CG6" s="677"/>
      <c r="CH6" s="677"/>
      <c r="CI6" s="677"/>
      <c r="CJ6" s="677"/>
      <c r="CK6" s="677"/>
      <c r="CL6" s="677"/>
      <c r="CM6" s="677"/>
      <c r="CN6" s="677"/>
      <c r="CO6" s="677"/>
      <c r="CP6" s="677"/>
      <c r="CQ6" s="678"/>
      <c r="CR6" s="621">
        <v>599352</v>
      </c>
      <c r="CS6" s="622"/>
      <c r="CT6" s="622"/>
      <c r="CU6" s="622"/>
      <c r="CV6" s="622"/>
      <c r="CW6" s="622"/>
      <c r="CX6" s="622"/>
      <c r="CY6" s="623"/>
      <c r="CZ6" s="703">
        <v>0.4</v>
      </c>
      <c r="DA6" s="685"/>
      <c r="DB6" s="685"/>
      <c r="DC6" s="705"/>
      <c r="DD6" s="627" t="s">
        <v>128</v>
      </c>
      <c r="DE6" s="622"/>
      <c r="DF6" s="622"/>
      <c r="DG6" s="622"/>
      <c r="DH6" s="622"/>
      <c r="DI6" s="622"/>
      <c r="DJ6" s="622"/>
      <c r="DK6" s="622"/>
      <c r="DL6" s="622"/>
      <c r="DM6" s="622"/>
      <c r="DN6" s="622"/>
      <c r="DO6" s="622"/>
      <c r="DP6" s="623"/>
      <c r="DQ6" s="627">
        <v>599227</v>
      </c>
      <c r="DR6" s="622"/>
      <c r="DS6" s="622"/>
      <c r="DT6" s="622"/>
      <c r="DU6" s="622"/>
      <c r="DV6" s="622"/>
      <c r="DW6" s="622"/>
      <c r="DX6" s="622"/>
      <c r="DY6" s="622"/>
      <c r="DZ6" s="622"/>
      <c r="EA6" s="622"/>
      <c r="EB6" s="622"/>
      <c r="EC6" s="658"/>
    </row>
    <row r="7" spans="2:143" ht="11.25" customHeight="1" x14ac:dyDescent="0.2">
      <c r="B7" s="618" t="s">
        <v>232</v>
      </c>
      <c r="C7" s="619"/>
      <c r="D7" s="619"/>
      <c r="E7" s="619"/>
      <c r="F7" s="619"/>
      <c r="G7" s="619"/>
      <c r="H7" s="619"/>
      <c r="I7" s="619"/>
      <c r="J7" s="619"/>
      <c r="K7" s="619"/>
      <c r="L7" s="619"/>
      <c r="M7" s="619"/>
      <c r="N7" s="619"/>
      <c r="O7" s="619"/>
      <c r="P7" s="619"/>
      <c r="Q7" s="620"/>
      <c r="R7" s="621">
        <v>22999</v>
      </c>
      <c r="S7" s="622"/>
      <c r="T7" s="622"/>
      <c r="U7" s="622"/>
      <c r="V7" s="622"/>
      <c r="W7" s="622"/>
      <c r="X7" s="622"/>
      <c r="Y7" s="623"/>
      <c r="Z7" s="659">
        <v>0</v>
      </c>
      <c r="AA7" s="659"/>
      <c r="AB7" s="659"/>
      <c r="AC7" s="659"/>
      <c r="AD7" s="660">
        <v>22999</v>
      </c>
      <c r="AE7" s="660"/>
      <c r="AF7" s="660"/>
      <c r="AG7" s="660"/>
      <c r="AH7" s="660"/>
      <c r="AI7" s="660"/>
      <c r="AJ7" s="660"/>
      <c r="AK7" s="660"/>
      <c r="AL7" s="624">
        <v>0</v>
      </c>
      <c r="AM7" s="625"/>
      <c r="AN7" s="625"/>
      <c r="AO7" s="661"/>
      <c r="AP7" s="618" t="s">
        <v>233</v>
      </c>
      <c r="AQ7" s="619"/>
      <c r="AR7" s="619"/>
      <c r="AS7" s="619"/>
      <c r="AT7" s="619"/>
      <c r="AU7" s="619"/>
      <c r="AV7" s="619"/>
      <c r="AW7" s="619"/>
      <c r="AX7" s="619"/>
      <c r="AY7" s="619"/>
      <c r="AZ7" s="619"/>
      <c r="BA7" s="619"/>
      <c r="BB7" s="619"/>
      <c r="BC7" s="619"/>
      <c r="BD7" s="619"/>
      <c r="BE7" s="619"/>
      <c r="BF7" s="620"/>
      <c r="BG7" s="621">
        <v>26100226</v>
      </c>
      <c r="BH7" s="622"/>
      <c r="BI7" s="622"/>
      <c r="BJ7" s="622"/>
      <c r="BK7" s="622"/>
      <c r="BL7" s="622"/>
      <c r="BM7" s="622"/>
      <c r="BN7" s="623"/>
      <c r="BO7" s="659">
        <v>36.200000000000003</v>
      </c>
      <c r="BP7" s="659"/>
      <c r="BQ7" s="659"/>
      <c r="BR7" s="659"/>
      <c r="BS7" s="660">
        <v>736912</v>
      </c>
      <c r="BT7" s="660"/>
      <c r="BU7" s="660"/>
      <c r="BV7" s="660"/>
      <c r="BW7" s="660"/>
      <c r="BX7" s="660"/>
      <c r="BY7" s="660"/>
      <c r="BZ7" s="660"/>
      <c r="CA7" s="660"/>
      <c r="CB7" s="695"/>
      <c r="CD7" s="618" t="s">
        <v>234</v>
      </c>
      <c r="CE7" s="619"/>
      <c r="CF7" s="619"/>
      <c r="CG7" s="619"/>
      <c r="CH7" s="619"/>
      <c r="CI7" s="619"/>
      <c r="CJ7" s="619"/>
      <c r="CK7" s="619"/>
      <c r="CL7" s="619"/>
      <c r="CM7" s="619"/>
      <c r="CN7" s="619"/>
      <c r="CO7" s="619"/>
      <c r="CP7" s="619"/>
      <c r="CQ7" s="620"/>
      <c r="CR7" s="621">
        <v>16672222</v>
      </c>
      <c r="CS7" s="622"/>
      <c r="CT7" s="622"/>
      <c r="CU7" s="622"/>
      <c r="CV7" s="622"/>
      <c r="CW7" s="622"/>
      <c r="CX7" s="622"/>
      <c r="CY7" s="623"/>
      <c r="CZ7" s="659">
        <v>12</v>
      </c>
      <c r="DA7" s="659"/>
      <c r="DB7" s="659"/>
      <c r="DC7" s="659"/>
      <c r="DD7" s="627">
        <v>542903</v>
      </c>
      <c r="DE7" s="622"/>
      <c r="DF7" s="622"/>
      <c r="DG7" s="622"/>
      <c r="DH7" s="622"/>
      <c r="DI7" s="622"/>
      <c r="DJ7" s="622"/>
      <c r="DK7" s="622"/>
      <c r="DL7" s="622"/>
      <c r="DM7" s="622"/>
      <c r="DN7" s="622"/>
      <c r="DO7" s="622"/>
      <c r="DP7" s="623"/>
      <c r="DQ7" s="627">
        <v>15273291</v>
      </c>
      <c r="DR7" s="622"/>
      <c r="DS7" s="622"/>
      <c r="DT7" s="622"/>
      <c r="DU7" s="622"/>
      <c r="DV7" s="622"/>
      <c r="DW7" s="622"/>
      <c r="DX7" s="622"/>
      <c r="DY7" s="622"/>
      <c r="DZ7" s="622"/>
      <c r="EA7" s="622"/>
      <c r="EB7" s="622"/>
      <c r="EC7" s="658"/>
    </row>
    <row r="8" spans="2:143" ht="11.25" customHeight="1" x14ac:dyDescent="0.2">
      <c r="B8" s="618" t="s">
        <v>235</v>
      </c>
      <c r="C8" s="619"/>
      <c r="D8" s="619"/>
      <c r="E8" s="619"/>
      <c r="F8" s="619"/>
      <c r="G8" s="619"/>
      <c r="H8" s="619"/>
      <c r="I8" s="619"/>
      <c r="J8" s="619"/>
      <c r="K8" s="619"/>
      <c r="L8" s="619"/>
      <c r="M8" s="619"/>
      <c r="N8" s="619"/>
      <c r="O8" s="619"/>
      <c r="P8" s="619"/>
      <c r="Q8" s="620"/>
      <c r="R8" s="621">
        <v>350873</v>
      </c>
      <c r="S8" s="622"/>
      <c r="T8" s="622"/>
      <c r="U8" s="622"/>
      <c r="V8" s="622"/>
      <c r="W8" s="622"/>
      <c r="X8" s="622"/>
      <c r="Y8" s="623"/>
      <c r="Z8" s="659">
        <v>0.2</v>
      </c>
      <c r="AA8" s="659"/>
      <c r="AB8" s="659"/>
      <c r="AC8" s="659"/>
      <c r="AD8" s="660">
        <v>350873</v>
      </c>
      <c r="AE8" s="660"/>
      <c r="AF8" s="660"/>
      <c r="AG8" s="660"/>
      <c r="AH8" s="660"/>
      <c r="AI8" s="660"/>
      <c r="AJ8" s="660"/>
      <c r="AK8" s="660"/>
      <c r="AL8" s="624">
        <v>0.4</v>
      </c>
      <c r="AM8" s="625"/>
      <c r="AN8" s="625"/>
      <c r="AO8" s="661"/>
      <c r="AP8" s="618" t="s">
        <v>236</v>
      </c>
      <c r="AQ8" s="619"/>
      <c r="AR8" s="619"/>
      <c r="AS8" s="619"/>
      <c r="AT8" s="619"/>
      <c r="AU8" s="619"/>
      <c r="AV8" s="619"/>
      <c r="AW8" s="619"/>
      <c r="AX8" s="619"/>
      <c r="AY8" s="619"/>
      <c r="AZ8" s="619"/>
      <c r="BA8" s="619"/>
      <c r="BB8" s="619"/>
      <c r="BC8" s="619"/>
      <c r="BD8" s="619"/>
      <c r="BE8" s="619"/>
      <c r="BF8" s="620"/>
      <c r="BG8" s="621">
        <v>575786</v>
      </c>
      <c r="BH8" s="622"/>
      <c r="BI8" s="622"/>
      <c r="BJ8" s="622"/>
      <c r="BK8" s="622"/>
      <c r="BL8" s="622"/>
      <c r="BM8" s="622"/>
      <c r="BN8" s="623"/>
      <c r="BO8" s="659">
        <v>0.8</v>
      </c>
      <c r="BP8" s="659"/>
      <c r="BQ8" s="659"/>
      <c r="BR8" s="659"/>
      <c r="BS8" s="660" t="s">
        <v>128</v>
      </c>
      <c r="BT8" s="660"/>
      <c r="BU8" s="660"/>
      <c r="BV8" s="660"/>
      <c r="BW8" s="660"/>
      <c r="BX8" s="660"/>
      <c r="BY8" s="660"/>
      <c r="BZ8" s="660"/>
      <c r="CA8" s="660"/>
      <c r="CB8" s="695"/>
      <c r="CD8" s="618" t="s">
        <v>237</v>
      </c>
      <c r="CE8" s="619"/>
      <c r="CF8" s="619"/>
      <c r="CG8" s="619"/>
      <c r="CH8" s="619"/>
      <c r="CI8" s="619"/>
      <c r="CJ8" s="619"/>
      <c r="CK8" s="619"/>
      <c r="CL8" s="619"/>
      <c r="CM8" s="619"/>
      <c r="CN8" s="619"/>
      <c r="CO8" s="619"/>
      <c r="CP8" s="619"/>
      <c r="CQ8" s="620"/>
      <c r="CR8" s="621">
        <v>50362267</v>
      </c>
      <c r="CS8" s="622"/>
      <c r="CT8" s="622"/>
      <c r="CU8" s="622"/>
      <c r="CV8" s="622"/>
      <c r="CW8" s="622"/>
      <c r="CX8" s="622"/>
      <c r="CY8" s="623"/>
      <c r="CZ8" s="659">
        <v>36.200000000000003</v>
      </c>
      <c r="DA8" s="659"/>
      <c r="DB8" s="659"/>
      <c r="DC8" s="659"/>
      <c r="DD8" s="627">
        <v>1175453</v>
      </c>
      <c r="DE8" s="622"/>
      <c r="DF8" s="622"/>
      <c r="DG8" s="622"/>
      <c r="DH8" s="622"/>
      <c r="DI8" s="622"/>
      <c r="DJ8" s="622"/>
      <c r="DK8" s="622"/>
      <c r="DL8" s="622"/>
      <c r="DM8" s="622"/>
      <c r="DN8" s="622"/>
      <c r="DO8" s="622"/>
      <c r="DP8" s="623"/>
      <c r="DQ8" s="627">
        <v>24551243</v>
      </c>
      <c r="DR8" s="622"/>
      <c r="DS8" s="622"/>
      <c r="DT8" s="622"/>
      <c r="DU8" s="622"/>
      <c r="DV8" s="622"/>
      <c r="DW8" s="622"/>
      <c r="DX8" s="622"/>
      <c r="DY8" s="622"/>
      <c r="DZ8" s="622"/>
      <c r="EA8" s="622"/>
      <c r="EB8" s="622"/>
      <c r="EC8" s="658"/>
    </row>
    <row r="9" spans="2:143" ht="11.25" customHeight="1" x14ac:dyDescent="0.2">
      <c r="B9" s="618" t="s">
        <v>238</v>
      </c>
      <c r="C9" s="619"/>
      <c r="D9" s="619"/>
      <c r="E9" s="619"/>
      <c r="F9" s="619"/>
      <c r="G9" s="619"/>
      <c r="H9" s="619"/>
      <c r="I9" s="619"/>
      <c r="J9" s="619"/>
      <c r="K9" s="619"/>
      <c r="L9" s="619"/>
      <c r="M9" s="619"/>
      <c r="N9" s="619"/>
      <c r="O9" s="619"/>
      <c r="P9" s="619"/>
      <c r="Q9" s="620"/>
      <c r="R9" s="621">
        <v>253870</v>
      </c>
      <c r="S9" s="622"/>
      <c r="T9" s="622"/>
      <c r="U9" s="622"/>
      <c r="V9" s="622"/>
      <c r="W9" s="622"/>
      <c r="X9" s="622"/>
      <c r="Y9" s="623"/>
      <c r="Z9" s="659">
        <v>0.2</v>
      </c>
      <c r="AA9" s="659"/>
      <c r="AB9" s="659"/>
      <c r="AC9" s="659"/>
      <c r="AD9" s="660">
        <v>253870</v>
      </c>
      <c r="AE9" s="660"/>
      <c r="AF9" s="660"/>
      <c r="AG9" s="660"/>
      <c r="AH9" s="660"/>
      <c r="AI9" s="660"/>
      <c r="AJ9" s="660"/>
      <c r="AK9" s="660"/>
      <c r="AL9" s="624">
        <v>0.3</v>
      </c>
      <c r="AM9" s="625"/>
      <c r="AN9" s="625"/>
      <c r="AO9" s="661"/>
      <c r="AP9" s="618" t="s">
        <v>239</v>
      </c>
      <c r="AQ9" s="619"/>
      <c r="AR9" s="619"/>
      <c r="AS9" s="619"/>
      <c r="AT9" s="619"/>
      <c r="AU9" s="619"/>
      <c r="AV9" s="619"/>
      <c r="AW9" s="619"/>
      <c r="AX9" s="619"/>
      <c r="AY9" s="619"/>
      <c r="AZ9" s="619"/>
      <c r="BA9" s="619"/>
      <c r="BB9" s="619"/>
      <c r="BC9" s="619"/>
      <c r="BD9" s="619"/>
      <c r="BE9" s="619"/>
      <c r="BF9" s="620"/>
      <c r="BG9" s="621">
        <v>19952189</v>
      </c>
      <c r="BH9" s="622"/>
      <c r="BI9" s="622"/>
      <c r="BJ9" s="622"/>
      <c r="BK9" s="622"/>
      <c r="BL9" s="622"/>
      <c r="BM9" s="622"/>
      <c r="BN9" s="623"/>
      <c r="BO9" s="659">
        <v>27.7</v>
      </c>
      <c r="BP9" s="659"/>
      <c r="BQ9" s="659"/>
      <c r="BR9" s="659"/>
      <c r="BS9" s="660" t="s">
        <v>128</v>
      </c>
      <c r="BT9" s="660"/>
      <c r="BU9" s="660"/>
      <c r="BV9" s="660"/>
      <c r="BW9" s="660"/>
      <c r="BX9" s="660"/>
      <c r="BY9" s="660"/>
      <c r="BZ9" s="660"/>
      <c r="CA9" s="660"/>
      <c r="CB9" s="695"/>
      <c r="CD9" s="618" t="s">
        <v>240</v>
      </c>
      <c r="CE9" s="619"/>
      <c r="CF9" s="619"/>
      <c r="CG9" s="619"/>
      <c r="CH9" s="619"/>
      <c r="CI9" s="619"/>
      <c r="CJ9" s="619"/>
      <c r="CK9" s="619"/>
      <c r="CL9" s="619"/>
      <c r="CM9" s="619"/>
      <c r="CN9" s="619"/>
      <c r="CO9" s="619"/>
      <c r="CP9" s="619"/>
      <c r="CQ9" s="620"/>
      <c r="CR9" s="621">
        <v>15125153</v>
      </c>
      <c r="CS9" s="622"/>
      <c r="CT9" s="622"/>
      <c r="CU9" s="622"/>
      <c r="CV9" s="622"/>
      <c r="CW9" s="622"/>
      <c r="CX9" s="622"/>
      <c r="CY9" s="623"/>
      <c r="CZ9" s="659">
        <v>10.9</v>
      </c>
      <c r="DA9" s="659"/>
      <c r="DB9" s="659"/>
      <c r="DC9" s="659"/>
      <c r="DD9" s="627">
        <v>814692</v>
      </c>
      <c r="DE9" s="622"/>
      <c r="DF9" s="622"/>
      <c r="DG9" s="622"/>
      <c r="DH9" s="622"/>
      <c r="DI9" s="622"/>
      <c r="DJ9" s="622"/>
      <c r="DK9" s="622"/>
      <c r="DL9" s="622"/>
      <c r="DM9" s="622"/>
      <c r="DN9" s="622"/>
      <c r="DO9" s="622"/>
      <c r="DP9" s="623"/>
      <c r="DQ9" s="627">
        <v>10110357</v>
      </c>
      <c r="DR9" s="622"/>
      <c r="DS9" s="622"/>
      <c r="DT9" s="622"/>
      <c r="DU9" s="622"/>
      <c r="DV9" s="622"/>
      <c r="DW9" s="622"/>
      <c r="DX9" s="622"/>
      <c r="DY9" s="622"/>
      <c r="DZ9" s="622"/>
      <c r="EA9" s="622"/>
      <c r="EB9" s="622"/>
      <c r="EC9" s="658"/>
    </row>
    <row r="10" spans="2:143" ht="11.25" customHeight="1" x14ac:dyDescent="0.2">
      <c r="B10" s="618" t="s">
        <v>241</v>
      </c>
      <c r="C10" s="619"/>
      <c r="D10" s="619"/>
      <c r="E10" s="619"/>
      <c r="F10" s="619"/>
      <c r="G10" s="619"/>
      <c r="H10" s="619"/>
      <c r="I10" s="619"/>
      <c r="J10" s="619"/>
      <c r="K10" s="619"/>
      <c r="L10" s="619"/>
      <c r="M10" s="619"/>
      <c r="N10" s="619"/>
      <c r="O10" s="619"/>
      <c r="P10" s="619"/>
      <c r="Q10" s="620"/>
      <c r="R10" s="621" t="s">
        <v>242</v>
      </c>
      <c r="S10" s="622"/>
      <c r="T10" s="622"/>
      <c r="U10" s="622"/>
      <c r="V10" s="622"/>
      <c r="W10" s="622"/>
      <c r="X10" s="622"/>
      <c r="Y10" s="623"/>
      <c r="Z10" s="659" t="s">
        <v>128</v>
      </c>
      <c r="AA10" s="659"/>
      <c r="AB10" s="659"/>
      <c r="AC10" s="659"/>
      <c r="AD10" s="660" t="s">
        <v>128</v>
      </c>
      <c r="AE10" s="660"/>
      <c r="AF10" s="660"/>
      <c r="AG10" s="660"/>
      <c r="AH10" s="660"/>
      <c r="AI10" s="660"/>
      <c r="AJ10" s="660"/>
      <c r="AK10" s="660"/>
      <c r="AL10" s="624" t="s">
        <v>242</v>
      </c>
      <c r="AM10" s="625"/>
      <c r="AN10" s="625"/>
      <c r="AO10" s="661"/>
      <c r="AP10" s="618" t="s">
        <v>243</v>
      </c>
      <c r="AQ10" s="619"/>
      <c r="AR10" s="619"/>
      <c r="AS10" s="619"/>
      <c r="AT10" s="619"/>
      <c r="AU10" s="619"/>
      <c r="AV10" s="619"/>
      <c r="AW10" s="619"/>
      <c r="AX10" s="619"/>
      <c r="AY10" s="619"/>
      <c r="AZ10" s="619"/>
      <c r="BA10" s="619"/>
      <c r="BB10" s="619"/>
      <c r="BC10" s="619"/>
      <c r="BD10" s="619"/>
      <c r="BE10" s="619"/>
      <c r="BF10" s="620"/>
      <c r="BG10" s="621">
        <v>1138723</v>
      </c>
      <c r="BH10" s="622"/>
      <c r="BI10" s="622"/>
      <c r="BJ10" s="622"/>
      <c r="BK10" s="622"/>
      <c r="BL10" s="622"/>
      <c r="BM10" s="622"/>
      <c r="BN10" s="623"/>
      <c r="BO10" s="659">
        <v>1.6</v>
      </c>
      <c r="BP10" s="659"/>
      <c r="BQ10" s="659"/>
      <c r="BR10" s="659"/>
      <c r="BS10" s="660" t="s">
        <v>128</v>
      </c>
      <c r="BT10" s="660"/>
      <c r="BU10" s="660"/>
      <c r="BV10" s="660"/>
      <c r="BW10" s="660"/>
      <c r="BX10" s="660"/>
      <c r="BY10" s="660"/>
      <c r="BZ10" s="660"/>
      <c r="CA10" s="660"/>
      <c r="CB10" s="695"/>
      <c r="CD10" s="618" t="s">
        <v>244</v>
      </c>
      <c r="CE10" s="619"/>
      <c r="CF10" s="619"/>
      <c r="CG10" s="619"/>
      <c r="CH10" s="619"/>
      <c r="CI10" s="619"/>
      <c r="CJ10" s="619"/>
      <c r="CK10" s="619"/>
      <c r="CL10" s="619"/>
      <c r="CM10" s="619"/>
      <c r="CN10" s="619"/>
      <c r="CO10" s="619"/>
      <c r="CP10" s="619"/>
      <c r="CQ10" s="620"/>
      <c r="CR10" s="621">
        <v>207446</v>
      </c>
      <c r="CS10" s="622"/>
      <c r="CT10" s="622"/>
      <c r="CU10" s="622"/>
      <c r="CV10" s="622"/>
      <c r="CW10" s="622"/>
      <c r="CX10" s="622"/>
      <c r="CY10" s="623"/>
      <c r="CZ10" s="659">
        <v>0.1</v>
      </c>
      <c r="DA10" s="659"/>
      <c r="DB10" s="659"/>
      <c r="DC10" s="659"/>
      <c r="DD10" s="627">
        <v>126577</v>
      </c>
      <c r="DE10" s="622"/>
      <c r="DF10" s="622"/>
      <c r="DG10" s="622"/>
      <c r="DH10" s="622"/>
      <c r="DI10" s="622"/>
      <c r="DJ10" s="622"/>
      <c r="DK10" s="622"/>
      <c r="DL10" s="622"/>
      <c r="DM10" s="622"/>
      <c r="DN10" s="622"/>
      <c r="DO10" s="622"/>
      <c r="DP10" s="623"/>
      <c r="DQ10" s="627">
        <v>207012</v>
      </c>
      <c r="DR10" s="622"/>
      <c r="DS10" s="622"/>
      <c r="DT10" s="622"/>
      <c r="DU10" s="622"/>
      <c r="DV10" s="622"/>
      <c r="DW10" s="622"/>
      <c r="DX10" s="622"/>
      <c r="DY10" s="622"/>
      <c r="DZ10" s="622"/>
      <c r="EA10" s="622"/>
      <c r="EB10" s="622"/>
      <c r="EC10" s="658"/>
    </row>
    <row r="11" spans="2:143" ht="11.25" customHeight="1" x14ac:dyDescent="0.2">
      <c r="B11" s="618" t="s">
        <v>245</v>
      </c>
      <c r="C11" s="619"/>
      <c r="D11" s="619"/>
      <c r="E11" s="619"/>
      <c r="F11" s="619"/>
      <c r="G11" s="619"/>
      <c r="H11" s="619"/>
      <c r="I11" s="619"/>
      <c r="J11" s="619"/>
      <c r="K11" s="619"/>
      <c r="L11" s="619"/>
      <c r="M11" s="619"/>
      <c r="N11" s="619"/>
      <c r="O11" s="619"/>
      <c r="P11" s="619"/>
      <c r="Q11" s="620"/>
      <c r="R11" s="621">
        <v>7988594</v>
      </c>
      <c r="S11" s="622"/>
      <c r="T11" s="622"/>
      <c r="U11" s="622"/>
      <c r="V11" s="622"/>
      <c r="W11" s="622"/>
      <c r="X11" s="622"/>
      <c r="Y11" s="623"/>
      <c r="Z11" s="624">
        <v>5.5</v>
      </c>
      <c r="AA11" s="625"/>
      <c r="AB11" s="625"/>
      <c r="AC11" s="626"/>
      <c r="AD11" s="627">
        <v>7988594</v>
      </c>
      <c r="AE11" s="622"/>
      <c r="AF11" s="622"/>
      <c r="AG11" s="622"/>
      <c r="AH11" s="622"/>
      <c r="AI11" s="622"/>
      <c r="AJ11" s="622"/>
      <c r="AK11" s="623"/>
      <c r="AL11" s="624">
        <v>9.8000000000000007</v>
      </c>
      <c r="AM11" s="625"/>
      <c r="AN11" s="625"/>
      <c r="AO11" s="661"/>
      <c r="AP11" s="618" t="s">
        <v>246</v>
      </c>
      <c r="AQ11" s="619"/>
      <c r="AR11" s="619"/>
      <c r="AS11" s="619"/>
      <c r="AT11" s="619"/>
      <c r="AU11" s="619"/>
      <c r="AV11" s="619"/>
      <c r="AW11" s="619"/>
      <c r="AX11" s="619"/>
      <c r="AY11" s="619"/>
      <c r="AZ11" s="619"/>
      <c r="BA11" s="619"/>
      <c r="BB11" s="619"/>
      <c r="BC11" s="619"/>
      <c r="BD11" s="619"/>
      <c r="BE11" s="619"/>
      <c r="BF11" s="620"/>
      <c r="BG11" s="621">
        <v>4433528</v>
      </c>
      <c r="BH11" s="622"/>
      <c r="BI11" s="622"/>
      <c r="BJ11" s="622"/>
      <c r="BK11" s="622"/>
      <c r="BL11" s="622"/>
      <c r="BM11" s="622"/>
      <c r="BN11" s="623"/>
      <c r="BO11" s="659">
        <v>6.1</v>
      </c>
      <c r="BP11" s="659"/>
      <c r="BQ11" s="659"/>
      <c r="BR11" s="659"/>
      <c r="BS11" s="660">
        <v>736912</v>
      </c>
      <c r="BT11" s="660"/>
      <c r="BU11" s="660"/>
      <c r="BV11" s="660"/>
      <c r="BW11" s="660"/>
      <c r="BX11" s="660"/>
      <c r="BY11" s="660"/>
      <c r="BZ11" s="660"/>
      <c r="CA11" s="660"/>
      <c r="CB11" s="695"/>
      <c r="CD11" s="618" t="s">
        <v>247</v>
      </c>
      <c r="CE11" s="619"/>
      <c r="CF11" s="619"/>
      <c r="CG11" s="619"/>
      <c r="CH11" s="619"/>
      <c r="CI11" s="619"/>
      <c r="CJ11" s="619"/>
      <c r="CK11" s="619"/>
      <c r="CL11" s="619"/>
      <c r="CM11" s="619"/>
      <c r="CN11" s="619"/>
      <c r="CO11" s="619"/>
      <c r="CP11" s="619"/>
      <c r="CQ11" s="620"/>
      <c r="CR11" s="621">
        <v>1702530</v>
      </c>
      <c r="CS11" s="622"/>
      <c r="CT11" s="622"/>
      <c r="CU11" s="622"/>
      <c r="CV11" s="622"/>
      <c r="CW11" s="622"/>
      <c r="CX11" s="622"/>
      <c r="CY11" s="623"/>
      <c r="CZ11" s="659">
        <v>1.2</v>
      </c>
      <c r="DA11" s="659"/>
      <c r="DB11" s="659"/>
      <c r="DC11" s="659"/>
      <c r="DD11" s="627">
        <v>706034</v>
      </c>
      <c r="DE11" s="622"/>
      <c r="DF11" s="622"/>
      <c r="DG11" s="622"/>
      <c r="DH11" s="622"/>
      <c r="DI11" s="622"/>
      <c r="DJ11" s="622"/>
      <c r="DK11" s="622"/>
      <c r="DL11" s="622"/>
      <c r="DM11" s="622"/>
      <c r="DN11" s="622"/>
      <c r="DO11" s="622"/>
      <c r="DP11" s="623"/>
      <c r="DQ11" s="627">
        <v>1296999</v>
      </c>
      <c r="DR11" s="622"/>
      <c r="DS11" s="622"/>
      <c r="DT11" s="622"/>
      <c r="DU11" s="622"/>
      <c r="DV11" s="622"/>
      <c r="DW11" s="622"/>
      <c r="DX11" s="622"/>
      <c r="DY11" s="622"/>
      <c r="DZ11" s="622"/>
      <c r="EA11" s="622"/>
      <c r="EB11" s="622"/>
      <c r="EC11" s="658"/>
    </row>
    <row r="12" spans="2:143" ht="11.25" customHeight="1" x14ac:dyDescent="0.2">
      <c r="B12" s="618" t="s">
        <v>248</v>
      </c>
      <c r="C12" s="619"/>
      <c r="D12" s="619"/>
      <c r="E12" s="619"/>
      <c r="F12" s="619"/>
      <c r="G12" s="619"/>
      <c r="H12" s="619"/>
      <c r="I12" s="619"/>
      <c r="J12" s="619"/>
      <c r="K12" s="619"/>
      <c r="L12" s="619"/>
      <c r="M12" s="619"/>
      <c r="N12" s="619"/>
      <c r="O12" s="619"/>
      <c r="P12" s="619"/>
      <c r="Q12" s="620"/>
      <c r="R12" s="621">
        <v>88378</v>
      </c>
      <c r="S12" s="622"/>
      <c r="T12" s="622"/>
      <c r="U12" s="622"/>
      <c r="V12" s="622"/>
      <c r="W12" s="622"/>
      <c r="X12" s="622"/>
      <c r="Y12" s="623"/>
      <c r="Z12" s="659">
        <v>0.1</v>
      </c>
      <c r="AA12" s="659"/>
      <c r="AB12" s="659"/>
      <c r="AC12" s="659"/>
      <c r="AD12" s="660">
        <v>88378</v>
      </c>
      <c r="AE12" s="660"/>
      <c r="AF12" s="660"/>
      <c r="AG12" s="660"/>
      <c r="AH12" s="660"/>
      <c r="AI12" s="660"/>
      <c r="AJ12" s="660"/>
      <c r="AK12" s="660"/>
      <c r="AL12" s="624">
        <v>0.1</v>
      </c>
      <c r="AM12" s="625"/>
      <c r="AN12" s="625"/>
      <c r="AO12" s="661"/>
      <c r="AP12" s="618" t="s">
        <v>249</v>
      </c>
      <c r="AQ12" s="619"/>
      <c r="AR12" s="619"/>
      <c r="AS12" s="619"/>
      <c r="AT12" s="619"/>
      <c r="AU12" s="619"/>
      <c r="AV12" s="619"/>
      <c r="AW12" s="619"/>
      <c r="AX12" s="619"/>
      <c r="AY12" s="619"/>
      <c r="AZ12" s="619"/>
      <c r="BA12" s="619"/>
      <c r="BB12" s="619"/>
      <c r="BC12" s="619"/>
      <c r="BD12" s="619"/>
      <c r="BE12" s="619"/>
      <c r="BF12" s="620"/>
      <c r="BG12" s="621">
        <v>36230956</v>
      </c>
      <c r="BH12" s="622"/>
      <c r="BI12" s="622"/>
      <c r="BJ12" s="622"/>
      <c r="BK12" s="622"/>
      <c r="BL12" s="622"/>
      <c r="BM12" s="622"/>
      <c r="BN12" s="623"/>
      <c r="BO12" s="659">
        <v>50.2</v>
      </c>
      <c r="BP12" s="659"/>
      <c r="BQ12" s="659"/>
      <c r="BR12" s="659"/>
      <c r="BS12" s="660" t="s">
        <v>128</v>
      </c>
      <c r="BT12" s="660"/>
      <c r="BU12" s="660"/>
      <c r="BV12" s="660"/>
      <c r="BW12" s="660"/>
      <c r="BX12" s="660"/>
      <c r="BY12" s="660"/>
      <c r="BZ12" s="660"/>
      <c r="CA12" s="660"/>
      <c r="CB12" s="695"/>
      <c r="CD12" s="618" t="s">
        <v>250</v>
      </c>
      <c r="CE12" s="619"/>
      <c r="CF12" s="619"/>
      <c r="CG12" s="619"/>
      <c r="CH12" s="619"/>
      <c r="CI12" s="619"/>
      <c r="CJ12" s="619"/>
      <c r="CK12" s="619"/>
      <c r="CL12" s="619"/>
      <c r="CM12" s="619"/>
      <c r="CN12" s="619"/>
      <c r="CO12" s="619"/>
      <c r="CP12" s="619"/>
      <c r="CQ12" s="620"/>
      <c r="CR12" s="621">
        <v>5229535</v>
      </c>
      <c r="CS12" s="622"/>
      <c r="CT12" s="622"/>
      <c r="CU12" s="622"/>
      <c r="CV12" s="622"/>
      <c r="CW12" s="622"/>
      <c r="CX12" s="622"/>
      <c r="CY12" s="623"/>
      <c r="CZ12" s="659">
        <v>3.8</v>
      </c>
      <c r="DA12" s="659"/>
      <c r="DB12" s="659"/>
      <c r="DC12" s="659"/>
      <c r="DD12" s="627">
        <v>407881</v>
      </c>
      <c r="DE12" s="622"/>
      <c r="DF12" s="622"/>
      <c r="DG12" s="622"/>
      <c r="DH12" s="622"/>
      <c r="DI12" s="622"/>
      <c r="DJ12" s="622"/>
      <c r="DK12" s="622"/>
      <c r="DL12" s="622"/>
      <c r="DM12" s="622"/>
      <c r="DN12" s="622"/>
      <c r="DO12" s="622"/>
      <c r="DP12" s="623"/>
      <c r="DQ12" s="627">
        <v>3339557</v>
      </c>
      <c r="DR12" s="622"/>
      <c r="DS12" s="622"/>
      <c r="DT12" s="622"/>
      <c r="DU12" s="622"/>
      <c r="DV12" s="622"/>
      <c r="DW12" s="622"/>
      <c r="DX12" s="622"/>
      <c r="DY12" s="622"/>
      <c r="DZ12" s="622"/>
      <c r="EA12" s="622"/>
      <c r="EB12" s="622"/>
      <c r="EC12" s="658"/>
    </row>
    <row r="13" spans="2:143" ht="11.25" customHeight="1" x14ac:dyDescent="0.2">
      <c r="B13" s="618" t="s">
        <v>251</v>
      </c>
      <c r="C13" s="619"/>
      <c r="D13" s="619"/>
      <c r="E13" s="619"/>
      <c r="F13" s="619"/>
      <c r="G13" s="619"/>
      <c r="H13" s="619"/>
      <c r="I13" s="619"/>
      <c r="J13" s="619"/>
      <c r="K13" s="619"/>
      <c r="L13" s="619"/>
      <c r="M13" s="619"/>
      <c r="N13" s="619"/>
      <c r="O13" s="619"/>
      <c r="P13" s="619"/>
      <c r="Q13" s="620"/>
      <c r="R13" s="621" t="s">
        <v>242</v>
      </c>
      <c r="S13" s="622"/>
      <c r="T13" s="622"/>
      <c r="U13" s="622"/>
      <c r="V13" s="622"/>
      <c r="W13" s="622"/>
      <c r="X13" s="622"/>
      <c r="Y13" s="623"/>
      <c r="Z13" s="659" t="s">
        <v>242</v>
      </c>
      <c r="AA13" s="659"/>
      <c r="AB13" s="659"/>
      <c r="AC13" s="659"/>
      <c r="AD13" s="660" t="s">
        <v>128</v>
      </c>
      <c r="AE13" s="660"/>
      <c r="AF13" s="660"/>
      <c r="AG13" s="660"/>
      <c r="AH13" s="660"/>
      <c r="AI13" s="660"/>
      <c r="AJ13" s="660"/>
      <c r="AK13" s="660"/>
      <c r="AL13" s="624" t="s">
        <v>128</v>
      </c>
      <c r="AM13" s="625"/>
      <c r="AN13" s="625"/>
      <c r="AO13" s="661"/>
      <c r="AP13" s="618" t="s">
        <v>252</v>
      </c>
      <c r="AQ13" s="619"/>
      <c r="AR13" s="619"/>
      <c r="AS13" s="619"/>
      <c r="AT13" s="619"/>
      <c r="AU13" s="619"/>
      <c r="AV13" s="619"/>
      <c r="AW13" s="619"/>
      <c r="AX13" s="619"/>
      <c r="AY13" s="619"/>
      <c r="AZ13" s="619"/>
      <c r="BA13" s="619"/>
      <c r="BB13" s="619"/>
      <c r="BC13" s="619"/>
      <c r="BD13" s="619"/>
      <c r="BE13" s="619"/>
      <c r="BF13" s="620"/>
      <c r="BG13" s="621">
        <v>36207775</v>
      </c>
      <c r="BH13" s="622"/>
      <c r="BI13" s="622"/>
      <c r="BJ13" s="622"/>
      <c r="BK13" s="622"/>
      <c r="BL13" s="622"/>
      <c r="BM13" s="622"/>
      <c r="BN13" s="623"/>
      <c r="BO13" s="659">
        <v>50.2</v>
      </c>
      <c r="BP13" s="659"/>
      <c r="BQ13" s="659"/>
      <c r="BR13" s="659"/>
      <c r="BS13" s="660" t="s">
        <v>128</v>
      </c>
      <c r="BT13" s="660"/>
      <c r="BU13" s="660"/>
      <c r="BV13" s="660"/>
      <c r="BW13" s="660"/>
      <c r="BX13" s="660"/>
      <c r="BY13" s="660"/>
      <c r="BZ13" s="660"/>
      <c r="CA13" s="660"/>
      <c r="CB13" s="695"/>
      <c r="CD13" s="618" t="s">
        <v>253</v>
      </c>
      <c r="CE13" s="619"/>
      <c r="CF13" s="619"/>
      <c r="CG13" s="619"/>
      <c r="CH13" s="619"/>
      <c r="CI13" s="619"/>
      <c r="CJ13" s="619"/>
      <c r="CK13" s="619"/>
      <c r="CL13" s="619"/>
      <c r="CM13" s="619"/>
      <c r="CN13" s="619"/>
      <c r="CO13" s="619"/>
      <c r="CP13" s="619"/>
      <c r="CQ13" s="620"/>
      <c r="CR13" s="621">
        <v>18462745</v>
      </c>
      <c r="CS13" s="622"/>
      <c r="CT13" s="622"/>
      <c r="CU13" s="622"/>
      <c r="CV13" s="622"/>
      <c r="CW13" s="622"/>
      <c r="CX13" s="622"/>
      <c r="CY13" s="623"/>
      <c r="CZ13" s="659">
        <v>13.3</v>
      </c>
      <c r="DA13" s="659"/>
      <c r="DB13" s="659"/>
      <c r="DC13" s="659"/>
      <c r="DD13" s="627">
        <v>6993900</v>
      </c>
      <c r="DE13" s="622"/>
      <c r="DF13" s="622"/>
      <c r="DG13" s="622"/>
      <c r="DH13" s="622"/>
      <c r="DI13" s="622"/>
      <c r="DJ13" s="622"/>
      <c r="DK13" s="622"/>
      <c r="DL13" s="622"/>
      <c r="DM13" s="622"/>
      <c r="DN13" s="622"/>
      <c r="DO13" s="622"/>
      <c r="DP13" s="623"/>
      <c r="DQ13" s="627">
        <v>13782018</v>
      </c>
      <c r="DR13" s="622"/>
      <c r="DS13" s="622"/>
      <c r="DT13" s="622"/>
      <c r="DU13" s="622"/>
      <c r="DV13" s="622"/>
      <c r="DW13" s="622"/>
      <c r="DX13" s="622"/>
      <c r="DY13" s="622"/>
      <c r="DZ13" s="622"/>
      <c r="EA13" s="622"/>
      <c r="EB13" s="622"/>
      <c r="EC13" s="658"/>
    </row>
    <row r="14" spans="2:143" ht="11.25" customHeight="1" x14ac:dyDescent="0.2">
      <c r="B14" s="618" t="s">
        <v>254</v>
      </c>
      <c r="C14" s="619"/>
      <c r="D14" s="619"/>
      <c r="E14" s="619"/>
      <c r="F14" s="619"/>
      <c r="G14" s="619"/>
      <c r="H14" s="619"/>
      <c r="I14" s="619"/>
      <c r="J14" s="619"/>
      <c r="K14" s="619"/>
      <c r="L14" s="619"/>
      <c r="M14" s="619"/>
      <c r="N14" s="619"/>
      <c r="O14" s="619"/>
      <c r="P14" s="619"/>
      <c r="Q14" s="620"/>
      <c r="R14" s="621">
        <v>1668</v>
      </c>
      <c r="S14" s="622"/>
      <c r="T14" s="622"/>
      <c r="U14" s="622"/>
      <c r="V14" s="622"/>
      <c r="W14" s="622"/>
      <c r="X14" s="622"/>
      <c r="Y14" s="623"/>
      <c r="Z14" s="659">
        <v>0</v>
      </c>
      <c r="AA14" s="659"/>
      <c r="AB14" s="659"/>
      <c r="AC14" s="659"/>
      <c r="AD14" s="660">
        <v>1668</v>
      </c>
      <c r="AE14" s="660"/>
      <c r="AF14" s="660"/>
      <c r="AG14" s="660"/>
      <c r="AH14" s="660"/>
      <c r="AI14" s="660"/>
      <c r="AJ14" s="660"/>
      <c r="AK14" s="660"/>
      <c r="AL14" s="624">
        <v>0</v>
      </c>
      <c r="AM14" s="625"/>
      <c r="AN14" s="625"/>
      <c r="AO14" s="661"/>
      <c r="AP14" s="618" t="s">
        <v>255</v>
      </c>
      <c r="AQ14" s="619"/>
      <c r="AR14" s="619"/>
      <c r="AS14" s="619"/>
      <c r="AT14" s="619"/>
      <c r="AU14" s="619"/>
      <c r="AV14" s="619"/>
      <c r="AW14" s="619"/>
      <c r="AX14" s="619"/>
      <c r="AY14" s="619"/>
      <c r="AZ14" s="619"/>
      <c r="BA14" s="619"/>
      <c r="BB14" s="619"/>
      <c r="BC14" s="619"/>
      <c r="BD14" s="619"/>
      <c r="BE14" s="619"/>
      <c r="BF14" s="620"/>
      <c r="BG14" s="621">
        <v>937360</v>
      </c>
      <c r="BH14" s="622"/>
      <c r="BI14" s="622"/>
      <c r="BJ14" s="622"/>
      <c r="BK14" s="622"/>
      <c r="BL14" s="622"/>
      <c r="BM14" s="622"/>
      <c r="BN14" s="623"/>
      <c r="BO14" s="659">
        <v>1.3</v>
      </c>
      <c r="BP14" s="659"/>
      <c r="BQ14" s="659"/>
      <c r="BR14" s="659"/>
      <c r="BS14" s="660" t="s">
        <v>242</v>
      </c>
      <c r="BT14" s="660"/>
      <c r="BU14" s="660"/>
      <c r="BV14" s="660"/>
      <c r="BW14" s="660"/>
      <c r="BX14" s="660"/>
      <c r="BY14" s="660"/>
      <c r="BZ14" s="660"/>
      <c r="CA14" s="660"/>
      <c r="CB14" s="695"/>
      <c r="CD14" s="618" t="s">
        <v>256</v>
      </c>
      <c r="CE14" s="619"/>
      <c r="CF14" s="619"/>
      <c r="CG14" s="619"/>
      <c r="CH14" s="619"/>
      <c r="CI14" s="619"/>
      <c r="CJ14" s="619"/>
      <c r="CK14" s="619"/>
      <c r="CL14" s="619"/>
      <c r="CM14" s="619"/>
      <c r="CN14" s="619"/>
      <c r="CO14" s="619"/>
      <c r="CP14" s="619"/>
      <c r="CQ14" s="620"/>
      <c r="CR14" s="621">
        <v>5372431</v>
      </c>
      <c r="CS14" s="622"/>
      <c r="CT14" s="622"/>
      <c r="CU14" s="622"/>
      <c r="CV14" s="622"/>
      <c r="CW14" s="622"/>
      <c r="CX14" s="622"/>
      <c r="CY14" s="623"/>
      <c r="CZ14" s="659">
        <v>3.9</v>
      </c>
      <c r="DA14" s="659"/>
      <c r="DB14" s="659"/>
      <c r="DC14" s="659"/>
      <c r="DD14" s="627">
        <v>1393483</v>
      </c>
      <c r="DE14" s="622"/>
      <c r="DF14" s="622"/>
      <c r="DG14" s="622"/>
      <c r="DH14" s="622"/>
      <c r="DI14" s="622"/>
      <c r="DJ14" s="622"/>
      <c r="DK14" s="622"/>
      <c r="DL14" s="622"/>
      <c r="DM14" s="622"/>
      <c r="DN14" s="622"/>
      <c r="DO14" s="622"/>
      <c r="DP14" s="623"/>
      <c r="DQ14" s="627">
        <v>4723655</v>
      </c>
      <c r="DR14" s="622"/>
      <c r="DS14" s="622"/>
      <c r="DT14" s="622"/>
      <c r="DU14" s="622"/>
      <c r="DV14" s="622"/>
      <c r="DW14" s="622"/>
      <c r="DX14" s="622"/>
      <c r="DY14" s="622"/>
      <c r="DZ14" s="622"/>
      <c r="EA14" s="622"/>
      <c r="EB14" s="622"/>
      <c r="EC14" s="658"/>
    </row>
    <row r="15" spans="2:143" ht="11.25" customHeight="1" x14ac:dyDescent="0.2">
      <c r="B15" s="618" t="s">
        <v>257</v>
      </c>
      <c r="C15" s="619"/>
      <c r="D15" s="619"/>
      <c r="E15" s="619"/>
      <c r="F15" s="619"/>
      <c r="G15" s="619"/>
      <c r="H15" s="619"/>
      <c r="I15" s="619"/>
      <c r="J15" s="619"/>
      <c r="K15" s="619"/>
      <c r="L15" s="619"/>
      <c r="M15" s="619"/>
      <c r="N15" s="619"/>
      <c r="O15" s="619"/>
      <c r="P15" s="619"/>
      <c r="Q15" s="620"/>
      <c r="R15" s="621" t="s">
        <v>242</v>
      </c>
      <c r="S15" s="622"/>
      <c r="T15" s="622"/>
      <c r="U15" s="622"/>
      <c r="V15" s="622"/>
      <c r="W15" s="622"/>
      <c r="X15" s="622"/>
      <c r="Y15" s="623"/>
      <c r="Z15" s="659" t="s">
        <v>128</v>
      </c>
      <c r="AA15" s="659"/>
      <c r="AB15" s="659"/>
      <c r="AC15" s="659"/>
      <c r="AD15" s="660" t="s">
        <v>128</v>
      </c>
      <c r="AE15" s="660"/>
      <c r="AF15" s="660"/>
      <c r="AG15" s="660"/>
      <c r="AH15" s="660"/>
      <c r="AI15" s="660"/>
      <c r="AJ15" s="660"/>
      <c r="AK15" s="660"/>
      <c r="AL15" s="624" t="s">
        <v>128</v>
      </c>
      <c r="AM15" s="625"/>
      <c r="AN15" s="625"/>
      <c r="AO15" s="661"/>
      <c r="AP15" s="618" t="s">
        <v>258</v>
      </c>
      <c r="AQ15" s="619"/>
      <c r="AR15" s="619"/>
      <c r="AS15" s="619"/>
      <c r="AT15" s="619"/>
      <c r="AU15" s="619"/>
      <c r="AV15" s="619"/>
      <c r="AW15" s="619"/>
      <c r="AX15" s="619"/>
      <c r="AY15" s="619"/>
      <c r="AZ15" s="619"/>
      <c r="BA15" s="619"/>
      <c r="BB15" s="619"/>
      <c r="BC15" s="619"/>
      <c r="BD15" s="619"/>
      <c r="BE15" s="619"/>
      <c r="BF15" s="620"/>
      <c r="BG15" s="621">
        <v>2380940</v>
      </c>
      <c r="BH15" s="622"/>
      <c r="BI15" s="622"/>
      <c r="BJ15" s="622"/>
      <c r="BK15" s="622"/>
      <c r="BL15" s="622"/>
      <c r="BM15" s="622"/>
      <c r="BN15" s="623"/>
      <c r="BO15" s="659">
        <v>3.3</v>
      </c>
      <c r="BP15" s="659"/>
      <c r="BQ15" s="659"/>
      <c r="BR15" s="659"/>
      <c r="BS15" s="660" t="s">
        <v>242</v>
      </c>
      <c r="BT15" s="660"/>
      <c r="BU15" s="660"/>
      <c r="BV15" s="660"/>
      <c r="BW15" s="660"/>
      <c r="BX15" s="660"/>
      <c r="BY15" s="660"/>
      <c r="BZ15" s="660"/>
      <c r="CA15" s="660"/>
      <c r="CB15" s="695"/>
      <c r="CD15" s="618" t="s">
        <v>259</v>
      </c>
      <c r="CE15" s="619"/>
      <c r="CF15" s="619"/>
      <c r="CG15" s="619"/>
      <c r="CH15" s="619"/>
      <c r="CI15" s="619"/>
      <c r="CJ15" s="619"/>
      <c r="CK15" s="619"/>
      <c r="CL15" s="619"/>
      <c r="CM15" s="619"/>
      <c r="CN15" s="619"/>
      <c r="CO15" s="619"/>
      <c r="CP15" s="619"/>
      <c r="CQ15" s="620"/>
      <c r="CR15" s="621">
        <v>19280837</v>
      </c>
      <c r="CS15" s="622"/>
      <c r="CT15" s="622"/>
      <c r="CU15" s="622"/>
      <c r="CV15" s="622"/>
      <c r="CW15" s="622"/>
      <c r="CX15" s="622"/>
      <c r="CY15" s="623"/>
      <c r="CZ15" s="659">
        <v>13.9</v>
      </c>
      <c r="DA15" s="659"/>
      <c r="DB15" s="659"/>
      <c r="DC15" s="659"/>
      <c r="DD15" s="627">
        <v>7966520</v>
      </c>
      <c r="DE15" s="622"/>
      <c r="DF15" s="622"/>
      <c r="DG15" s="622"/>
      <c r="DH15" s="622"/>
      <c r="DI15" s="622"/>
      <c r="DJ15" s="622"/>
      <c r="DK15" s="622"/>
      <c r="DL15" s="622"/>
      <c r="DM15" s="622"/>
      <c r="DN15" s="622"/>
      <c r="DO15" s="622"/>
      <c r="DP15" s="623"/>
      <c r="DQ15" s="627">
        <v>14688337</v>
      </c>
      <c r="DR15" s="622"/>
      <c r="DS15" s="622"/>
      <c r="DT15" s="622"/>
      <c r="DU15" s="622"/>
      <c r="DV15" s="622"/>
      <c r="DW15" s="622"/>
      <c r="DX15" s="622"/>
      <c r="DY15" s="622"/>
      <c r="DZ15" s="622"/>
      <c r="EA15" s="622"/>
      <c r="EB15" s="622"/>
      <c r="EC15" s="658"/>
    </row>
    <row r="16" spans="2:143" ht="11.25" customHeight="1" x14ac:dyDescent="0.2">
      <c r="B16" s="618" t="s">
        <v>260</v>
      </c>
      <c r="C16" s="619"/>
      <c r="D16" s="619"/>
      <c r="E16" s="619"/>
      <c r="F16" s="619"/>
      <c r="G16" s="619"/>
      <c r="H16" s="619"/>
      <c r="I16" s="619"/>
      <c r="J16" s="619"/>
      <c r="K16" s="619"/>
      <c r="L16" s="619"/>
      <c r="M16" s="619"/>
      <c r="N16" s="619"/>
      <c r="O16" s="619"/>
      <c r="P16" s="619"/>
      <c r="Q16" s="620"/>
      <c r="R16" s="621">
        <v>125491</v>
      </c>
      <c r="S16" s="622"/>
      <c r="T16" s="622"/>
      <c r="U16" s="622"/>
      <c r="V16" s="622"/>
      <c r="W16" s="622"/>
      <c r="X16" s="622"/>
      <c r="Y16" s="623"/>
      <c r="Z16" s="659">
        <v>0.1</v>
      </c>
      <c r="AA16" s="659"/>
      <c r="AB16" s="659"/>
      <c r="AC16" s="659"/>
      <c r="AD16" s="660">
        <v>125491</v>
      </c>
      <c r="AE16" s="660"/>
      <c r="AF16" s="660"/>
      <c r="AG16" s="660"/>
      <c r="AH16" s="660"/>
      <c r="AI16" s="660"/>
      <c r="AJ16" s="660"/>
      <c r="AK16" s="660"/>
      <c r="AL16" s="624">
        <v>0.2</v>
      </c>
      <c r="AM16" s="625"/>
      <c r="AN16" s="625"/>
      <c r="AO16" s="661"/>
      <c r="AP16" s="618" t="s">
        <v>261</v>
      </c>
      <c r="AQ16" s="619"/>
      <c r="AR16" s="619"/>
      <c r="AS16" s="619"/>
      <c r="AT16" s="619"/>
      <c r="AU16" s="619"/>
      <c r="AV16" s="619"/>
      <c r="AW16" s="619"/>
      <c r="AX16" s="619"/>
      <c r="AY16" s="619"/>
      <c r="AZ16" s="619"/>
      <c r="BA16" s="619"/>
      <c r="BB16" s="619"/>
      <c r="BC16" s="619"/>
      <c r="BD16" s="619"/>
      <c r="BE16" s="619"/>
      <c r="BF16" s="620"/>
      <c r="BG16" s="621" t="s">
        <v>128</v>
      </c>
      <c r="BH16" s="622"/>
      <c r="BI16" s="622"/>
      <c r="BJ16" s="622"/>
      <c r="BK16" s="622"/>
      <c r="BL16" s="622"/>
      <c r="BM16" s="622"/>
      <c r="BN16" s="623"/>
      <c r="BO16" s="659" t="s">
        <v>128</v>
      </c>
      <c r="BP16" s="659"/>
      <c r="BQ16" s="659"/>
      <c r="BR16" s="659"/>
      <c r="BS16" s="660" t="s">
        <v>128</v>
      </c>
      <c r="BT16" s="660"/>
      <c r="BU16" s="660"/>
      <c r="BV16" s="660"/>
      <c r="BW16" s="660"/>
      <c r="BX16" s="660"/>
      <c r="BY16" s="660"/>
      <c r="BZ16" s="660"/>
      <c r="CA16" s="660"/>
      <c r="CB16" s="695"/>
      <c r="CD16" s="618" t="s">
        <v>262</v>
      </c>
      <c r="CE16" s="619"/>
      <c r="CF16" s="619"/>
      <c r="CG16" s="619"/>
      <c r="CH16" s="619"/>
      <c r="CI16" s="619"/>
      <c r="CJ16" s="619"/>
      <c r="CK16" s="619"/>
      <c r="CL16" s="619"/>
      <c r="CM16" s="619"/>
      <c r="CN16" s="619"/>
      <c r="CO16" s="619"/>
      <c r="CP16" s="619"/>
      <c r="CQ16" s="620"/>
      <c r="CR16" s="621" t="s">
        <v>242</v>
      </c>
      <c r="CS16" s="622"/>
      <c r="CT16" s="622"/>
      <c r="CU16" s="622"/>
      <c r="CV16" s="622"/>
      <c r="CW16" s="622"/>
      <c r="CX16" s="622"/>
      <c r="CY16" s="623"/>
      <c r="CZ16" s="659" t="s">
        <v>128</v>
      </c>
      <c r="DA16" s="659"/>
      <c r="DB16" s="659"/>
      <c r="DC16" s="659"/>
      <c r="DD16" s="627" t="s">
        <v>242</v>
      </c>
      <c r="DE16" s="622"/>
      <c r="DF16" s="622"/>
      <c r="DG16" s="622"/>
      <c r="DH16" s="622"/>
      <c r="DI16" s="622"/>
      <c r="DJ16" s="622"/>
      <c r="DK16" s="622"/>
      <c r="DL16" s="622"/>
      <c r="DM16" s="622"/>
      <c r="DN16" s="622"/>
      <c r="DO16" s="622"/>
      <c r="DP16" s="623"/>
      <c r="DQ16" s="627" t="s">
        <v>128</v>
      </c>
      <c r="DR16" s="622"/>
      <c r="DS16" s="622"/>
      <c r="DT16" s="622"/>
      <c r="DU16" s="622"/>
      <c r="DV16" s="622"/>
      <c r="DW16" s="622"/>
      <c r="DX16" s="622"/>
      <c r="DY16" s="622"/>
      <c r="DZ16" s="622"/>
      <c r="EA16" s="622"/>
      <c r="EB16" s="622"/>
      <c r="EC16" s="658"/>
    </row>
    <row r="17" spans="2:133" ht="11.25" customHeight="1" x14ac:dyDescent="0.2">
      <c r="B17" s="618" t="s">
        <v>263</v>
      </c>
      <c r="C17" s="619"/>
      <c r="D17" s="619"/>
      <c r="E17" s="619"/>
      <c r="F17" s="619"/>
      <c r="G17" s="619"/>
      <c r="H17" s="619"/>
      <c r="I17" s="619"/>
      <c r="J17" s="619"/>
      <c r="K17" s="619"/>
      <c r="L17" s="619"/>
      <c r="M17" s="619"/>
      <c r="N17" s="619"/>
      <c r="O17" s="619"/>
      <c r="P17" s="619"/>
      <c r="Q17" s="620"/>
      <c r="R17" s="621">
        <v>1166277</v>
      </c>
      <c r="S17" s="622"/>
      <c r="T17" s="622"/>
      <c r="U17" s="622"/>
      <c r="V17" s="622"/>
      <c r="W17" s="622"/>
      <c r="X17" s="622"/>
      <c r="Y17" s="623"/>
      <c r="Z17" s="659">
        <v>0.8</v>
      </c>
      <c r="AA17" s="659"/>
      <c r="AB17" s="659"/>
      <c r="AC17" s="659"/>
      <c r="AD17" s="660">
        <v>1166277</v>
      </c>
      <c r="AE17" s="660"/>
      <c r="AF17" s="660"/>
      <c r="AG17" s="660"/>
      <c r="AH17" s="660"/>
      <c r="AI17" s="660"/>
      <c r="AJ17" s="660"/>
      <c r="AK17" s="660"/>
      <c r="AL17" s="624">
        <v>1.4</v>
      </c>
      <c r="AM17" s="625"/>
      <c r="AN17" s="625"/>
      <c r="AO17" s="661"/>
      <c r="AP17" s="618" t="s">
        <v>264</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59" t="s">
        <v>242</v>
      </c>
      <c r="BP17" s="659"/>
      <c r="BQ17" s="659"/>
      <c r="BR17" s="659"/>
      <c r="BS17" s="660" t="s">
        <v>128</v>
      </c>
      <c r="BT17" s="660"/>
      <c r="BU17" s="660"/>
      <c r="BV17" s="660"/>
      <c r="BW17" s="660"/>
      <c r="BX17" s="660"/>
      <c r="BY17" s="660"/>
      <c r="BZ17" s="660"/>
      <c r="CA17" s="660"/>
      <c r="CB17" s="695"/>
      <c r="CD17" s="618" t="s">
        <v>265</v>
      </c>
      <c r="CE17" s="619"/>
      <c r="CF17" s="619"/>
      <c r="CG17" s="619"/>
      <c r="CH17" s="619"/>
      <c r="CI17" s="619"/>
      <c r="CJ17" s="619"/>
      <c r="CK17" s="619"/>
      <c r="CL17" s="619"/>
      <c r="CM17" s="619"/>
      <c r="CN17" s="619"/>
      <c r="CO17" s="619"/>
      <c r="CP17" s="619"/>
      <c r="CQ17" s="620"/>
      <c r="CR17" s="621">
        <v>6123271</v>
      </c>
      <c r="CS17" s="622"/>
      <c r="CT17" s="622"/>
      <c r="CU17" s="622"/>
      <c r="CV17" s="622"/>
      <c r="CW17" s="622"/>
      <c r="CX17" s="622"/>
      <c r="CY17" s="623"/>
      <c r="CZ17" s="659">
        <v>4.4000000000000004</v>
      </c>
      <c r="DA17" s="659"/>
      <c r="DB17" s="659"/>
      <c r="DC17" s="659"/>
      <c r="DD17" s="627" t="s">
        <v>128</v>
      </c>
      <c r="DE17" s="622"/>
      <c r="DF17" s="622"/>
      <c r="DG17" s="622"/>
      <c r="DH17" s="622"/>
      <c r="DI17" s="622"/>
      <c r="DJ17" s="622"/>
      <c r="DK17" s="622"/>
      <c r="DL17" s="622"/>
      <c r="DM17" s="622"/>
      <c r="DN17" s="622"/>
      <c r="DO17" s="622"/>
      <c r="DP17" s="623"/>
      <c r="DQ17" s="627">
        <v>6123271</v>
      </c>
      <c r="DR17" s="622"/>
      <c r="DS17" s="622"/>
      <c r="DT17" s="622"/>
      <c r="DU17" s="622"/>
      <c r="DV17" s="622"/>
      <c r="DW17" s="622"/>
      <c r="DX17" s="622"/>
      <c r="DY17" s="622"/>
      <c r="DZ17" s="622"/>
      <c r="EA17" s="622"/>
      <c r="EB17" s="622"/>
      <c r="EC17" s="658"/>
    </row>
    <row r="18" spans="2:133" ht="11.25" customHeight="1" x14ac:dyDescent="0.2">
      <c r="B18" s="618" t="s">
        <v>266</v>
      </c>
      <c r="C18" s="619"/>
      <c r="D18" s="619"/>
      <c r="E18" s="619"/>
      <c r="F18" s="619"/>
      <c r="G18" s="619"/>
      <c r="H18" s="619"/>
      <c r="I18" s="619"/>
      <c r="J18" s="619"/>
      <c r="K18" s="619"/>
      <c r="L18" s="619"/>
      <c r="M18" s="619"/>
      <c r="N18" s="619"/>
      <c r="O18" s="619"/>
      <c r="P18" s="619"/>
      <c r="Q18" s="620"/>
      <c r="R18" s="621">
        <v>376908</v>
      </c>
      <c r="S18" s="622"/>
      <c r="T18" s="622"/>
      <c r="U18" s="622"/>
      <c r="V18" s="622"/>
      <c r="W18" s="622"/>
      <c r="X18" s="622"/>
      <c r="Y18" s="623"/>
      <c r="Z18" s="659">
        <v>0.3</v>
      </c>
      <c r="AA18" s="659"/>
      <c r="AB18" s="659"/>
      <c r="AC18" s="659"/>
      <c r="AD18" s="660">
        <v>376908</v>
      </c>
      <c r="AE18" s="660"/>
      <c r="AF18" s="660"/>
      <c r="AG18" s="660"/>
      <c r="AH18" s="660"/>
      <c r="AI18" s="660"/>
      <c r="AJ18" s="660"/>
      <c r="AK18" s="660"/>
      <c r="AL18" s="624">
        <v>0.5</v>
      </c>
      <c r="AM18" s="625"/>
      <c r="AN18" s="625"/>
      <c r="AO18" s="661"/>
      <c r="AP18" s="618" t="s">
        <v>267</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59" t="s">
        <v>128</v>
      </c>
      <c r="BP18" s="659"/>
      <c r="BQ18" s="659"/>
      <c r="BR18" s="659"/>
      <c r="BS18" s="660" t="s">
        <v>242</v>
      </c>
      <c r="BT18" s="660"/>
      <c r="BU18" s="660"/>
      <c r="BV18" s="660"/>
      <c r="BW18" s="660"/>
      <c r="BX18" s="660"/>
      <c r="BY18" s="660"/>
      <c r="BZ18" s="660"/>
      <c r="CA18" s="660"/>
      <c r="CB18" s="695"/>
      <c r="CD18" s="618" t="s">
        <v>268</v>
      </c>
      <c r="CE18" s="619"/>
      <c r="CF18" s="619"/>
      <c r="CG18" s="619"/>
      <c r="CH18" s="619"/>
      <c r="CI18" s="619"/>
      <c r="CJ18" s="619"/>
      <c r="CK18" s="619"/>
      <c r="CL18" s="619"/>
      <c r="CM18" s="619"/>
      <c r="CN18" s="619"/>
      <c r="CO18" s="619"/>
      <c r="CP18" s="619"/>
      <c r="CQ18" s="620"/>
      <c r="CR18" s="621" t="s">
        <v>242</v>
      </c>
      <c r="CS18" s="622"/>
      <c r="CT18" s="622"/>
      <c r="CU18" s="622"/>
      <c r="CV18" s="622"/>
      <c r="CW18" s="622"/>
      <c r="CX18" s="622"/>
      <c r="CY18" s="623"/>
      <c r="CZ18" s="659" t="s">
        <v>242</v>
      </c>
      <c r="DA18" s="659"/>
      <c r="DB18" s="659"/>
      <c r="DC18" s="659"/>
      <c r="DD18" s="627" t="s">
        <v>128</v>
      </c>
      <c r="DE18" s="622"/>
      <c r="DF18" s="622"/>
      <c r="DG18" s="622"/>
      <c r="DH18" s="622"/>
      <c r="DI18" s="622"/>
      <c r="DJ18" s="622"/>
      <c r="DK18" s="622"/>
      <c r="DL18" s="622"/>
      <c r="DM18" s="622"/>
      <c r="DN18" s="622"/>
      <c r="DO18" s="622"/>
      <c r="DP18" s="623"/>
      <c r="DQ18" s="627" t="s">
        <v>242</v>
      </c>
      <c r="DR18" s="622"/>
      <c r="DS18" s="622"/>
      <c r="DT18" s="622"/>
      <c r="DU18" s="622"/>
      <c r="DV18" s="622"/>
      <c r="DW18" s="622"/>
      <c r="DX18" s="622"/>
      <c r="DY18" s="622"/>
      <c r="DZ18" s="622"/>
      <c r="EA18" s="622"/>
      <c r="EB18" s="622"/>
      <c r="EC18" s="658"/>
    </row>
    <row r="19" spans="2:133" ht="11.25" customHeight="1" x14ac:dyDescent="0.2">
      <c r="B19" s="618" t="s">
        <v>269</v>
      </c>
      <c r="C19" s="619"/>
      <c r="D19" s="619"/>
      <c r="E19" s="619"/>
      <c r="F19" s="619"/>
      <c r="G19" s="619"/>
      <c r="H19" s="619"/>
      <c r="I19" s="619"/>
      <c r="J19" s="619"/>
      <c r="K19" s="619"/>
      <c r="L19" s="619"/>
      <c r="M19" s="619"/>
      <c r="N19" s="619"/>
      <c r="O19" s="619"/>
      <c r="P19" s="619"/>
      <c r="Q19" s="620"/>
      <c r="R19" s="621">
        <v>359972</v>
      </c>
      <c r="S19" s="622"/>
      <c r="T19" s="622"/>
      <c r="U19" s="622"/>
      <c r="V19" s="622"/>
      <c r="W19" s="622"/>
      <c r="X19" s="622"/>
      <c r="Y19" s="623"/>
      <c r="Z19" s="659">
        <v>0.2</v>
      </c>
      <c r="AA19" s="659"/>
      <c r="AB19" s="659"/>
      <c r="AC19" s="659"/>
      <c r="AD19" s="660">
        <v>359972</v>
      </c>
      <c r="AE19" s="660"/>
      <c r="AF19" s="660"/>
      <c r="AG19" s="660"/>
      <c r="AH19" s="660"/>
      <c r="AI19" s="660"/>
      <c r="AJ19" s="660"/>
      <c r="AK19" s="660"/>
      <c r="AL19" s="624">
        <v>0.4</v>
      </c>
      <c r="AM19" s="625"/>
      <c r="AN19" s="625"/>
      <c r="AO19" s="661"/>
      <c r="AP19" s="618" t="s">
        <v>270</v>
      </c>
      <c r="AQ19" s="619"/>
      <c r="AR19" s="619"/>
      <c r="AS19" s="619"/>
      <c r="AT19" s="619"/>
      <c r="AU19" s="619"/>
      <c r="AV19" s="619"/>
      <c r="AW19" s="619"/>
      <c r="AX19" s="619"/>
      <c r="AY19" s="619"/>
      <c r="AZ19" s="619"/>
      <c r="BA19" s="619"/>
      <c r="BB19" s="619"/>
      <c r="BC19" s="619"/>
      <c r="BD19" s="619"/>
      <c r="BE19" s="619"/>
      <c r="BF19" s="620"/>
      <c r="BG19" s="621">
        <v>6471606</v>
      </c>
      <c r="BH19" s="622"/>
      <c r="BI19" s="622"/>
      <c r="BJ19" s="622"/>
      <c r="BK19" s="622"/>
      <c r="BL19" s="622"/>
      <c r="BM19" s="622"/>
      <c r="BN19" s="623"/>
      <c r="BO19" s="659">
        <v>9</v>
      </c>
      <c r="BP19" s="659"/>
      <c r="BQ19" s="659"/>
      <c r="BR19" s="659"/>
      <c r="BS19" s="660" t="s">
        <v>128</v>
      </c>
      <c r="BT19" s="660"/>
      <c r="BU19" s="660"/>
      <c r="BV19" s="660"/>
      <c r="BW19" s="660"/>
      <c r="BX19" s="660"/>
      <c r="BY19" s="660"/>
      <c r="BZ19" s="660"/>
      <c r="CA19" s="660"/>
      <c r="CB19" s="695"/>
      <c r="CD19" s="618" t="s">
        <v>271</v>
      </c>
      <c r="CE19" s="619"/>
      <c r="CF19" s="619"/>
      <c r="CG19" s="619"/>
      <c r="CH19" s="619"/>
      <c r="CI19" s="619"/>
      <c r="CJ19" s="619"/>
      <c r="CK19" s="619"/>
      <c r="CL19" s="619"/>
      <c r="CM19" s="619"/>
      <c r="CN19" s="619"/>
      <c r="CO19" s="619"/>
      <c r="CP19" s="619"/>
      <c r="CQ19" s="620"/>
      <c r="CR19" s="621" t="s">
        <v>242</v>
      </c>
      <c r="CS19" s="622"/>
      <c r="CT19" s="622"/>
      <c r="CU19" s="622"/>
      <c r="CV19" s="622"/>
      <c r="CW19" s="622"/>
      <c r="CX19" s="622"/>
      <c r="CY19" s="623"/>
      <c r="CZ19" s="659" t="s">
        <v>242</v>
      </c>
      <c r="DA19" s="659"/>
      <c r="DB19" s="659"/>
      <c r="DC19" s="659"/>
      <c r="DD19" s="627" t="s">
        <v>128</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58"/>
    </row>
    <row r="20" spans="2:133" ht="11.25" customHeight="1" x14ac:dyDescent="0.2">
      <c r="B20" s="696" t="s">
        <v>272</v>
      </c>
      <c r="C20" s="697"/>
      <c r="D20" s="697"/>
      <c r="E20" s="697"/>
      <c r="F20" s="697"/>
      <c r="G20" s="697"/>
      <c r="H20" s="697"/>
      <c r="I20" s="697"/>
      <c r="J20" s="697"/>
      <c r="K20" s="697"/>
      <c r="L20" s="697"/>
      <c r="M20" s="697"/>
      <c r="N20" s="697"/>
      <c r="O20" s="697"/>
      <c r="P20" s="697"/>
      <c r="Q20" s="698"/>
      <c r="R20" s="621">
        <v>16936</v>
      </c>
      <c r="S20" s="622"/>
      <c r="T20" s="622"/>
      <c r="U20" s="622"/>
      <c r="V20" s="622"/>
      <c r="W20" s="622"/>
      <c r="X20" s="622"/>
      <c r="Y20" s="623"/>
      <c r="Z20" s="659">
        <v>0</v>
      </c>
      <c r="AA20" s="659"/>
      <c r="AB20" s="659"/>
      <c r="AC20" s="659"/>
      <c r="AD20" s="660">
        <v>16936</v>
      </c>
      <c r="AE20" s="660"/>
      <c r="AF20" s="660"/>
      <c r="AG20" s="660"/>
      <c r="AH20" s="660"/>
      <c r="AI20" s="660"/>
      <c r="AJ20" s="660"/>
      <c r="AK20" s="660"/>
      <c r="AL20" s="624">
        <v>0</v>
      </c>
      <c r="AM20" s="625"/>
      <c r="AN20" s="625"/>
      <c r="AO20" s="661"/>
      <c r="AP20" s="618" t="s">
        <v>273</v>
      </c>
      <c r="AQ20" s="619"/>
      <c r="AR20" s="619"/>
      <c r="AS20" s="619"/>
      <c r="AT20" s="619"/>
      <c r="AU20" s="619"/>
      <c r="AV20" s="619"/>
      <c r="AW20" s="619"/>
      <c r="AX20" s="619"/>
      <c r="AY20" s="619"/>
      <c r="AZ20" s="619"/>
      <c r="BA20" s="619"/>
      <c r="BB20" s="619"/>
      <c r="BC20" s="619"/>
      <c r="BD20" s="619"/>
      <c r="BE20" s="619"/>
      <c r="BF20" s="620"/>
      <c r="BG20" s="621">
        <v>6471606</v>
      </c>
      <c r="BH20" s="622"/>
      <c r="BI20" s="622"/>
      <c r="BJ20" s="622"/>
      <c r="BK20" s="622"/>
      <c r="BL20" s="622"/>
      <c r="BM20" s="622"/>
      <c r="BN20" s="623"/>
      <c r="BO20" s="659">
        <v>9</v>
      </c>
      <c r="BP20" s="659"/>
      <c r="BQ20" s="659"/>
      <c r="BR20" s="659"/>
      <c r="BS20" s="660" t="s">
        <v>128</v>
      </c>
      <c r="BT20" s="660"/>
      <c r="BU20" s="660"/>
      <c r="BV20" s="660"/>
      <c r="BW20" s="660"/>
      <c r="BX20" s="660"/>
      <c r="BY20" s="660"/>
      <c r="BZ20" s="660"/>
      <c r="CA20" s="660"/>
      <c r="CB20" s="695"/>
      <c r="CD20" s="618" t="s">
        <v>274</v>
      </c>
      <c r="CE20" s="619"/>
      <c r="CF20" s="619"/>
      <c r="CG20" s="619"/>
      <c r="CH20" s="619"/>
      <c r="CI20" s="619"/>
      <c r="CJ20" s="619"/>
      <c r="CK20" s="619"/>
      <c r="CL20" s="619"/>
      <c r="CM20" s="619"/>
      <c r="CN20" s="619"/>
      <c r="CO20" s="619"/>
      <c r="CP20" s="619"/>
      <c r="CQ20" s="620"/>
      <c r="CR20" s="621">
        <v>139137789</v>
      </c>
      <c r="CS20" s="622"/>
      <c r="CT20" s="622"/>
      <c r="CU20" s="622"/>
      <c r="CV20" s="622"/>
      <c r="CW20" s="622"/>
      <c r="CX20" s="622"/>
      <c r="CY20" s="623"/>
      <c r="CZ20" s="659">
        <v>100</v>
      </c>
      <c r="DA20" s="659"/>
      <c r="DB20" s="659"/>
      <c r="DC20" s="659"/>
      <c r="DD20" s="627">
        <v>20127443</v>
      </c>
      <c r="DE20" s="622"/>
      <c r="DF20" s="622"/>
      <c r="DG20" s="622"/>
      <c r="DH20" s="622"/>
      <c r="DI20" s="622"/>
      <c r="DJ20" s="622"/>
      <c r="DK20" s="622"/>
      <c r="DL20" s="622"/>
      <c r="DM20" s="622"/>
      <c r="DN20" s="622"/>
      <c r="DO20" s="622"/>
      <c r="DP20" s="623"/>
      <c r="DQ20" s="627">
        <v>94694967</v>
      </c>
      <c r="DR20" s="622"/>
      <c r="DS20" s="622"/>
      <c r="DT20" s="622"/>
      <c r="DU20" s="622"/>
      <c r="DV20" s="622"/>
      <c r="DW20" s="622"/>
      <c r="DX20" s="622"/>
      <c r="DY20" s="622"/>
      <c r="DZ20" s="622"/>
      <c r="EA20" s="622"/>
      <c r="EB20" s="622"/>
      <c r="EC20" s="658"/>
    </row>
    <row r="21" spans="2:133" ht="11.25" customHeight="1" x14ac:dyDescent="0.2">
      <c r="B21" s="618" t="s">
        <v>275</v>
      </c>
      <c r="C21" s="619"/>
      <c r="D21" s="619"/>
      <c r="E21" s="619"/>
      <c r="F21" s="619"/>
      <c r="G21" s="619"/>
      <c r="H21" s="619"/>
      <c r="I21" s="619"/>
      <c r="J21" s="619"/>
      <c r="K21" s="619"/>
      <c r="L21" s="619"/>
      <c r="M21" s="619"/>
      <c r="N21" s="619"/>
      <c r="O21" s="619"/>
      <c r="P21" s="619"/>
      <c r="Q21" s="620"/>
      <c r="R21" s="621">
        <v>537040</v>
      </c>
      <c r="S21" s="622"/>
      <c r="T21" s="622"/>
      <c r="U21" s="622"/>
      <c r="V21" s="622"/>
      <c r="W21" s="622"/>
      <c r="X21" s="622"/>
      <c r="Y21" s="623"/>
      <c r="Z21" s="659">
        <v>0.4</v>
      </c>
      <c r="AA21" s="659"/>
      <c r="AB21" s="659"/>
      <c r="AC21" s="659"/>
      <c r="AD21" s="660" t="s">
        <v>128</v>
      </c>
      <c r="AE21" s="660"/>
      <c r="AF21" s="660"/>
      <c r="AG21" s="660"/>
      <c r="AH21" s="660"/>
      <c r="AI21" s="660"/>
      <c r="AJ21" s="660"/>
      <c r="AK21" s="660"/>
      <c r="AL21" s="624" t="s">
        <v>128</v>
      </c>
      <c r="AM21" s="625"/>
      <c r="AN21" s="625"/>
      <c r="AO21" s="661"/>
      <c r="AP21" s="618" t="s">
        <v>276</v>
      </c>
      <c r="AQ21" s="699"/>
      <c r="AR21" s="699"/>
      <c r="AS21" s="699"/>
      <c r="AT21" s="699"/>
      <c r="AU21" s="699"/>
      <c r="AV21" s="699"/>
      <c r="AW21" s="699"/>
      <c r="AX21" s="699"/>
      <c r="AY21" s="699"/>
      <c r="AZ21" s="699"/>
      <c r="BA21" s="699"/>
      <c r="BB21" s="699"/>
      <c r="BC21" s="699"/>
      <c r="BD21" s="699"/>
      <c r="BE21" s="699"/>
      <c r="BF21" s="700"/>
      <c r="BG21" s="621">
        <v>2410</v>
      </c>
      <c r="BH21" s="622"/>
      <c r="BI21" s="622"/>
      <c r="BJ21" s="622"/>
      <c r="BK21" s="622"/>
      <c r="BL21" s="622"/>
      <c r="BM21" s="622"/>
      <c r="BN21" s="623"/>
      <c r="BO21" s="659">
        <v>0</v>
      </c>
      <c r="BP21" s="659"/>
      <c r="BQ21" s="659"/>
      <c r="BR21" s="659"/>
      <c r="BS21" s="660" t="s">
        <v>128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277</v>
      </c>
      <c r="C22" s="619"/>
      <c r="D22" s="619"/>
      <c r="E22" s="619"/>
      <c r="F22" s="619"/>
      <c r="G22" s="619"/>
      <c r="H22" s="619"/>
      <c r="I22" s="619"/>
      <c r="J22" s="619"/>
      <c r="K22" s="619"/>
      <c r="L22" s="619"/>
      <c r="M22" s="619"/>
      <c r="N22" s="619"/>
      <c r="O22" s="619"/>
      <c r="P22" s="619"/>
      <c r="Q22" s="620"/>
      <c r="R22" s="621" t="s">
        <v>128</v>
      </c>
      <c r="S22" s="622"/>
      <c r="T22" s="622"/>
      <c r="U22" s="622"/>
      <c r="V22" s="622"/>
      <c r="W22" s="622"/>
      <c r="X22" s="622"/>
      <c r="Y22" s="623"/>
      <c r="Z22" s="659" t="s">
        <v>242</v>
      </c>
      <c r="AA22" s="659"/>
      <c r="AB22" s="659"/>
      <c r="AC22" s="659"/>
      <c r="AD22" s="660" t="s">
        <v>128</v>
      </c>
      <c r="AE22" s="660"/>
      <c r="AF22" s="660"/>
      <c r="AG22" s="660"/>
      <c r="AH22" s="660"/>
      <c r="AI22" s="660"/>
      <c r="AJ22" s="660"/>
      <c r="AK22" s="660"/>
      <c r="AL22" s="624" t="s">
        <v>128</v>
      </c>
      <c r="AM22" s="625"/>
      <c r="AN22" s="625"/>
      <c r="AO22" s="661"/>
      <c r="AP22" s="618" t="s">
        <v>278</v>
      </c>
      <c r="AQ22" s="699"/>
      <c r="AR22" s="699"/>
      <c r="AS22" s="699"/>
      <c r="AT22" s="699"/>
      <c r="AU22" s="699"/>
      <c r="AV22" s="699"/>
      <c r="AW22" s="699"/>
      <c r="AX22" s="699"/>
      <c r="AY22" s="699"/>
      <c r="AZ22" s="699"/>
      <c r="BA22" s="699"/>
      <c r="BB22" s="699"/>
      <c r="BC22" s="699"/>
      <c r="BD22" s="699"/>
      <c r="BE22" s="699"/>
      <c r="BF22" s="700"/>
      <c r="BG22" s="621">
        <v>3805640</v>
      </c>
      <c r="BH22" s="622"/>
      <c r="BI22" s="622"/>
      <c r="BJ22" s="622"/>
      <c r="BK22" s="622"/>
      <c r="BL22" s="622"/>
      <c r="BM22" s="622"/>
      <c r="BN22" s="623"/>
      <c r="BO22" s="659">
        <v>5.3</v>
      </c>
      <c r="BP22" s="659"/>
      <c r="BQ22" s="659"/>
      <c r="BR22" s="659"/>
      <c r="BS22" s="660" t="s">
        <v>242</v>
      </c>
      <c r="BT22" s="660"/>
      <c r="BU22" s="660"/>
      <c r="BV22" s="660"/>
      <c r="BW22" s="660"/>
      <c r="BX22" s="660"/>
      <c r="BY22" s="660"/>
      <c r="BZ22" s="660"/>
      <c r="CA22" s="660"/>
      <c r="CB22" s="695"/>
      <c r="CD22" s="679" t="s">
        <v>279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280</v>
      </c>
      <c r="C23" s="619"/>
      <c r="D23" s="619"/>
      <c r="E23" s="619"/>
      <c r="F23" s="619"/>
      <c r="G23" s="619"/>
      <c r="H23" s="619"/>
      <c r="I23" s="619"/>
      <c r="J23" s="619"/>
      <c r="K23" s="619"/>
      <c r="L23" s="619"/>
      <c r="M23" s="619"/>
      <c r="N23" s="619"/>
      <c r="O23" s="619"/>
      <c r="P23" s="619"/>
      <c r="Q23" s="620"/>
      <c r="R23" s="621">
        <v>536947</v>
      </c>
      <c r="S23" s="622"/>
      <c r="T23" s="622"/>
      <c r="U23" s="622"/>
      <c r="V23" s="622"/>
      <c r="W23" s="622"/>
      <c r="X23" s="622"/>
      <c r="Y23" s="623"/>
      <c r="Z23" s="659">
        <v>0.4</v>
      </c>
      <c r="AA23" s="659"/>
      <c r="AB23" s="659"/>
      <c r="AC23" s="659"/>
      <c r="AD23" s="660" t="s">
        <v>128</v>
      </c>
      <c r="AE23" s="660"/>
      <c r="AF23" s="660"/>
      <c r="AG23" s="660"/>
      <c r="AH23" s="660"/>
      <c r="AI23" s="660"/>
      <c r="AJ23" s="660"/>
      <c r="AK23" s="660"/>
      <c r="AL23" s="624" t="s">
        <v>128</v>
      </c>
      <c r="AM23" s="625"/>
      <c r="AN23" s="625"/>
      <c r="AO23" s="661"/>
      <c r="AP23" s="618" t="s">
        <v>281</v>
      </c>
      <c r="AQ23" s="699"/>
      <c r="AR23" s="699"/>
      <c r="AS23" s="699"/>
      <c r="AT23" s="699"/>
      <c r="AU23" s="699"/>
      <c r="AV23" s="699"/>
      <c r="AW23" s="699"/>
      <c r="AX23" s="699"/>
      <c r="AY23" s="699"/>
      <c r="AZ23" s="699"/>
      <c r="BA23" s="699"/>
      <c r="BB23" s="699"/>
      <c r="BC23" s="699"/>
      <c r="BD23" s="699"/>
      <c r="BE23" s="699"/>
      <c r="BF23" s="700"/>
      <c r="BG23" s="621">
        <v>2663556</v>
      </c>
      <c r="BH23" s="622"/>
      <c r="BI23" s="622"/>
      <c r="BJ23" s="622"/>
      <c r="BK23" s="622"/>
      <c r="BL23" s="622"/>
      <c r="BM23" s="622"/>
      <c r="BN23" s="623"/>
      <c r="BO23" s="659">
        <v>3.7</v>
      </c>
      <c r="BP23" s="659"/>
      <c r="BQ23" s="659"/>
      <c r="BR23" s="659"/>
      <c r="BS23" s="660" t="s">
        <v>242</v>
      </c>
      <c r="BT23" s="660"/>
      <c r="BU23" s="660"/>
      <c r="BV23" s="660"/>
      <c r="BW23" s="660"/>
      <c r="BX23" s="660"/>
      <c r="BY23" s="660"/>
      <c r="BZ23" s="660"/>
      <c r="CA23" s="660"/>
      <c r="CB23" s="695"/>
      <c r="CD23" s="679" t="s">
        <v>220</v>
      </c>
      <c r="CE23" s="680"/>
      <c r="CF23" s="680"/>
      <c r="CG23" s="680"/>
      <c r="CH23" s="680"/>
      <c r="CI23" s="680"/>
      <c r="CJ23" s="680"/>
      <c r="CK23" s="680"/>
      <c r="CL23" s="680"/>
      <c r="CM23" s="680"/>
      <c r="CN23" s="680"/>
      <c r="CO23" s="680"/>
      <c r="CP23" s="680"/>
      <c r="CQ23" s="681"/>
      <c r="CR23" s="679" t="s">
        <v>282</v>
      </c>
      <c r="CS23" s="680"/>
      <c r="CT23" s="680"/>
      <c r="CU23" s="680"/>
      <c r="CV23" s="680"/>
      <c r="CW23" s="680"/>
      <c r="CX23" s="680"/>
      <c r="CY23" s="681"/>
      <c r="CZ23" s="679" t="s">
        <v>283</v>
      </c>
      <c r="DA23" s="680"/>
      <c r="DB23" s="680"/>
      <c r="DC23" s="681"/>
      <c r="DD23" s="679" t="s">
        <v>284</v>
      </c>
      <c r="DE23" s="680"/>
      <c r="DF23" s="680"/>
      <c r="DG23" s="680"/>
      <c r="DH23" s="680"/>
      <c r="DI23" s="680"/>
      <c r="DJ23" s="680"/>
      <c r="DK23" s="681"/>
      <c r="DL23" s="711" t="s">
        <v>285</v>
      </c>
      <c r="DM23" s="712"/>
      <c r="DN23" s="712"/>
      <c r="DO23" s="712"/>
      <c r="DP23" s="712"/>
      <c r="DQ23" s="712"/>
      <c r="DR23" s="712"/>
      <c r="DS23" s="712"/>
      <c r="DT23" s="712"/>
      <c r="DU23" s="712"/>
      <c r="DV23" s="713"/>
      <c r="DW23" s="679" t="s">
        <v>286</v>
      </c>
      <c r="DX23" s="680"/>
      <c r="DY23" s="680"/>
      <c r="DZ23" s="680"/>
      <c r="EA23" s="680"/>
      <c r="EB23" s="680"/>
      <c r="EC23" s="681"/>
    </row>
    <row r="24" spans="2:133" ht="11.25" customHeight="1" x14ac:dyDescent="0.2">
      <c r="B24" s="618" t="s">
        <v>287</v>
      </c>
      <c r="C24" s="619"/>
      <c r="D24" s="619"/>
      <c r="E24" s="619"/>
      <c r="F24" s="619"/>
      <c r="G24" s="619"/>
      <c r="H24" s="619"/>
      <c r="I24" s="619"/>
      <c r="J24" s="619"/>
      <c r="K24" s="619"/>
      <c r="L24" s="619"/>
      <c r="M24" s="619"/>
      <c r="N24" s="619"/>
      <c r="O24" s="619"/>
      <c r="P24" s="619"/>
      <c r="Q24" s="620"/>
      <c r="R24" s="621">
        <v>93</v>
      </c>
      <c r="S24" s="622"/>
      <c r="T24" s="622"/>
      <c r="U24" s="622"/>
      <c r="V24" s="622"/>
      <c r="W24" s="622"/>
      <c r="X24" s="622"/>
      <c r="Y24" s="623"/>
      <c r="Z24" s="659">
        <v>0</v>
      </c>
      <c r="AA24" s="659"/>
      <c r="AB24" s="659"/>
      <c r="AC24" s="659"/>
      <c r="AD24" s="660" t="s">
        <v>128</v>
      </c>
      <c r="AE24" s="660"/>
      <c r="AF24" s="660"/>
      <c r="AG24" s="660"/>
      <c r="AH24" s="660"/>
      <c r="AI24" s="660"/>
      <c r="AJ24" s="660"/>
      <c r="AK24" s="660"/>
      <c r="AL24" s="624" t="s">
        <v>128</v>
      </c>
      <c r="AM24" s="625"/>
      <c r="AN24" s="625"/>
      <c r="AO24" s="661"/>
      <c r="AP24" s="618" t="s">
        <v>288</v>
      </c>
      <c r="AQ24" s="699"/>
      <c r="AR24" s="699"/>
      <c r="AS24" s="699"/>
      <c r="AT24" s="699"/>
      <c r="AU24" s="699"/>
      <c r="AV24" s="699"/>
      <c r="AW24" s="699"/>
      <c r="AX24" s="699"/>
      <c r="AY24" s="699"/>
      <c r="AZ24" s="699"/>
      <c r="BA24" s="699"/>
      <c r="BB24" s="699"/>
      <c r="BC24" s="699"/>
      <c r="BD24" s="699"/>
      <c r="BE24" s="699"/>
      <c r="BF24" s="700"/>
      <c r="BG24" s="621" t="s">
        <v>242</v>
      </c>
      <c r="BH24" s="622"/>
      <c r="BI24" s="622"/>
      <c r="BJ24" s="622"/>
      <c r="BK24" s="622"/>
      <c r="BL24" s="622"/>
      <c r="BM24" s="622"/>
      <c r="BN24" s="623"/>
      <c r="BO24" s="659" t="s">
        <v>128</v>
      </c>
      <c r="BP24" s="659"/>
      <c r="BQ24" s="659"/>
      <c r="BR24" s="659"/>
      <c r="BS24" s="660" t="s">
        <v>242</v>
      </c>
      <c r="BT24" s="660"/>
      <c r="BU24" s="660"/>
      <c r="BV24" s="660"/>
      <c r="BW24" s="660"/>
      <c r="BX24" s="660"/>
      <c r="BY24" s="660"/>
      <c r="BZ24" s="660"/>
      <c r="CA24" s="660"/>
      <c r="CB24" s="695"/>
      <c r="CD24" s="676" t="s">
        <v>289</v>
      </c>
      <c r="CE24" s="677"/>
      <c r="CF24" s="677"/>
      <c r="CG24" s="677"/>
      <c r="CH24" s="677"/>
      <c r="CI24" s="677"/>
      <c r="CJ24" s="677"/>
      <c r="CK24" s="677"/>
      <c r="CL24" s="677"/>
      <c r="CM24" s="677"/>
      <c r="CN24" s="677"/>
      <c r="CO24" s="677"/>
      <c r="CP24" s="677"/>
      <c r="CQ24" s="678"/>
      <c r="CR24" s="673">
        <v>58963969</v>
      </c>
      <c r="CS24" s="674"/>
      <c r="CT24" s="674"/>
      <c r="CU24" s="674"/>
      <c r="CV24" s="674"/>
      <c r="CW24" s="674"/>
      <c r="CX24" s="674"/>
      <c r="CY24" s="702"/>
      <c r="CZ24" s="703">
        <v>42.4</v>
      </c>
      <c r="DA24" s="685"/>
      <c r="DB24" s="685"/>
      <c r="DC24" s="705"/>
      <c r="DD24" s="701">
        <v>34823546</v>
      </c>
      <c r="DE24" s="674"/>
      <c r="DF24" s="674"/>
      <c r="DG24" s="674"/>
      <c r="DH24" s="674"/>
      <c r="DI24" s="674"/>
      <c r="DJ24" s="674"/>
      <c r="DK24" s="702"/>
      <c r="DL24" s="701">
        <v>34486730</v>
      </c>
      <c r="DM24" s="674"/>
      <c r="DN24" s="674"/>
      <c r="DO24" s="674"/>
      <c r="DP24" s="674"/>
      <c r="DQ24" s="674"/>
      <c r="DR24" s="674"/>
      <c r="DS24" s="674"/>
      <c r="DT24" s="674"/>
      <c r="DU24" s="674"/>
      <c r="DV24" s="702"/>
      <c r="DW24" s="703">
        <v>42.3</v>
      </c>
      <c r="DX24" s="685"/>
      <c r="DY24" s="685"/>
      <c r="DZ24" s="685"/>
      <c r="EA24" s="685"/>
      <c r="EB24" s="685"/>
      <c r="EC24" s="704"/>
    </row>
    <row r="25" spans="2:133" ht="11.25" customHeight="1" x14ac:dyDescent="0.2">
      <c r="B25" s="618" t="s">
        <v>290</v>
      </c>
      <c r="C25" s="619"/>
      <c r="D25" s="619"/>
      <c r="E25" s="619"/>
      <c r="F25" s="619"/>
      <c r="G25" s="619"/>
      <c r="H25" s="619"/>
      <c r="I25" s="619"/>
      <c r="J25" s="619"/>
      <c r="K25" s="619"/>
      <c r="L25" s="619"/>
      <c r="M25" s="619"/>
      <c r="N25" s="619"/>
      <c r="O25" s="619"/>
      <c r="P25" s="619"/>
      <c r="Q25" s="620"/>
      <c r="R25" s="621">
        <v>84318696</v>
      </c>
      <c r="S25" s="622"/>
      <c r="T25" s="622"/>
      <c r="U25" s="622"/>
      <c r="V25" s="622"/>
      <c r="W25" s="622"/>
      <c r="X25" s="622"/>
      <c r="Y25" s="623"/>
      <c r="Z25" s="659">
        <v>57.7</v>
      </c>
      <c r="AA25" s="659"/>
      <c r="AB25" s="659"/>
      <c r="AC25" s="659"/>
      <c r="AD25" s="660">
        <v>81118100</v>
      </c>
      <c r="AE25" s="660"/>
      <c r="AF25" s="660"/>
      <c r="AG25" s="660"/>
      <c r="AH25" s="660"/>
      <c r="AI25" s="660"/>
      <c r="AJ25" s="660"/>
      <c r="AK25" s="660"/>
      <c r="AL25" s="624">
        <v>99.6</v>
      </c>
      <c r="AM25" s="625"/>
      <c r="AN25" s="625"/>
      <c r="AO25" s="661"/>
      <c r="AP25" s="618" t="s">
        <v>291</v>
      </c>
      <c r="AQ25" s="699"/>
      <c r="AR25" s="699"/>
      <c r="AS25" s="699"/>
      <c r="AT25" s="699"/>
      <c r="AU25" s="699"/>
      <c r="AV25" s="699"/>
      <c r="AW25" s="699"/>
      <c r="AX25" s="699"/>
      <c r="AY25" s="699"/>
      <c r="AZ25" s="699"/>
      <c r="BA25" s="699"/>
      <c r="BB25" s="699"/>
      <c r="BC25" s="699"/>
      <c r="BD25" s="699"/>
      <c r="BE25" s="699"/>
      <c r="BF25" s="700"/>
      <c r="BG25" s="621" t="s">
        <v>128</v>
      </c>
      <c r="BH25" s="622"/>
      <c r="BI25" s="622"/>
      <c r="BJ25" s="622"/>
      <c r="BK25" s="622"/>
      <c r="BL25" s="622"/>
      <c r="BM25" s="622"/>
      <c r="BN25" s="623"/>
      <c r="BO25" s="659" t="s">
        <v>242</v>
      </c>
      <c r="BP25" s="659"/>
      <c r="BQ25" s="659"/>
      <c r="BR25" s="659"/>
      <c r="BS25" s="660" t="s">
        <v>242</v>
      </c>
      <c r="BT25" s="660"/>
      <c r="BU25" s="660"/>
      <c r="BV25" s="660"/>
      <c r="BW25" s="660"/>
      <c r="BX25" s="660"/>
      <c r="BY25" s="660"/>
      <c r="BZ25" s="660"/>
      <c r="CA25" s="660"/>
      <c r="CB25" s="695"/>
      <c r="CD25" s="618" t="s">
        <v>292</v>
      </c>
      <c r="CE25" s="619"/>
      <c r="CF25" s="619"/>
      <c r="CG25" s="619"/>
      <c r="CH25" s="619"/>
      <c r="CI25" s="619"/>
      <c r="CJ25" s="619"/>
      <c r="CK25" s="619"/>
      <c r="CL25" s="619"/>
      <c r="CM25" s="619"/>
      <c r="CN25" s="619"/>
      <c r="CO25" s="619"/>
      <c r="CP25" s="619"/>
      <c r="CQ25" s="620"/>
      <c r="CR25" s="621">
        <v>21179845</v>
      </c>
      <c r="CS25" s="634"/>
      <c r="CT25" s="634"/>
      <c r="CU25" s="634"/>
      <c r="CV25" s="634"/>
      <c r="CW25" s="634"/>
      <c r="CX25" s="634"/>
      <c r="CY25" s="635"/>
      <c r="CZ25" s="624">
        <v>15.2</v>
      </c>
      <c r="DA25" s="636"/>
      <c r="DB25" s="636"/>
      <c r="DC25" s="637"/>
      <c r="DD25" s="627">
        <v>19721101</v>
      </c>
      <c r="DE25" s="634"/>
      <c r="DF25" s="634"/>
      <c r="DG25" s="634"/>
      <c r="DH25" s="634"/>
      <c r="DI25" s="634"/>
      <c r="DJ25" s="634"/>
      <c r="DK25" s="635"/>
      <c r="DL25" s="627">
        <v>19519734</v>
      </c>
      <c r="DM25" s="634"/>
      <c r="DN25" s="634"/>
      <c r="DO25" s="634"/>
      <c r="DP25" s="634"/>
      <c r="DQ25" s="634"/>
      <c r="DR25" s="634"/>
      <c r="DS25" s="634"/>
      <c r="DT25" s="634"/>
      <c r="DU25" s="634"/>
      <c r="DV25" s="635"/>
      <c r="DW25" s="624">
        <v>24</v>
      </c>
      <c r="DX25" s="636"/>
      <c r="DY25" s="636"/>
      <c r="DZ25" s="636"/>
      <c r="EA25" s="636"/>
      <c r="EB25" s="636"/>
      <c r="EC25" s="648"/>
    </row>
    <row r="26" spans="2:133" ht="11.25" customHeight="1" x14ac:dyDescent="0.2">
      <c r="B26" s="618" t="s">
        <v>293</v>
      </c>
      <c r="C26" s="619"/>
      <c r="D26" s="619"/>
      <c r="E26" s="619"/>
      <c r="F26" s="619"/>
      <c r="G26" s="619"/>
      <c r="H26" s="619"/>
      <c r="I26" s="619"/>
      <c r="J26" s="619"/>
      <c r="K26" s="619"/>
      <c r="L26" s="619"/>
      <c r="M26" s="619"/>
      <c r="N26" s="619"/>
      <c r="O26" s="619"/>
      <c r="P26" s="619"/>
      <c r="Q26" s="620"/>
      <c r="R26" s="621">
        <v>36450</v>
      </c>
      <c r="S26" s="622"/>
      <c r="T26" s="622"/>
      <c r="U26" s="622"/>
      <c r="V26" s="622"/>
      <c r="W26" s="622"/>
      <c r="X26" s="622"/>
      <c r="Y26" s="623"/>
      <c r="Z26" s="659">
        <v>0</v>
      </c>
      <c r="AA26" s="659"/>
      <c r="AB26" s="659"/>
      <c r="AC26" s="659"/>
      <c r="AD26" s="660">
        <v>36450</v>
      </c>
      <c r="AE26" s="660"/>
      <c r="AF26" s="660"/>
      <c r="AG26" s="660"/>
      <c r="AH26" s="660"/>
      <c r="AI26" s="660"/>
      <c r="AJ26" s="660"/>
      <c r="AK26" s="660"/>
      <c r="AL26" s="624">
        <v>0</v>
      </c>
      <c r="AM26" s="625"/>
      <c r="AN26" s="625"/>
      <c r="AO26" s="661"/>
      <c r="AP26" s="618" t="s">
        <v>294</v>
      </c>
      <c r="AQ26" s="699"/>
      <c r="AR26" s="699"/>
      <c r="AS26" s="699"/>
      <c r="AT26" s="699"/>
      <c r="AU26" s="699"/>
      <c r="AV26" s="699"/>
      <c r="AW26" s="699"/>
      <c r="AX26" s="699"/>
      <c r="AY26" s="699"/>
      <c r="AZ26" s="699"/>
      <c r="BA26" s="699"/>
      <c r="BB26" s="699"/>
      <c r="BC26" s="699"/>
      <c r="BD26" s="699"/>
      <c r="BE26" s="699"/>
      <c r="BF26" s="700"/>
      <c r="BG26" s="621" t="s">
        <v>242</v>
      </c>
      <c r="BH26" s="622"/>
      <c r="BI26" s="622"/>
      <c r="BJ26" s="622"/>
      <c r="BK26" s="622"/>
      <c r="BL26" s="622"/>
      <c r="BM26" s="622"/>
      <c r="BN26" s="623"/>
      <c r="BO26" s="659" t="s">
        <v>242</v>
      </c>
      <c r="BP26" s="659"/>
      <c r="BQ26" s="659"/>
      <c r="BR26" s="659"/>
      <c r="BS26" s="660" t="s">
        <v>242</v>
      </c>
      <c r="BT26" s="660"/>
      <c r="BU26" s="660"/>
      <c r="BV26" s="660"/>
      <c r="BW26" s="660"/>
      <c r="BX26" s="660"/>
      <c r="BY26" s="660"/>
      <c r="BZ26" s="660"/>
      <c r="CA26" s="660"/>
      <c r="CB26" s="695"/>
      <c r="CD26" s="618" t="s">
        <v>295</v>
      </c>
      <c r="CE26" s="619"/>
      <c r="CF26" s="619"/>
      <c r="CG26" s="619"/>
      <c r="CH26" s="619"/>
      <c r="CI26" s="619"/>
      <c r="CJ26" s="619"/>
      <c r="CK26" s="619"/>
      <c r="CL26" s="619"/>
      <c r="CM26" s="619"/>
      <c r="CN26" s="619"/>
      <c r="CO26" s="619"/>
      <c r="CP26" s="619"/>
      <c r="CQ26" s="620"/>
      <c r="CR26" s="621">
        <v>13299761</v>
      </c>
      <c r="CS26" s="622"/>
      <c r="CT26" s="622"/>
      <c r="CU26" s="622"/>
      <c r="CV26" s="622"/>
      <c r="CW26" s="622"/>
      <c r="CX26" s="622"/>
      <c r="CY26" s="623"/>
      <c r="CZ26" s="624">
        <v>9.6</v>
      </c>
      <c r="DA26" s="636"/>
      <c r="DB26" s="636"/>
      <c r="DC26" s="637"/>
      <c r="DD26" s="627">
        <v>12128161</v>
      </c>
      <c r="DE26" s="622"/>
      <c r="DF26" s="622"/>
      <c r="DG26" s="622"/>
      <c r="DH26" s="622"/>
      <c r="DI26" s="622"/>
      <c r="DJ26" s="622"/>
      <c r="DK26" s="623"/>
      <c r="DL26" s="627" t="s">
        <v>128</v>
      </c>
      <c r="DM26" s="622"/>
      <c r="DN26" s="622"/>
      <c r="DO26" s="622"/>
      <c r="DP26" s="622"/>
      <c r="DQ26" s="622"/>
      <c r="DR26" s="622"/>
      <c r="DS26" s="622"/>
      <c r="DT26" s="622"/>
      <c r="DU26" s="622"/>
      <c r="DV26" s="623"/>
      <c r="DW26" s="624" t="s">
        <v>128</v>
      </c>
      <c r="DX26" s="636"/>
      <c r="DY26" s="636"/>
      <c r="DZ26" s="636"/>
      <c r="EA26" s="636"/>
      <c r="EB26" s="636"/>
      <c r="EC26" s="648"/>
    </row>
    <row r="27" spans="2:133" ht="11.25" customHeight="1" x14ac:dyDescent="0.2">
      <c r="B27" s="618" t="s">
        <v>296</v>
      </c>
      <c r="C27" s="619"/>
      <c r="D27" s="619"/>
      <c r="E27" s="619"/>
      <c r="F27" s="619"/>
      <c r="G27" s="619"/>
      <c r="H27" s="619"/>
      <c r="I27" s="619"/>
      <c r="J27" s="619"/>
      <c r="K27" s="619"/>
      <c r="L27" s="619"/>
      <c r="M27" s="619"/>
      <c r="N27" s="619"/>
      <c r="O27" s="619"/>
      <c r="P27" s="619"/>
      <c r="Q27" s="620"/>
      <c r="R27" s="621">
        <v>434469</v>
      </c>
      <c r="S27" s="622"/>
      <c r="T27" s="622"/>
      <c r="U27" s="622"/>
      <c r="V27" s="622"/>
      <c r="W27" s="622"/>
      <c r="X27" s="622"/>
      <c r="Y27" s="623"/>
      <c r="Z27" s="659">
        <v>0.3</v>
      </c>
      <c r="AA27" s="659"/>
      <c r="AB27" s="659"/>
      <c r="AC27" s="659"/>
      <c r="AD27" s="660" t="s">
        <v>128</v>
      </c>
      <c r="AE27" s="660"/>
      <c r="AF27" s="660"/>
      <c r="AG27" s="660"/>
      <c r="AH27" s="660"/>
      <c r="AI27" s="660"/>
      <c r="AJ27" s="660"/>
      <c r="AK27" s="660"/>
      <c r="AL27" s="624" t="s">
        <v>242</v>
      </c>
      <c r="AM27" s="625"/>
      <c r="AN27" s="625"/>
      <c r="AO27" s="661"/>
      <c r="AP27" s="618" t="s">
        <v>297</v>
      </c>
      <c r="AQ27" s="619"/>
      <c r="AR27" s="619"/>
      <c r="AS27" s="619"/>
      <c r="AT27" s="619"/>
      <c r="AU27" s="619"/>
      <c r="AV27" s="619"/>
      <c r="AW27" s="619"/>
      <c r="AX27" s="619"/>
      <c r="AY27" s="619"/>
      <c r="AZ27" s="619"/>
      <c r="BA27" s="619"/>
      <c r="BB27" s="619"/>
      <c r="BC27" s="619"/>
      <c r="BD27" s="619"/>
      <c r="BE27" s="619"/>
      <c r="BF27" s="620"/>
      <c r="BG27" s="621">
        <v>72121088</v>
      </c>
      <c r="BH27" s="622"/>
      <c r="BI27" s="622"/>
      <c r="BJ27" s="622"/>
      <c r="BK27" s="622"/>
      <c r="BL27" s="622"/>
      <c r="BM27" s="622"/>
      <c r="BN27" s="623"/>
      <c r="BO27" s="659">
        <v>100</v>
      </c>
      <c r="BP27" s="659"/>
      <c r="BQ27" s="659"/>
      <c r="BR27" s="659"/>
      <c r="BS27" s="660">
        <v>736912</v>
      </c>
      <c r="BT27" s="660"/>
      <c r="BU27" s="660"/>
      <c r="BV27" s="660"/>
      <c r="BW27" s="660"/>
      <c r="BX27" s="660"/>
      <c r="BY27" s="660"/>
      <c r="BZ27" s="660"/>
      <c r="CA27" s="660"/>
      <c r="CB27" s="695"/>
      <c r="CD27" s="618" t="s">
        <v>298</v>
      </c>
      <c r="CE27" s="619"/>
      <c r="CF27" s="619"/>
      <c r="CG27" s="619"/>
      <c r="CH27" s="619"/>
      <c r="CI27" s="619"/>
      <c r="CJ27" s="619"/>
      <c r="CK27" s="619"/>
      <c r="CL27" s="619"/>
      <c r="CM27" s="619"/>
      <c r="CN27" s="619"/>
      <c r="CO27" s="619"/>
      <c r="CP27" s="619"/>
      <c r="CQ27" s="620"/>
      <c r="CR27" s="621">
        <v>31660853</v>
      </c>
      <c r="CS27" s="634"/>
      <c r="CT27" s="634"/>
      <c r="CU27" s="634"/>
      <c r="CV27" s="634"/>
      <c r="CW27" s="634"/>
      <c r="CX27" s="634"/>
      <c r="CY27" s="635"/>
      <c r="CZ27" s="624">
        <v>22.8</v>
      </c>
      <c r="DA27" s="636"/>
      <c r="DB27" s="636"/>
      <c r="DC27" s="637"/>
      <c r="DD27" s="627">
        <v>8979174</v>
      </c>
      <c r="DE27" s="634"/>
      <c r="DF27" s="634"/>
      <c r="DG27" s="634"/>
      <c r="DH27" s="634"/>
      <c r="DI27" s="634"/>
      <c r="DJ27" s="634"/>
      <c r="DK27" s="635"/>
      <c r="DL27" s="627">
        <v>8843725</v>
      </c>
      <c r="DM27" s="634"/>
      <c r="DN27" s="634"/>
      <c r="DO27" s="634"/>
      <c r="DP27" s="634"/>
      <c r="DQ27" s="634"/>
      <c r="DR27" s="634"/>
      <c r="DS27" s="634"/>
      <c r="DT27" s="634"/>
      <c r="DU27" s="634"/>
      <c r="DV27" s="635"/>
      <c r="DW27" s="624">
        <v>10.9</v>
      </c>
      <c r="DX27" s="636"/>
      <c r="DY27" s="636"/>
      <c r="DZ27" s="636"/>
      <c r="EA27" s="636"/>
      <c r="EB27" s="636"/>
      <c r="EC27" s="648"/>
    </row>
    <row r="28" spans="2:133" ht="11.25" customHeight="1" x14ac:dyDescent="0.2">
      <c r="B28" s="618" t="s">
        <v>299</v>
      </c>
      <c r="C28" s="619"/>
      <c r="D28" s="619"/>
      <c r="E28" s="619"/>
      <c r="F28" s="619"/>
      <c r="G28" s="619"/>
      <c r="H28" s="619"/>
      <c r="I28" s="619"/>
      <c r="J28" s="619"/>
      <c r="K28" s="619"/>
      <c r="L28" s="619"/>
      <c r="M28" s="619"/>
      <c r="N28" s="619"/>
      <c r="O28" s="619"/>
      <c r="P28" s="619"/>
      <c r="Q28" s="620"/>
      <c r="R28" s="621">
        <v>1224358</v>
      </c>
      <c r="S28" s="622"/>
      <c r="T28" s="622"/>
      <c r="U28" s="622"/>
      <c r="V28" s="622"/>
      <c r="W28" s="622"/>
      <c r="X28" s="622"/>
      <c r="Y28" s="623"/>
      <c r="Z28" s="659">
        <v>0.8</v>
      </c>
      <c r="AA28" s="659"/>
      <c r="AB28" s="659"/>
      <c r="AC28" s="659"/>
      <c r="AD28" s="660">
        <v>276592</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300</v>
      </c>
      <c r="CE28" s="619"/>
      <c r="CF28" s="619"/>
      <c r="CG28" s="619"/>
      <c r="CH28" s="619"/>
      <c r="CI28" s="619"/>
      <c r="CJ28" s="619"/>
      <c r="CK28" s="619"/>
      <c r="CL28" s="619"/>
      <c r="CM28" s="619"/>
      <c r="CN28" s="619"/>
      <c r="CO28" s="619"/>
      <c r="CP28" s="619"/>
      <c r="CQ28" s="620"/>
      <c r="CR28" s="621">
        <v>6123271</v>
      </c>
      <c r="CS28" s="622"/>
      <c r="CT28" s="622"/>
      <c r="CU28" s="622"/>
      <c r="CV28" s="622"/>
      <c r="CW28" s="622"/>
      <c r="CX28" s="622"/>
      <c r="CY28" s="623"/>
      <c r="CZ28" s="624">
        <v>4.4000000000000004</v>
      </c>
      <c r="DA28" s="636"/>
      <c r="DB28" s="636"/>
      <c r="DC28" s="637"/>
      <c r="DD28" s="627">
        <v>6123271</v>
      </c>
      <c r="DE28" s="622"/>
      <c r="DF28" s="622"/>
      <c r="DG28" s="622"/>
      <c r="DH28" s="622"/>
      <c r="DI28" s="622"/>
      <c r="DJ28" s="622"/>
      <c r="DK28" s="623"/>
      <c r="DL28" s="627">
        <v>6123271</v>
      </c>
      <c r="DM28" s="622"/>
      <c r="DN28" s="622"/>
      <c r="DO28" s="622"/>
      <c r="DP28" s="622"/>
      <c r="DQ28" s="622"/>
      <c r="DR28" s="622"/>
      <c r="DS28" s="622"/>
      <c r="DT28" s="622"/>
      <c r="DU28" s="622"/>
      <c r="DV28" s="623"/>
      <c r="DW28" s="624">
        <v>7.5</v>
      </c>
      <c r="DX28" s="636"/>
      <c r="DY28" s="636"/>
      <c r="DZ28" s="636"/>
      <c r="EA28" s="636"/>
      <c r="EB28" s="636"/>
      <c r="EC28" s="648"/>
    </row>
    <row r="29" spans="2:133" ht="11.25" customHeight="1" x14ac:dyDescent="0.2">
      <c r="B29" s="618" t="s">
        <v>301</v>
      </c>
      <c r="C29" s="619"/>
      <c r="D29" s="619"/>
      <c r="E29" s="619"/>
      <c r="F29" s="619"/>
      <c r="G29" s="619"/>
      <c r="H29" s="619"/>
      <c r="I29" s="619"/>
      <c r="J29" s="619"/>
      <c r="K29" s="619"/>
      <c r="L29" s="619"/>
      <c r="M29" s="619"/>
      <c r="N29" s="619"/>
      <c r="O29" s="619"/>
      <c r="P29" s="619"/>
      <c r="Q29" s="620"/>
      <c r="R29" s="621">
        <v>860381</v>
      </c>
      <c r="S29" s="622"/>
      <c r="T29" s="622"/>
      <c r="U29" s="622"/>
      <c r="V29" s="622"/>
      <c r="W29" s="622"/>
      <c r="X29" s="622"/>
      <c r="Y29" s="623"/>
      <c r="Z29" s="659">
        <v>0.6</v>
      </c>
      <c r="AA29" s="659"/>
      <c r="AB29" s="659"/>
      <c r="AC29" s="659"/>
      <c r="AD29" s="660" t="s">
        <v>242</v>
      </c>
      <c r="AE29" s="660"/>
      <c r="AF29" s="660"/>
      <c r="AG29" s="660"/>
      <c r="AH29" s="660"/>
      <c r="AI29" s="660"/>
      <c r="AJ29" s="660"/>
      <c r="AK29" s="660"/>
      <c r="AL29" s="624" t="s">
        <v>242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302</v>
      </c>
      <c r="CE29" s="641"/>
      <c r="CF29" s="618" t="s">
        <v>71</v>
      </c>
      <c r="CG29" s="619"/>
      <c r="CH29" s="619"/>
      <c r="CI29" s="619"/>
      <c r="CJ29" s="619"/>
      <c r="CK29" s="619"/>
      <c r="CL29" s="619"/>
      <c r="CM29" s="619"/>
      <c r="CN29" s="619"/>
      <c r="CO29" s="619"/>
      <c r="CP29" s="619"/>
      <c r="CQ29" s="620"/>
      <c r="CR29" s="621">
        <v>6123109</v>
      </c>
      <c r="CS29" s="634"/>
      <c r="CT29" s="634"/>
      <c r="CU29" s="634"/>
      <c r="CV29" s="634"/>
      <c r="CW29" s="634"/>
      <c r="CX29" s="634"/>
      <c r="CY29" s="635"/>
      <c r="CZ29" s="624">
        <v>4.4000000000000004</v>
      </c>
      <c r="DA29" s="636"/>
      <c r="DB29" s="636"/>
      <c r="DC29" s="637"/>
      <c r="DD29" s="627">
        <v>6123109</v>
      </c>
      <c r="DE29" s="634"/>
      <c r="DF29" s="634"/>
      <c r="DG29" s="634"/>
      <c r="DH29" s="634"/>
      <c r="DI29" s="634"/>
      <c r="DJ29" s="634"/>
      <c r="DK29" s="635"/>
      <c r="DL29" s="627">
        <v>6123109</v>
      </c>
      <c r="DM29" s="634"/>
      <c r="DN29" s="634"/>
      <c r="DO29" s="634"/>
      <c r="DP29" s="634"/>
      <c r="DQ29" s="634"/>
      <c r="DR29" s="634"/>
      <c r="DS29" s="634"/>
      <c r="DT29" s="634"/>
      <c r="DU29" s="634"/>
      <c r="DV29" s="635"/>
      <c r="DW29" s="624">
        <v>7.5</v>
      </c>
      <c r="DX29" s="636"/>
      <c r="DY29" s="636"/>
      <c r="DZ29" s="636"/>
      <c r="EA29" s="636"/>
      <c r="EB29" s="636"/>
      <c r="EC29" s="648"/>
    </row>
    <row r="30" spans="2:133" ht="11.25" customHeight="1" x14ac:dyDescent="0.2">
      <c r="B30" s="618" t="s">
        <v>303</v>
      </c>
      <c r="C30" s="619"/>
      <c r="D30" s="619"/>
      <c r="E30" s="619"/>
      <c r="F30" s="619"/>
      <c r="G30" s="619"/>
      <c r="H30" s="619"/>
      <c r="I30" s="619"/>
      <c r="J30" s="619"/>
      <c r="K30" s="619"/>
      <c r="L30" s="619"/>
      <c r="M30" s="619"/>
      <c r="N30" s="619"/>
      <c r="O30" s="619"/>
      <c r="P30" s="619"/>
      <c r="Q30" s="620"/>
      <c r="R30" s="621">
        <v>27734262</v>
      </c>
      <c r="S30" s="622"/>
      <c r="T30" s="622"/>
      <c r="U30" s="622"/>
      <c r="V30" s="622"/>
      <c r="W30" s="622"/>
      <c r="X30" s="622"/>
      <c r="Y30" s="623"/>
      <c r="Z30" s="659">
        <v>19</v>
      </c>
      <c r="AA30" s="659"/>
      <c r="AB30" s="659"/>
      <c r="AC30" s="659"/>
      <c r="AD30" s="660" t="s">
        <v>128</v>
      </c>
      <c r="AE30" s="660"/>
      <c r="AF30" s="660"/>
      <c r="AG30" s="660"/>
      <c r="AH30" s="660"/>
      <c r="AI30" s="660"/>
      <c r="AJ30" s="660"/>
      <c r="AK30" s="660"/>
      <c r="AL30" s="624" t="s">
        <v>242</v>
      </c>
      <c r="AM30" s="625"/>
      <c r="AN30" s="625"/>
      <c r="AO30" s="661"/>
      <c r="AP30" s="679" t="s">
        <v>220</v>
      </c>
      <c r="AQ30" s="680"/>
      <c r="AR30" s="680"/>
      <c r="AS30" s="680"/>
      <c r="AT30" s="680"/>
      <c r="AU30" s="680"/>
      <c r="AV30" s="680"/>
      <c r="AW30" s="680"/>
      <c r="AX30" s="680"/>
      <c r="AY30" s="680"/>
      <c r="AZ30" s="680"/>
      <c r="BA30" s="680"/>
      <c r="BB30" s="680"/>
      <c r="BC30" s="680"/>
      <c r="BD30" s="680"/>
      <c r="BE30" s="680"/>
      <c r="BF30" s="681"/>
      <c r="BG30" s="679" t="s">
        <v>304</v>
      </c>
      <c r="BH30" s="693"/>
      <c r="BI30" s="693"/>
      <c r="BJ30" s="693"/>
      <c r="BK30" s="693"/>
      <c r="BL30" s="693"/>
      <c r="BM30" s="693"/>
      <c r="BN30" s="693"/>
      <c r="BO30" s="693"/>
      <c r="BP30" s="693"/>
      <c r="BQ30" s="694"/>
      <c r="BR30" s="679" t="s">
        <v>305</v>
      </c>
      <c r="BS30" s="693"/>
      <c r="BT30" s="693"/>
      <c r="BU30" s="693"/>
      <c r="BV30" s="693"/>
      <c r="BW30" s="693"/>
      <c r="BX30" s="693"/>
      <c r="BY30" s="693"/>
      <c r="BZ30" s="693"/>
      <c r="CA30" s="693"/>
      <c r="CB30" s="694"/>
      <c r="CD30" s="642"/>
      <c r="CE30" s="643"/>
      <c r="CF30" s="618" t="s">
        <v>306</v>
      </c>
      <c r="CG30" s="619"/>
      <c r="CH30" s="619"/>
      <c r="CI30" s="619"/>
      <c r="CJ30" s="619"/>
      <c r="CK30" s="619"/>
      <c r="CL30" s="619"/>
      <c r="CM30" s="619"/>
      <c r="CN30" s="619"/>
      <c r="CO30" s="619"/>
      <c r="CP30" s="619"/>
      <c r="CQ30" s="620"/>
      <c r="CR30" s="621">
        <v>5944112</v>
      </c>
      <c r="CS30" s="622"/>
      <c r="CT30" s="622"/>
      <c r="CU30" s="622"/>
      <c r="CV30" s="622"/>
      <c r="CW30" s="622"/>
      <c r="CX30" s="622"/>
      <c r="CY30" s="623"/>
      <c r="CZ30" s="624">
        <v>4.3</v>
      </c>
      <c r="DA30" s="636"/>
      <c r="DB30" s="636"/>
      <c r="DC30" s="637"/>
      <c r="DD30" s="627">
        <v>5944112</v>
      </c>
      <c r="DE30" s="622"/>
      <c r="DF30" s="622"/>
      <c r="DG30" s="622"/>
      <c r="DH30" s="622"/>
      <c r="DI30" s="622"/>
      <c r="DJ30" s="622"/>
      <c r="DK30" s="623"/>
      <c r="DL30" s="627">
        <v>5944112</v>
      </c>
      <c r="DM30" s="622"/>
      <c r="DN30" s="622"/>
      <c r="DO30" s="622"/>
      <c r="DP30" s="622"/>
      <c r="DQ30" s="622"/>
      <c r="DR30" s="622"/>
      <c r="DS30" s="622"/>
      <c r="DT30" s="622"/>
      <c r="DU30" s="622"/>
      <c r="DV30" s="623"/>
      <c r="DW30" s="624">
        <v>7.3</v>
      </c>
      <c r="DX30" s="636"/>
      <c r="DY30" s="636"/>
      <c r="DZ30" s="636"/>
      <c r="EA30" s="636"/>
      <c r="EB30" s="636"/>
      <c r="EC30" s="648"/>
    </row>
    <row r="31" spans="2:133" ht="11.25" customHeight="1" x14ac:dyDescent="0.2">
      <c r="B31" s="696" t="s">
        <v>307</v>
      </c>
      <c r="C31" s="697"/>
      <c r="D31" s="697"/>
      <c r="E31" s="697"/>
      <c r="F31" s="697"/>
      <c r="G31" s="697"/>
      <c r="H31" s="697"/>
      <c r="I31" s="697"/>
      <c r="J31" s="697"/>
      <c r="K31" s="697"/>
      <c r="L31" s="697"/>
      <c r="M31" s="697"/>
      <c r="N31" s="697"/>
      <c r="O31" s="697"/>
      <c r="P31" s="697"/>
      <c r="Q31" s="698"/>
      <c r="R31" s="621" t="s">
        <v>128</v>
      </c>
      <c r="S31" s="622"/>
      <c r="T31" s="622"/>
      <c r="U31" s="622"/>
      <c r="V31" s="622"/>
      <c r="W31" s="622"/>
      <c r="X31" s="622"/>
      <c r="Y31" s="623"/>
      <c r="Z31" s="659" t="s">
        <v>128</v>
      </c>
      <c r="AA31" s="659"/>
      <c r="AB31" s="659"/>
      <c r="AC31" s="659"/>
      <c r="AD31" s="660" t="s">
        <v>242</v>
      </c>
      <c r="AE31" s="660"/>
      <c r="AF31" s="660"/>
      <c r="AG31" s="660"/>
      <c r="AH31" s="660"/>
      <c r="AI31" s="660"/>
      <c r="AJ31" s="660"/>
      <c r="AK31" s="660"/>
      <c r="AL31" s="624" t="s">
        <v>242</v>
      </c>
      <c r="AM31" s="625"/>
      <c r="AN31" s="625"/>
      <c r="AO31" s="661"/>
      <c r="AP31" s="687" t="s">
        <v>308</v>
      </c>
      <c r="AQ31" s="688"/>
      <c r="AR31" s="688"/>
      <c r="AS31" s="688"/>
      <c r="AT31" s="689" t="s">
        <v>309</v>
      </c>
      <c r="AU31" s="214"/>
      <c r="AV31" s="214"/>
      <c r="AW31" s="214"/>
      <c r="AX31" s="676" t="s">
        <v>185</v>
      </c>
      <c r="AY31" s="677"/>
      <c r="AZ31" s="677"/>
      <c r="BA31" s="677"/>
      <c r="BB31" s="677"/>
      <c r="BC31" s="677"/>
      <c r="BD31" s="677"/>
      <c r="BE31" s="677"/>
      <c r="BF31" s="678"/>
      <c r="BG31" s="683">
        <v>99.4</v>
      </c>
      <c r="BH31" s="684"/>
      <c r="BI31" s="684"/>
      <c r="BJ31" s="684"/>
      <c r="BK31" s="684"/>
      <c r="BL31" s="684"/>
      <c r="BM31" s="685">
        <v>98.5</v>
      </c>
      <c r="BN31" s="684"/>
      <c r="BO31" s="684"/>
      <c r="BP31" s="684"/>
      <c r="BQ31" s="686"/>
      <c r="BR31" s="683">
        <v>99.4</v>
      </c>
      <c r="BS31" s="684"/>
      <c r="BT31" s="684"/>
      <c r="BU31" s="684"/>
      <c r="BV31" s="684"/>
      <c r="BW31" s="684"/>
      <c r="BX31" s="685">
        <v>98.5</v>
      </c>
      <c r="BY31" s="684"/>
      <c r="BZ31" s="684"/>
      <c r="CA31" s="684"/>
      <c r="CB31" s="686"/>
      <c r="CD31" s="642"/>
      <c r="CE31" s="643"/>
      <c r="CF31" s="618" t="s">
        <v>310</v>
      </c>
      <c r="CG31" s="619"/>
      <c r="CH31" s="619"/>
      <c r="CI31" s="619"/>
      <c r="CJ31" s="619"/>
      <c r="CK31" s="619"/>
      <c r="CL31" s="619"/>
      <c r="CM31" s="619"/>
      <c r="CN31" s="619"/>
      <c r="CO31" s="619"/>
      <c r="CP31" s="619"/>
      <c r="CQ31" s="620"/>
      <c r="CR31" s="621">
        <v>178997</v>
      </c>
      <c r="CS31" s="634"/>
      <c r="CT31" s="634"/>
      <c r="CU31" s="634"/>
      <c r="CV31" s="634"/>
      <c r="CW31" s="634"/>
      <c r="CX31" s="634"/>
      <c r="CY31" s="635"/>
      <c r="CZ31" s="624">
        <v>0.1</v>
      </c>
      <c r="DA31" s="636"/>
      <c r="DB31" s="636"/>
      <c r="DC31" s="637"/>
      <c r="DD31" s="627">
        <v>178997</v>
      </c>
      <c r="DE31" s="634"/>
      <c r="DF31" s="634"/>
      <c r="DG31" s="634"/>
      <c r="DH31" s="634"/>
      <c r="DI31" s="634"/>
      <c r="DJ31" s="634"/>
      <c r="DK31" s="635"/>
      <c r="DL31" s="627">
        <v>178997</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311</v>
      </c>
      <c r="C32" s="619"/>
      <c r="D32" s="619"/>
      <c r="E32" s="619"/>
      <c r="F32" s="619"/>
      <c r="G32" s="619"/>
      <c r="H32" s="619"/>
      <c r="I32" s="619"/>
      <c r="J32" s="619"/>
      <c r="K32" s="619"/>
      <c r="L32" s="619"/>
      <c r="M32" s="619"/>
      <c r="N32" s="619"/>
      <c r="O32" s="619"/>
      <c r="P32" s="619"/>
      <c r="Q32" s="620"/>
      <c r="R32" s="621">
        <v>8144933</v>
      </c>
      <c r="S32" s="622"/>
      <c r="T32" s="622"/>
      <c r="U32" s="622"/>
      <c r="V32" s="622"/>
      <c r="W32" s="622"/>
      <c r="X32" s="622"/>
      <c r="Y32" s="623"/>
      <c r="Z32" s="659">
        <v>5.6</v>
      </c>
      <c r="AA32" s="659"/>
      <c r="AB32" s="659"/>
      <c r="AC32" s="659"/>
      <c r="AD32" s="660" t="s">
        <v>242</v>
      </c>
      <c r="AE32" s="660"/>
      <c r="AF32" s="660"/>
      <c r="AG32" s="660"/>
      <c r="AH32" s="660"/>
      <c r="AI32" s="660"/>
      <c r="AJ32" s="660"/>
      <c r="AK32" s="660"/>
      <c r="AL32" s="624" t="s">
        <v>242</v>
      </c>
      <c r="AM32" s="625"/>
      <c r="AN32" s="625"/>
      <c r="AO32" s="661"/>
      <c r="AP32" s="662"/>
      <c r="AQ32" s="663"/>
      <c r="AR32" s="663"/>
      <c r="AS32" s="663"/>
      <c r="AT32" s="690"/>
      <c r="AU32" s="210" t="s">
        <v>312</v>
      </c>
      <c r="AX32" s="618" t="s">
        <v>313</v>
      </c>
      <c r="AY32" s="619"/>
      <c r="AZ32" s="619"/>
      <c r="BA32" s="619"/>
      <c r="BB32" s="619"/>
      <c r="BC32" s="619"/>
      <c r="BD32" s="619"/>
      <c r="BE32" s="619"/>
      <c r="BF32" s="620"/>
      <c r="BG32" s="692">
        <v>98.9</v>
      </c>
      <c r="BH32" s="634"/>
      <c r="BI32" s="634"/>
      <c r="BJ32" s="634"/>
      <c r="BK32" s="634"/>
      <c r="BL32" s="634"/>
      <c r="BM32" s="625">
        <v>97.5</v>
      </c>
      <c r="BN32" s="634"/>
      <c r="BO32" s="634"/>
      <c r="BP32" s="634"/>
      <c r="BQ32" s="657"/>
      <c r="BR32" s="692">
        <v>99</v>
      </c>
      <c r="BS32" s="634"/>
      <c r="BT32" s="634"/>
      <c r="BU32" s="634"/>
      <c r="BV32" s="634"/>
      <c r="BW32" s="634"/>
      <c r="BX32" s="625">
        <v>97.4</v>
      </c>
      <c r="BY32" s="634"/>
      <c r="BZ32" s="634"/>
      <c r="CA32" s="634"/>
      <c r="CB32" s="657"/>
      <c r="CD32" s="644"/>
      <c r="CE32" s="645"/>
      <c r="CF32" s="618" t="s">
        <v>314</v>
      </c>
      <c r="CG32" s="619"/>
      <c r="CH32" s="619"/>
      <c r="CI32" s="619"/>
      <c r="CJ32" s="619"/>
      <c r="CK32" s="619"/>
      <c r="CL32" s="619"/>
      <c r="CM32" s="619"/>
      <c r="CN32" s="619"/>
      <c r="CO32" s="619"/>
      <c r="CP32" s="619"/>
      <c r="CQ32" s="620"/>
      <c r="CR32" s="621">
        <v>162</v>
      </c>
      <c r="CS32" s="622"/>
      <c r="CT32" s="622"/>
      <c r="CU32" s="622"/>
      <c r="CV32" s="622"/>
      <c r="CW32" s="622"/>
      <c r="CX32" s="622"/>
      <c r="CY32" s="623"/>
      <c r="CZ32" s="624">
        <v>0</v>
      </c>
      <c r="DA32" s="636"/>
      <c r="DB32" s="636"/>
      <c r="DC32" s="637"/>
      <c r="DD32" s="627">
        <v>162</v>
      </c>
      <c r="DE32" s="622"/>
      <c r="DF32" s="622"/>
      <c r="DG32" s="622"/>
      <c r="DH32" s="622"/>
      <c r="DI32" s="622"/>
      <c r="DJ32" s="622"/>
      <c r="DK32" s="623"/>
      <c r="DL32" s="627">
        <v>162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315</v>
      </c>
      <c r="C33" s="619"/>
      <c r="D33" s="619"/>
      <c r="E33" s="619"/>
      <c r="F33" s="619"/>
      <c r="G33" s="619"/>
      <c r="H33" s="619"/>
      <c r="I33" s="619"/>
      <c r="J33" s="619"/>
      <c r="K33" s="619"/>
      <c r="L33" s="619"/>
      <c r="M33" s="619"/>
      <c r="N33" s="619"/>
      <c r="O33" s="619"/>
      <c r="P33" s="619"/>
      <c r="Q33" s="620"/>
      <c r="R33" s="621">
        <v>1120737</v>
      </c>
      <c r="S33" s="622"/>
      <c r="T33" s="622"/>
      <c r="U33" s="622"/>
      <c r="V33" s="622"/>
      <c r="W33" s="622"/>
      <c r="X33" s="622"/>
      <c r="Y33" s="623"/>
      <c r="Z33" s="659">
        <v>0.8</v>
      </c>
      <c r="AA33" s="659"/>
      <c r="AB33" s="659"/>
      <c r="AC33" s="659"/>
      <c r="AD33" s="660" t="s">
        <v>128</v>
      </c>
      <c r="AE33" s="660"/>
      <c r="AF33" s="660"/>
      <c r="AG33" s="660"/>
      <c r="AH33" s="660"/>
      <c r="AI33" s="660"/>
      <c r="AJ33" s="660"/>
      <c r="AK33" s="660"/>
      <c r="AL33" s="624" t="s">
        <v>128</v>
      </c>
      <c r="AM33" s="625"/>
      <c r="AN33" s="625"/>
      <c r="AO33" s="661"/>
      <c r="AP33" s="664"/>
      <c r="AQ33" s="665"/>
      <c r="AR33" s="665"/>
      <c r="AS33" s="665"/>
      <c r="AT33" s="691"/>
      <c r="AU33" s="215"/>
      <c r="AV33" s="215"/>
      <c r="AW33" s="215"/>
      <c r="AX33" s="602" t="s">
        <v>316</v>
      </c>
      <c r="AY33" s="603"/>
      <c r="AZ33" s="603"/>
      <c r="BA33" s="603"/>
      <c r="BB33" s="603"/>
      <c r="BC33" s="603"/>
      <c r="BD33" s="603"/>
      <c r="BE33" s="603"/>
      <c r="BF33" s="604"/>
      <c r="BG33" s="682">
        <v>99.6</v>
      </c>
      <c r="BH33" s="606"/>
      <c r="BI33" s="606"/>
      <c r="BJ33" s="606"/>
      <c r="BK33" s="606"/>
      <c r="BL33" s="606"/>
      <c r="BM33" s="652">
        <v>99</v>
      </c>
      <c r="BN33" s="606"/>
      <c r="BO33" s="606"/>
      <c r="BP33" s="606"/>
      <c r="BQ33" s="669"/>
      <c r="BR33" s="682">
        <v>99.6</v>
      </c>
      <c r="BS33" s="606"/>
      <c r="BT33" s="606"/>
      <c r="BU33" s="606"/>
      <c r="BV33" s="606"/>
      <c r="BW33" s="606"/>
      <c r="BX33" s="652">
        <v>99</v>
      </c>
      <c r="BY33" s="606"/>
      <c r="BZ33" s="606"/>
      <c r="CA33" s="606"/>
      <c r="CB33" s="669"/>
      <c r="CD33" s="618" t="s">
        <v>317</v>
      </c>
      <c r="CE33" s="619"/>
      <c r="CF33" s="619"/>
      <c r="CG33" s="619"/>
      <c r="CH33" s="619"/>
      <c r="CI33" s="619"/>
      <c r="CJ33" s="619"/>
      <c r="CK33" s="619"/>
      <c r="CL33" s="619"/>
      <c r="CM33" s="619"/>
      <c r="CN33" s="619"/>
      <c r="CO33" s="619"/>
      <c r="CP33" s="619"/>
      <c r="CQ33" s="620"/>
      <c r="CR33" s="621">
        <v>60046377</v>
      </c>
      <c r="CS33" s="634"/>
      <c r="CT33" s="634"/>
      <c r="CU33" s="634"/>
      <c r="CV33" s="634"/>
      <c r="CW33" s="634"/>
      <c r="CX33" s="634"/>
      <c r="CY33" s="635"/>
      <c r="CZ33" s="624">
        <v>43.2</v>
      </c>
      <c r="DA33" s="636"/>
      <c r="DB33" s="636"/>
      <c r="DC33" s="637"/>
      <c r="DD33" s="627">
        <v>47434320</v>
      </c>
      <c r="DE33" s="634"/>
      <c r="DF33" s="634"/>
      <c r="DG33" s="634"/>
      <c r="DH33" s="634"/>
      <c r="DI33" s="634"/>
      <c r="DJ33" s="634"/>
      <c r="DK33" s="635"/>
      <c r="DL33" s="627">
        <v>31302003</v>
      </c>
      <c r="DM33" s="634"/>
      <c r="DN33" s="634"/>
      <c r="DO33" s="634"/>
      <c r="DP33" s="634"/>
      <c r="DQ33" s="634"/>
      <c r="DR33" s="634"/>
      <c r="DS33" s="634"/>
      <c r="DT33" s="634"/>
      <c r="DU33" s="634"/>
      <c r="DV33" s="635"/>
      <c r="DW33" s="624">
        <v>38.4</v>
      </c>
      <c r="DX33" s="636"/>
      <c r="DY33" s="636"/>
      <c r="DZ33" s="636"/>
      <c r="EA33" s="636"/>
      <c r="EB33" s="636"/>
      <c r="EC33" s="648"/>
    </row>
    <row r="34" spans="2:133" ht="11.25" customHeight="1" x14ac:dyDescent="0.2">
      <c r="B34" s="618" t="s">
        <v>318</v>
      </c>
      <c r="C34" s="619"/>
      <c r="D34" s="619"/>
      <c r="E34" s="619"/>
      <c r="F34" s="619"/>
      <c r="G34" s="619"/>
      <c r="H34" s="619"/>
      <c r="I34" s="619"/>
      <c r="J34" s="619"/>
      <c r="K34" s="619"/>
      <c r="L34" s="619"/>
      <c r="M34" s="619"/>
      <c r="N34" s="619"/>
      <c r="O34" s="619"/>
      <c r="P34" s="619"/>
      <c r="Q34" s="620"/>
      <c r="R34" s="621">
        <v>274360</v>
      </c>
      <c r="S34" s="622"/>
      <c r="T34" s="622"/>
      <c r="U34" s="622"/>
      <c r="V34" s="622"/>
      <c r="W34" s="622"/>
      <c r="X34" s="622"/>
      <c r="Y34" s="623"/>
      <c r="Z34" s="659">
        <v>0.2</v>
      </c>
      <c r="AA34" s="659"/>
      <c r="AB34" s="659"/>
      <c r="AC34" s="659"/>
      <c r="AD34" s="660" t="s">
        <v>128</v>
      </c>
      <c r="AE34" s="660"/>
      <c r="AF34" s="660"/>
      <c r="AG34" s="660"/>
      <c r="AH34" s="660"/>
      <c r="AI34" s="660"/>
      <c r="AJ34" s="660"/>
      <c r="AK34" s="660"/>
      <c r="AL34" s="624" t="s">
        <v>242</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319</v>
      </c>
      <c r="CE34" s="619"/>
      <c r="CF34" s="619"/>
      <c r="CG34" s="619"/>
      <c r="CH34" s="619"/>
      <c r="CI34" s="619"/>
      <c r="CJ34" s="619"/>
      <c r="CK34" s="619"/>
      <c r="CL34" s="619"/>
      <c r="CM34" s="619"/>
      <c r="CN34" s="619"/>
      <c r="CO34" s="619"/>
      <c r="CP34" s="619"/>
      <c r="CQ34" s="620"/>
      <c r="CR34" s="621">
        <v>20500994</v>
      </c>
      <c r="CS34" s="622"/>
      <c r="CT34" s="622"/>
      <c r="CU34" s="622"/>
      <c r="CV34" s="622"/>
      <c r="CW34" s="622"/>
      <c r="CX34" s="622"/>
      <c r="CY34" s="623"/>
      <c r="CZ34" s="624">
        <v>14.7</v>
      </c>
      <c r="DA34" s="636"/>
      <c r="DB34" s="636"/>
      <c r="DC34" s="637"/>
      <c r="DD34" s="627">
        <v>14036366</v>
      </c>
      <c r="DE34" s="622"/>
      <c r="DF34" s="622"/>
      <c r="DG34" s="622"/>
      <c r="DH34" s="622"/>
      <c r="DI34" s="622"/>
      <c r="DJ34" s="622"/>
      <c r="DK34" s="623"/>
      <c r="DL34" s="627">
        <v>13083559</v>
      </c>
      <c r="DM34" s="622"/>
      <c r="DN34" s="622"/>
      <c r="DO34" s="622"/>
      <c r="DP34" s="622"/>
      <c r="DQ34" s="622"/>
      <c r="DR34" s="622"/>
      <c r="DS34" s="622"/>
      <c r="DT34" s="622"/>
      <c r="DU34" s="622"/>
      <c r="DV34" s="623"/>
      <c r="DW34" s="624">
        <v>16.100000000000001</v>
      </c>
      <c r="DX34" s="636"/>
      <c r="DY34" s="636"/>
      <c r="DZ34" s="636"/>
      <c r="EA34" s="636"/>
      <c r="EB34" s="636"/>
      <c r="EC34" s="648"/>
    </row>
    <row r="35" spans="2:133" ht="11.25" customHeight="1" x14ac:dyDescent="0.2">
      <c r="B35" s="618" t="s">
        <v>320</v>
      </c>
      <c r="C35" s="619"/>
      <c r="D35" s="619"/>
      <c r="E35" s="619"/>
      <c r="F35" s="619"/>
      <c r="G35" s="619"/>
      <c r="H35" s="619"/>
      <c r="I35" s="619"/>
      <c r="J35" s="619"/>
      <c r="K35" s="619"/>
      <c r="L35" s="619"/>
      <c r="M35" s="619"/>
      <c r="N35" s="619"/>
      <c r="O35" s="619"/>
      <c r="P35" s="619"/>
      <c r="Q35" s="620"/>
      <c r="R35" s="621">
        <v>4158965</v>
      </c>
      <c r="S35" s="622"/>
      <c r="T35" s="622"/>
      <c r="U35" s="622"/>
      <c r="V35" s="622"/>
      <c r="W35" s="622"/>
      <c r="X35" s="622"/>
      <c r="Y35" s="623"/>
      <c r="Z35" s="659">
        <v>2.8</v>
      </c>
      <c r="AA35" s="659"/>
      <c r="AB35" s="659"/>
      <c r="AC35" s="659"/>
      <c r="AD35" s="660" t="s">
        <v>128</v>
      </c>
      <c r="AE35" s="660"/>
      <c r="AF35" s="660"/>
      <c r="AG35" s="660"/>
      <c r="AH35" s="660"/>
      <c r="AI35" s="660"/>
      <c r="AJ35" s="660"/>
      <c r="AK35" s="660"/>
      <c r="AL35" s="624" t="s">
        <v>242</v>
      </c>
      <c r="AM35" s="625"/>
      <c r="AN35" s="625"/>
      <c r="AO35" s="661"/>
      <c r="AP35" s="218"/>
      <c r="AQ35" s="679" t="s">
        <v>321</v>
      </c>
      <c r="AR35" s="680"/>
      <c r="AS35" s="680"/>
      <c r="AT35" s="680"/>
      <c r="AU35" s="680"/>
      <c r="AV35" s="680"/>
      <c r="AW35" s="680"/>
      <c r="AX35" s="680"/>
      <c r="AY35" s="680"/>
      <c r="AZ35" s="680"/>
      <c r="BA35" s="680"/>
      <c r="BB35" s="680"/>
      <c r="BC35" s="680"/>
      <c r="BD35" s="680"/>
      <c r="BE35" s="680"/>
      <c r="BF35" s="681"/>
      <c r="BG35" s="679" t="s">
        <v>322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323</v>
      </c>
      <c r="CE35" s="619"/>
      <c r="CF35" s="619"/>
      <c r="CG35" s="619"/>
      <c r="CH35" s="619"/>
      <c r="CI35" s="619"/>
      <c r="CJ35" s="619"/>
      <c r="CK35" s="619"/>
      <c r="CL35" s="619"/>
      <c r="CM35" s="619"/>
      <c r="CN35" s="619"/>
      <c r="CO35" s="619"/>
      <c r="CP35" s="619"/>
      <c r="CQ35" s="620"/>
      <c r="CR35" s="621">
        <v>3235824</v>
      </c>
      <c r="CS35" s="634"/>
      <c r="CT35" s="634"/>
      <c r="CU35" s="634"/>
      <c r="CV35" s="634"/>
      <c r="CW35" s="634"/>
      <c r="CX35" s="634"/>
      <c r="CY35" s="635"/>
      <c r="CZ35" s="624">
        <v>2.2999999999999998</v>
      </c>
      <c r="DA35" s="636"/>
      <c r="DB35" s="636"/>
      <c r="DC35" s="637"/>
      <c r="DD35" s="627">
        <v>2667214</v>
      </c>
      <c r="DE35" s="634"/>
      <c r="DF35" s="634"/>
      <c r="DG35" s="634"/>
      <c r="DH35" s="634"/>
      <c r="DI35" s="634"/>
      <c r="DJ35" s="634"/>
      <c r="DK35" s="635"/>
      <c r="DL35" s="627">
        <v>2667214</v>
      </c>
      <c r="DM35" s="634"/>
      <c r="DN35" s="634"/>
      <c r="DO35" s="634"/>
      <c r="DP35" s="634"/>
      <c r="DQ35" s="634"/>
      <c r="DR35" s="634"/>
      <c r="DS35" s="634"/>
      <c r="DT35" s="634"/>
      <c r="DU35" s="634"/>
      <c r="DV35" s="635"/>
      <c r="DW35" s="624">
        <v>3.3</v>
      </c>
      <c r="DX35" s="636"/>
      <c r="DY35" s="636"/>
      <c r="DZ35" s="636"/>
      <c r="EA35" s="636"/>
      <c r="EB35" s="636"/>
      <c r="EC35" s="648"/>
    </row>
    <row r="36" spans="2:133" ht="11.25" customHeight="1" x14ac:dyDescent="0.2">
      <c r="B36" s="618" t="s">
        <v>324</v>
      </c>
      <c r="C36" s="619"/>
      <c r="D36" s="619"/>
      <c r="E36" s="619"/>
      <c r="F36" s="619"/>
      <c r="G36" s="619"/>
      <c r="H36" s="619"/>
      <c r="I36" s="619"/>
      <c r="J36" s="619"/>
      <c r="K36" s="619"/>
      <c r="L36" s="619"/>
      <c r="M36" s="619"/>
      <c r="N36" s="619"/>
      <c r="O36" s="619"/>
      <c r="P36" s="619"/>
      <c r="Q36" s="620"/>
      <c r="R36" s="621">
        <v>11779552</v>
      </c>
      <c r="S36" s="622"/>
      <c r="T36" s="622"/>
      <c r="U36" s="622"/>
      <c r="V36" s="622"/>
      <c r="W36" s="622"/>
      <c r="X36" s="622"/>
      <c r="Y36" s="623"/>
      <c r="Z36" s="659">
        <v>8.1</v>
      </c>
      <c r="AA36" s="659"/>
      <c r="AB36" s="659"/>
      <c r="AC36" s="659"/>
      <c r="AD36" s="660" t="s">
        <v>242</v>
      </c>
      <c r="AE36" s="660"/>
      <c r="AF36" s="660"/>
      <c r="AG36" s="660"/>
      <c r="AH36" s="660"/>
      <c r="AI36" s="660"/>
      <c r="AJ36" s="660"/>
      <c r="AK36" s="660"/>
      <c r="AL36" s="624" t="s">
        <v>242</v>
      </c>
      <c r="AM36" s="625"/>
      <c r="AN36" s="625"/>
      <c r="AO36" s="661"/>
      <c r="AP36" s="218"/>
      <c r="AQ36" s="670" t="s">
        <v>325</v>
      </c>
      <c r="AR36" s="671"/>
      <c r="AS36" s="671"/>
      <c r="AT36" s="671"/>
      <c r="AU36" s="671"/>
      <c r="AV36" s="671"/>
      <c r="AW36" s="671"/>
      <c r="AX36" s="671"/>
      <c r="AY36" s="672"/>
      <c r="AZ36" s="673">
        <v>16746548</v>
      </c>
      <c r="BA36" s="674"/>
      <c r="BB36" s="674"/>
      <c r="BC36" s="674"/>
      <c r="BD36" s="674"/>
      <c r="BE36" s="674"/>
      <c r="BF36" s="675"/>
      <c r="BG36" s="676" t="s">
        <v>326</v>
      </c>
      <c r="BH36" s="677"/>
      <c r="BI36" s="677"/>
      <c r="BJ36" s="677"/>
      <c r="BK36" s="677"/>
      <c r="BL36" s="677"/>
      <c r="BM36" s="677"/>
      <c r="BN36" s="677"/>
      <c r="BO36" s="677"/>
      <c r="BP36" s="677"/>
      <c r="BQ36" s="677"/>
      <c r="BR36" s="677"/>
      <c r="BS36" s="677"/>
      <c r="BT36" s="677"/>
      <c r="BU36" s="678"/>
      <c r="BV36" s="673">
        <v>401142</v>
      </c>
      <c r="BW36" s="674"/>
      <c r="BX36" s="674"/>
      <c r="BY36" s="674"/>
      <c r="BZ36" s="674"/>
      <c r="CA36" s="674"/>
      <c r="CB36" s="675"/>
      <c r="CD36" s="618" t="s">
        <v>327</v>
      </c>
      <c r="CE36" s="619"/>
      <c r="CF36" s="619"/>
      <c r="CG36" s="619"/>
      <c r="CH36" s="619"/>
      <c r="CI36" s="619"/>
      <c r="CJ36" s="619"/>
      <c r="CK36" s="619"/>
      <c r="CL36" s="619"/>
      <c r="CM36" s="619"/>
      <c r="CN36" s="619"/>
      <c r="CO36" s="619"/>
      <c r="CP36" s="619"/>
      <c r="CQ36" s="620"/>
      <c r="CR36" s="621">
        <v>18797639</v>
      </c>
      <c r="CS36" s="622"/>
      <c r="CT36" s="622"/>
      <c r="CU36" s="622"/>
      <c r="CV36" s="622"/>
      <c r="CW36" s="622"/>
      <c r="CX36" s="622"/>
      <c r="CY36" s="623"/>
      <c r="CZ36" s="624">
        <v>13.5</v>
      </c>
      <c r="DA36" s="636"/>
      <c r="DB36" s="636"/>
      <c r="DC36" s="637"/>
      <c r="DD36" s="627">
        <v>16876989</v>
      </c>
      <c r="DE36" s="622"/>
      <c r="DF36" s="622"/>
      <c r="DG36" s="622"/>
      <c r="DH36" s="622"/>
      <c r="DI36" s="622"/>
      <c r="DJ36" s="622"/>
      <c r="DK36" s="623"/>
      <c r="DL36" s="627">
        <v>8278439</v>
      </c>
      <c r="DM36" s="622"/>
      <c r="DN36" s="622"/>
      <c r="DO36" s="622"/>
      <c r="DP36" s="622"/>
      <c r="DQ36" s="622"/>
      <c r="DR36" s="622"/>
      <c r="DS36" s="622"/>
      <c r="DT36" s="622"/>
      <c r="DU36" s="622"/>
      <c r="DV36" s="623"/>
      <c r="DW36" s="624">
        <v>10.199999999999999</v>
      </c>
      <c r="DX36" s="636"/>
      <c r="DY36" s="636"/>
      <c r="DZ36" s="636"/>
      <c r="EA36" s="636"/>
      <c r="EB36" s="636"/>
      <c r="EC36" s="648"/>
    </row>
    <row r="37" spans="2:133" ht="11.25" customHeight="1" x14ac:dyDescent="0.2">
      <c r="B37" s="618" t="s">
        <v>328</v>
      </c>
      <c r="C37" s="619"/>
      <c r="D37" s="619"/>
      <c r="E37" s="619"/>
      <c r="F37" s="619"/>
      <c r="G37" s="619"/>
      <c r="H37" s="619"/>
      <c r="I37" s="619"/>
      <c r="J37" s="619"/>
      <c r="K37" s="619"/>
      <c r="L37" s="619"/>
      <c r="M37" s="619"/>
      <c r="N37" s="619"/>
      <c r="O37" s="619"/>
      <c r="P37" s="619"/>
      <c r="Q37" s="620"/>
      <c r="R37" s="621">
        <v>4547256</v>
      </c>
      <c r="S37" s="622"/>
      <c r="T37" s="622"/>
      <c r="U37" s="622"/>
      <c r="V37" s="622"/>
      <c r="W37" s="622"/>
      <c r="X37" s="622"/>
      <c r="Y37" s="623"/>
      <c r="Z37" s="659">
        <v>3.1</v>
      </c>
      <c r="AA37" s="659"/>
      <c r="AB37" s="659"/>
      <c r="AC37" s="659"/>
      <c r="AD37" s="660">
        <v>14869</v>
      </c>
      <c r="AE37" s="660"/>
      <c r="AF37" s="660"/>
      <c r="AG37" s="660"/>
      <c r="AH37" s="660"/>
      <c r="AI37" s="660"/>
      <c r="AJ37" s="660"/>
      <c r="AK37" s="660"/>
      <c r="AL37" s="624">
        <v>0</v>
      </c>
      <c r="AM37" s="625"/>
      <c r="AN37" s="625"/>
      <c r="AO37" s="661"/>
      <c r="AQ37" s="654" t="s">
        <v>329</v>
      </c>
      <c r="AR37" s="655"/>
      <c r="AS37" s="655"/>
      <c r="AT37" s="655"/>
      <c r="AU37" s="655"/>
      <c r="AV37" s="655"/>
      <c r="AW37" s="655"/>
      <c r="AX37" s="655"/>
      <c r="AY37" s="656"/>
      <c r="AZ37" s="621">
        <v>6336064</v>
      </c>
      <c r="BA37" s="622"/>
      <c r="BB37" s="622"/>
      <c r="BC37" s="622"/>
      <c r="BD37" s="634"/>
      <c r="BE37" s="634"/>
      <c r="BF37" s="657"/>
      <c r="BG37" s="618" t="s">
        <v>330</v>
      </c>
      <c r="BH37" s="619"/>
      <c r="BI37" s="619"/>
      <c r="BJ37" s="619"/>
      <c r="BK37" s="619"/>
      <c r="BL37" s="619"/>
      <c r="BM37" s="619"/>
      <c r="BN37" s="619"/>
      <c r="BO37" s="619"/>
      <c r="BP37" s="619"/>
      <c r="BQ37" s="619"/>
      <c r="BR37" s="619"/>
      <c r="BS37" s="619"/>
      <c r="BT37" s="619"/>
      <c r="BU37" s="620"/>
      <c r="BV37" s="621">
        <v>318753</v>
      </c>
      <c r="BW37" s="622"/>
      <c r="BX37" s="622"/>
      <c r="BY37" s="622"/>
      <c r="BZ37" s="622"/>
      <c r="CA37" s="622"/>
      <c r="CB37" s="658"/>
      <c r="CD37" s="618" t="s">
        <v>331</v>
      </c>
      <c r="CE37" s="619"/>
      <c r="CF37" s="619"/>
      <c r="CG37" s="619"/>
      <c r="CH37" s="619"/>
      <c r="CI37" s="619"/>
      <c r="CJ37" s="619"/>
      <c r="CK37" s="619"/>
      <c r="CL37" s="619"/>
      <c r="CM37" s="619"/>
      <c r="CN37" s="619"/>
      <c r="CO37" s="619"/>
      <c r="CP37" s="619"/>
      <c r="CQ37" s="620"/>
      <c r="CR37" s="621">
        <v>1557026</v>
      </c>
      <c r="CS37" s="634"/>
      <c r="CT37" s="634"/>
      <c r="CU37" s="634"/>
      <c r="CV37" s="634"/>
      <c r="CW37" s="634"/>
      <c r="CX37" s="634"/>
      <c r="CY37" s="635"/>
      <c r="CZ37" s="624">
        <v>1.1000000000000001</v>
      </c>
      <c r="DA37" s="636"/>
      <c r="DB37" s="636"/>
      <c r="DC37" s="637"/>
      <c r="DD37" s="627">
        <v>1541515</v>
      </c>
      <c r="DE37" s="634"/>
      <c r="DF37" s="634"/>
      <c r="DG37" s="634"/>
      <c r="DH37" s="634"/>
      <c r="DI37" s="634"/>
      <c r="DJ37" s="634"/>
      <c r="DK37" s="635"/>
      <c r="DL37" s="627">
        <v>1437001</v>
      </c>
      <c r="DM37" s="634"/>
      <c r="DN37" s="634"/>
      <c r="DO37" s="634"/>
      <c r="DP37" s="634"/>
      <c r="DQ37" s="634"/>
      <c r="DR37" s="634"/>
      <c r="DS37" s="634"/>
      <c r="DT37" s="634"/>
      <c r="DU37" s="634"/>
      <c r="DV37" s="635"/>
      <c r="DW37" s="624">
        <v>1.8</v>
      </c>
      <c r="DX37" s="636"/>
      <c r="DY37" s="636"/>
      <c r="DZ37" s="636"/>
      <c r="EA37" s="636"/>
      <c r="EB37" s="636"/>
      <c r="EC37" s="648"/>
    </row>
    <row r="38" spans="2:133" ht="11.25" customHeight="1" x14ac:dyDescent="0.2">
      <c r="B38" s="618" t="s">
        <v>332</v>
      </c>
      <c r="C38" s="619"/>
      <c r="D38" s="619"/>
      <c r="E38" s="619"/>
      <c r="F38" s="619"/>
      <c r="G38" s="619"/>
      <c r="H38" s="619"/>
      <c r="I38" s="619"/>
      <c r="J38" s="619"/>
      <c r="K38" s="619"/>
      <c r="L38" s="619"/>
      <c r="M38" s="619"/>
      <c r="N38" s="619"/>
      <c r="O38" s="619"/>
      <c r="P38" s="619"/>
      <c r="Q38" s="620"/>
      <c r="R38" s="621">
        <v>1477300</v>
      </c>
      <c r="S38" s="622"/>
      <c r="T38" s="622"/>
      <c r="U38" s="622"/>
      <c r="V38" s="622"/>
      <c r="W38" s="622"/>
      <c r="X38" s="622"/>
      <c r="Y38" s="623"/>
      <c r="Z38" s="659">
        <v>1</v>
      </c>
      <c r="AA38" s="659"/>
      <c r="AB38" s="659"/>
      <c r="AC38" s="659"/>
      <c r="AD38" s="660" t="s">
        <v>242</v>
      </c>
      <c r="AE38" s="660"/>
      <c r="AF38" s="660"/>
      <c r="AG38" s="660"/>
      <c r="AH38" s="660"/>
      <c r="AI38" s="660"/>
      <c r="AJ38" s="660"/>
      <c r="AK38" s="660"/>
      <c r="AL38" s="624" t="s">
        <v>242</v>
      </c>
      <c r="AM38" s="625"/>
      <c r="AN38" s="625"/>
      <c r="AO38" s="661"/>
      <c r="AQ38" s="654" t="s">
        <v>333</v>
      </c>
      <c r="AR38" s="655"/>
      <c r="AS38" s="655"/>
      <c r="AT38" s="655"/>
      <c r="AU38" s="655"/>
      <c r="AV38" s="655"/>
      <c r="AW38" s="655"/>
      <c r="AX38" s="655"/>
      <c r="AY38" s="656"/>
      <c r="AZ38" s="621">
        <v>1210294</v>
      </c>
      <c r="BA38" s="622"/>
      <c r="BB38" s="622"/>
      <c r="BC38" s="622"/>
      <c r="BD38" s="634"/>
      <c r="BE38" s="634"/>
      <c r="BF38" s="657"/>
      <c r="BG38" s="618" t="s">
        <v>334</v>
      </c>
      <c r="BH38" s="619"/>
      <c r="BI38" s="619"/>
      <c r="BJ38" s="619"/>
      <c r="BK38" s="619"/>
      <c r="BL38" s="619"/>
      <c r="BM38" s="619"/>
      <c r="BN38" s="619"/>
      <c r="BO38" s="619"/>
      <c r="BP38" s="619"/>
      <c r="BQ38" s="619"/>
      <c r="BR38" s="619"/>
      <c r="BS38" s="619"/>
      <c r="BT38" s="619"/>
      <c r="BU38" s="620"/>
      <c r="BV38" s="621">
        <v>34593</v>
      </c>
      <c r="BW38" s="622"/>
      <c r="BX38" s="622"/>
      <c r="BY38" s="622"/>
      <c r="BZ38" s="622"/>
      <c r="CA38" s="622"/>
      <c r="CB38" s="658"/>
      <c r="CD38" s="618" t="s">
        <v>335</v>
      </c>
      <c r="CE38" s="619"/>
      <c r="CF38" s="619"/>
      <c r="CG38" s="619"/>
      <c r="CH38" s="619"/>
      <c r="CI38" s="619"/>
      <c r="CJ38" s="619"/>
      <c r="CK38" s="619"/>
      <c r="CL38" s="619"/>
      <c r="CM38" s="619"/>
      <c r="CN38" s="619"/>
      <c r="CO38" s="619"/>
      <c r="CP38" s="619"/>
      <c r="CQ38" s="620"/>
      <c r="CR38" s="621">
        <v>9469636</v>
      </c>
      <c r="CS38" s="622"/>
      <c r="CT38" s="622"/>
      <c r="CU38" s="622"/>
      <c r="CV38" s="622"/>
      <c r="CW38" s="622"/>
      <c r="CX38" s="622"/>
      <c r="CY38" s="623"/>
      <c r="CZ38" s="624">
        <v>6.8</v>
      </c>
      <c r="DA38" s="636"/>
      <c r="DB38" s="636"/>
      <c r="DC38" s="637"/>
      <c r="DD38" s="627">
        <v>7743861</v>
      </c>
      <c r="DE38" s="622"/>
      <c r="DF38" s="622"/>
      <c r="DG38" s="622"/>
      <c r="DH38" s="622"/>
      <c r="DI38" s="622"/>
      <c r="DJ38" s="622"/>
      <c r="DK38" s="623"/>
      <c r="DL38" s="627">
        <v>7272791</v>
      </c>
      <c r="DM38" s="622"/>
      <c r="DN38" s="622"/>
      <c r="DO38" s="622"/>
      <c r="DP38" s="622"/>
      <c r="DQ38" s="622"/>
      <c r="DR38" s="622"/>
      <c r="DS38" s="622"/>
      <c r="DT38" s="622"/>
      <c r="DU38" s="622"/>
      <c r="DV38" s="623"/>
      <c r="DW38" s="624">
        <v>8.9</v>
      </c>
      <c r="DX38" s="636"/>
      <c r="DY38" s="636"/>
      <c r="DZ38" s="636"/>
      <c r="EA38" s="636"/>
      <c r="EB38" s="636"/>
      <c r="EC38" s="648"/>
    </row>
    <row r="39" spans="2:133" ht="11.25" customHeight="1" x14ac:dyDescent="0.2">
      <c r="B39" s="618" t="s">
        <v>336</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59" t="s">
        <v>242</v>
      </c>
      <c r="AA39" s="659"/>
      <c r="AB39" s="659"/>
      <c r="AC39" s="659"/>
      <c r="AD39" s="660" t="s">
        <v>242</v>
      </c>
      <c r="AE39" s="660"/>
      <c r="AF39" s="660"/>
      <c r="AG39" s="660"/>
      <c r="AH39" s="660"/>
      <c r="AI39" s="660"/>
      <c r="AJ39" s="660"/>
      <c r="AK39" s="660"/>
      <c r="AL39" s="624" t="s">
        <v>242</v>
      </c>
      <c r="AM39" s="625"/>
      <c r="AN39" s="625"/>
      <c r="AO39" s="661"/>
      <c r="AQ39" s="654" t="s">
        <v>337</v>
      </c>
      <c r="AR39" s="655"/>
      <c r="AS39" s="655"/>
      <c r="AT39" s="655"/>
      <c r="AU39" s="655"/>
      <c r="AV39" s="655"/>
      <c r="AW39" s="655"/>
      <c r="AX39" s="655"/>
      <c r="AY39" s="656"/>
      <c r="AZ39" s="621">
        <v>251990</v>
      </c>
      <c r="BA39" s="622"/>
      <c r="BB39" s="622"/>
      <c r="BC39" s="622"/>
      <c r="BD39" s="634"/>
      <c r="BE39" s="634"/>
      <c r="BF39" s="657"/>
      <c r="BG39" s="618" t="s">
        <v>338</v>
      </c>
      <c r="BH39" s="619"/>
      <c r="BI39" s="619"/>
      <c r="BJ39" s="619"/>
      <c r="BK39" s="619"/>
      <c r="BL39" s="619"/>
      <c r="BM39" s="619"/>
      <c r="BN39" s="619"/>
      <c r="BO39" s="619"/>
      <c r="BP39" s="619"/>
      <c r="BQ39" s="619"/>
      <c r="BR39" s="619"/>
      <c r="BS39" s="619"/>
      <c r="BT39" s="619"/>
      <c r="BU39" s="620"/>
      <c r="BV39" s="621">
        <v>50763</v>
      </c>
      <c r="BW39" s="622"/>
      <c r="BX39" s="622"/>
      <c r="BY39" s="622"/>
      <c r="BZ39" s="622"/>
      <c r="CA39" s="622"/>
      <c r="CB39" s="658"/>
      <c r="CD39" s="618" t="s">
        <v>339</v>
      </c>
      <c r="CE39" s="619"/>
      <c r="CF39" s="619"/>
      <c r="CG39" s="619"/>
      <c r="CH39" s="619"/>
      <c r="CI39" s="619"/>
      <c r="CJ39" s="619"/>
      <c r="CK39" s="619"/>
      <c r="CL39" s="619"/>
      <c r="CM39" s="619"/>
      <c r="CN39" s="619"/>
      <c r="CO39" s="619"/>
      <c r="CP39" s="619"/>
      <c r="CQ39" s="620"/>
      <c r="CR39" s="621">
        <v>6318924</v>
      </c>
      <c r="CS39" s="634"/>
      <c r="CT39" s="634"/>
      <c r="CU39" s="634"/>
      <c r="CV39" s="634"/>
      <c r="CW39" s="634"/>
      <c r="CX39" s="634"/>
      <c r="CY39" s="635"/>
      <c r="CZ39" s="624">
        <v>4.5</v>
      </c>
      <c r="DA39" s="636"/>
      <c r="DB39" s="636"/>
      <c r="DC39" s="637"/>
      <c r="DD39" s="627">
        <v>6109890</v>
      </c>
      <c r="DE39" s="634"/>
      <c r="DF39" s="634"/>
      <c r="DG39" s="634"/>
      <c r="DH39" s="634"/>
      <c r="DI39" s="634"/>
      <c r="DJ39" s="634"/>
      <c r="DK39" s="635"/>
      <c r="DL39" s="627" t="s">
        <v>242</v>
      </c>
      <c r="DM39" s="634"/>
      <c r="DN39" s="634"/>
      <c r="DO39" s="634"/>
      <c r="DP39" s="634"/>
      <c r="DQ39" s="634"/>
      <c r="DR39" s="634"/>
      <c r="DS39" s="634"/>
      <c r="DT39" s="634"/>
      <c r="DU39" s="634"/>
      <c r="DV39" s="635"/>
      <c r="DW39" s="624" t="s">
        <v>128</v>
      </c>
      <c r="DX39" s="636"/>
      <c r="DY39" s="636"/>
      <c r="DZ39" s="636"/>
      <c r="EA39" s="636"/>
      <c r="EB39" s="636"/>
      <c r="EC39" s="648"/>
    </row>
    <row r="40" spans="2:133" ht="11.25" customHeight="1" x14ac:dyDescent="0.2">
      <c r="B40" s="618" t="s">
        <v>340</v>
      </c>
      <c r="C40" s="619"/>
      <c r="D40" s="619"/>
      <c r="E40" s="619"/>
      <c r="F40" s="619"/>
      <c r="G40" s="619"/>
      <c r="H40" s="619"/>
      <c r="I40" s="619"/>
      <c r="J40" s="619"/>
      <c r="K40" s="619"/>
      <c r="L40" s="619"/>
      <c r="M40" s="619"/>
      <c r="N40" s="619"/>
      <c r="O40" s="619"/>
      <c r="P40" s="619"/>
      <c r="Q40" s="620"/>
      <c r="R40" s="621" t="s">
        <v>242</v>
      </c>
      <c r="S40" s="622"/>
      <c r="T40" s="622"/>
      <c r="U40" s="622"/>
      <c r="V40" s="622"/>
      <c r="W40" s="622"/>
      <c r="X40" s="622"/>
      <c r="Y40" s="623"/>
      <c r="Z40" s="659" t="s">
        <v>242</v>
      </c>
      <c r="AA40" s="659"/>
      <c r="AB40" s="659"/>
      <c r="AC40" s="659"/>
      <c r="AD40" s="660" t="s">
        <v>128</v>
      </c>
      <c r="AE40" s="660"/>
      <c r="AF40" s="660"/>
      <c r="AG40" s="660"/>
      <c r="AH40" s="660"/>
      <c r="AI40" s="660"/>
      <c r="AJ40" s="660"/>
      <c r="AK40" s="660"/>
      <c r="AL40" s="624" t="s">
        <v>242</v>
      </c>
      <c r="AM40" s="625"/>
      <c r="AN40" s="625"/>
      <c r="AO40" s="661"/>
      <c r="AQ40" s="654" t="s">
        <v>341</v>
      </c>
      <c r="AR40" s="655"/>
      <c r="AS40" s="655"/>
      <c r="AT40" s="655"/>
      <c r="AU40" s="655"/>
      <c r="AV40" s="655"/>
      <c r="AW40" s="655"/>
      <c r="AX40" s="655"/>
      <c r="AY40" s="656"/>
      <c r="AZ40" s="621">
        <v>168159</v>
      </c>
      <c r="BA40" s="622"/>
      <c r="BB40" s="622"/>
      <c r="BC40" s="622"/>
      <c r="BD40" s="634"/>
      <c r="BE40" s="634"/>
      <c r="BF40" s="657"/>
      <c r="BG40" s="662" t="s">
        <v>342</v>
      </c>
      <c r="BH40" s="663"/>
      <c r="BI40" s="663"/>
      <c r="BJ40" s="663"/>
      <c r="BK40" s="663"/>
      <c r="BL40" s="219"/>
      <c r="BM40" s="619" t="s">
        <v>343</v>
      </c>
      <c r="BN40" s="619"/>
      <c r="BO40" s="619"/>
      <c r="BP40" s="619"/>
      <c r="BQ40" s="619"/>
      <c r="BR40" s="619"/>
      <c r="BS40" s="619"/>
      <c r="BT40" s="619"/>
      <c r="BU40" s="620"/>
      <c r="BV40" s="621">
        <v>110</v>
      </c>
      <c r="BW40" s="622"/>
      <c r="BX40" s="622"/>
      <c r="BY40" s="622"/>
      <c r="BZ40" s="622"/>
      <c r="CA40" s="622"/>
      <c r="CB40" s="658"/>
      <c r="CD40" s="618" t="s">
        <v>344</v>
      </c>
      <c r="CE40" s="619"/>
      <c r="CF40" s="619"/>
      <c r="CG40" s="619"/>
      <c r="CH40" s="619"/>
      <c r="CI40" s="619"/>
      <c r="CJ40" s="619"/>
      <c r="CK40" s="619"/>
      <c r="CL40" s="619"/>
      <c r="CM40" s="619"/>
      <c r="CN40" s="619"/>
      <c r="CO40" s="619"/>
      <c r="CP40" s="619"/>
      <c r="CQ40" s="620"/>
      <c r="CR40" s="621">
        <v>1723360</v>
      </c>
      <c r="CS40" s="622"/>
      <c r="CT40" s="622"/>
      <c r="CU40" s="622"/>
      <c r="CV40" s="622"/>
      <c r="CW40" s="622"/>
      <c r="CX40" s="622"/>
      <c r="CY40" s="623"/>
      <c r="CZ40" s="624">
        <v>1.2</v>
      </c>
      <c r="DA40" s="636"/>
      <c r="DB40" s="636"/>
      <c r="DC40" s="637"/>
      <c r="DD40" s="627" t="s">
        <v>128</v>
      </c>
      <c r="DE40" s="622"/>
      <c r="DF40" s="622"/>
      <c r="DG40" s="622"/>
      <c r="DH40" s="622"/>
      <c r="DI40" s="622"/>
      <c r="DJ40" s="622"/>
      <c r="DK40" s="623"/>
      <c r="DL40" s="627" t="s">
        <v>128</v>
      </c>
      <c r="DM40" s="622"/>
      <c r="DN40" s="622"/>
      <c r="DO40" s="622"/>
      <c r="DP40" s="622"/>
      <c r="DQ40" s="622"/>
      <c r="DR40" s="622"/>
      <c r="DS40" s="622"/>
      <c r="DT40" s="622"/>
      <c r="DU40" s="622"/>
      <c r="DV40" s="623"/>
      <c r="DW40" s="624" t="s">
        <v>128</v>
      </c>
      <c r="DX40" s="636"/>
      <c r="DY40" s="636"/>
      <c r="DZ40" s="636"/>
      <c r="EA40" s="636"/>
      <c r="EB40" s="636"/>
      <c r="EC40" s="648"/>
    </row>
    <row r="41" spans="2:133" ht="11.25" customHeight="1" x14ac:dyDescent="0.2">
      <c r="B41" s="602" t="s">
        <v>345</v>
      </c>
      <c r="C41" s="603"/>
      <c r="D41" s="603"/>
      <c r="E41" s="603"/>
      <c r="F41" s="603"/>
      <c r="G41" s="603"/>
      <c r="H41" s="603"/>
      <c r="I41" s="603"/>
      <c r="J41" s="603"/>
      <c r="K41" s="603"/>
      <c r="L41" s="603"/>
      <c r="M41" s="603"/>
      <c r="N41" s="603"/>
      <c r="O41" s="603"/>
      <c r="P41" s="603"/>
      <c r="Q41" s="604"/>
      <c r="R41" s="605">
        <v>146111719</v>
      </c>
      <c r="S41" s="646"/>
      <c r="T41" s="646"/>
      <c r="U41" s="646"/>
      <c r="V41" s="646"/>
      <c r="W41" s="646"/>
      <c r="X41" s="646"/>
      <c r="Y41" s="649"/>
      <c r="Z41" s="650">
        <v>100</v>
      </c>
      <c r="AA41" s="650"/>
      <c r="AB41" s="650"/>
      <c r="AC41" s="650"/>
      <c r="AD41" s="651">
        <v>81446011</v>
      </c>
      <c r="AE41" s="651"/>
      <c r="AF41" s="651"/>
      <c r="AG41" s="651"/>
      <c r="AH41" s="651"/>
      <c r="AI41" s="651"/>
      <c r="AJ41" s="651"/>
      <c r="AK41" s="651"/>
      <c r="AL41" s="608">
        <v>100</v>
      </c>
      <c r="AM41" s="652"/>
      <c r="AN41" s="652"/>
      <c r="AO41" s="653"/>
      <c r="AQ41" s="654" t="s">
        <v>346</v>
      </c>
      <c r="AR41" s="655"/>
      <c r="AS41" s="655"/>
      <c r="AT41" s="655"/>
      <c r="AU41" s="655"/>
      <c r="AV41" s="655"/>
      <c r="AW41" s="655"/>
      <c r="AX41" s="655"/>
      <c r="AY41" s="656"/>
      <c r="AZ41" s="621">
        <v>1759059</v>
      </c>
      <c r="BA41" s="622"/>
      <c r="BB41" s="622"/>
      <c r="BC41" s="622"/>
      <c r="BD41" s="634"/>
      <c r="BE41" s="634"/>
      <c r="BF41" s="657"/>
      <c r="BG41" s="662"/>
      <c r="BH41" s="663"/>
      <c r="BI41" s="663"/>
      <c r="BJ41" s="663"/>
      <c r="BK41" s="663"/>
      <c r="BL41" s="219"/>
      <c r="BM41" s="619" t="s">
        <v>347</v>
      </c>
      <c r="BN41" s="619"/>
      <c r="BO41" s="619"/>
      <c r="BP41" s="619"/>
      <c r="BQ41" s="619"/>
      <c r="BR41" s="619"/>
      <c r="BS41" s="619"/>
      <c r="BT41" s="619"/>
      <c r="BU41" s="620"/>
      <c r="BV41" s="621" t="s">
        <v>242</v>
      </c>
      <c r="BW41" s="622"/>
      <c r="BX41" s="622"/>
      <c r="BY41" s="622"/>
      <c r="BZ41" s="622"/>
      <c r="CA41" s="622"/>
      <c r="CB41" s="658"/>
      <c r="CD41" s="618" t="s">
        <v>348</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128</v>
      </c>
      <c r="DA41" s="636"/>
      <c r="DB41" s="636"/>
      <c r="DC41" s="637"/>
      <c r="DD41" s="627" t="s">
        <v>242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349</v>
      </c>
      <c r="AR42" s="667"/>
      <c r="AS42" s="667"/>
      <c r="AT42" s="667"/>
      <c r="AU42" s="667"/>
      <c r="AV42" s="667"/>
      <c r="AW42" s="667"/>
      <c r="AX42" s="667"/>
      <c r="AY42" s="668"/>
      <c r="AZ42" s="605">
        <v>7020982</v>
      </c>
      <c r="BA42" s="646"/>
      <c r="BB42" s="646"/>
      <c r="BC42" s="646"/>
      <c r="BD42" s="606"/>
      <c r="BE42" s="606"/>
      <c r="BF42" s="669"/>
      <c r="BG42" s="664"/>
      <c r="BH42" s="665"/>
      <c r="BI42" s="665"/>
      <c r="BJ42" s="665"/>
      <c r="BK42" s="665"/>
      <c r="BL42" s="220"/>
      <c r="BM42" s="603" t="s">
        <v>350</v>
      </c>
      <c r="BN42" s="603"/>
      <c r="BO42" s="603"/>
      <c r="BP42" s="603"/>
      <c r="BQ42" s="603"/>
      <c r="BR42" s="603"/>
      <c r="BS42" s="603"/>
      <c r="BT42" s="603"/>
      <c r="BU42" s="604"/>
      <c r="BV42" s="605">
        <v>361</v>
      </c>
      <c r="BW42" s="646"/>
      <c r="BX42" s="646"/>
      <c r="BY42" s="646"/>
      <c r="BZ42" s="646"/>
      <c r="CA42" s="646"/>
      <c r="CB42" s="647"/>
      <c r="CD42" s="618" t="s">
        <v>351</v>
      </c>
      <c r="CE42" s="619"/>
      <c r="CF42" s="619"/>
      <c r="CG42" s="619"/>
      <c r="CH42" s="619"/>
      <c r="CI42" s="619"/>
      <c r="CJ42" s="619"/>
      <c r="CK42" s="619"/>
      <c r="CL42" s="619"/>
      <c r="CM42" s="619"/>
      <c r="CN42" s="619"/>
      <c r="CO42" s="619"/>
      <c r="CP42" s="619"/>
      <c r="CQ42" s="620"/>
      <c r="CR42" s="621">
        <v>20127443</v>
      </c>
      <c r="CS42" s="634"/>
      <c r="CT42" s="634"/>
      <c r="CU42" s="634"/>
      <c r="CV42" s="634"/>
      <c r="CW42" s="634"/>
      <c r="CX42" s="634"/>
      <c r="CY42" s="635"/>
      <c r="CZ42" s="624">
        <v>14.5</v>
      </c>
      <c r="DA42" s="636"/>
      <c r="DB42" s="636"/>
      <c r="DC42" s="637"/>
      <c r="DD42" s="627">
        <v>12437101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0" t="s">
        <v>352</v>
      </c>
      <c r="CD43" s="618" t="s">
        <v>353</v>
      </c>
      <c r="CE43" s="619"/>
      <c r="CF43" s="619"/>
      <c r="CG43" s="619"/>
      <c r="CH43" s="619"/>
      <c r="CI43" s="619"/>
      <c r="CJ43" s="619"/>
      <c r="CK43" s="619"/>
      <c r="CL43" s="619"/>
      <c r="CM43" s="619"/>
      <c r="CN43" s="619"/>
      <c r="CO43" s="619"/>
      <c r="CP43" s="619"/>
      <c r="CQ43" s="620"/>
      <c r="CR43" s="621">
        <v>596883</v>
      </c>
      <c r="CS43" s="634"/>
      <c r="CT43" s="634"/>
      <c r="CU43" s="634"/>
      <c r="CV43" s="634"/>
      <c r="CW43" s="634"/>
      <c r="CX43" s="634"/>
      <c r="CY43" s="635"/>
      <c r="CZ43" s="624">
        <v>0.4</v>
      </c>
      <c r="DA43" s="636"/>
      <c r="DB43" s="636"/>
      <c r="DC43" s="637"/>
      <c r="DD43" s="627">
        <v>596883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302</v>
      </c>
      <c r="CE44" s="641"/>
      <c r="CF44" s="618" t="s">
        <v>355</v>
      </c>
      <c r="CG44" s="619"/>
      <c r="CH44" s="619"/>
      <c r="CI44" s="619"/>
      <c r="CJ44" s="619"/>
      <c r="CK44" s="619"/>
      <c r="CL44" s="619"/>
      <c r="CM44" s="619"/>
      <c r="CN44" s="619"/>
      <c r="CO44" s="619"/>
      <c r="CP44" s="619"/>
      <c r="CQ44" s="620"/>
      <c r="CR44" s="621">
        <v>20127443</v>
      </c>
      <c r="CS44" s="622"/>
      <c r="CT44" s="622"/>
      <c r="CU44" s="622"/>
      <c r="CV44" s="622"/>
      <c r="CW44" s="622"/>
      <c r="CX44" s="622"/>
      <c r="CY44" s="623"/>
      <c r="CZ44" s="624">
        <v>14.5</v>
      </c>
      <c r="DA44" s="625"/>
      <c r="DB44" s="625"/>
      <c r="DC44" s="626"/>
      <c r="DD44" s="627">
        <v>12437101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357</v>
      </c>
      <c r="CG45" s="619"/>
      <c r="CH45" s="619"/>
      <c r="CI45" s="619"/>
      <c r="CJ45" s="619"/>
      <c r="CK45" s="619"/>
      <c r="CL45" s="619"/>
      <c r="CM45" s="619"/>
      <c r="CN45" s="619"/>
      <c r="CO45" s="619"/>
      <c r="CP45" s="619"/>
      <c r="CQ45" s="620"/>
      <c r="CR45" s="621">
        <v>9514410</v>
      </c>
      <c r="CS45" s="634"/>
      <c r="CT45" s="634"/>
      <c r="CU45" s="634"/>
      <c r="CV45" s="634"/>
      <c r="CW45" s="634"/>
      <c r="CX45" s="634"/>
      <c r="CY45" s="635"/>
      <c r="CZ45" s="624">
        <v>6.8</v>
      </c>
      <c r="DA45" s="636"/>
      <c r="DB45" s="636"/>
      <c r="DC45" s="637"/>
      <c r="DD45" s="627">
        <v>3527413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1"/>
      <c r="CD46" s="642"/>
      <c r="CE46" s="643"/>
      <c r="CF46" s="618" t="s">
        <v>358</v>
      </c>
      <c r="CG46" s="619"/>
      <c r="CH46" s="619"/>
      <c r="CI46" s="619"/>
      <c r="CJ46" s="619"/>
      <c r="CK46" s="619"/>
      <c r="CL46" s="619"/>
      <c r="CM46" s="619"/>
      <c r="CN46" s="619"/>
      <c r="CO46" s="619"/>
      <c r="CP46" s="619"/>
      <c r="CQ46" s="620"/>
      <c r="CR46" s="621">
        <v>10602633</v>
      </c>
      <c r="CS46" s="622"/>
      <c r="CT46" s="622"/>
      <c r="CU46" s="622"/>
      <c r="CV46" s="622"/>
      <c r="CW46" s="622"/>
      <c r="CX46" s="622"/>
      <c r="CY46" s="623"/>
      <c r="CZ46" s="624">
        <v>7.6</v>
      </c>
      <c r="DA46" s="625"/>
      <c r="DB46" s="625"/>
      <c r="DC46" s="626"/>
      <c r="DD46" s="627">
        <v>8908588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1"/>
      <c r="CD47" s="642"/>
      <c r="CE47" s="643"/>
      <c r="CF47" s="618" t="s">
        <v>359</v>
      </c>
      <c r="CG47" s="619"/>
      <c r="CH47" s="619"/>
      <c r="CI47" s="619"/>
      <c r="CJ47" s="619"/>
      <c r="CK47" s="619"/>
      <c r="CL47" s="619"/>
      <c r="CM47" s="619"/>
      <c r="CN47" s="619"/>
      <c r="CO47" s="619"/>
      <c r="CP47" s="619"/>
      <c r="CQ47" s="620"/>
      <c r="CR47" s="621" t="s">
        <v>242</v>
      </c>
      <c r="CS47" s="634"/>
      <c r="CT47" s="634"/>
      <c r="CU47" s="634"/>
      <c r="CV47" s="634"/>
      <c r="CW47" s="634"/>
      <c r="CX47" s="634"/>
      <c r="CY47" s="635"/>
      <c r="CZ47" s="624" t="s">
        <v>128</v>
      </c>
      <c r="DA47" s="636"/>
      <c r="DB47" s="636"/>
      <c r="DC47" s="637"/>
      <c r="DD47" s="627" t="s">
        <v>242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1"/>
      <c r="CD48" s="644"/>
      <c r="CE48" s="645"/>
      <c r="CF48" s="618" t="s">
        <v>360</v>
      </c>
      <c r="CG48" s="619"/>
      <c r="CH48" s="619"/>
      <c r="CI48" s="619"/>
      <c r="CJ48" s="619"/>
      <c r="CK48" s="619"/>
      <c r="CL48" s="619"/>
      <c r="CM48" s="619"/>
      <c r="CN48" s="619"/>
      <c r="CO48" s="619"/>
      <c r="CP48" s="619"/>
      <c r="CQ48" s="620"/>
      <c r="CR48" s="621" t="s">
        <v>242</v>
      </c>
      <c r="CS48" s="622"/>
      <c r="CT48" s="622"/>
      <c r="CU48" s="622"/>
      <c r="CV48" s="622"/>
      <c r="CW48" s="622"/>
      <c r="CX48" s="622"/>
      <c r="CY48" s="623"/>
      <c r="CZ48" s="624" t="s">
        <v>242</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1"/>
      <c r="CD49" s="602" t="s">
        <v>361</v>
      </c>
      <c r="CE49" s="603"/>
      <c r="CF49" s="603"/>
      <c r="CG49" s="603"/>
      <c r="CH49" s="603"/>
      <c r="CI49" s="603"/>
      <c r="CJ49" s="603"/>
      <c r="CK49" s="603"/>
      <c r="CL49" s="603"/>
      <c r="CM49" s="603"/>
      <c r="CN49" s="603"/>
      <c r="CO49" s="603"/>
      <c r="CP49" s="603"/>
      <c r="CQ49" s="604"/>
      <c r="CR49" s="605">
        <v>139137789</v>
      </c>
      <c r="CS49" s="606"/>
      <c r="CT49" s="606"/>
      <c r="CU49" s="606"/>
      <c r="CV49" s="606"/>
      <c r="CW49" s="606"/>
      <c r="CX49" s="606"/>
      <c r="CY49" s="607"/>
      <c r="CZ49" s="608">
        <v>100</v>
      </c>
      <c r="DA49" s="609"/>
      <c r="DB49" s="609"/>
      <c r="DC49" s="610"/>
      <c r="DD49" s="611">
        <v>94694967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3cdzReZUsKx//TEnoRg8NVK3COL72Vly0mfV7zBV8vw20+x1fqC50oqmmiN0ZeGczmCMaMCoF/HJZJ/F2d/FHA==" saltValue="b9JQLcNZ+FMCdlJi9qOF0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090" t="s">
        <v>362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1" t="s">
        <v>363</v>
      </c>
      <c r="DK2" s="1092"/>
      <c r="DL2" s="1092"/>
      <c r="DM2" s="1092"/>
      <c r="DN2" s="1092"/>
      <c r="DO2" s="1093"/>
      <c r="DP2" s="224"/>
      <c r="DQ2" s="1091" t="s">
        <v>364</v>
      </c>
      <c r="DR2" s="1092"/>
      <c r="DS2" s="1092"/>
      <c r="DT2" s="1092"/>
      <c r="DU2" s="1092"/>
      <c r="DV2" s="1092"/>
      <c r="DW2" s="1092"/>
      <c r="DX2" s="1092"/>
      <c r="DY2" s="1092"/>
      <c r="DZ2" s="1093"/>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9" t="s">
        <v>365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366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5" t="s">
        <v>367</v>
      </c>
      <c r="B5" s="996"/>
      <c r="C5" s="996"/>
      <c r="D5" s="996"/>
      <c r="E5" s="996"/>
      <c r="F5" s="996"/>
      <c r="G5" s="996"/>
      <c r="H5" s="996"/>
      <c r="I5" s="996"/>
      <c r="J5" s="996"/>
      <c r="K5" s="996"/>
      <c r="L5" s="996"/>
      <c r="M5" s="996"/>
      <c r="N5" s="996"/>
      <c r="O5" s="996"/>
      <c r="P5" s="997"/>
      <c r="Q5" s="1001" t="s">
        <v>368</v>
      </c>
      <c r="R5" s="1002"/>
      <c r="S5" s="1002"/>
      <c r="T5" s="1002"/>
      <c r="U5" s="1003"/>
      <c r="V5" s="1001" t="s">
        <v>369</v>
      </c>
      <c r="W5" s="1002"/>
      <c r="X5" s="1002"/>
      <c r="Y5" s="1002"/>
      <c r="Z5" s="1003"/>
      <c r="AA5" s="1001" t="s">
        <v>370</v>
      </c>
      <c r="AB5" s="1002"/>
      <c r="AC5" s="1002"/>
      <c r="AD5" s="1002"/>
      <c r="AE5" s="1002"/>
      <c r="AF5" s="1094" t="s">
        <v>371</v>
      </c>
      <c r="AG5" s="1002"/>
      <c r="AH5" s="1002"/>
      <c r="AI5" s="1002"/>
      <c r="AJ5" s="1015"/>
      <c r="AK5" s="1002" t="s">
        <v>372</v>
      </c>
      <c r="AL5" s="1002"/>
      <c r="AM5" s="1002"/>
      <c r="AN5" s="1002"/>
      <c r="AO5" s="1003"/>
      <c r="AP5" s="1001" t="s">
        <v>373</v>
      </c>
      <c r="AQ5" s="1002"/>
      <c r="AR5" s="1002"/>
      <c r="AS5" s="1002"/>
      <c r="AT5" s="1003"/>
      <c r="AU5" s="1001" t="s">
        <v>374</v>
      </c>
      <c r="AV5" s="1002"/>
      <c r="AW5" s="1002"/>
      <c r="AX5" s="1002"/>
      <c r="AY5" s="1015"/>
      <c r="AZ5" s="228"/>
      <c r="BA5" s="228"/>
      <c r="BB5" s="228"/>
      <c r="BC5" s="228"/>
      <c r="BD5" s="228"/>
      <c r="BE5" s="229"/>
      <c r="BF5" s="229"/>
      <c r="BG5" s="229"/>
      <c r="BH5" s="229"/>
      <c r="BI5" s="229"/>
      <c r="BJ5" s="229"/>
      <c r="BK5" s="229"/>
      <c r="BL5" s="229"/>
      <c r="BM5" s="229"/>
      <c r="BN5" s="229"/>
      <c r="BO5" s="229"/>
      <c r="BP5" s="229"/>
      <c r="BQ5" s="995" t="s">
        <v>375</v>
      </c>
      <c r="BR5" s="996"/>
      <c r="BS5" s="996"/>
      <c r="BT5" s="996"/>
      <c r="BU5" s="996"/>
      <c r="BV5" s="996"/>
      <c r="BW5" s="996"/>
      <c r="BX5" s="996"/>
      <c r="BY5" s="996"/>
      <c r="BZ5" s="996"/>
      <c r="CA5" s="996"/>
      <c r="CB5" s="996"/>
      <c r="CC5" s="996"/>
      <c r="CD5" s="996"/>
      <c r="CE5" s="996"/>
      <c r="CF5" s="996"/>
      <c r="CG5" s="997"/>
      <c r="CH5" s="1001" t="s">
        <v>376</v>
      </c>
      <c r="CI5" s="1002"/>
      <c r="CJ5" s="1002"/>
      <c r="CK5" s="1002"/>
      <c r="CL5" s="1003"/>
      <c r="CM5" s="1001" t="s">
        <v>377</v>
      </c>
      <c r="CN5" s="1002"/>
      <c r="CO5" s="1002"/>
      <c r="CP5" s="1002"/>
      <c r="CQ5" s="1003"/>
      <c r="CR5" s="1001" t="s">
        <v>378</v>
      </c>
      <c r="CS5" s="1002"/>
      <c r="CT5" s="1002"/>
      <c r="CU5" s="1002"/>
      <c r="CV5" s="1003"/>
      <c r="CW5" s="1001" t="s">
        <v>379</v>
      </c>
      <c r="CX5" s="1002"/>
      <c r="CY5" s="1002"/>
      <c r="CZ5" s="1002"/>
      <c r="DA5" s="1003"/>
      <c r="DB5" s="1001" t="s">
        <v>380</v>
      </c>
      <c r="DC5" s="1002"/>
      <c r="DD5" s="1002"/>
      <c r="DE5" s="1002"/>
      <c r="DF5" s="1003"/>
      <c r="DG5" s="1084" t="s">
        <v>381</v>
      </c>
      <c r="DH5" s="1085"/>
      <c r="DI5" s="1085"/>
      <c r="DJ5" s="1085"/>
      <c r="DK5" s="1086"/>
      <c r="DL5" s="1084" t="s">
        <v>382</v>
      </c>
      <c r="DM5" s="1085"/>
      <c r="DN5" s="1085"/>
      <c r="DO5" s="1085"/>
      <c r="DP5" s="1086"/>
      <c r="DQ5" s="1001" t="s">
        <v>383</v>
      </c>
      <c r="DR5" s="1002"/>
      <c r="DS5" s="1002"/>
      <c r="DT5" s="1002"/>
      <c r="DU5" s="1003"/>
      <c r="DV5" s="1001" t="s">
        <v>374</v>
      </c>
      <c r="DW5" s="1002"/>
      <c r="DX5" s="1002"/>
      <c r="DY5" s="1002"/>
      <c r="DZ5" s="1015"/>
      <c r="EA5" s="230"/>
    </row>
    <row r="6" spans="1:131" s="231"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0"/>
    </row>
    <row r="7" spans="1:131" s="231" customFormat="1" ht="26.25" customHeight="1" thickTop="1" x14ac:dyDescent="0.2">
      <c r="A7" s="232">
        <v>1</v>
      </c>
      <c r="B7" s="1047" t="s">
        <v>384</v>
      </c>
      <c r="C7" s="1048"/>
      <c r="D7" s="1048"/>
      <c r="E7" s="1048"/>
      <c r="F7" s="1048"/>
      <c r="G7" s="1048"/>
      <c r="H7" s="1048"/>
      <c r="I7" s="1048"/>
      <c r="J7" s="1048"/>
      <c r="K7" s="1048"/>
      <c r="L7" s="1048"/>
      <c r="M7" s="1048"/>
      <c r="N7" s="1048"/>
      <c r="O7" s="1048"/>
      <c r="P7" s="1049"/>
      <c r="Q7" s="1102">
        <v>146105</v>
      </c>
      <c r="R7" s="1103"/>
      <c r="S7" s="1103"/>
      <c r="T7" s="1103"/>
      <c r="U7" s="1103"/>
      <c r="V7" s="1103">
        <v>138708</v>
      </c>
      <c r="W7" s="1103"/>
      <c r="X7" s="1103"/>
      <c r="Y7" s="1103"/>
      <c r="Z7" s="1103"/>
      <c r="AA7" s="1103">
        <v>7397</v>
      </c>
      <c r="AB7" s="1103"/>
      <c r="AC7" s="1103"/>
      <c r="AD7" s="1103"/>
      <c r="AE7" s="1104"/>
      <c r="AF7" s="1105">
        <v>4673</v>
      </c>
      <c r="AG7" s="1106"/>
      <c r="AH7" s="1106"/>
      <c r="AI7" s="1106"/>
      <c r="AJ7" s="1107"/>
      <c r="AK7" s="1108">
        <v>4339</v>
      </c>
      <c r="AL7" s="1109"/>
      <c r="AM7" s="1109"/>
      <c r="AN7" s="1109"/>
      <c r="AO7" s="1109"/>
      <c r="AP7" s="1109">
        <v>39105</v>
      </c>
      <c r="AQ7" s="1109"/>
      <c r="AR7" s="1109"/>
      <c r="AS7" s="1109"/>
      <c r="AT7" s="1109"/>
      <c r="AU7" s="1110"/>
      <c r="AV7" s="1110"/>
      <c r="AW7" s="1110"/>
      <c r="AX7" s="1110"/>
      <c r="AY7" s="1111"/>
      <c r="AZ7" s="228"/>
      <c r="BA7" s="228"/>
      <c r="BB7" s="228"/>
      <c r="BC7" s="228"/>
      <c r="BD7" s="228"/>
      <c r="BE7" s="229"/>
      <c r="BF7" s="229"/>
      <c r="BG7" s="229"/>
      <c r="BH7" s="229"/>
      <c r="BI7" s="229"/>
      <c r="BJ7" s="229"/>
      <c r="BK7" s="229"/>
      <c r="BL7" s="229"/>
      <c r="BM7" s="229"/>
      <c r="BN7" s="229"/>
      <c r="BO7" s="229"/>
      <c r="BP7" s="229"/>
      <c r="BQ7" s="232">
        <v>1</v>
      </c>
      <c r="BR7" s="233"/>
      <c r="BS7" s="1099" t="s">
        <v>595</v>
      </c>
      <c r="BT7" s="1100"/>
      <c r="BU7" s="1100"/>
      <c r="BV7" s="1100"/>
      <c r="BW7" s="1100"/>
      <c r="BX7" s="1100"/>
      <c r="BY7" s="1100"/>
      <c r="BZ7" s="1100"/>
      <c r="CA7" s="1100"/>
      <c r="CB7" s="1100"/>
      <c r="CC7" s="1100"/>
      <c r="CD7" s="1100"/>
      <c r="CE7" s="1100"/>
      <c r="CF7" s="1100"/>
      <c r="CG7" s="1112"/>
      <c r="CH7" s="1096">
        <v>57</v>
      </c>
      <c r="CI7" s="1097"/>
      <c r="CJ7" s="1097"/>
      <c r="CK7" s="1097"/>
      <c r="CL7" s="1098"/>
      <c r="CM7" s="1096">
        <v>1011</v>
      </c>
      <c r="CN7" s="1097"/>
      <c r="CO7" s="1097"/>
      <c r="CP7" s="1097"/>
      <c r="CQ7" s="1098"/>
      <c r="CR7" s="1096">
        <v>12</v>
      </c>
      <c r="CS7" s="1097"/>
      <c r="CT7" s="1097"/>
      <c r="CU7" s="1097"/>
      <c r="CV7" s="1098"/>
      <c r="CW7" s="1096" t="s">
        <v>580</v>
      </c>
      <c r="CX7" s="1097"/>
      <c r="CY7" s="1097"/>
      <c r="CZ7" s="1097"/>
      <c r="DA7" s="1098"/>
      <c r="DB7" s="1096" t="s">
        <v>580</v>
      </c>
      <c r="DC7" s="1097"/>
      <c r="DD7" s="1097"/>
      <c r="DE7" s="1097"/>
      <c r="DF7" s="1098"/>
      <c r="DG7" s="1096" t="s">
        <v>580</v>
      </c>
      <c r="DH7" s="1097"/>
      <c r="DI7" s="1097"/>
      <c r="DJ7" s="1097"/>
      <c r="DK7" s="1098"/>
      <c r="DL7" s="1096" t="s">
        <v>580</v>
      </c>
      <c r="DM7" s="1097"/>
      <c r="DN7" s="1097"/>
      <c r="DO7" s="1097"/>
      <c r="DP7" s="1098"/>
      <c r="DQ7" s="1096" t="s">
        <v>580</v>
      </c>
      <c r="DR7" s="1097"/>
      <c r="DS7" s="1097"/>
      <c r="DT7" s="1097"/>
      <c r="DU7" s="1098"/>
      <c r="DV7" s="1099"/>
      <c r="DW7" s="1100"/>
      <c r="DX7" s="1100"/>
      <c r="DY7" s="1100"/>
      <c r="DZ7" s="1101"/>
      <c r="EA7" s="230"/>
    </row>
    <row r="8" spans="1:131" s="231" customFormat="1" ht="26.25" customHeight="1" x14ac:dyDescent="0.2">
      <c r="A8" s="234">
        <v>2</v>
      </c>
      <c r="B8" s="1030" t="s">
        <v>385</v>
      </c>
      <c r="C8" s="1031"/>
      <c r="D8" s="1031"/>
      <c r="E8" s="1031"/>
      <c r="F8" s="1031"/>
      <c r="G8" s="1031"/>
      <c r="H8" s="1031"/>
      <c r="I8" s="1031"/>
      <c r="J8" s="1031"/>
      <c r="K8" s="1031"/>
      <c r="L8" s="1031"/>
      <c r="M8" s="1031"/>
      <c r="N8" s="1031"/>
      <c r="O8" s="1031"/>
      <c r="P8" s="1032"/>
      <c r="Q8" s="1038">
        <v>54</v>
      </c>
      <c r="R8" s="1039"/>
      <c r="S8" s="1039"/>
      <c r="T8" s="1039"/>
      <c r="U8" s="1039"/>
      <c r="V8" s="1039">
        <v>49</v>
      </c>
      <c r="W8" s="1039"/>
      <c r="X8" s="1039"/>
      <c r="Y8" s="1039"/>
      <c r="Z8" s="1039"/>
      <c r="AA8" s="1039">
        <v>5</v>
      </c>
      <c r="AB8" s="1039"/>
      <c r="AC8" s="1039"/>
      <c r="AD8" s="1039"/>
      <c r="AE8" s="1040"/>
      <c r="AF8" s="1035">
        <v>5</v>
      </c>
      <c r="AG8" s="1036"/>
      <c r="AH8" s="1036"/>
      <c r="AI8" s="1036"/>
      <c r="AJ8" s="1037"/>
      <c r="AK8" s="1080">
        <v>6</v>
      </c>
      <c r="AL8" s="1081"/>
      <c r="AM8" s="1081"/>
      <c r="AN8" s="1081"/>
      <c r="AO8" s="1081"/>
      <c r="AP8" s="1081">
        <v>0</v>
      </c>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t="s">
        <v>596</v>
      </c>
      <c r="BT8" s="993"/>
      <c r="BU8" s="993"/>
      <c r="BV8" s="993"/>
      <c r="BW8" s="993"/>
      <c r="BX8" s="993"/>
      <c r="BY8" s="993"/>
      <c r="BZ8" s="993"/>
      <c r="CA8" s="993"/>
      <c r="CB8" s="993"/>
      <c r="CC8" s="993"/>
      <c r="CD8" s="993"/>
      <c r="CE8" s="993"/>
      <c r="CF8" s="993"/>
      <c r="CG8" s="1014"/>
      <c r="CH8" s="989">
        <v>12</v>
      </c>
      <c r="CI8" s="990"/>
      <c r="CJ8" s="990"/>
      <c r="CK8" s="990"/>
      <c r="CL8" s="991"/>
      <c r="CM8" s="989">
        <v>377</v>
      </c>
      <c r="CN8" s="990"/>
      <c r="CO8" s="990"/>
      <c r="CP8" s="990"/>
      <c r="CQ8" s="991"/>
      <c r="CR8" s="989">
        <v>31</v>
      </c>
      <c r="CS8" s="990"/>
      <c r="CT8" s="990"/>
      <c r="CU8" s="990"/>
      <c r="CV8" s="991"/>
      <c r="CW8" s="989" t="s">
        <v>580</v>
      </c>
      <c r="CX8" s="990"/>
      <c r="CY8" s="990"/>
      <c r="CZ8" s="990"/>
      <c r="DA8" s="991"/>
      <c r="DB8" s="989">
        <v>50</v>
      </c>
      <c r="DC8" s="990"/>
      <c r="DD8" s="990"/>
      <c r="DE8" s="990"/>
      <c r="DF8" s="991"/>
      <c r="DG8" s="989" t="s">
        <v>580</v>
      </c>
      <c r="DH8" s="990"/>
      <c r="DI8" s="990"/>
      <c r="DJ8" s="990"/>
      <c r="DK8" s="991"/>
      <c r="DL8" s="989" t="s">
        <v>580</v>
      </c>
      <c r="DM8" s="990"/>
      <c r="DN8" s="990"/>
      <c r="DO8" s="990"/>
      <c r="DP8" s="991"/>
      <c r="DQ8" s="989" t="s">
        <v>580</v>
      </c>
      <c r="DR8" s="990"/>
      <c r="DS8" s="990"/>
      <c r="DT8" s="990"/>
      <c r="DU8" s="991"/>
      <c r="DV8" s="992"/>
      <c r="DW8" s="993"/>
      <c r="DX8" s="993"/>
      <c r="DY8" s="993"/>
      <c r="DZ8" s="994"/>
      <c r="EA8" s="230"/>
    </row>
    <row r="9" spans="1:131" s="231" customFormat="1" ht="26.25" customHeight="1" x14ac:dyDescent="0.2">
      <c r="A9" s="234">
        <v>3</v>
      </c>
      <c r="B9" s="1030" t="s">
        <v>386</v>
      </c>
      <c r="C9" s="1031"/>
      <c r="D9" s="1031"/>
      <c r="E9" s="1031"/>
      <c r="F9" s="1031"/>
      <c r="G9" s="1031"/>
      <c r="H9" s="1031"/>
      <c r="I9" s="1031"/>
      <c r="J9" s="1031"/>
      <c r="K9" s="1031"/>
      <c r="L9" s="1031"/>
      <c r="M9" s="1031"/>
      <c r="N9" s="1031"/>
      <c r="O9" s="1031"/>
      <c r="P9" s="1032"/>
      <c r="Q9" s="1038">
        <v>440</v>
      </c>
      <c r="R9" s="1039"/>
      <c r="S9" s="1039"/>
      <c r="T9" s="1039"/>
      <c r="U9" s="1039"/>
      <c r="V9" s="1039">
        <v>868</v>
      </c>
      <c r="W9" s="1039"/>
      <c r="X9" s="1039"/>
      <c r="Y9" s="1039"/>
      <c r="Z9" s="1039"/>
      <c r="AA9" s="1039">
        <v>-428</v>
      </c>
      <c r="AB9" s="1039"/>
      <c r="AC9" s="1039"/>
      <c r="AD9" s="1039"/>
      <c r="AE9" s="1040"/>
      <c r="AF9" s="1035">
        <v>-428</v>
      </c>
      <c r="AG9" s="1036"/>
      <c r="AH9" s="1036"/>
      <c r="AI9" s="1036"/>
      <c r="AJ9" s="1037"/>
      <c r="AK9" s="1080" t="s">
        <v>580</v>
      </c>
      <c r="AL9" s="1081"/>
      <c r="AM9" s="1081"/>
      <c r="AN9" s="1081"/>
      <c r="AO9" s="1081"/>
      <c r="AP9" s="1081">
        <v>60</v>
      </c>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t="s">
        <v>597</v>
      </c>
      <c r="BT9" s="993"/>
      <c r="BU9" s="993"/>
      <c r="BV9" s="993"/>
      <c r="BW9" s="993"/>
      <c r="BX9" s="993"/>
      <c r="BY9" s="993"/>
      <c r="BZ9" s="993"/>
      <c r="CA9" s="993"/>
      <c r="CB9" s="993"/>
      <c r="CC9" s="993"/>
      <c r="CD9" s="993"/>
      <c r="CE9" s="993"/>
      <c r="CF9" s="993"/>
      <c r="CG9" s="1014"/>
      <c r="CH9" s="989">
        <v>-39</v>
      </c>
      <c r="CI9" s="990"/>
      <c r="CJ9" s="990"/>
      <c r="CK9" s="990"/>
      <c r="CL9" s="991"/>
      <c r="CM9" s="989">
        <v>1635</v>
      </c>
      <c r="CN9" s="990"/>
      <c r="CO9" s="990"/>
      <c r="CP9" s="990"/>
      <c r="CQ9" s="991"/>
      <c r="CR9" s="989">
        <v>200</v>
      </c>
      <c r="CS9" s="990"/>
      <c r="CT9" s="990"/>
      <c r="CU9" s="990"/>
      <c r="CV9" s="991"/>
      <c r="CW9" s="989">
        <v>136</v>
      </c>
      <c r="CX9" s="990"/>
      <c r="CY9" s="990"/>
      <c r="CZ9" s="990"/>
      <c r="DA9" s="991"/>
      <c r="DB9" s="989" t="s">
        <v>580</v>
      </c>
      <c r="DC9" s="990"/>
      <c r="DD9" s="990"/>
      <c r="DE9" s="990"/>
      <c r="DF9" s="991"/>
      <c r="DG9" s="989" t="s">
        <v>580</v>
      </c>
      <c r="DH9" s="990"/>
      <c r="DI9" s="990"/>
      <c r="DJ9" s="990"/>
      <c r="DK9" s="991"/>
      <c r="DL9" s="989" t="s">
        <v>580</v>
      </c>
      <c r="DM9" s="990"/>
      <c r="DN9" s="990"/>
      <c r="DO9" s="990"/>
      <c r="DP9" s="991"/>
      <c r="DQ9" s="989" t="s">
        <v>580</v>
      </c>
      <c r="DR9" s="990"/>
      <c r="DS9" s="990"/>
      <c r="DT9" s="990"/>
      <c r="DU9" s="991"/>
      <c r="DV9" s="992"/>
      <c r="DW9" s="993"/>
      <c r="DX9" s="993"/>
      <c r="DY9" s="993"/>
      <c r="DZ9" s="994"/>
      <c r="EA9" s="230"/>
    </row>
    <row r="10" spans="1:131" s="231" customFormat="1" ht="26.25" customHeight="1" x14ac:dyDescent="0.2">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t="s">
        <v>598</v>
      </c>
      <c r="BT10" s="993"/>
      <c r="BU10" s="993"/>
      <c r="BV10" s="993"/>
      <c r="BW10" s="993"/>
      <c r="BX10" s="993"/>
      <c r="BY10" s="993"/>
      <c r="BZ10" s="993"/>
      <c r="CA10" s="993"/>
      <c r="CB10" s="993"/>
      <c r="CC10" s="993"/>
      <c r="CD10" s="993"/>
      <c r="CE10" s="993"/>
      <c r="CF10" s="993"/>
      <c r="CG10" s="1014"/>
      <c r="CH10" s="989">
        <v>45</v>
      </c>
      <c r="CI10" s="990"/>
      <c r="CJ10" s="990"/>
      <c r="CK10" s="990"/>
      <c r="CL10" s="991"/>
      <c r="CM10" s="989">
        <v>61</v>
      </c>
      <c r="CN10" s="990"/>
      <c r="CO10" s="990"/>
      <c r="CP10" s="990"/>
      <c r="CQ10" s="991"/>
      <c r="CR10" s="989">
        <v>13</v>
      </c>
      <c r="CS10" s="990"/>
      <c r="CT10" s="990"/>
      <c r="CU10" s="990"/>
      <c r="CV10" s="991"/>
      <c r="CW10" s="989" t="s">
        <v>580</v>
      </c>
      <c r="CX10" s="990"/>
      <c r="CY10" s="990"/>
      <c r="CZ10" s="990"/>
      <c r="DA10" s="991"/>
      <c r="DB10" s="989" t="s">
        <v>580</v>
      </c>
      <c r="DC10" s="990"/>
      <c r="DD10" s="990"/>
      <c r="DE10" s="990"/>
      <c r="DF10" s="991"/>
      <c r="DG10" s="989" t="s">
        <v>580</v>
      </c>
      <c r="DH10" s="990"/>
      <c r="DI10" s="990"/>
      <c r="DJ10" s="990"/>
      <c r="DK10" s="991"/>
      <c r="DL10" s="989" t="s">
        <v>580</v>
      </c>
      <c r="DM10" s="990"/>
      <c r="DN10" s="990"/>
      <c r="DO10" s="990"/>
      <c r="DP10" s="991"/>
      <c r="DQ10" s="989" t="s">
        <v>580</v>
      </c>
      <c r="DR10" s="990"/>
      <c r="DS10" s="990"/>
      <c r="DT10" s="990"/>
      <c r="DU10" s="991"/>
      <c r="DV10" s="992"/>
      <c r="DW10" s="993"/>
      <c r="DX10" s="993"/>
      <c r="DY10" s="993"/>
      <c r="DZ10" s="994"/>
      <c r="EA10" s="230"/>
    </row>
    <row r="11" spans="1:131" s="231" customFormat="1" ht="26.25" customHeight="1" x14ac:dyDescent="0.2">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t="s">
        <v>599</v>
      </c>
      <c r="BT11" s="993"/>
      <c r="BU11" s="993"/>
      <c r="BV11" s="993"/>
      <c r="BW11" s="993"/>
      <c r="BX11" s="993"/>
      <c r="BY11" s="993"/>
      <c r="BZ11" s="993"/>
      <c r="CA11" s="993"/>
      <c r="CB11" s="993"/>
      <c r="CC11" s="993"/>
      <c r="CD11" s="993"/>
      <c r="CE11" s="993"/>
      <c r="CF11" s="993"/>
      <c r="CG11" s="1014"/>
      <c r="CH11" s="989">
        <v>4</v>
      </c>
      <c r="CI11" s="990"/>
      <c r="CJ11" s="990"/>
      <c r="CK11" s="990"/>
      <c r="CL11" s="991"/>
      <c r="CM11" s="989">
        <v>27</v>
      </c>
      <c r="CN11" s="990"/>
      <c r="CO11" s="990"/>
      <c r="CP11" s="990"/>
      <c r="CQ11" s="991"/>
      <c r="CR11" s="989">
        <v>25</v>
      </c>
      <c r="CS11" s="990"/>
      <c r="CT11" s="990"/>
      <c r="CU11" s="990"/>
      <c r="CV11" s="991"/>
      <c r="CW11" s="989">
        <v>86</v>
      </c>
      <c r="CX11" s="990"/>
      <c r="CY11" s="990"/>
      <c r="CZ11" s="990"/>
      <c r="DA11" s="991"/>
      <c r="DB11" s="989">
        <v>140</v>
      </c>
      <c r="DC11" s="990"/>
      <c r="DD11" s="990"/>
      <c r="DE11" s="990"/>
      <c r="DF11" s="991"/>
      <c r="DG11" s="989" t="s">
        <v>580</v>
      </c>
      <c r="DH11" s="990"/>
      <c r="DI11" s="990"/>
      <c r="DJ11" s="990"/>
      <c r="DK11" s="991"/>
      <c r="DL11" s="989" t="s">
        <v>580</v>
      </c>
      <c r="DM11" s="990"/>
      <c r="DN11" s="990"/>
      <c r="DO11" s="990"/>
      <c r="DP11" s="991"/>
      <c r="DQ11" s="989" t="s">
        <v>580</v>
      </c>
      <c r="DR11" s="990"/>
      <c r="DS11" s="990"/>
      <c r="DT11" s="990"/>
      <c r="DU11" s="991"/>
      <c r="DV11" s="992"/>
      <c r="DW11" s="993"/>
      <c r="DX11" s="993"/>
      <c r="DY11" s="993"/>
      <c r="DZ11" s="994"/>
      <c r="EA11" s="230"/>
    </row>
    <row r="12" spans="1:131" s="231" customFormat="1" ht="26.25" customHeight="1" x14ac:dyDescent="0.2">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2">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2">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2">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2">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2">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2">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2">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2">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5">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2">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387</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5">
      <c r="A23" s="236" t="s">
        <v>388</v>
      </c>
      <c r="B23" s="937" t="s">
        <v>389</v>
      </c>
      <c r="C23" s="938"/>
      <c r="D23" s="938"/>
      <c r="E23" s="938"/>
      <c r="F23" s="938"/>
      <c r="G23" s="938"/>
      <c r="H23" s="938"/>
      <c r="I23" s="938"/>
      <c r="J23" s="938"/>
      <c r="K23" s="938"/>
      <c r="L23" s="938"/>
      <c r="M23" s="938"/>
      <c r="N23" s="938"/>
      <c r="O23" s="938"/>
      <c r="P23" s="948"/>
      <c r="Q23" s="1067">
        <v>146112</v>
      </c>
      <c r="R23" s="1061"/>
      <c r="S23" s="1061"/>
      <c r="T23" s="1061"/>
      <c r="U23" s="1061"/>
      <c r="V23" s="1061">
        <v>139138</v>
      </c>
      <c r="W23" s="1061"/>
      <c r="X23" s="1061"/>
      <c r="Y23" s="1061"/>
      <c r="Z23" s="1061"/>
      <c r="AA23" s="1061">
        <v>6974</v>
      </c>
      <c r="AB23" s="1061"/>
      <c r="AC23" s="1061"/>
      <c r="AD23" s="1061"/>
      <c r="AE23" s="1068"/>
      <c r="AF23" s="1069">
        <v>4250</v>
      </c>
      <c r="AG23" s="1061"/>
      <c r="AH23" s="1061"/>
      <c r="AI23" s="1061"/>
      <c r="AJ23" s="1070"/>
      <c r="AK23" s="1071"/>
      <c r="AL23" s="1072"/>
      <c r="AM23" s="1072"/>
      <c r="AN23" s="1072"/>
      <c r="AO23" s="1072"/>
      <c r="AP23" s="1061">
        <v>39165</v>
      </c>
      <c r="AQ23" s="1061"/>
      <c r="AR23" s="1061"/>
      <c r="AS23" s="1061"/>
      <c r="AT23" s="1061"/>
      <c r="AU23" s="1062"/>
      <c r="AV23" s="1062"/>
      <c r="AW23" s="1062"/>
      <c r="AX23" s="1062"/>
      <c r="AY23" s="1063"/>
      <c r="AZ23" s="1064" t="s">
        <v>128</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2">
      <c r="A24" s="1060" t="s">
        <v>390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5">
      <c r="A25" s="1059" t="s">
        <v>391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2">
      <c r="A26" s="995" t="s">
        <v>367</v>
      </c>
      <c r="B26" s="996"/>
      <c r="C26" s="996"/>
      <c r="D26" s="996"/>
      <c r="E26" s="996"/>
      <c r="F26" s="996"/>
      <c r="G26" s="996"/>
      <c r="H26" s="996"/>
      <c r="I26" s="996"/>
      <c r="J26" s="996"/>
      <c r="K26" s="996"/>
      <c r="L26" s="996"/>
      <c r="M26" s="996"/>
      <c r="N26" s="996"/>
      <c r="O26" s="996"/>
      <c r="P26" s="997"/>
      <c r="Q26" s="1001" t="s">
        <v>392</v>
      </c>
      <c r="R26" s="1002"/>
      <c r="S26" s="1002"/>
      <c r="T26" s="1002"/>
      <c r="U26" s="1003"/>
      <c r="V26" s="1001" t="s">
        <v>393</v>
      </c>
      <c r="W26" s="1002"/>
      <c r="X26" s="1002"/>
      <c r="Y26" s="1002"/>
      <c r="Z26" s="1003"/>
      <c r="AA26" s="1001" t="s">
        <v>394</v>
      </c>
      <c r="AB26" s="1002"/>
      <c r="AC26" s="1002"/>
      <c r="AD26" s="1002"/>
      <c r="AE26" s="1002"/>
      <c r="AF26" s="1055" t="s">
        <v>395</v>
      </c>
      <c r="AG26" s="1008"/>
      <c r="AH26" s="1008"/>
      <c r="AI26" s="1008"/>
      <c r="AJ26" s="1056"/>
      <c r="AK26" s="1002" t="s">
        <v>396</v>
      </c>
      <c r="AL26" s="1002"/>
      <c r="AM26" s="1002"/>
      <c r="AN26" s="1002"/>
      <c r="AO26" s="1003"/>
      <c r="AP26" s="1001" t="s">
        <v>397</v>
      </c>
      <c r="AQ26" s="1002"/>
      <c r="AR26" s="1002"/>
      <c r="AS26" s="1002"/>
      <c r="AT26" s="1003"/>
      <c r="AU26" s="1001" t="s">
        <v>398</v>
      </c>
      <c r="AV26" s="1002"/>
      <c r="AW26" s="1002"/>
      <c r="AX26" s="1002"/>
      <c r="AY26" s="1003"/>
      <c r="AZ26" s="1001" t="s">
        <v>399</v>
      </c>
      <c r="BA26" s="1002"/>
      <c r="BB26" s="1002"/>
      <c r="BC26" s="1002"/>
      <c r="BD26" s="1003"/>
      <c r="BE26" s="1001" t="s">
        <v>374</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2">
      <c r="A28" s="238">
        <v>1</v>
      </c>
      <c r="B28" s="1047" t="s">
        <v>400</v>
      </c>
      <c r="C28" s="1048"/>
      <c r="D28" s="1048"/>
      <c r="E28" s="1048"/>
      <c r="F28" s="1048"/>
      <c r="G28" s="1048"/>
      <c r="H28" s="1048"/>
      <c r="I28" s="1048"/>
      <c r="J28" s="1048"/>
      <c r="K28" s="1048"/>
      <c r="L28" s="1048"/>
      <c r="M28" s="1048"/>
      <c r="N28" s="1048"/>
      <c r="O28" s="1048"/>
      <c r="P28" s="1049"/>
      <c r="Q28" s="1050">
        <v>26841</v>
      </c>
      <c r="R28" s="1051"/>
      <c r="S28" s="1051"/>
      <c r="T28" s="1051"/>
      <c r="U28" s="1051"/>
      <c r="V28" s="1051">
        <v>26440</v>
      </c>
      <c r="W28" s="1051"/>
      <c r="X28" s="1051"/>
      <c r="Y28" s="1051"/>
      <c r="Z28" s="1051"/>
      <c r="AA28" s="1051">
        <v>401</v>
      </c>
      <c r="AB28" s="1051"/>
      <c r="AC28" s="1051"/>
      <c r="AD28" s="1051"/>
      <c r="AE28" s="1052"/>
      <c r="AF28" s="1053">
        <v>401</v>
      </c>
      <c r="AG28" s="1051"/>
      <c r="AH28" s="1051"/>
      <c r="AI28" s="1051"/>
      <c r="AJ28" s="1054"/>
      <c r="AK28" s="1042">
        <v>1945</v>
      </c>
      <c r="AL28" s="1043"/>
      <c r="AM28" s="1043"/>
      <c r="AN28" s="1043"/>
      <c r="AO28" s="1043"/>
      <c r="AP28" s="1043" t="s">
        <v>580</v>
      </c>
      <c r="AQ28" s="1043"/>
      <c r="AR28" s="1043"/>
      <c r="AS28" s="1043"/>
      <c r="AT28" s="1043"/>
      <c r="AU28" s="1043" t="s">
        <v>580</v>
      </c>
      <c r="AV28" s="1043"/>
      <c r="AW28" s="1043"/>
      <c r="AX28" s="1043"/>
      <c r="AY28" s="1043"/>
      <c r="AZ28" s="1044" t="s">
        <v>580</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2">
      <c r="A29" s="238">
        <v>2</v>
      </c>
      <c r="B29" s="1030" t="s">
        <v>401</v>
      </c>
      <c r="C29" s="1031"/>
      <c r="D29" s="1031"/>
      <c r="E29" s="1031"/>
      <c r="F29" s="1031"/>
      <c r="G29" s="1031"/>
      <c r="H29" s="1031"/>
      <c r="I29" s="1031"/>
      <c r="J29" s="1031"/>
      <c r="K29" s="1031"/>
      <c r="L29" s="1031"/>
      <c r="M29" s="1031"/>
      <c r="N29" s="1031"/>
      <c r="O29" s="1031"/>
      <c r="P29" s="1032"/>
      <c r="Q29" s="1038">
        <v>23568</v>
      </c>
      <c r="R29" s="1039"/>
      <c r="S29" s="1039"/>
      <c r="T29" s="1039"/>
      <c r="U29" s="1039"/>
      <c r="V29" s="1039">
        <v>22335</v>
      </c>
      <c r="W29" s="1039"/>
      <c r="X29" s="1039"/>
      <c r="Y29" s="1039"/>
      <c r="Z29" s="1039"/>
      <c r="AA29" s="1039">
        <v>1234</v>
      </c>
      <c r="AB29" s="1039"/>
      <c r="AC29" s="1039"/>
      <c r="AD29" s="1039"/>
      <c r="AE29" s="1040"/>
      <c r="AF29" s="1035">
        <v>1234</v>
      </c>
      <c r="AG29" s="1036"/>
      <c r="AH29" s="1036"/>
      <c r="AI29" s="1036"/>
      <c r="AJ29" s="1037"/>
      <c r="AK29" s="980">
        <v>3922</v>
      </c>
      <c r="AL29" s="971"/>
      <c r="AM29" s="971"/>
      <c r="AN29" s="971"/>
      <c r="AO29" s="971"/>
      <c r="AP29" s="971" t="s">
        <v>580</v>
      </c>
      <c r="AQ29" s="971"/>
      <c r="AR29" s="971"/>
      <c r="AS29" s="971"/>
      <c r="AT29" s="971"/>
      <c r="AU29" s="971" t="s">
        <v>580</v>
      </c>
      <c r="AV29" s="971"/>
      <c r="AW29" s="971"/>
      <c r="AX29" s="971"/>
      <c r="AY29" s="971"/>
      <c r="AZ29" s="1041" t="s">
        <v>580</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2">
      <c r="A30" s="238">
        <v>3</v>
      </c>
      <c r="B30" s="1030" t="s">
        <v>402</v>
      </c>
      <c r="C30" s="1031"/>
      <c r="D30" s="1031"/>
      <c r="E30" s="1031"/>
      <c r="F30" s="1031"/>
      <c r="G30" s="1031"/>
      <c r="H30" s="1031"/>
      <c r="I30" s="1031"/>
      <c r="J30" s="1031"/>
      <c r="K30" s="1031"/>
      <c r="L30" s="1031"/>
      <c r="M30" s="1031"/>
      <c r="N30" s="1031"/>
      <c r="O30" s="1031"/>
      <c r="P30" s="1032"/>
      <c r="Q30" s="1038">
        <v>7092</v>
      </c>
      <c r="R30" s="1039"/>
      <c r="S30" s="1039"/>
      <c r="T30" s="1039"/>
      <c r="U30" s="1039"/>
      <c r="V30" s="1039">
        <v>7064</v>
      </c>
      <c r="W30" s="1039"/>
      <c r="X30" s="1039"/>
      <c r="Y30" s="1039"/>
      <c r="Z30" s="1039"/>
      <c r="AA30" s="1039">
        <v>28</v>
      </c>
      <c r="AB30" s="1039"/>
      <c r="AC30" s="1039"/>
      <c r="AD30" s="1039"/>
      <c r="AE30" s="1040"/>
      <c r="AF30" s="1035">
        <v>28</v>
      </c>
      <c r="AG30" s="1036"/>
      <c r="AH30" s="1036"/>
      <c r="AI30" s="1036"/>
      <c r="AJ30" s="1037"/>
      <c r="AK30" s="980">
        <v>3334</v>
      </c>
      <c r="AL30" s="971"/>
      <c r="AM30" s="971"/>
      <c r="AN30" s="971"/>
      <c r="AO30" s="971"/>
      <c r="AP30" s="971" t="s">
        <v>580</v>
      </c>
      <c r="AQ30" s="971"/>
      <c r="AR30" s="971"/>
      <c r="AS30" s="971"/>
      <c r="AT30" s="971"/>
      <c r="AU30" s="971" t="s">
        <v>580</v>
      </c>
      <c r="AV30" s="971"/>
      <c r="AW30" s="971"/>
      <c r="AX30" s="971"/>
      <c r="AY30" s="971"/>
      <c r="AZ30" s="1041" t="s">
        <v>580</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2">
      <c r="A31" s="238">
        <v>4</v>
      </c>
      <c r="B31" s="1030" t="s">
        <v>403</v>
      </c>
      <c r="C31" s="1031"/>
      <c r="D31" s="1031"/>
      <c r="E31" s="1031"/>
      <c r="F31" s="1031"/>
      <c r="G31" s="1031"/>
      <c r="H31" s="1031"/>
      <c r="I31" s="1031"/>
      <c r="J31" s="1031"/>
      <c r="K31" s="1031"/>
      <c r="L31" s="1031"/>
      <c r="M31" s="1031"/>
      <c r="N31" s="1031"/>
      <c r="O31" s="1031"/>
      <c r="P31" s="1032"/>
      <c r="Q31" s="1038">
        <v>23773</v>
      </c>
      <c r="R31" s="1039"/>
      <c r="S31" s="1039"/>
      <c r="T31" s="1039"/>
      <c r="U31" s="1039"/>
      <c r="V31" s="1039">
        <v>22234</v>
      </c>
      <c r="W31" s="1039"/>
      <c r="X31" s="1039"/>
      <c r="Y31" s="1039"/>
      <c r="Z31" s="1039"/>
      <c r="AA31" s="1039">
        <v>1538</v>
      </c>
      <c r="AB31" s="1039"/>
      <c r="AC31" s="1039"/>
      <c r="AD31" s="1039"/>
      <c r="AE31" s="1040"/>
      <c r="AF31" s="1035">
        <v>1538</v>
      </c>
      <c r="AG31" s="1036"/>
      <c r="AH31" s="1036"/>
      <c r="AI31" s="1036"/>
      <c r="AJ31" s="1037"/>
      <c r="AK31" s="980">
        <v>0</v>
      </c>
      <c r="AL31" s="971"/>
      <c r="AM31" s="971"/>
      <c r="AN31" s="971"/>
      <c r="AO31" s="971"/>
      <c r="AP31" s="971" t="s">
        <v>580</v>
      </c>
      <c r="AQ31" s="971"/>
      <c r="AR31" s="971"/>
      <c r="AS31" s="971"/>
      <c r="AT31" s="971"/>
      <c r="AU31" s="971" t="s">
        <v>580</v>
      </c>
      <c r="AV31" s="971"/>
      <c r="AW31" s="971"/>
      <c r="AX31" s="971"/>
      <c r="AY31" s="971"/>
      <c r="AZ31" s="1041" t="s">
        <v>580</v>
      </c>
      <c r="BA31" s="1041"/>
      <c r="BB31" s="1041"/>
      <c r="BC31" s="1041"/>
      <c r="BD31" s="1041"/>
      <c r="BE31" s="972"/>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2">
      <c r="A32" s="238">
        <v>5</v>
      </c>
      <c r="B32" s="1030" t="s">
        <v>404</v>
      </c>
      <c r="C32" s="1031"/>
      <c r="D32" s="1031"/>
      <c r="E32" s="1031"/>
      <c r="F32" s="1031"/>
      <c r="G32" s="1031"/>
      <c r="H32" s="1031"/>
      <c r="I32" s="1031"/>
      <c r="J32" s="1031"/>
      <c r="K32" s="1031"/>
      <c r="L32" s="1031"/>
      <c r="M32" s="1031"/>
      <c r="N32" s="1031"/>
      <c r="O32" s="1031"/>
      <c r="P32" s="1032"/>
      <c r="Q32" s="1038">
        <v>7475</v>
      </c>
      <c r="R32" s="1039"/>
      <c r="S32" s="1039"/>
      <c r="T32" s="1039"/>
      <c r="U32" s="1039"/>
      <c r="V32" s="1039">
        <v>6797</v>
      </c>
      <c r="W32" s="1039"/>
      <c r="X32" s="1039"/>
      <c r="Y32" s="1039"/>
      <c r="Z32" s="1039"/>
      <c r="AA32" s="1039">
        <v>678</v>
      </c>
      <c r="AB32" s="1039"/>
      <c r="AC32" s="1039"/>
      <c r="AD32" s="1039"/>
      <c r="AE32" s="1040"/>
      <c r="AF32" s="1035">
        <v>2754</v>
      </c>
      <c r="AG32" s="1036"/>
      <c r="AH32" s="1036"/>
      <c r="AI32" s="1036"/>
      <c r="AJ32" s="1037"/>
      <c r="AK32" s="980">
        <v>46</v>
      </c>
      <c r="AL32" s="971"/>
      <c r="AM32" s="971"/>
      <c r="AN32" s="971"/>
      <c r="AO32" s="971"/>
      <c r="AP32" s="971">
        <v>11532</v>
      </c>
      <c r="AQ32" s="971"/>
      <c r="AR32" s="971"/>
      <c r="AS32" s="971"/>
      <c r="AT32" s="971"/>
      <c r="AU32" s="971">
        <v>92</v>
      </c>
      <c r="AV32" s="971"/>
      <c r="AW32" s="971"/>
      <c r="AX32" s="971"/>
      <c r="AY32" s="971"/>
      <c r="AZ32" s="1041" t="s">
        <v>580</v>
      </c>
      <c r="BA32" s="1041"/>
      <c r="BB32" s="1041"/>
      <c r="BC32" s="1041"/>
      <c r="BD32" s="1041"/>
      <c r="BE32" s="972" t="s">
        <v>405</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2">
      <c r="A33" s="238">
        <v>6</v>
      </c>
      <c r="B33" s="1030" t="s">
        <v>406</v>
      </c>
      <c r="C33" s="1031"/>
      <c r="D33" s="1031"/>
      <c r="E33" s="1031"/>
      <c r="F33" s="1031"/>
      <c r="G33" s="1031"/>
      <c r="H33" s="1031"/>
      <c r="I33" s="1031"/>
      <c r="J33" s="1031"/>
      <c r="K33" s="1031"/>
      <c r="L33" s="1031"/>
      <c r="M33" s="1031"/>
      <c r="N33" s="1031"/>
      <c r="O33" s="1031"/>
      <c r="P33" s="1032"/>
      <c r="Q33" s="1038">
        <v>15236</v>
      </c>
      <c r="R33" s="1039"/>
      <c r="S33" s="1039"/>
      <c r="T33" s="1039"/>
      <c r="U33" s="1039"/>
      <c r="V33" s="1039">
        <v>14071</v>
      </c>
      <c r="W33" s="1039"/>
      <c r="X33" s="1039"/>
      <c r="Y33" s="1039"/>
      <c r="Z33" s="1039"/>
      <c r="AA33" s="1039">
        <v>1165</v>
      </c>
      <c r="AB33" s="1039"/>
      <c r="AC33" s="1039"/>
      <c r="AD33" s="1039"/>
      <c r="AE33" s="1040"/>
      <c r="AF33" s="1035">
        <v>3105</v>
      </c>
      <c r="AG33" s="1036"/>
      <c r="AH33" s="1036"/>
      <c r="AI33" s="1036"/>
      <c r="AJ33" s="1037"/>
      <c r="AK33" s="980">
        <v>6020</v>
      </c>
      <c r="AL33" s="971"/>
      <c r="AM33" s="971"/>
      <c r="AN33" s="971"/>
      <c r="AO33" s="971"/>
      <c r="AP33" s="971">
        <v>73802</v>
      </c>
      <c r="AQ33" s="971"/>
      <c r="AR33" s="971"/>
      <c r="AS33" s="971"/>
      <c r="AT33" s="971"/>
      <c r="AU33" s="971">
        <v>40886</v>
      </c>
      <c r="AV33" s="971"/>
      <c r="AW33" s="971"/>
      <c r="AX33" s="971"/>
      <c r="AY33" s="971"/>
      <c r="AZ33" s="1041" t="s">
        <v>580</v>
      </c>
      <c r="BA33" s="1041"/>
      <c r="BB33" s="1041"/>
      <c r="BC33" s="1041"/>
      <c r="BD33" s="1041"/>
      <c r="BE33" s="972" t="s">
        <v>405</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2">
      <c r="A34" s="238">
        <v>7</v>
      </c>
      <c r="B34" s="1030" t="s">
        <v>407</v>
      </c>
      <c r="C34" s="1031"/>
      <c r="D34" s="1031"/>
      <c r="E34" s="1031"/>
      <c r="F34" s="1031"/>
      <c r="G34" s="1031"/>
      <c r="H34" s="1031"/>
      <c r="I34" s="1031"/>
      <c r="J34" s="1031"/>
      <c r="K34" s="1031"/>
      <c r="L34" s="1031"/>
      <c r="M34" s="1031"/>
      <c r="N34" s="1031"/>
      <c r="O34" s="1031"/>
      <c r="P34" s="1032"/>
      <c r="Q34" s="1038">
        <v>23728</v>
      </c>
      <c r="R34" s="1039"/>
      <c r="S34" s="1039"/>
      <c r="T34" s="1039"/>
      <c r="U34" s="1039"/>
      <c r="V34" s="1039">
        <v>24622</v>
      </c>
      <c r="W34" s="1039"/>
      <c r="X34" s="1039"/>
      <c r="Y34" s="1039"/>
      <c r="Z34" s="1039"/>
      <c r="AA34" s="1039">
        <v>894</v>
      </c>
      <c r="AB34" s="1039"/>
      <c r="AC34" s="1039"/>
      <c r="AD34" s="1039"/>
      <c r="AE34" s="1040"/>
      <c r="AF34" s="1035">
        <v>11069</v>
      </c>
      <c r="AG34" s="1036"/>
      <c r="AH34" s="1036"/>
      <c r="AI34" s="1036"/>
      <c r="AJ34" s="1037"/>
      <c r="AK34" s="980">
        <v>1214</v>
      </c>
      <c r="AL34" s="971"/>
      <c r="AM34" s="971"/>
      <c r="AN34" s="971"/>
      <c r="AO34" s="971"/>
      <c r="AP34" s="971">
        <v>11278</v>
      </c>
      <c r="AQ34" s="971"/>
      <c r="AR34" s="971"/>
      <c r="AS34" s="971"/>
      <c r="AT34" s="971"/>
      <c r="AU34" s="971">
        <v>5763</v>
      </c>
      <c r="AV34" s="971"/>
      <c r="AW34" s="971"/>
      <c r="AX34" s="971"/>
      <c r="AY34" s="971"/>
      <c r="AZ34" s="1041" t="s">
        <v>580</v>
      </c>
      <c r="BA34" s="1041"/>
      <c r="BB34" s="1041"/>
      <c r="BC34" s="1041"/>
      <c r="BD34" s="1041"/>
      <c r="BE34" s="972" t="s">
        <v>405</v>
      </c>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2">
      <c r="A35" s="238">
        <v>8</v>
      </c>
      <c r="B35" s="1030" t="s">
        <v>408</v>
      </c>
      <c r="C35" s="1031"/>
      <c r="D35" s="1031"/>
      <c r="E35" s="1031"/>
      <c r="F35" s="1031"/>
      <c r="G35" s="1031"/>
      <c r="H35" s="1031"/>
      <c r="I35" s="1031"/>
      <c r="J35" s="1031"/>
      <c r="K35" s="1031"/>
      <c r="L35" s="1031"/>
      <c r="M35" s="1031"/>
      <c r="N35" s="1031"/>
      <c r="O35" s="1031"/>
      <c r="P35" s="1032"/>
      <c r="Q35" s="1038">
        <v>761</v>
      </c>
      <c r="R35" s="1039"/>
      <c r="S35" s="1039"/>
      <c r="T35" s="1039"/>
      <c r="U35" s="1039"/>
      <c r="V35" s="1039">
        <v>749</v>
      </c>
      <c r="W35" s="1039"/>
      <c r="X35" s="1039"/>
      <c r="Y35" s="1039"/>
      <c r="Z35" s="1039"/>
      <c r="AA35" s="1039">
        <v>12</v>
      </c>
      <c r="AB35" s="1039"/>
      <c r="AC35" s="1039"/>
      <c r="AD35" s="1039"/>
      <c r="AE35" s="1040"/>
      <c r="AF35" s="1035">
        <v>12</v>
      </c>
      <c r="AG35" s="1036"/>
      <c r="AH35" s="1036"/>
      <c r="AI35" s="1036"/>
      <c r="AJ35" s="1037"/>
      <c r="AK35" s="980">
        <v>420</v>
      </c>
      <c r="AL35" s="971"/>
      <c r="AM35" s="971"/>
      <c r="AN35" s="971"/>
      <c r="AO35" s="971"/>
      <c r="AP35" s="971">
        <v>714</v>
      </c>
      <c r="AQ35" s="971"/>
      <c r="AR35" s="971"/>
      <c r="AS35" s="971"/>
      <c r="AT35" s="971"/>
      <c r="AU35" s="971">
        <v>603</v>
      </c>
      <c r="AV35" s="971"/>
      <c r="AW35" s="971"/>
      <c r="AX35" s="971"/>
      <c r="AY35" s="971"/>
      <c r="AZ35" s="1041" t="s">
        <v>580</v>
      </c>
      <c r="BA35" s="1041"/>
      <c r="BB35" s="1041"/>
      <c r="BC35" s="1041"/>
      <c r="BD35" s="1041"/>
      <c r="BE35" s="972" t="s">
        <v>409</v>
      </c>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2">
      <c r="A36" s="238">
        <v>9</v>
      </c>
      <c r="B36" s="1030" t="s">
        <v>410</v>
      </c>
      <c r="C36" s="1031"/>
      <c r="D36" s="1031"/>
      <c r="E36" s="1031"/>
      <c r="F36" s="1031"/>
      <c r="G36" s="1031"/>
      <c r="H36" s="1031"/>
      <c r="I36" s="1031"/>
      <c r="J36" s="1031"/>
      <c r="K36" s="1031"/>
      <c r="L36" s="1031"/>
      <c r="M36" s="1031"/>
      <c r="N36" s="1031"/>
      <c r="O36" s="1031"/>
      <c r="P36" s="1032"/>
      <c r="Q36" s="1038">
        <v>472</v>
      </c>
      <c r="R36" s="1039"/>
      <c r="S36" s="1039"/>
      <c r="T36" s="1039"/>
      <c r="U36" s="1039"/>
      <c r="V36" s="1039">
        <v>393</v>
      </c>
      <c r="W36" s="1039"/>
      <c r="X36" s="1039"/>
      <c r="Y36" s="1039"/>
      <c r="Z36" s="1039"/>
      <c r="AA36" s="1039">
        <v>79</v>
      </c>
      <c r="AB36" s="1039"/>
      <c r="AC36" s="1039"/>
      <c r="AD36" s="1039"/>
      <c r="AE36" s="1040"/>
      <c r="AF36" s="1035">
        <v>79</v>
      </c>
      <c r="AG36" s="1036"/>
      <c r="AH36" s="1036"/>
      <c r="AI36" s="1036"/>
      <c r="AJ36" s="1037"/>
      <c r="AK36" s="980">
        <v>316</v>
      </c>
      <c r="AL36" s="971"/>
      <c r="AM36" s="971"/>
      <c r="AN36" s="971"/>
      <c r="AO36" s="971"/>
      <c r="AP36" s="971">
        <v>1325</v>
      </c>
      <c r="AQ36" s="971"/>
      <c r="AR36" s="971"/>
      <c r="AS36" s="971"/>
      <c r="AT36" s="971"/>
      <c r="AU36" s="971">
        <v>1325</v>
      </c>
      <c r="AV36" s="971"/>
      <c r="AW36" s="971"/>
      <c r="AX36" s="971"/>
      <c r="AY36" s="971"/>
      <c r="AZ36" s="1041" t="s">
        <v>580</v>
      </c>
      <c r="BA36" s="1041"/>
      <c r="BB36" s="1041"/>
      <c r="BC36" s="1041"/>
      <c r="BD36" s="1041"/>
      <c r="BE36" s="972" t="s">
        <v>409</v>
      </c>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2">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2">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2">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2">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2">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2">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2">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2">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2">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2">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2">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2">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2">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2">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2">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2">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2">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2">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2">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2">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2">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2">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2">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2">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5">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2">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5">
      <c r="A63" s="236" t="s">
        <v>388</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20221</v>
      </c>
      <c r="AG63" s="959"/>
      <c r="AH63" s="959"/>
      <c r="AI63" s="959"/>
      <c r="AJ63" s="1022"/>
      <c r="AK63" s="1023"/>
      <c r="AL63" s="963"/>
      <c r="AM63" s="963"/>
      <c r="AN63" s="963"/>
      <c r="AO63" s="963"/>
      <c r="AP63" s="959">
        <v>98651</v>
      </c>
      <c r="AQ63" s="959"/>
      <c r="AR63" s="959"/>
      <c r="AS63" s="959"/>
      <c r="AT63" s="959"/>
      <c r="AU63" s="959">
        <v>48669</v>
      </c>
      <c r="AV63" s="959"/>
      <c r="AW63" s="959"/>
      <c r="AX63" s="959"/>
      <c r="AY63" s="959"/>
      <c r="AZ63" s="1017"/>
      <c r="BA63" s="1017"/>
      <c r="BB63" s="1017"/>
      <c r="BC63" s="1017"/>
      <c r="BD63" s="1017"/>
      <c r="BE63" s="960"/>
      <c r="BF63" s="960"/>
      <c r="BG63" s="960"/>
      <c r="BH63" s="960"/>
      <c r="BI63" s="961"/>
      <c r="BJ63" s="1018" t="s">
        <v>413</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396</v>
      </c>
      <c r="AL66" s="996"/>
      <c r="AM66" s="996"/>
      <c r="AN66" s="996"/>
      <c r="AO66" s="997"/>
      <c r="AP66" s="1001" t="s">
        <v>397</v>
      </c>
      <c r="AQ66" s="1002"/>
      <c r="AR66" s="1002"/>
      <c r="AS66" s="1002"/>
      <c r="AT66" s="1003"/>
      <c r="AU66" s="1001" t="s">
        <v>420</v>
      </c>
      <c r="AV66" s="1002"/>
      <c r="AW66" s="1002"/>
      <c r="AX66" s="1002"/>
      <c r="AY66" s="1003"/>
      <c r="AZ66" s="1001" t="s">
        <v>374</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5" t="s">
        <v>581</v>
      </c>
      <c r="C68" s="986"/>
      <c r="D68" s="986"/>
      <c r="E68" s="986"/>
      <c r="F68" s="986"/>
      <c r="G68" s="986"/>
      <c r="H68" s="986"/>
      <c r="I68" s="986"/>
      <c r="J68" s="986"/>
      <c r="K68" s="986"/>
      <c r="L68" s="986"/>
      <c r="M68" s="986"/>
      <c r="N68" s="986"/>
      <c r="O68" s="986"/>
      <c r="P68" s="987"/>
      <c r="Q68" s="988">
        <v>6434</v>
      </c>
      <c r="R68" s="982"/>
      <c r="S68" s="982"/>
      <c r="T68" s="982"/>
      <c r="U68" s="982"/>
      <c r="V68" s="982">
        <v>6325</v>
      </c>
      <c r="W68" s="982"/>
      <c r="X68" s="982"/>
      <c r="Y68" s="982"/>
      <c r="Z68" s="982"/>
      <c r="AA68" s="982">
        <v>109</v>
      </c>
      <c r="AB68" s="982"/>
      <c r="AC68" s="982"/>
      <c r="AD68" s="982"/>
      <c r="AE68" s="982"/>
      <c r="AF68" s="982">
        <v>36</v>
      </c>
      <c r="AG68" s="982"/>
      <c r="AH68" s="982"/>
      <c r="AI68" s="982"/>
      <c r="AJ68" s="982"/>
      <c r="AK68" s="982">
        <v>34</v>
      </c>
      <c r="AL68" s="982"/>
      <c r="AM68" s="982"/>
      <c r="AN68" s="982"/>
      <c r="AO68" s="982"/>
      <c r="AP68" s="982">
        <v>21323</v>
      </c>
      <c r="AQ68" s="982"/>
      <c r="AR68" s="982"/>
      <c r="AS68" s="982"/>
      <c r="AT68" s="982"/>
      <c r="AU68" s="982">
        <v>7761</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582</v>
      </c>
      <c r="C69" s="975"/>
      <c r="D69" s="975"/>
      <c r="E69" s="975"/>
      <c r="F69" s="975"/>
      <c r="G69" s="975"/>
      <c r="H69" s="975"/>
      <c r="I69" s="975"/>
      <c r="J69" s="975"/>
      <c r="K69" s="975"/>
      <c r="L69" s="975"/>
      <c r="M69" s="975"/>
      <c r="N69" s="975"/>
      <c r="O69" s="975"/>
      <c r="P69" s="976"/>
      <c r="Q69" s="977">
        <v>10455</v>
      </c>
      <c r="R69" s="971"/>
      <c r="S69" s="971"/>
      <c r="T69" s="971"/>
      <c r="U69" s="971"/>
      <c r="V69" s="971">
        <v>10248</v>
      </c>
      <c r="W69" s="971"/>
      <c r="X69" s="971"/>
      <c r="Y69" s="971"/>
      <c r="Z69" s="971"/>
      <c r="AA69" s="971">
        <v>207</v>
      </c>
      <c r="AB69" s="971"/>
      <c r="AC69" s="971"/>
      <c r="AD69" s="971"/>
      <c r="AE69" s="971"/>
      <c r="AF69" s="971">
        <v>161</v>
      </c>
      <c r="AG69" s="971"/>
      <c r="AH69" s="971"/>
      <c r="AI69" s="971"/>
      <c r="AJ69" s="971"/>
      <c r="AK69" s="971">
        <v>6</v>
      </c>
      <c r="AL69" s="971"/>
      <c r="AM69" s="971"/>
      <c r="AN69" s="971"/>
      <c r="AO69" s="971"/>
      <c r="AP69" s="971">
        <v>13323</v>
      </c>
      <c r="AQ69" s="971"/>
      <c r="AR69" s="971"/>
      <c r="AS69" s="971"/>
      <c r="AT69" s="971"/>
      <c r="AU69" s="971" t="s">
        <v>580</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t="s">
        <v>583</v>
      </c>
      <c r="C70" s="975"/>
      <c r="D70" s="975"/>
      <c r="E70" s="975"/>
      <c r="F70" s="975"/>
      <c r="G70" s="975"/>
      <c r="H70" s="975"/>
      <c r="I70" s="975"/>
      <c r="J70" s="975"/>
      <c r="K70" s="975"/>
      <c r="L70" s="975"/>
      <c r="M70" s="975"/>
      <c r="N70" s="975"/>
      <c r="O70" s="975"/>
      <c r="P70" s="976"/>
      <c r="Q70" s="977">
        <v>366</v>
      </c>
      <c r="R70" s="971"/>
      <c r="S70" s="971"/>
      <c r="T70" s="971"/>
      <c r="U70" s="971"/>
      <c r="V70" s="971">
        <v>359</v>
      </c>
      <c r="W70" s="971"/>
      <c r="X70" s="971"/>
      <c r="Y70" s="971"/>
      <c r="Z70" s="971"/>
      <c r="AA70" s="971">
        <v>7</v>
      </c>
      <c r="AB70" s="971"/>
      <c r="AC70" s="971"/>
      <c r="AD70" s="971"/>
      <c r="AE70" s="971"/>
      <c r="AF70" s="971">
        <v>7</v>
      </c>
      <c r="AG70" s="971"/>
      <c r="AH70" s="971"/>
      <c r="AI70" s="971"/>
      <c r="AJ70" s="971"/>
      <c r="AK70" s="971" t="s">
        <v>580</v>
      </c>
      <c r="AL70" s="971"/>
      <c r="AM70" s="971"/>
      <c r="AN70" s="971"/>
      <c r="AO70" s="971"/>
      <c r="AP70" s="971" t="s">
        <v>580</v>
      </c>
      <c r="AQ70" s="971"/>
      <c r="AR70" s="971"/>
      <c r="AS70" s="971"/>
      <c r="AT70" s="971"/>
      <c r="AU70" s="971" t="s">
        <v>580</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2">
      <c r="A71" s="234">
        <v>4</v>
      </c>
      <c r="B71" s="974" t="s">
        <v>584</v>
      </c>
      <c r="C71" s="975"/>
      <c r="D71" s="975"/>
      <c r="E71" s="975"/>
      <c r="F71" s="975"/>
      <c r="G71" s="975"/>
      <c r="H71" s="975"/>
      <c r="I71" s="975"/>
      <c r="J71" s="975"/>
      <c r="K71" s="975"/>
      <c r="L71" s="975"/>
      <c r="M71" s="975"/>
      <c r="N71" s="975"/>
      <c r="O71" s="975"/>
      <c r="P71" s="976"/>
      <c r="Q71" s="977">
        <v>295</v>
      </c>
      <c r="R71" s="971"/>
      <c r="S71" s="971"/>
      <c r="T71" s="971"/>
      <c r="U71" s="971"/>
      <c r="V71" s="971">
        <v>275</v>
      </c>
      <c r="W71" s="971"/>
      <c r="X71" s="971"/>
      <c r="Y71" s="971"/>
      <c r="Z71" s="971"/>
      <c r="AA71" s="971">
        <v>20</v>
      </c>
      <c r="AB71" s="971"/>
      <c r="AC71" s="971"/>
      <c r="AD71" s="971"/>
      <c r="AE71" s="971"/>
      <c r="AF71" s="971">
        <v>20</v>
      </c>
      <c r="AG71" s="971"/>
      <c r="AH71" s="971"/>
      <c r="AI71" s="971"/>
      <c r="AJ71" s="971"/>
      <c r="AK71" s="971">
        <v>84</v>
      </c>
      <c r="AL71" s="971"/>
      <c r="AM71" s="971"/>
      <c r="AN71" s="971"/>
      <c r="AO71" s="971"/>
      <c r="AP71" s="971" t="s">
        <v>580</v>
      </c>
      <c r="AQ71" s="971"/>
      <c r="AR71" s="971"/>
      <c r="AS71" s="971"/>
      <c r="AT71" s="971"/>
      <c r="AU71" s="971" t="s">
        <v>580</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2">
      <c r="A72" s="234">
        <v>5</v>
      </c>
      <c r="B72" s="974" t="s">
        <v>585</v>
      </c>
      <c r="C72" s="975"/>
      <c r="D72" s="975"/>
      <c r="E72" s="975"/>
      <c r="F72" s="975"/>
      <c r="G72" s="975"/>
      <c r="H72" s="975"/>
      <c r="I72" s="975"/>
      <c r="J72" s="975"/>
      <c r="K72" s="975"/>
      <c r="L72" s="975"/>
      <c r="M72" s="975"/>
      <c r="N72" s="975"/>
      <c r="O72" s="975"/>
      <c r="P72" s="976"/>
      <c r="Q72" s="977">
        <v>7087</v>
      </c>
      <c r="R72" s="971"/>
      <c r="S72" s="971"/>
      <c r="T72" s="971"/>
      <c r="U72" s="971"/>
      <c r="V72" s="971">
        <v>6511</v>
      </c>
      <c r="W72" s="971"/>
      <c r="X72" s="971"/>
      <c r="Y72" s="971"/>
      <c r="Z72" s="971"/>
      <c r="AA72" s="971">
        <v>576</v>
      </c>
      <c r="AB72" s="971"/>
      <c r="AC72" s="971"/>
      <c r="AD72" s="971"/>
      <c r="AE72" s="971"/>
      <c r="AF72" s="971">
        <v>576</v>
      </c>
      <c r="AG72" s="971"/>
      <c r="AH72" s="971"/>
      <c r="AI72" s="971"/>
      <c r="AJ72" s="971"/>
      <c r="AK72" s="971">
        <v>17</v>
      </c>
      <c r="AL72" s="971"/>
      <c r="AM72" s="971"/>
      <c r="AN72" s="971"/>
      <c r="AO72" s="971"/>
      <c r="AP72" s="971" t="s">
        <v>580</v>
      </c>
      <c r="AQ72" s="971"/>
      <c r="AR72" s="971"/>
      <c r="AS72" s="971"/>
      <c r="AT72" s="971"/>
      <c r="AU72" s="971" t="s">
        <v>580</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2">
      <c r="A73" s="234">
        <v>6</v>
      </c>
      <c r="B73" s="974" t="s">
        <v>586</v>
      </c>
      <c r="C73" s="975"/>
      <c r="D73" s="975"/>
      <c r="E73" s="975"/>
      <c r="F73" s="975"/>
      <c r="G73" s="975"/>
      <c r="H73" s="975"/>
      <c r="I73" s="975"/>
      <c r="J73" s="975"/>
      <c r="K73" s="975"/>
      <c r="L73" s="975"/>
      <c r="M73" s="975"/>
      <c r="N73" s="975"/>
      <c r="O73" s="975"/>
      <c r="P73" s="976"/>
      <c r="Q73" s="977">
        <v>54</v>
      </c>
      <c r="R73" s="971"/>
      <c r="S73" s="971"/>
      <c r="T73" s="971"/>
      <c r="U73" s="971"/>
      <c r="V73" s="971">
        <v>53</v>
      </c>
      <c r="W73" s="971"/>
      <c r="X73" s="971"/>
      <c r="Y73" s="971"/>
      <c r="Z73" s="971"/>
      <c r="AA73" s="971">
        <v>1</v>
      </c>
      <c r="AB73" s="971"/>
      <c r="AC73" s="971"/>
      <c r="AD73" s="971"/>
      <c r="AE73" s="971"/>
      <c r="AF73" s="971">
        <v>1</v>
      </c>
      <c r="AG73" s="971"/>
      <c r="AH73" s="971"/>
      <c r="AI73" s="971"/>
      <c r="AJ73" s="971"/>
      <c r="AK73" s="971" t="s">
        <v>580</v>
      </c>
      <c r="AL73" s="971"/>
      <c r="AM73" s="971"/>
      <c r="AN73" s="971"/>
      <c r="AO73" s="971"/>
      <c r="AP73" s="971" t="s">
        <v>580</v>
      </c>
      <c r="AQ73" s="971"/>
      <c r="AR73" s="971"/>
      <c r="AS73" s="971"/>
      <c r="AT73" s="971"/>
      <c r="AU73" s="971" t="s">
        <v>580</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2">
      <c r="A74" s="234">
        <v>7</v>
      </c>
      <c r="B74" s="974" t="s">
        <v>587</v>
      </c>
      <c r="C74" s="975"/>
      <c r="D74" s="975"/>
      <c r="E74" s="975"/>
      <c r="F74" s="975"/>
      <c r="G74" s="975"/>
      <c r="H74" s="975"/>
      <c r="I74" s="975"/>
      <c r="J74" s="975"/>
      <c r="K74" s="975"/>
      <c r="L74" s="975"/>
      <c r="M74" s="975"/>
      <c r="N74" s="975"/>
      <c r="O74" s="975"/>
      <c r="P74" s="976"/>
      <c r="Q74" s="977">
        <v>66</v>
      </c>
      <c r="R74" s="971"/>
      <c r="S74" s="971"/>
      <c r="T74" s="971"/>
      <c r="U74" s="971"/>
      <c r="V74" s="971">
        <v>65</v>
      </c>
      <c r="W74" s="971"/>
      <c r="X74" s="971"/>
      <c r="Y74" s="971"/>
      <c r="Z74" s="971"/>
      <c r="AA74" s="971">
        <v>1</v>
      </c>
      <c r="AB74" s="971"/>
      <c r="AC74" s="971"/>
      <c r="AD74" s="971"/>
      <c r="AE74" s="971"/>
      <c r="AF74" s="971">
        <v>1</v>
      </c>
      <c r="AG74" s="971"/>
      <c r="AH74" s="971"/>
      <c r="AI74" s="971"/>
      <c r="AJ74" s="971"/>
      <c r="AK74" s="971" t="s">
        <v>580</v>
      </c>
      <c r="AL74" s="971"/>
      <c r="AM74" s="971"/>
      <c r="AN74" s="971"/>
      <c r="AO74" s="971"/>
      <c r="AP74" s="971" t="s">
        <v>580</v>
      </c>
      <c r="AQ74" s="971"/>
      <c r="AR74" s="971"/>
      <c r="AS74" s="971"/>
      <c r="AT74" s="971"/>
      <c r="AU74" s="971" t="s">
        <v>580</v>
      </c>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2">
      <c r="A75" s="234">
        <v>8</v>
      </c>
      <c r="B75" s="974" t="s">
        <v>588</v>
      </c>
      <c r="C75" s="975"/>
      <c r="D75" s="975"/>
      <c r="E75" s="975"/>
      <c r="F75" s="975"/>
      <c r="G75" s="975"/>
      <c r="H75" s="975"/>
      <c r="I75" s="975"/>
      <c r="J75" s="975"/>
      <c r="K75" s="975"/>
      <c r="L75" s="975"/>
      <c r="M75" s="975"/>
      <c r="N75" s="975"/>
      <c r="O75" s="975"/>
      <c r="P75" s="976"/>
      <c r="Q75" s="978">
        <v>5</v>
      </c>
      <c r="R75" s="979"/>
      <c r="S75" s="979"/>
      <c r="T75" s="979"/>
      <c r="U75" s="980"/>
      <c r="V75" s="981">
        <v>5</v>
      </c>
      <c r="W75" s="979"/>
      <c r="X75" s="979"/>
      <c r="Y75" s="979"/>
      <c r="Z75" s="980"/>
      <c r="AA75" s="981">
        <v>1</v>
      </c>
      <c r="AB75" s="979"/>
      <c r="AC75" s="979"/>
      <c r="AD75" s="979"/>
      <c r="AE75" s="980"/>
      <c r="AF75" s="981">
        <v>1</v>
      </c>
      <c r="AG75" s="979"/>
      <c r="AH75" s="979"/>
      <c r="AI75" s="979"/>
      <c r="AJ75" s="980"/>
      <c r="AK75" s="981" t="s">
        <v>580</v>
      </c>
      <c r="AL75" s="979"/>
      <c r="AM75" s="979"/>
      <c r="AN75" s="979"/>
      <c r="AO75" s="980"/>
      <c r="AP75" s="981" t="s">
        <v>580</v>
      </c>
      <c r="AQ75" s="979"/>
      <c r="AR75" s="979"/>
      <c r="AS75" s="979"/>
      <c r="AT75" s="980"/>
      <c r="AU75" s="981" t="s">
        <v>580</v>
      </c>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2">
      <c r="A76" s="234">
        <v>9</v>
      </c>
      <c r="B76" s="974" t="s">
        <v>589</v>
      </c>
      <c r="C76" s="975"/>
      <c r="D76" s="975"/>
      <c r="E76" s="975"/>
      <c r="F76" s="975"/>
      <c r="G76" s="975"/>
      <c r="H76" s="975"/>
      <c r="I76" s="975"/>
      <c r="J76" s="975"/>
      <c r="K76" s="975"/>
      <c r="L76" s="975"/>
      <c r="M76" s="975"/>
      <c r="N76" s="975"/>
      <c r="O76" s="975"/>
      <c r="P76" s="976"/>
      <c r="Q76" s="978">
        <v>291</v>
      </c>
      <c r="R76" s="979"/>
      <c r="S76" s="979"/>
      <c r="T76" s="979"/>
      <c r="U76" s="980"/>
      <c r="V76" s="981">
        <v>280</v>
      </c>
      <c r="W76" s="979"/>
      <c r="X76" s="979"/>
      <c r="Y76" s="979"/>
      <c r="Z76" s="980"/>
      <c r="AA76" s="981">
        <v>11</v>
      </c>
      <c r="AB76" s="979"/>
      <c r="AC76" s="979"/>
      <c r="AD76" s="979"/>
      <c r="AE76" s="980"/>
      <c r="AF76" s="981">
        <v>11</v>
      </c>
      <c r="AG76" s="979"/>
      <c r="AH76" s="979"/>
      <c r="AI76" s="979"/>
      <c r="AJ76" s="980"/>
      <c r="AK76" s="981" t="s">
        <v>580</v>
      </c>
      <c r="AL76" s="979"/>
      <c r="AM76" s="979"/>
      <c r="AN76" s="979"/>
      <c r="AO76" s="980"/>
      <c r="AP76" s="981">
        <v>315</v>
      </c>
      <c r="AQ76" s="979"/>
      <c r="AR76" s="979"/>
      <c r="AS76" s="979"/>
      <c r="AT76" s="980"/>
      <c r="AU76" s="981">
        <v>20</v>
      </c>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2">
      <c r="A77" s="234">
        <v>10</v>
      </c>
      <c r="B77" s="974" t="s">
        <v>590</v>
      </c>
      <c r="C77" s="975"/>
      <c r="D77" s="975"/>
      <c r="E77" s="975"/>
      <c r="F77" s="975"/>
      <c r="G77" s="975"/>
      <c r="H77" s="975"/>
      <c r="I77" s="975"/>
      <c r="J77" s="975"/>
      <c r="K77" s="975"/>
      <c r="L77" s="975"/>
      <c r="M77" s="975"/>
      <c r="N77" s="975"/>
      <c r="O77" s="975"/>
      <c r="P77" s="976"/>
      <c r="Q77" s="978">
        <v>4</v>
      </c>
      <c r="R77" s="979"/>
      <c r="S77" s="979"/>
      <c r="T77" s="979"/>
      <c r="U77" s="980"/>
      <c r="V77" s="981">
        <v>2</v>
      </c>
      <c r="W77" s="979"/>
      <c r="X77" s="979"/>
      <c r="Y77" s="979"/>
      <c r="Z77" s="980"/>
      <c r="AA77" s="981">
        <v>3</v>
      </c>
      <c r="AB77" s="979"/>
      <c r="AC77" s="979"/>
      <c r="AD77" s="979"/>
      <c r="AE77" s="980"/>
      <c r="AF77" s="981">
        <v>3</v>
      </c>
      <c r="AG77" s="979"/>
      <c r="AH77" s="979"/>
      <c r="AI77" s="979"/>
      <c r="AJ77" s="980"/>
      <c r="AK77" s="981">
        <v>0</v>
      </c>
      <c r="AL77" s="979"/>
      <c r="AM77" s="979"/>
      <c r="AN77" s="979"/>
      <c r="AO77" s="980"/>
      <c r="AP77" s="981" t="s">
        <v>580</v>
      </c>
      <c r="AQ77" s="979"/>
      <c r="AR77" s="979"/>
      <c r="AS77" s="979"/>
      <c r="AT77" s="980"/>
      <c r="AU77" s="981" t="s">
        <v>580</v>
      </c>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2">
      <c r="A78" s="234">
        <v>11</v>
      </c>
      <c r="B78" s="974" t="s">
        <v>591</v>
      </c>
      <c r="C78" s="975"/>
      <c r="D78" s="975"/>
      <c r="E78" s="975"/>
      <c r="F78" s="975"/>
      <c r="G78" s="975"/>
      <c r="H78" s="975"/>
      <c r="I78" s="975"/>
      <c r="J78" s="975"/>
      <c r="K78" s="975"/>
      <c r="L78" s="975"/>
      <c r="M78" s="975"/>
      <c r="N78" s="975"/>
      <c r="O78" s="975"/>
      <c r="P78" s="976"/>
      <c r="Q78" s="977">
        <v>237</v>
      </c>
      <c r="R78" s="971"/>
      <c r="S78" s="971"/>
      <c r="T78" s="971"/>
      <c r="U78" s="971"/>
      <c r="V78" s="971">
        <v>150</v>
      </c>
      <c r="W78" s="971"/>
      <c r="X78" s="971"/>
      <c r="Y78" s="971"/>
      <c r="Z78" s="971"/>
      <c r="AA78" s="971">
        <v>87</v>
      </c>
      <c r="AB78" s="971"/>
      <c r="AC78" s="971"/>
      <c r="AD78" s="971"/>
      <c r="AE78" s="971"/>
      <c r="AF78" s="971">
        <v>87</v>
      </c>
      <c r="AG78" s="971"/>
      <c r="AH78" s="971"/>
      <c r="AI78" s="971"/>
      <c r="AJ78" s="971"/>
      <c r="AK78" s="971" t="s">
        <v>580</v>
      </c>
      <c r="AL78" s="971"/>
      <c r="AM78" s="971"/>
      <c r="AN78" s="971"/>
      <c r="AO78" s="971"/>
      <c r="AP78" s="971" t="s">
        <v>580</v>
      </c>
      <c r="AQ78" s="971"/>
      <c r="AR78" s="971"/>
      <c r="AS78" s="971"/>
      <c r="AT78" s="971"/>
      <c r="AU78" s="971" t="s">
        <v>580</v>
      </c>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2">
      <c r="A79" s="234">
        <v>12</v>
      </c>
      <c r="B79" s="974" t="s">
        <v>592</v>
      </c>
      <c r="C79" s="975"/>
      <c r="D79" s="975"/>
      <c r="E79" s="975"/>
      <c r="F79" s="975"/>
      <c r="G79" s="975"/>
      <c r="H79" s="975"/>
      <c r="I79" s="975"/>
      <c r="J79" s="975"/>
      <c r="K79" s="975"/>
      <c r="L79" s="975"/>
      <c r="M79" s="975"/>
      <c r="N79" s="975"/>
      <c r="O79" s="975"/>
      <c r="P79" s="976"/>
      <c r="Q79" s="977">
        <v>36</v>
      </c>
      <c r="R79" s="971"/>
      <c r="S79" s="971"/>
      <c r="T79" s="971"/>
      <c r="U79" s="971"/>
      <c r="V79" s="971">
        <v>24</v>
      </c>
      <c r="W79" s="971"/>
      <c r="X79" s="971"/>
      <c r="Y79" s="971"/>
      <c r="Z79" s="971"/>
      <c r="AA79" s="971">
        <v>12</v>
      </c>
      <c r="AB79" s="971"/>
      <c r="AC79" s="971"/>
      <c r="AD79" s="971"/>
      <c r="AE79" s="971"/>
      <c r="AF79" s="971">
        <v>12</v>
      </c>
      <c r="AG79" s="971"/>
      <c r="AH79" s="971"/>
      <c r="AI79" s="971"/>
      <c r="AJ79" s="971"/>
      <c r="AK79" s="971" t="s">
        <v>580</v>
      </c>
      <c r="AL79" s="971"/>
      <c r="AM79" s="971"/>
      <c r="AN79" s="971"/>
      <c r="AO79" s="971"/>
      <c r="AP79" s="971" t="s">
        <v>580</v>
      </c>
      <c r="AQ79" s="971"/>
      <c r="AR79" s="971"/>
      <c r="AS79" s="971"/>
      <c r="AT79" s="971"/>
      <c r="AU79" s="971" t="s">
        <v>580</v>
      </c>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2">
      <c r="A80" s="234">
        <v>13</v>
      </c>
      <c r="B80" s="974" t="s">
        <v>593</v>
      </c>
      <c r="C80" s="975"/>
      <c r="D80" s="975"/>
      <c r="E80" s="975"/>
      <c r="F80" s="975"/>
      <c r="G80" s="975"/>
      <c r="H80" s="975"/>
      <c r="I80" s="975"/>
      <c r="J80" s="975"/>
      <c r="K80" s="975"/>
      <c r="L80" s="975"/>
      <c r="M80" s="975"/>
      <c r="N80" s="975"/>
      <c r="O80" s="975"/>
      <c r="P80" s="976"/>
      <c r="Q80" s="977">
        <v>197</v>
      </c>
      <c r="R80" s="971"/>
      <c r="S80" s="971"/>
      <c r="T80" s="971"/>
      <c r="U80" s="971"/>
      <c r="V80" s="971">
        <v>194</v>
      </c>
      <c r="W80" s="971"/>
      <c r="X80" s="971"/>
      <c r="Y80" s="971"/>
      <c r="Z80" s="971"/>
      <c r="AA80" s="971">
        <v>3</v>
      </c>
      <c r="AB80" s="971"/>
      <c r="AC80" s="971"/>
      <c r="AD80" s="971"/>
      <c r="AE80" s="971"/>
      <c r="AF80" s="971">
        <v>3</v>
      </c>
      <c r="AG80" s="971"/>
      <c r="AH80" s="971"/>
      <c r="AI80" s="971"/>
      <c r="AJ80" s="971"/>
      <c r="AK80" s="971" t="s">
        <v>580</v>
      </c>
      <c r="AL80" s="971"/>
      <c r="AM80" s="971"/>
      <c r="AN80" s="971"/>
      <c r="AO80" s="971"/>
      <c r="AP80" s="971" t="s">
        <v>580</v>
      </c>
      <c r="AQ80" s="971"/>
      <c r="AR80" s="971"/>
      <c r="AS80" s="971"/>
      <c r="AT80" s="971"/>
      <c r="AU80" s="971" t="s">
        <v>580</v>
      </c>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2">
      <c r="A81" s="234">
        <v>14</v>
      </c>
      <c r="B81" s="974" t="s">
        <v>594</v>
      </c>
      <c r="C81" s="975"/>
      <c r="D81" s="975"/>
      <c r="E81" s="975"/>
      <c r="F81" s="975"/>
      <c r="G81" s="975"/>
      <c r="H81" s="975"/>
      <c r="I81" s="975"/>
      <c r="J81" s="975"/>
      <c r="K81" s="975"/>
      <c r="L81" s="975"/>
      <c r="M81" s="975"/>
      <c r="N81" s="975"/>
      <c r="O81" s="975"/>
      <c r="P81" s="976"/>
      <c r="Q81" s="977">
        <v>243734</v>
      </c>
      <c r="R81" s="971"/>
      <c r="S81" s="971"/>
      <c r="T81" s="971"/>
      <c r="U81" s="971"/>
      <c r="V81" s="971">
        <v>232719</v>
      </c>
      <c r="W81" s="971"/>
      <c r="X81" s="971"/>
      <c r="Y81" s="971"/>
      <c r="Z81" s="971"/>
      <c r="AA81" s="971">
        <v>11015</v>
      </c>
      <c r="AB81" s="971"/>
      <c r="AC81" s="971"/>
      <c r="AD81" s="971"/>
      <c r="AE81" s="971"/>
      <c r="AF81" s="971">
        <v>11015</v>
      </c>
      <c r="AG81" s="971"/>
      <c r="AH81" s="971"/>
      <c r="AI81" s="971"/>
      <c r="AJ81" s="971"/>
      <c r="AK81" s="971" t="s">
        <v>580</v>
      </c>
      <c r="AL81" s="971"/>
      <c r="AM81" s="971"/>
      <c r="AN81" s="971"/>
      <c r="AO81" s="971"/>
      <c r="AP81" s="971" t="s">
        <v>580</v>
      </c>
      <c r="AQ81" s="971"/>
      <c r="AR81" s="971"/>
      <c r="AS81" s="971"/>
      <c r="AT81" s="971"/>
      <c r="AU81" s="971" t="s">
        <v>580</v>
      </c>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388</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11935</v>
      </c>
      <c r="AG88" s="959"/>
      <c r="AH88" s="959"/>
      <c r="AI88" s="959"/>
      <c r="AJ88" s="959"/>
      <c r="AK88" s="963"/>
      <c r="AL88" s="963"/>
      <c r="AM88" s="963"/>
      <c r="AN88" s="963"/>
      <c r="AO88" s="963"/>
      <c r="AP88" s="959">
        <v>34961</v>
      </c>
      <c r="AQ88" s="959"/>
      <c r="AR88" s="959"/>
      <c r="AS88" s="959"/>
      <c r="AT88" s="959"/>
      <c r="AU88" s="959">
        <v>7781</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281</v>
      </c>
      <c r="CS102" s="953"/>
      <c r="CT102" s="953"/>
      <c r="CU102" s="953"/>
      <c r="CV102" s="954"/>
      <c r="CW102" s="952">
        <v>222</v>
      </c>
      <c r="CX102" s="953"/>
      <c r="CY102" s="953"/>
      <c r="CZ102" s="953"/>
      <c r="DA102" s="954"/>
      <c r="DB102" s="952">
        <v>190</v>
      </c>
      <c r="DC102" s="953"/>
      <c r="DD102" s="953"/>
      <c r="DE102" s="953"/>
      <c r="DF102" s="954"/>
      <c r="DG102" s="952" t="s">
        <v>580</v>
      </c>
      <c r="DH102" s="953"/>
      <c r="DI102" s="953"/>
      <c r="DJ102" s="953"/>
      <c r="DK102" s="954"/>
      <c r="DL102" s="952" t="s">
        <v>580</v>
      </c>
      <c r="DM102" s="953"/>
      <c r="DN102" s="953"/>
      <c r="DO102" s="953"/>
      <c r="DP102" s="954"/>
      <c r="DQ102" s="952" t="s">
        <v>580</v>
      </c>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304</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304</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304</v>
      </c>
      <c r="DR109" s="896"/>
      <c r="DS109" s="896"/>
      <c r="DT109" s="896"/>
      <c r="DU109" s="897"/>
      <c r="DV109" s="898" t="s">
        <v>432</v>
      </c>
      <c r="DW109" s="896"/>
      <c r="DX109" s="896"/>
      <c r="DY109" s="896"/>
      <c r="DZ109" s="929"/>
    </row>
    <row r="110" spans="1:131" s="226"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6808105</v>
      </c>
      <c r="AB110" s="889"/>
      <c r="AC110" s="889"/>
      <c r="AD110" s="889"/>
      <c r="AE110" s="890"/>
      <c r="AF110" s="891">
        <v>6451869</v>
      </c>
      <c r="AG110" s="889"/>
      <c r="AH110" s="889"/>
      <c r="AI110" s="889"/>
      <c r="AJ110" s="890"/>
      <c r="AK110" s="891">
        <v>6123109</v>
      </c>
      <c r="AL110" s="889"/>
      <c r="AM110" s="889"/>
      <c r="AN110" s="889"/>
      <c r="AO110" s="890"/>
      <c r="AP110" s="892">
        <v>8.9</v>
      </c>
      <c r="AQ110" s="893"/>
      <c r="AR110" s="893"/>
      <c r="AS110" s="893"/>
      <c r="AT110" s="894"/>
      <c r="AU110" s="930" t="s">
        <v>74</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48946928</v>
      </c>
      <c r="BR110" s="842"/>
      <c r="BS110" s="842"/>
      <c r="BT110" s="842"/>
      <c r="BU110" s="842"/>
      <c r="BV110" s="842">
        <v>43632160</v>
      </c>
      <c r="BW110" s="842"/>
      <c r="BX110" s="842"/>
      <c r="BY110" s="842"/>
      <c r="BZ110" s="842"/>
      <c r="CA110" s="842">
        <v>39165348</v>
      </c>
      <c r="CB110" s="842"/>
      <c r="CC110" s="842"/>
      <c r="CD110" s="842"/>
      <c r="CE110" s="842"/>
      <c r="CF110" s="866">
        <v>56.9</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2176887</v>
      </c>
      <c r="DH110" s="842"/>
      <c r="DI110" s="842"/>
      <c r="DJ110" s="842"/>
      <c r="DK110" s="842"/>
      <c r="DL110" s="842">
        <v>1908446</v>
      </c>
      <c r="DM110" s="842"/>
      <c r="DN110" s="842"/>
      <c r="DO110" s="842"/>
      <c r="DP110" s="842"/>
      <c r="DQ110" s="842">
        <v>10778600</v>
      </c>
      <c r="DR110" s="842"/>
      <c r="DS110" s="842"/>
      <c r="DT110" s="842"/>
      <c r="DU110" s="842"/>
      <c r="DV110" s="843">
        <v>15.7</v>
      </c>
      <c r="DW110" s="843"/>
      <c r="DX110" s="843"/>
      <c r="DY110" s="843"/>
      <c r="DZ110" s="844"/>
    </row>
    <row r="111" spans="1:131" s="226"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439</v>
      </c>
      <c r="AG111" s="919"/>
      <c r="AH111" s="919"/>
      <c r="AI111" s="919"/>
      <c r="AJ111" s="920"/>
      <c r="AK111" s="921" t="s">
        <v>128</v>
      </c>
      <c r="AL111" s="919"/>
      <c r="AM111" s="919"/>
      <c r="AN111" s="919"/>
      <c r="AO111" s="920"/>
      <c r="AP111" s="922" t="s">
        <v>128</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2237228</v>
      </c>
      <c r="BR111" s="817"/>
      <c r="BS111" s="817"/>
      <c r="BT111" s="817"/>
      <c r="BU111" s="817"/>
      <c r="BV111" s="817">
        <v>1953168</v>
      </c>
      <c r="BW111" s="817"/>
      <c r="BX111" s="817"/>
      <c r="BY111" s="817"/>
      <c r="BZ111" s="817"/>
      <c r="CA111" s="817">
        <v>10807824</v>
      </c>
      <c r="CB111" s="817"/>
      <c r="CC111" s="817"/>
      <c r="CD111" s="817"/>
      <c r="CE111" s="817"/>
      <c r="CF111" s="875">
        <v>15.7</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442</v>
      </c>
      <c r="DH111" s="817"/>
      <c r="DI111" s="817"/>
      <c r="DJ111" s="817"/>
      <c r="DK111" s="817"/>
      <c r="DL111" s="817" t="s">
        <v>443</v>
      </c>
      <c r="DM111" s="817"/>
      <c r="DN111" s="817"/>
      <c r="DO111" s="817"/>
      <c r="DP111" s="817"/>
      <c r="DQ111" s="817" t="s">
        <v>439</v>
      </c>
      <c r="DR111" s="817"/>
      <c r="DS111" s="817"/>
      <c r="DT111" s="817"/>
      <c r="DU111" s="817"/>
      <c r="DV111" s="794" t="s">
        <v>128</v>
      </c>
      <c r="DW111" s="794"/>
      <c r="DX111" s="794"/>
      <c r="DY111" s="794"/>
      <c r="DZ111" s="795"/>
    </row>
    <row r="112" spans="1:131" s="226"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443</v>
      </c>
      <c r="AG112" s="780"/>
      <c r="AH112" s="780"/>
      <c r="AI112" s="780"/>
      <c r="AJ112" s="781"/>
      <c r="AK112" s="782" t="s">
        <v>443</v>
      </c>
      <c r="AL112" s="780"/>
      <c r="AM112" s="780"/>
      <c r="AN112" s="780"/>
      <c r="AO112" s="781"/>
      <c r="AP112" s="824" t="s">
        <v>128</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51343683</v>
      </c>
      <c r="BR112" s="817"/>
      <c r="BS112" s="817"/>
      <c r="BT112" s="817"/>
      <c r="BU112" s="817"/>
      <c r="BV112" s="817">
        <v>48668604</v>
      </c>
      <c r="BW112" s="817"/>
      <c r="BX112" s="817"/>
      <c r="BY112" s="817"/>
      <c r="BZ112" s="817"/>
      <c r="CA112" s="817">
        <v>48669353</v>
      </c>
      <c r="CB112" s="817"/>
      <c r="CC112" s="817"/>
      <c r="CD112" s="817"/>
      <c r="CE112" s="817"/>
      <c r="CF112" s="875">
        <v>70.7</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128</v>
      </c>
      <c r="DH112" s="817"/>
      <c r="DI112" s="817"/>
      <c r="DJ112" s="817"/>
      <c r="DK112" s="817"/>
      <c r="DL112" s="817" t="s">
        <v>128</v>
      </c>
      <c r="DM112" s="817"/>
      <c r="DN112" s="817"/>
      <c r="DO112" s="817"/>
      <c r="DP112" s="817"/>
      <c r="DQ112" s="817" t="s">
        <v>128</v>
      </c>
      <c r="DR112" s="817"/>
      <c r="DS112" s="817"/>
      <c r="DT112" s="817"/>
      <c r="DU112" s="817"/>
      <c r="DV112" s="794" t="s">
        <v>128</v>
      </c>
      <c r="DW112" s="794"/>
      <c r="DX112" s="794"/>
      <c r="DY112" s="794"/>
      <c r="DZ112" s="795"/>
    </row>
    <row r="113" spans="1:130" s="226"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4465912</v>
      </c>
      <c r="AB113" s="919"/>
      <c r="AC113" s="919"/>
      <c r="AD113" s="919"/>
      <c r="AE113" s="920"/>
      <c r="AF113" s="921">
        <v>4281911</v>
      </c>
      <c r="AG113" s="919"/>
      <c r="AH113" s="919"/>
      <c r="AI113" s="919"/>
      <c r="AJ113" s="920"/>
      <c r="AK113" s="921">
        <v>4335274</v>
      </c>
      <c r="AL113" s="919"/>
      <c r="AM113" s="919"/>
      <c r="AN113" s="919"/>
      <c r="AO113" s="920"/>
      <c r="AP113" s="922">
        <v>6.3</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7730553</v>
      </c>
      <c r="BR113" s="817"/>
      <c r="BS113" s="817"/>
      <c r="BT113" s="817"/>
      <c r="BU113" s="817"/>
      <c r="BV113" s="817">
        <v>7756434</v>
      </c>
      <c r="BW113" s="817"/>
      <c r="BX113" s="817"/>
      <c r="BY113" s="817"/>
      <c r="BZ113" s="817"/>
      <c r="CA113" s="817">
        <v>7781232</v>
      </c>
      <c r="CB113" s="817"/>
      <c r="CC113" s="817"/>
      <c r="CD113" s="817"/>
      <c r="CE113" s="817"/>
      <c r="CF113" s="875">
        <v>11.3</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128</v>
      </c>
      <c r="DM113" s="780"/>
      <c r="DN113" s="780"/>
      <c r="DO113" s="780"/>
      <c r="DP113" s="781"/>
      <c r="DQ113" s="782" t="s">
        <v>128</v>
      </c>
      <c r="DR113" s="780"/>
      <c r="DS113" s="780"/>
      <c r="DT113" s="780"/>
      <c r="DU113" s="781"/>
      <c r="DV113" s="824" t="s">
        <v>442</v>
      </c>
      <c r="DW113" s="825"/>
      <c r="DX113" s="825"/>
      <c r="DY113" s="825"/>
      <c r="DZ113" s="826"/>
    </row>
    <row r="114" spans="1:130" s="226"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813320</v>
      </c>
      <c r="AB114" s="780"/>
      <c r="AC114" s="780"/>
      <c r="AD114" s="780"/>
      <c r="AE114" s="781"/>
      <c r="AF114" s="782">
        <v>823708</v>
      </c>
      <c r="AG114" s="780"/>
      <c r="AH114" s="780"/>
      <c r="AI114" s="780"/>
      <c r="AJ114" s="781"/>
      <c r="AK114" s="782">
        <v>820545</v>
      </c>
      <c r="AL114" s="780"/>
      <c r="AM114" s="780"/>
      <c r="AN114" s="780"/>
      <c r="AO114" s="781"/>
      <c r="AP114" s="824">
        <v>1.2</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13444905</v>
      </c>
      <c r="BR114" s="817"/>
      <c r="BS114" s="817"/>
      <c r="BT114" s="817"/>
      <c r="BU114" s="817"/>
      <c r="BV114" s="817">
        <v>13355191</v>
      </c>
      <c r="BW114" s="817"/>
      <c r="BX114" s="817"/>
      <c r="BY114" s="817"/>
      <c r="BZ114" s="817"/>
      <c r="CA114" s="817">
        <v>13407071</v>
      </c>
      <c r="CB114" s="817"/>
      <c r="CC114" s="817"/>
      <c r="CD114" s="817"/>
      <c r="CE114" s="817"/>
      <c r="CF114" s="875">
        <v>19.5</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128</v>
      </c>
      <c r="DH114" s="780"/>
      <c r="DI114" s="780"/>
      <c r="DJ114" s="780"/>
      <c r="DK114" s="781"/>
      <c r="DL114" s="782" t="s">
        <v>128</v>
      </c>
      <c r="DM114" s="780"/>
      <c r="DN114" s="780"/>
      <c r="DO114" s="780"/>
      <c r="DP114" s="781"/>
      <c r="DQ114" s="782" t="s">
        <v>128</v>
      </c>
      <c r="DR114" s="780"/>
      <c r="DS114" s="780"/>
      <c r="DT114" s="780"/>
      <c r="DU114" s="781"/>
      <c r="DV114" s="824" t="s">
        <v>128</v>
      </c>
      <c r="DW114" s="825"/>
      <c r="DX114" s="825"/>
      <c r="DY114" s="825"/>
      <c r="DZ114" s="826"/>
    </row>
    <row r="115" spans="1:130" s="226"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286761</v>
      </c>
      <c r="AB115" s="919"/>
      <c r="AC115" s="919"/>
      <c r="AD115" s="919"/>
      <c r="AE115" s="920"/>
      <c r="AF115" s="921">
        <v>284844</v>
      </c>
      <c r="AG115" s="919"/>
      <c r="AH115" s="919"/>
      <c r="AI115" s="919"/>
      <c r="AJ115" s="920"/>
      <c r="AK115" s="921">
        <v>2234498</v>
      </c>
      <c r="AL115" s="919"/>
      <c r="AM115" s="919"/>
      <c r="AN115" s="919"/>
      <c r="AO115" s="920"/>
      <c r="AP115" s="922">
        <v>3.2</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128</v>
      </c>
      <c r="BR115" s="817"/>
      <c r="BS115" s="817"/>
      <c r="BT115" s="817"/>
      <c r="BU115" s="817"/>
      <c r="BV115" s="817">
        <v>2319</v>
      </c>
      <c r="BW115" s="817"/>
      <c r="BX115" s="817"/>
      <c r="BY115" s="817"/>
      <c r="BZ115" s="817"/>
      <c r="CA115" s="817" t="s">
        <v>443</v>
      </c>
      <c r="CB115" s="817"/>
      <c r="CC115" s="817"/>
      <c r="CD115" s="817"/>
      <c r="CE115" s="817"/>
      <c r="CF115" s="875" t="s">
        <v>446</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128</v>
      </c>
      <c r="DH115" s="780"/>
      <c r="DI115" s="780"/>
      <c r="DJ115" s="780"/>
      <c r="DK115" s="781"/>
      <c r="DL115" s="782" t="s">
        <v>128</v>
      </c>
      <c r="DM115" s="780"/>
      <c r="DN115" s="780"/>
      <c r="DO115" s="780"/>
      <c r="DP115" s="781"/>
      <c r="DQ115" s="782" t="s">
        <v>128</v>
      </c>
      <c r="DR115" s="780"/>
      <c r="DS115" s="780"/>
      <c r="DT115" s="780"/>
      <c r="DU115" s="781"/>
      <c r="DV115" s="824" t="s">
        <v>128</v>
      </c>
      <c r="DW115" s="825"/>
      <c r="DX115" s="825"/>
      <c r="DY115" s="825"/>
      <c r="DZ115" s="826"/>
    </row>
    <row r="116" spans="1:130" s="226"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413</v>
      </c>
      <c r="AB116" s="780"/>
      <c r="AC116" s="780"/>
      <c r="AD116" s="780"/>
      <c r="AE116" s="781"/>
      <c r="AF116" s="782" t="s">
        <v>128</v>
      </c>
      <c r="AG116" s="780"/>
      <c r="AH116" s="780"/>
      <c r="AI116" s="780"/>
      <c r="AJ116" s="781"/>
      <c r="AK116" s="782" t="s">
        <v>128</v>
      </c>
      <c r="AL116" s="780"/>
      <c r="AM116" s="780"/>
      <c r="AN116" s="780"/>
      <c r="AO116" s="781"/>
      <c r="AP116" s="824" t="s">
        <v>128</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128</v>
      </c>
      <c r="BW116" s="817"/>
      <c r="BX116" s="817"/>
      <c r="BY116" s="817"/>
      <c r="BZ116" s="817"/>
      <c r="CA116" s="817" t="s">
        <v>128</v>
      </c>
      <c r="CB116" s="817"/>
      <c r="CC116" s="817"/>
      <c r="CD116" s="817"/>
      <c r="CE116" s="817"/>
      <c r="CF116" s="875" t="s">
        <v>128</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60341</v>
      </c>
      <c r="DH116" s="780"/>
      <c r="DI116" s="780"/>
      <c r="DJ116" s="780"/>
      <c r="DK116" s="781"/>
      <c r="DL116" s="782">
        <v>44722</v>
      </c>
      <c r="DM116" s="780"/>
      <c r="DN116" s="780"/>
      <c r="DO116" s="780"/>
      <c r="DP116" s="781"/>
      <c r="DQ116" s="782">
        <v>29224</v>
      </c>
      <c r="DR116" s="780"/>
      <c r="DS116" s="780"/>
      <c r="DT116" s="780"/>
      <c r="DU116" s="781"/>
      <c r="DV116" s="824">
        <v>0</v>
      </c>
      <c r="DW116" s="825"/>
      <c r="DX116" s="825"/>
      <c r="DY116" s="825"/>
      <c r="DZ116" s="826"/>
    </row>
    <row r="117" spans="1:130" s="226" customFormat="1" ht="26.25" customHeight="1" x14ac:dyDescent="0.2">
      <c r="A117" s="895" t="s">
        <v>185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12374098</v>
      </c>
      <c r="AB117" s="903"/>
      <c r="AC117" s="903"/>
      <c r="AD117" s="903"/>
      <c r="AE117" s="904"/>
      <c r="AF117" s="905">
        <v>11842332</v>
      </c>
      <c r="AG117" s="903"/>
      <c r="AH117" s="903"/>
      <c r="AI117" s="903"/>
      <c r="AJ117" s="904"/>
      <c r="AK117" s="905">
        <v>13513426</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128</v>
      </c>
      <c r="BR117" s="817"/>
      <c r="BS117" s="817"/>
      <c r="BT117" s="817"/>
      <c r="BU117" s="817"/>
      <c r="BV117" s="817" t="s">
        <v>128</v>
      </c>
      <c r="BW117" s="817"/>
      <c r="BX117" s="817"/>
      <c r="BY117" s="817"/>
      <c r="BZ117" s="817"/>
      <c r="CA117" s="817" t="s">
        <v>463</v>
      </c>
      <c r="CB117" s="817"/>
      <c r="CC117" s="817"/>
      <c r="CD117" s="817"/>
      <c r="CE117" s="817"/>
      <c r="CF117" s="875" t="s">
        <v>128</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128</v>
      </c>
      <c r="DH117" s="780"/>
      <c r="DI117" s="780"/>
      <c r="DJ117" s="780"/>
      <c r="DK117" s="781"/>
      <c r="DL117" s="782" t="s">
        <v>128</v>
      </c>
      <c r="DM117" s="780"/>
      <c r="DN117" s="780"/>
      <c r="DO117" s="780"/>
      <c r="DP117" s="781"/>
      <c r="DQ117" s="782" t="s">
        <v>128</v>
      </c>
      <c r="DR117" s="780"/>
      <c r="DS117" s="780"/>
      <c r="DT117" s="780"/>
      <c r="DU117" s="781"/>
      <c r="DV117" s="824" t="s">
        <v>128</v>
      </c>
      <c r="DW117" s="825"/>
      <c r="DX117" s="825"/>
      <c r="DY117" s="825"/>
      <c r="DZ117" s="826"/>
    </row>
    <row r="118" spans="1:130" s="226"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304</v>
      </c>
      <c r="AL118" s="896"/>
      <c r="AM118" s="896"/>
      <c r="AN118" s="896"/>
      <c r="AO118" s="897"/>
      <c r="AP118" s="899" t="s">
        <v>432</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128</v>
      </c>
      <c r="BR118" s="845"/>
      <c r="BS118" s="845"/>
      <c r="BT118" s="845"/>
      <c r="BU118" s="845"/>
      <c r="BV118" s="845" t="s">
        <v>128</v>
      </c>
      <c r="BW118" s="845"/>
      <c r="BX118" s="845"/>
      <c r="BY118" s="845"/>
      <c r="BZ118" s="845"/>
      <c r="CA118" s="845" t="s">
        <v>128</v>
      </c>
      <c r="CB118" s="845"/>
      <c r="CC118" s="845"/>
      <c r="CD118" s="845"/>
      <c r="CE118" s="845"/>
      <c r="CF118" s="875" t="s">
        <v>442</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128</v>
      </c>
      <c r="DH118" s="780"/>
      <c r="DI118" s="780"/>
      <c r="DJ118" s="780"/>
      <c r="DK118" s="781"/>
      <c r="DL118" s="782" t="s">
        <v>128</v>
      </c>
      <c r="DM118" s="780"/>
      <c r="DN118" s="780"/>
      <c r="DO118" s="780"/>
      <c r="DP118" s="781"/>
      <c r="DQ118" s="782" t="s">
        <v>463</v>
      </c>
      <c r="DR118" s="780"/>
      <c r="DS118" s="780"/>
      <c r="DT118" s="780"/>
      <c r="DU118" s="781"/>
      <c r="DV118" s="824" t="s">
        <v>128</v>
      </c>
      <c r="DW118" s="825"/>
      <c r="DX118" s="825"/>
      <c r="DY118" s="825"/>
      <c r="DZ118" s="826"/>
    </row>
    <row r="119" spans="1:130" s="226"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268873</v>
      </c>
      <c r="AB119" s="889"/>
      <c r="AC119" s="889"/>
      <c r="AD119" s="889"/>
      <c r="AE119" s="890"/>
      <c r="AF119" s="891">
        <v>269226</v>
      </c>
      <c r="AG119" s="889"/>
      <c r="AH119" s="889"/>
      <c r="AI119" s="889"/>
      <c r="AJ119" s="890"/>
      <c r="AK119" s="891">
        <v>2218999</v>
      </c>
      <c r="AL119" s="889"/>
      <c r="AM119" s="889"/>
      <c r="AN119" s="889"/>
      <c r="AO119" s="890"/>
      <c r="AP119" s="892">
        <v>3.2</v>
      </c>
      <c r="AQ119" s="893"/>
      <c r="AR119" s="893"/>
      <c r="AS119" s="893"/>
      <c r="AT119" s="894"/>
      <c r="AU119" s="934"/>
      <c r="AV119" s="935"/>
      <c r="AW119" s="935"/>
      <c r="AX119" s="935"/>
      <c r="AY119" s="935"/>
      <c r="AZ119" s="247" t="s">
        <v>185</v>
      </c>
      <c r="BA119" s="247"/>
      <c r="BB119" s="247"/>
      <c r="BC119" s="247"/>
      <c r="BD119" s="247"/>
      <c r="BE119" s="247"/>
      <c r="BF119" s="247"/>
      <c r="BG119" s="247"/>
      <c r="BH119" s="247"/>
      <c r="BI119" s="247"/>
      <c r="BJ119" s="247"/>
      <c r="BK119" s="247"/>
      <c r="BL119" s="247"/>
      <c r="BM119" s="247"/>
      <c r="BN119" s="247"/>
      <c r="BO119" s="877" t="s">
        <v>467</v>
      </c>
      <c r="BP119" s="878"/>
      <c r="BQ119" s="879">
        <v>123703297</v>
      </c>
      <c r="BR119" s="845"/>
      <c r="BS119" s="845"/>
      <c r="BT119" s="845"/>
      <c r="BU119" s="845"/>
      <c r="BV119" s="845">
        <v>115367876</v>
      </c>
      <c r="BW119" s="845"/>
      <c r="BX119" s="845"/>
      <c r="BY119" s="845"/>
      <c r="BZ119" s="845"/>
      <c r="CA119" s="845">
        <v>119830828</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128</v>
      </c>
      <c r="DH119" s="764"/>
      <c r="DI119" s="764"/>
      <c r="DJ119" s="764"/>
      <c r="DK119" s="765"/>
      <c r="DL119" s="766" t="s">
        <v>442</v>
      </c>
      <c r="DM119" s="764"/>
      <c r="DN119" s="764"/>
      <c r="DO119" s="764"/>
      <c r="DP119" s="765"/>
      <c r="DQ119" s="766" t="s">
        <v>128</v>
      </c>
      <c r="DR119" s="764"/>
      <c r="DS119" s="764"/>
      <c r="DT119" s="764"/>
      <c r="DU119" s="765"/>
      <c r="DV119" s="848" t="s">
        <v>128</v>
      </c>
      <c r="DW119" s="849"/>
      <c r="DX119" s="849"/>
      <c r="DY119" s="849"/>
      <c r="DZ119" s="850"/>
    </row>
    <row r="120" spans="1:130" s="226" customFormat="1" ht="26.25" customHeight="1" x14ac:dyDescent="0.2">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128</v>
      </c>
      <c r="AG120" s="780"/>
      <c r="AH120" s="780"/>
      <c r="AI120" s="780"/>
      <c r="AJ120" s="781"/>
      <c r="AK120" s="782" t="s">
        <v>442</v>
      </c>
      <c r="AL120" s="780"/>
      <c r="AM120" s="780"/>
      <c r="AN120" s="780"/>
      <c r="AO120" s="781"/>
      <c r="AP120" s="824" t="s">
        <v>442</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48142775</v>
      </c>
      <c r="BR120" s="842"/>
      <c r="BS120" s="842"/>
      <c r="BT120" s="842"/>
      <c r="BU120" s="842"/>
      <c r="BV120" s="842">
        <v>46962231</v>
      </c>
      <c r="BW120" s="842"/>
      <c r="BX120" s="842"/>
      <c r="BY120" s="842"/>
      <c r="BZ120" s="842"/>
      <c r="CA120" s="842">
        <v>47616763</v>
      </c>
      <c r="CB120" s="842"/>
      <c r="CC120" s="842"/>
      <c r="CD120" s="842"/>
      <c r="CE120" s="842"/>
      <c r="CF120" s="866">
        <v>69.2</v>
      </c>
      <c r="CG120" s="867"/>
      <c r="CH120" s="867"/>
      <c r="CI120" s="867"/>
      <c r="CJ120" s="867"/>
      <c r="CK120" s="868" t="s">
        <v>471</v>
      </c>
      <c r="CL120" s="852"/>
      <c r="CM120" s="852"/>
      <c r="CN120" s="852"/>
      <c r="CO120" s="853"/>
      <c r="CP120" s="872" t="s">
        <v>406</v>
      </c>
      <c r="CQ120" s="873"/>
      <c r="CR120" s="873"/>
      <c r="CS120" s="873"/>
      <c r="CT120" s="873"/>
      <c r="CU120" s="873"/>
      <c r="CV120" s="873"/>
      <c r="CW120" s="873"/>
      <c r="CX120" s="873"/>
      <c r="CY120" s="873"/>
      <c r="CZ120" s="873"/>
      <c r="DA120" s="873"/>
      <c r="DB120" s="873"/>
      <c r="DC120" s="873"/>
      <c r="DD120" s="873"/>
      <c r="DE120" s="873"/>
      <c r="DF120" s="874"/>
      <c r="DG120" s="861">
        <v>43635233</v>
      </c>
      <c r="DH120" s="842"/>
      <c r="DI120" s="842"/>
      <c r="DJ120" s="842"/>
      <c r="DK120" s="842"/>
      <c r="DL120" s="842">
        <v>40556250</v>
      </c>
      <c r="DM120" s="842"/>
      <c r="DN120" s="842"/>
      <c r="DO120" s="842"/>
      <c r="DP120" s="842"/>
      <c r="DQ120" s="842">
        <v>40886091</v>
      </c>
      <c r="DR120" s="842"/>
      <c r="DS120" s="842"/>
      <c r="DT120" s="842"/>
      <c r="DU120" s="842"/>
      <c r="DV120" s="843">
        <v>59.4</v>
      </c>
      <c r="DW120" s="843"/>
      <c r="DX120" s="843"/>
      <c r="DY120" s="843"/>
      <c r="DZ120" s="844"/>
    </row>
    <row r="121" spans="1:130" s="226"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128</v>
      </c>
      <c r="AB121" s="780"/>
      <c r="AC121" s="780"/>
      <c r="AD121" s="780"/>
      <c r="AE121" s="781"/>
      <c r="AF121" s="782" t="s">
        <v>442</v>
      </c>
      <c r="AG121" s="780"/>
      <c r="AH121" s="780"/>
      <c r="AI121" s="780"/>
      <c r="AJ121" s="781"/>
      <c r="AK121" s="782" t="s">
        <v>128</v>
      </c>
      <c r="AL121" s="780"/>
      <c r="AM121" s="780"/>
      <c r="AN121" s="780"/>
      <c r="AO121" s="781"/>
      <c r="AP121" s="824" t="s">
        <v>442</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14760160</v>
      </c>
      <c r="BR121" s="817"/>
      <c r="BS121" s="817"/>
      <c r="BT121" s="817"/>
      <c r="BU121" s="817"/>
      <c r="BV121" s="817">
        <v>14493756</v>
      </c>
      <c r="BW121" s="817"/>
      <c r="BX121" s="817"/>
      <c r="BY121" s="817"/>
      <c r="BZ121" s="817"/>
      <c r="CA121" s="817">
        <v>15846467</v>
      </c>
      <c r="CB121" s="817"/>
      <c r="CC121" s="817"/>
      <c r="CD121" s="817"/>
      <c r="CE121" s="817"/>
      <c r="CF121" s="875">
        <v>23</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v>5350017</v>
      </c>
      <c r="DH121" s="817"/>
      <c r="DI121" s="817"/>
      <c r="DJ121" s="817"/>
      <c r="DK121" s="817"/>
      <c r="DL121" s="817">
        <v>5981186</v>
      </c>
      <c r="DM121" s="817"/>
      <c r="DN121" s="817"/>
      <c r="DO121" s="817"/>
      <c r="DP121" s="817"/>
      <c r="DQ121" s="817">
        <v>5762966</v>
      </c>
      <c r="DR121" s="817"/>
      <c r="DS121" s="817"/>
      <c r="DT121" s="817"/>
      <c r="DU121" s="817"/>
      <c r="DV121" s="794">
        <v>8.4</v>
      </c>
      <c r="DW121" s="794"/>
      <c r="DX121" s="794"/>
      <c r="DY121" s="794"/>
      <c r="DZ121" s="795"/>
    </row>
    <row r="122" spans="1:130" s="226" customFormat="1" ht="26.25" customHeight="1" x14ac:dyDescent="0.2">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128</v>
      </c>
      <c r="AB122" s="780"/>
      <c r="AC122" s="780"/>
      <c r="AD122" s="780"/>
      <c r="AE122" s="781"/>
      <c r="AF122" s="782" t="s">
        <v>128</v>
      </c>
      <c r="AG122" s="780"/>
      <c r="AH122" s="780"/>
      <c r="AI122" s="780"/>
      <c r="AJ122" s="781"/>
      <c r="AK122" s="782" t="s">
        <v>128</v>
      </c>
      <c r="AL122" s="780"/>
      <c r="AM122" s="780"/>
      <c r="AN122" s="780"/>
      <c r="AO122" s="781"/>
      <c r="AP122" s="824" t="s">
        <v>128</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74325864</v>
      </c>
      <c r="BR122" s="845"/>
      <c r="BS122" s="845"/>
      <c r="BT122" s="845"/>
      <c r="BU122" s="845"/>
      <c r="BV122" s="845">
        <v>68559488</v>
      </c>
      <c r="BW122" s="845"/>
      <c r="BX122" s="845"/>
      <c r="BY122" s="845"/>
      <c r="BZ122" s="845"/>
      <c r="CA122" s="845">
        <v>63426666</v>
      </c>
      <c r="CB122" s="845"/>
      <c r="CC122" s="845"/>
      <c r="CD122" s="845"/>
      <c r="CE122" s="845"/>
      <c r="CF122" s="846">
        <v>92.1</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v>1428782</v>
      </c>
      <c r="DH122" s="817"/>
      <c r="DI122" s="817"/>
      <c r="DJ122" s="817"/>
      <c r="DK122" s="817"/>
      <c r="DL122" s="817">
        <v>1443048</v>
      </c>
      <c r="DM122" s="817"/>
      <c r="DN122" s="817"/>
      <c r="DO122" s="817"/>
      <c r="DP122" s="817"/>
      <c r="DQ122" s="817">
        <v>1325028</v>
      </c>
      <c r="DR122" s="817"/>
      <c r="DS122" s="817"/>
      <c r="DT122" s="817"/>
      <c r="DU122" s="817"/>
      <c r="DV122" s="794">
        <v>1.9</v>
      </c>
      <c r="DW122" s="794"/>
      <c r="DX122" s="794"/>
      <c r="DY122" s="794"/>
      <c r="DZ122" s="795"/>
    </row>
    <row r="123" spans="1:130" s="226" customFormat="1" ht="26.25" customHeight="1" x14ac:dyDescent="0.2">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17888</v>
      </c>
      <c r="AB123" s="780"/>
      <c r="AC123" s="780"/>
      <c r="AD123" s="780"/>
      <c r="AE123" s="781"/>
      <c r="AF123" s="782">
        <v>15618</v>
      </c>
      <c r="AG123" s="780"/>
      <c r="AH123" s="780"/>
      <c r="AI123" s="780"/>
      <c r="AJ123" s="781"/>
      <c r="AK123" s="782">
        <v>15499</v>
      </c>
      <c r="AL123" s="780"/>
      <c r="AM123" s="780"/>
      <c r="AN123" s="780"/>
      <c r="AO123" s="781"/>
      <c r="AP123" s="824">
        <v>0</v>
      </c>
      <c r="AQ123" s="825"/>
      <c r="AR123" s="825"/>
      <c r="AS123" s="825"/>
      <c r="AT123" s="826"/>
      <c r="AU123" s="886"/>
      <c r="AV123" s="887"/>
      <c r="AW123" s="887"/>
      <c r="AX123" s="887"/>
      <c r="AY123" s="887"/>
      <c r="AZ123" s="247" t="s">
        <v>185</v>
      </c>
      <c r="BA123" s="247"/>
      <c r="BB123" s="247"/>
      <c r="BC123" s="247"/>
      <c r="BD123" s="247"/>
      <c r="BE123" s="247"/>
      <c r="BF123" s="247"/>
      <c r="BG123" s="247"/>
      <c r="BH123" s="247"/>
      <c r="BI123" s="247"/>
      <c r="BJ123" s="247"/>
      <c r="BK123" s="247"/>
      <c r="BL123" s="247"/>
      <c r="BM123" s="247"/>
      <c r="BN123" s="247"/>
      <c r="BO123" s="877" t="s">
        <v>477</v>
      </c>
      <c r="BP123" s="878"/>
      <c r="BQ123" s="832">
        <v>137228799</v>
      </c>
      <c r="BR123" s="833"/>
      <c r="BS123" s="833"/>
      <c r="BT123" s="833"/>
      <c r="BU123" s="833"/>
      <c r="BV123" s="833">
        <v>130015475</v>
      </c>
      <c r="BW123" s="833"/>
      <c r="BX123" s="833"/>
      <c r="BY123" s="833"/>
      <c r="BZ123" s="833"/>
      <c r="CA123" s="833">
        <v>126889896</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v>551721</v>
      </c>
      <c r="DH123" s="780"/>
      <c r="DI123" s="780"/>
      <c r="DJ123" s="780"/>
      <c r="DK123" s="781"/>
      <c r="DL123" s="782">
        <v>606448</v>
      </c>
      <c r="DM123" s="780"/>
      <c r="DN123" s="780"/>
      <c r="DO123" s="780"/>
      <c r="DP123" s="781"/>
      <c r="DQ123" s="782">
        <v>603015</v>
      </c>
      <c r="DR123" s="780"/>
      <c r="DS123" s="780"/>
      <c r="DT123" s="780"/>
      <c r="DU123" s="781"/>
      <c r="DV123" s="824">
        <v>0.9</v>
      </c>
      <c r="DW123" s="825"/>
      <c r="DX123" s="825"/>
      <c r="DY123" s="825"/>
      <c r="DZ123" s="826"/>
    </row>
    <row r="124" spans="1:130" s="226"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128</v>
      </c>
      <c r="AG124" s="780"/>
      <c r="AH124" s="780"/>
      <c r="AI124" s="780"/>
      <c r="AJ124" s="781"/>
      <c r="AK124" s="782" t="s">
        <v>128</v>
      </c>
      <c r="AL124" s="780"/>
      <c r="AM124" s="780"/>
      <c r="AN124" s="780"/>
      <c r="AO124" s="781"/>
      <c r="AP124" s="824" t="s">
        <v>128</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128</v>
      </c>
      <c r="BR124" s="831"/>
      <c r="BS124" s="831"/>
      <c r="BT124" s="831"/>
      <c r="BU124" s="831"/>
      <c r="BV124" s="831" t="s">
        <v>128</v>
      </c>
      <c r="BW124" s="831"/>
      <c r="BX124" s="831"/>
      <c r="BY124" s="831"/>
      <c r="BZ124" s="831"/>
      <c r="CA124" s="831" t="s">
        <v>128</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v>377930</v>
      </c>
      <c r="DH124" s="764"/>
      <c r="DI124" s="764"/>
      <c r="DJ124" s="764"/>
      <c r="DK124" s="765"/>
      <c r="DL124" s="766">
        <v>81672</v>
      </c>
      <c r="DM124" s="764"/>
      <c r="DN124" s="764"/>
      <c r="DO124" s="764"/>
      <c r="DP124" s="765"/>
      <c r="DQ124" s="766">
        <v>92253</v>
      </c>
      <c r="DR124" s="764"/>
      <c r="DS124" s="764"/>
      <c r="DT124" s="764"/>
      <c r="DU124" s="765"/>
      <c r="DV124" s="848">
        <v>0.1</v>
      </c>
      <c r="DW124" s="849"/>
      <c r="DX124" s="849"/>
      <c r="DY124" s="849"/>
      <c r="DZ124" s="850"/>
    </row>
    <row r="125" spans="1:130" s="226"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128</v>
      </c>
      <c r="AB125" s="780"/>
      <c r="AC125" s="780"/>
      <c r="AD125" s="780"/>
      <c r="AE125" s="781"/>
      <c r="AF125" s="782" t="s">
        <v>128</v>
      </c>
      <c r="AG125" s="780"/>
      <c r="AH125" s="780"/>
      <c r="AI125" s="780"/>
      <c r="AJ125" s="781"/>
      <c r="AK125" s="782" t="s">
        <v>128</v>
      </c>
      <c r="AL125" s="780"/>
      <c r="AM125" s="780"/>
      <c r="AN125" s="780"/>
      <c r="AO125" s="781"/>
      <c r="AP125" s="824" t="s">
        <v>128</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128</v>
      </c>
      <c r="DH125" s="842"/>
      <c r="DI125" s="842"/>
      <c r="DJ125" s="842"/>
      <c r="DK125" s="842"/>
      <c r="DL125" s="842" t="s">
        <v>128</v>
      </c>
      <c r="DM125" s="842"/>
      <c r="DN125" s="842"/>
      <c r="DO125" s="842"/>
      <c r="DP125" s="842"/>
      <c r="DQ125" s="842" t="s">
        <v>128</v>
      </c>
      <c r="DR125" s="842"/>
      <c r="DS125" s="842"/>
      <c r="DT125" s="842"/>
      <c r="DU125" s="842"/>
      <c r="DV125" s="843" t="s">
        <v>128</v>
      </c>
      <c r="DW125" s="843"/>
      <c r="DX125" s="843"/>
      <c r="DY125" s="843"/>
      <c r="DZ125" s="844"/>
    </row>
    <row r="126" spans="1:130" s="226"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128</v>
      </c>
      <c r="AB126" s="780"/>
      <c r="AC126" s="780"/>
      <c r="AD126" s="780"/>
      <c r="AE126" s="781"/>
      <c r="AF126" s="782" t="s">
        <v>128</v>
      </c>
      <c r="AG126" s="780"/>
      <c r="AH126" s="780"/>
      <c r="AI126" s="780"/>
      <c r="AJ126" s="781"/>
      <c r="AK126" s="782" t="s">
        <v>128</v>
      </c>
      <c r="AL126" s="780"/>
      <c r="AM126" s="780"/>
      <c r="AN126" s="780"/>
      <c r="AO126" s="781"/>
      <c r="AP126" s="824" t="s">
        <v>128</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128</v>
      </c>
      <c r="DH126" s="817"/>
      <c r="DI126" s="817"/>
      <c r="DJ126" s="817"/>
      <c r="DK126" s="817"/>
      <c r="DL126" s="817" t="s">
        <v>128</v>
      </c>
      <c r="DM126" s="817"/>
      <c r="DN126" s="817"/>
      <c r="DO126" s="817"/>
      <c r="DP126" s="817"/>
      <c r="DQ126" s="817" t="s">
        <v>128</v>
      </c>
      <c r="DR126" s="817"/>
      <c r="DS126" s="817"/>
      <c r="DT126" s="817"/>
      <c r="DU126" s="817"/>
      <c r="DV126" s="794" t="s">
        <v>128</v>
      </c>
      <c r="DW126" s="794"/>
      <c r="DX126" s="794"/>
      <c r="DY126" s="794"/>
      <c r="DZ126" s="795"/>
    </row>
    <row r="127" spans="1:130" s="226" customFormat="1" ht="26.25" customHeight="1" x14ac:dyDescent="0.2">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128</v>
      </c>
      <c r="AB127" s="780"/>
      <c r="AC127" s="780"/>
      <c r="AD127" s="780"/>
      <c r="AE127" s="781"/>
      <c r="AF127" s="782" t="s">
        <v>128</v>
      </c>
      <c r="AG127" s="780"/>
      <c r="AH127" s="780"/>
      <c r="AI127" s="780"/>
      <c r="AJ127" s="781"/>
      <c r="AK127" s="782" t="s">
        <v>128</v>
      </c>
      <c r="AL127" s="780"/>
      <c r="AM127" s="780"/>
      <c r="AN127" s="780"/>
      <c r="AO127" s="781"/>
      <c r="AP127" s="824" t="s">
        <v>128</v>
      </c>
      <c r="AQ127" s="825"/>
      <c r="AR127" s="825"/>
      <c r="AS127" s="825"/>
      <c r="AT127" s="826"/>
      <c r="AU127" s="228"/>
      <c r="AV127" s="228"/>
      <c r="AW127" s="228"/>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128</v>
      </c>
      <c r="DH127" s="817"/>
      <c r="DI127" s="817"/>
      <c r="DJ127" s="817"/>
      <c r="DK127" s="817"/>
      <c r="DL127" s="817" t="s">
        <v>128</v>
      </c>
      <c r="DM127" s="817"/>
      <c r="DN127" s="817"/>
      <c r="DO127" s="817"/>
      <c r="DP127" s="817"/>
      <c r="DQ127" s="817" t="s">
        <v>128</v>
      </c>
      <c r="DR127" s="817"/>
      <c r="DS127" s="817"/>
      <c r="DT127" s="817"/>
      <c r="DU127" s="817"/>
      <c r="DV127" s="794" t="s">
        <v>128</v>
      </c>
      <c r="DW127" s="794"/>
      <c r="DX127" s="794"/>
      <c r="DY127" s="794"/>
      <c r="DZ127" s="795"/>
    </row>
    <row r="128" spans="1:130" s="226" customFormat="1" ht="26.25" customHeight="1" thickBot="1" x14ac:dyDescent="0.25">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2184392</v>
      </c>
      <c r="AB128" s="801"/>
      <c r="AC128" s="801"/>
      <c r="AD128" s="801"/>
      <c r="AE128" s="802"/>
      <c r="AF128" s="803">
        <v>2123470</v>
      </c>
      <c r="AG128" s="801"/>
      <c r="AH128" s="801"/>
      <c r="AI128" s="801"/>
      <c r="AJ128" s="802"/>
      <c r="AK128" s="803">
        <v>2424538</v>
      </c>
      <c r="AL128" s="801"/>
      <c r="AM128" s="801"/>
      <c r="AN128" s="801"/>
      <c r="AO128" s="802"/>
      <c r="AP128" s="804"/>
      <c r="AQ128" s="805"/>
      <c r="AR128" s="805"/>
      <c r="AS128" s="805"/>
      <c r="AT128" s="806"/>
      <c r="AU128" s="228"/>
      <c r="AV128" s="228"/>
      <c r="AW128" s="228"/>
      <c r="AX128" s="807" t="s">
        <v>492</v>
      </c>
      <c r="AY128" s="808"/>
      <c r="AZ128" s="808"/>
      <c r="BA128" s="808"/>
      <c r="BB128" s="808"/>
      <c r="BC128" s="808"/>
      <c r="BD128" s="808"/>
      <c r="BE128" s="809"/>
      <c r="BF128" s="786" t="s">
        <v>128</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128</v>
      </c>
      <c r="DH128" s="791"/>
      <c r="DI128" s="791"/>
      <c r="DJ128" s="791"/>
      <c r="DK128" s="791"/>
      <c r="DL128" s="791">
        <v>2319</v>
      </c>
      <c r="DM128" s="791"/>
      <c r="DN128" s="791"/>
      <c r="DO128" s="791"/>
      <c r="DP128" s="791"/>
      <c r="DQ128" s="791" t="s">
        <v>128</v>
      </c>
      <c r="DR128" s="791"/>
      <c r="DS128" s="791"/>
      <c r="DT128" s="791"/>
      <c r="DU128" s="791"/>
      <c r="DV128" s="792" t="s">
        <v>128</v>
      </c>
      <c r="DW128" s="792"/>
      <c r="DX128" s="792"/>
      <c r="DY128" s="792"/>
      <c r="DZ128" s="793"/>
    </row>
    <row r="129" spans="1:131" s="226"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80608655</v>
      </c>
      <c r="AB129" s="780"/>
      <c r="AC129" s="780"/>
      <c r="AD129" s="780"/>
      <c r="AE129" s="781"/>
      <c r="AF129" s="782">
        <v>77203866</v>
      </c>
      <c r="AG129" s="780"/>
      <c r="AH129" s="780"/>
      <c r="AI129" s="780"/>
      <c r="AJ129" s="781"/>
      <c r="AK129" s="782">
        <v>76681662</v>
      </c>
      <c r="AL129" s="780"/>
      <c r="AM129" s="780"/>
      <c r="AN129" s="780"/>
      <c r="AO129" s="781"/>
      <c r="AP129" s="783"/>
      <c r="AQ129" s="784"/>
      <c r="AR129" s="784"/>
      <c r="AS129" s="784"/>
      <c r="AT129" s="785"/>
      <c r="AU129" s="229"/>
      <c r="AV129" s="229"/>
      <c r="AW129" s="229"/>
      <c r="AX129" s="751" t="s">
        <v>495</v>
      </c>
      <c r="AY129" s="752"/>
      <c r="AZ129" s="752"/>
      <c r="BA129" s="752"/>
      <c r="BB129" s="752"/>
      <c r="BC129" s="752"/>
      <c r="BD129" s="752"/>
      <c r="BE129" s="753"/>
      <c r="BF129" s="770" t="s">
        <v>128</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8831480</v>
      </c>
      <c r="AB130" s="780"/>
      <c r="AC130" s="780"/>
      <c r="AD130" s="780"/>
      <c r="AE130" s="781"/>
      <c r="AF130" s="782">
        <v>8369455</v>
      </c>
      <c r="AG130" s="780"/>
      <c r="AH130" s="780"/>
      <c r="AI130" s="780"/>
      <c r="AJ130" s="781"/>
      <c r="AK130" s="782">
        <v>7850042</v>
      </c>
      <c r="AL130" s="780"/>
      <c r="AM130" s="780"/>
      <c r="AN130" s="780"/>
      <c r="AO130" s="781"/>
      <c r="AP130" s="783"/>
      <c r="AQ130" s="784"/>
      <c r="AR130" s="784"/>
      <c r="AS130" s="784"/>
      <c r="AT130" s="785"/>
      <c r="AU130" s="229"/>
      <c r="AV130" s="229"/>
      <c r="AW130" s="229"/>
      <c r="AX130" s="751" t="s">
        <v>498</v>
      </c>
      <c r="AY130" s="752"/>
      <c r="AZ130" s="752"/>
      <c r="BA130" s="752"/>
      <c r="BB130" s="752"/>
      <c r="BC130" s="752"/>
      <c r="BD130" s="752"/>
      <c r="BE130" s="753"/>
      <c r="BF130" s="754">
        <v>2.8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71777175</v>
      </c>
      <c r="AB131" s="764"/>
      <c r="AC131" s="764"/>
      <c r="AD131" s="764"/>
      <c r="AE131" s="765"/>
      <c r="AF131" s="766">
        <v>68834411</v>
      </c>
      <c r="AG131" s="764"/>
      <c r="AH131" s="764"/>
      <c r="AI131" s="764"/>
      <c r="AJ131" s="765"/>
      <c r="AK131" s="766">
        <v>68831620</v>
      </c>
      <c r="AL131" s="764"/>
      <c r="AM131" s="764"/>
      <c r="AN131" s="764"/>
      <c r="AO131" s="765"/>
      <c r="AP131" s="767"/>
      <c r="AQ131" s="768"/>
      <c r="AR131" s="768"/>
      <c r="AS131" s="768"/>
      <c r="AT131" s="769"/>
      <c r="AU131" s="229"/>
      <c r="AV131" s="229"/>
      <c r="AW131" s="229"/>
      <c r="AX131" s="729" t="s">
        <v>500</v>
      </c>
      <c r="AY131" s="730"/>
      <c r="AZ131" s="730"/>
      <c r="BA131" s="730"/>
      <c r="BB131" s="730"/>
      <c r="BC131" s="730"/>
      <c r="BD131" s="730"/>
      <c r="BE131" s="731"/>
      <c r="BF131" s="732" t="s">
        <v>128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1.892281216</v>
      </c>
      <c r="AB132" s="745"/>
      <c r="AC132" s="745"/>
      <c r="AD132" s="745"/>
      <c r="AE132" s="746"/>
      <c r="AF132" s="747">
        <v>1.9603668869999999</v>
      </c>
      <c r="AG132" s="745"/>
      <c r="AH132" s="745"/>
      <c r="AI132" s="745"/>
      <c r="AJ132" s="746"/>
      <c r="AK132" s="747">
        <v>4.7054624020000002</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2.5</v>
      </c>
      <c r="AB133" s="724"/>
      <c r="AC133" s="724"/>
      <c r="AD133" s="724"/>
      <c r="AE133" s="725"/>
      <c r="AF133" s="723">
        <v>1.9</v>
      </c>
      <c r="AG133" s="724"/>
      <c r="AH133" s="724"/>
      <c r="AI133" s="724"/>
      <c r="AJ133" s="725"/>
      <c r="AK133" s="723">
        <v>2.8</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5HfuA8BwPoh5jXVGjAMJg8N8bjN5BJ2kbrc88sG25w3L9hvjfKEyelbh/0nknRt9kWZ/F6AVfv0cjnUfXkUbw==" saltValue="pbhAB0chMap20QELr1bTi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SBmJjjiTWRK2DCNyCvOA3vpAY1kRpHCc6qcfOWgoTqg40I3QwBQun8ssEvcXFDOWwXiyTNPv48Y0YnAr9+KC/Q==" saltValue="50iqRurwwOzO0blvL8KB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W35z8o6jVshm2n3tCF8ot2WzwlkT+WeJQZHx3I1DvpnHoaEVYwS9kxj1wMx3NvV98ruQbX/JYjmM6ez1MZPvA==" saltValue="DKXbaeB0c6W6m3pplcyu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507</v>
      </c>
      <c r="AP7" s="268"/>
      <c r="AQ7" s="269" t="s">
        <v>508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509</v>
      </c>
      <c r="AQ8" s="275" t="s">
        <v>510</v>
      </c>
      <c r="AR8" s="276" t="s">
        <v>511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512</v>
      </c>
      <c r="AL9" s="1131"/>
      <c r="AM9" s="1131"/>
      <c r="AN9" s="1132"/>
      <c r="AO9" s="277">
        <v>21179845</v>
      </c>
      <c r="AP9" s="277">
        <v>68384</v>
      </c>
      <c r="AQ9" s="278">
        <v>63654</v>
      </c>
      <c r="AR9" s="279">
        <v>7.4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513</v>
      </c>
      <c r="AL10" s="1131"/>
      <c r="AM10" s="1131"/>
      <c r="AN10" s="1132"/>
      <c r="AO10" s="280">
        <v>273139</v>
      </c>
      <c r="AP10" s="280">
        <v>882</v>
      </c>
      <c r="AQ10" s="281">
        <v>2232</v>
      </c>
      <c r="AR10" s="282">
        <v>-60.5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514</v>
      </c>
      <c r="AL11" s="1131"/>
      <c r="AM11" s="1131"/>
      <c r="AN11" s="1132"/>
      <c r="AO11" s="280">
        <v>719947</v>
      </c>
      <c r="AP11" s="280">
        <v>2325</v>
      </c>
      <c r="AQ11" s="281">
        <v>1758</v>
      </c>
      <c r="AR11" s="282">
        <v>32.299999999999997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515</v>
      </c>
      <c r="AL12" s="1131"/>
      <c r="AM12" s="1131"/>
      <c r="AN12" s="1132"/>
      <c r="AO12" s="280" t="s">
        <v>516</v>
      </c>
      <c r="AP12" s="280" t="s">
        <v>516</v>
      </c>
      <c r="AQ12" s="281">
        <v>37</v>
      </c>
      <c r="AR12" s="282" t="s">
        <v>516</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517</v>
      </c>
      <c r="AL13" s="1131"/>
      <c r="AM13" s="1131"/>
      <c r="AN13" s="1132"/>
      <c r="AO13" s="280">
        <v>475300</v>
      </c>
      <c r="AP13" s="280">
        <v>1535</v>
      </c>
      <c r="AQ13" s="281">
        <v>1692</v>
      </c>
      <c r="AR13" s="282">
        <v>-9.3000000000000007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518</v>
      </c>
      <c r="AL14" s="1131"/>
      <c r="AM14" s="1131"/>
      <c r="AN14" s="1132"/>
      <c r="AO14" s="280">
        <v>596883</v>
      </c>
      <c r="AP14" s="280">
        <v>1927</v>
      </c>
      <c r="AQ14" s="281">
        <v>1307</v>
      </c>
      <c r="AR14" s="282">
        <v>47.4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519</v>
      </c>
      <c r="AL15" s="1134"/>
      <c r="AM15" s="1134"/>
      <c r="AN15" s="1135"/>
      <c r="AO15" s="280">
        <v>-1059174</v>
      </c>
      <c r="AP15" s="280">
        <v>-3420</v>
      </c>
      <c r="AQ15" s="281">
        <v>-3631</v>
      </c>
      <c r="AR15" s="282">
        <v>-5.8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185</v>
      </c>
      <c r="AL16" s="1134"/>
      <c r="AM16" s="1134"/>
      <c r="AN16" s="1135"/>
      <c r="AO16" s="280">
        <v>22185940</v>
      </c>
      <c r="AP16" s="280">
        <v>71632</v>
      </c>
      <c r="AQ16" s="281">
        <v>67049</v>
      </c>
      <c r="AR16" s="282">
        <v>6.8</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524</v>
      </c>
      <c r="AL21" s="1137"/>
      <c r="AM21" s="1137"/>
      <c r="AN21" s="1138"/>
      <c r="AO21" s="293">
        <v>6.46</v>
      </c>
      <c r="AP21" s="294">
        <v>6.44</v>
      </c>
      <c r="AQ21" s="295">
        <v>0.02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525</v>
      </c>
      <c r="AL22" s="1137"/>
      <c r="AM22" s="1137"/>
      <c r="AN22" s="1138"/>
      <c r="AO22" s="298">
        <v>102.1</v>
      </c>
      <c r="AP22" s="299">
        <v>99.5</v>
      </c>
      <c r="AQ22" s="300">
        <v>2.6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ht="13.2" x14ac:dyDescent="0.2">
      <c r="A27" s="305"/>
      <c r="AO27" s="258"/>
      <c r="AP27" s="258"/>
      <c r="AQ27" s="258"/>
      <c r="AR27" s="258"/>
      <c r="AS27" s="258"/>
      <c r="AT27" s="258"/>
    </row>
    <row r="28" spans="1:46" ht="16.2" x14ac:dyDescent="0.2">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507</v>
      </c>
      <c r="AP30" s="268"/>
      <c r="AQ30" s="269" t="s">
        <v>508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509</v>
      </c>
      <c r="AQ31" s="275" t="s">
        <v>510</v>
      </c>
      <c r="AR31" s="276" t="s">
        <v>511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529</v>
      </c>
      <c r="AL32" s="1121"/>
      <c r="AM32" s="1121"/>
      <c r="AN32" s="1122"/>
      <c r="AO32" s="308">
        <v>6123109</v>
      </c>
      <c r="AP32" s="308">
        <v>19770</v>
      </c>
      <c r="AQ32" s="309">
        <v>30950</v>
      </c>
      <c r="AR32" s="310">
        <v>-36.1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530</v>
      </c>
      <c r="AL33" s="1121"/>
      <c r="AM33" s="1121"/>
      <c r="AN33" s="1122"/>
      <c r="AO33" s="308" t="s">
        <v>516</v>
      </c>
      <c r="AP33" s="308" t="s">
        <v>516</v>
      </c>
      <c r="AQ33" s="309" t="s">
        <v>516</v>
      </c>
      <c r="AR33" s="310" t="s">
        <v>516</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531</v>
      </c>
      <c r="AL34" s="1121"/>
      <c r="AM34" s="1121"/>
      <c r="AN34" s="1122"/>
      <c r="AO34" s="308" t="s">
        <v>516</v>
      </c>
      <c r="AP34" s="308" t="s">
        <v>516</v>
      </c>
      <c r="AQ34" s="309">
        <v>22</v>
      </c>
      <c r="AR34" s="310" t="s">
        <v>516</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532</v>
      </c>
      <c r="AL35" s="1121"/>
      <c r="AM35" s="1121"/>
      <c r="AN35" s="1122"/>
      <c r="AO35" s="308">
        <v>4335274</v>
      </c>
      <c r="AP35" s="308">
        <v>13997</v>
      </c>
      <c r="AQ35" s="309">
        <v>7929</v>
      </c>
      <c r="AR35" s="310">
        <v>76.5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533</v>
      </c>
      <c r="AL36" s="1121"/>
      <c r="AM36" s="1121"/>
      <c r="AN36" s="1122"/>
      <c r="AO36" s="308">
        <v>820545</v>
      </c>
      <c r="AP36" s="308">
        <v>2649</v>
      </c>
      <c r="AQ36" s="309">
        <v>497</v>
      </c>
      <c r="AR36" s="310">
        <v>433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534</v>
      </c>
      <c r="AL37" s="1121"/>
      <c r="AM37" s="1121"/>
      <c r="AN37" s="1122"/>
      <c r="AO37" s="308">
        <v>2234498</v>
      </c>
      <c r="AP37" s="308">
        <v>7215</v>
      </c>
      <c r="AQ37" s="309">
        <v>1271</v>
      </c>
      <c r="AR37" s="310">
        <v>467.7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535</v>
      </c>
      <c r="AL38" s="1124"/>
      <c r="AM38" s="1124"/>
      <c r="AN38" s="1125"/>
      <c r="AO38" s="311" t="s">
        <v>516</v>
      </c>
      <c r="AP38" s="311" t="s">
        <v>516</v>
      </c>
      <c r="AQ38" s="312">
        <v>1</v>
      </c>
      <c r="AR38" s="300" t="s">
        <v>516</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536</v>
      </c>
      <c r="AL39" s="1124"/>
      <c r="AM39" s="1124"/>
      <c r="AN39" s="1125"/>
      <c r="AO39" s="308">
        <v>-2424538</v>
      </c>
      <c r="AP39" s="308">
        <v>-7828</v>
      </c>
      <c r="AQ39" s="309">
        <v>-7248</v>
      </c>
      <c r="AR39" s="310">
        <v>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537</v>
      </c>
      <c r="AL40" s="1121"/>
      <c r="AM40" s="1121"/>
      <c r="AN40" s="1122"/>
      <c r="AO40" s="308">
        <v>-7850042</v>
      </c>
      <c r="AP40" s="308">
        <v>-25346</v>
      </c>
      <c r="AQ40" s="309">
        <v>-24279</v>
      </c>
      <c r="AR40" s="310">
        <v>4.4000000000000004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297</v>
      </c>
      <c r="AL41" s="1127"/>
      <c r="AM41" s="1127"/>
      <c r="AN41" s="1128"/>
      <c r="AO41" s="308">
        <v>3238846</v>
      </c>
      <c r="AP41" s="308">
        <v>10457</v>
      </c>
      <c r="AQ41" s="309">
        <v>9144</v>
      </c>
      <c r="AR41" s="310">
        <v>14.4</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507</v>
      </c>
      <c r="AN49" s="1115" t="s">
        <v>541</v>
      </c>
      <c r="AO49" s="1116"/>
      <c r="AP49" s="1116"/>
      <c r="AQ49" s="1116"/>
      <c r="AR49" s="111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542</v>
      </c>
      <c r="AO50" s="325" t="s">
        <v>543</v>
      </c>
      <c r="AP50" s="326" t="s">
        <v>544</v>
      </c>
      <c r="AQ50" s="327" t="s">
        <v>545</v>
      </c>
      <c r="AR50" s="328" t="s">
        <v>546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17681214</v>
      </c>
      <c r="AN51" s="330">
        <v>56640</v>
      </c>
      <c r="AO51" s="331">
        <v>27.3</v>
      </c>
      <c r="AP51" s="332">
        <v>45022</v>
      </c>
      <c r="AQ51" s="333">
        <v>-0.9</v>
      </c>
      <c r="AR51" s="334">
        <v>28.2</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9467704</v>
      </c>
      <c r="AN52" s="338">
        <v>30329</v>
      </c>
      <c r="AO52" s="339">
        <v>34.9</v>
      </c>
      <c r="AP52" s="340">
        <v>25247</v>
      </c>
      <c r="AQ52" s="341">
        <v>3</v>
      </c>
      <c r="AR52" s="342">
        <v>31.9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22630350</v>
      </c>
      <c r="AN53" s="330">
        <v>72638</v>
      </c>
      <c r="AO53" s="331">
        <v>28.2</v>
      </c>
      <c r="AP53" s="332">
        <v>46035</v>
      </c>
      <c r="AQ53" s="333">
        <v>2.2999999999999998</v>
      </c>
      <c r="AR53" s="334">
        <v>25.9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12178384</v>
      </c>
      <c r="AN54" s="338">
        <v>39090</v>
      </c>
      <c r="AO54" s="339">
        <v>28.9</v>
      </c>
      <c r="AP54" s="340">
        <v>25158</v>
      </c>
      <c r="AQ54" s="341">
        <v>-0.4</v>
      </c>
      <c r="AR54" s="342">
        <v>29.3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17006079</v>
      </c>
      <c r="AN55" s="330">
        <v>54621</v>
      </c>
      <c r="AO55" s="331">
        <v>-24.8</v>
      </c>
      <c r="AP55" s="332">
        <v>43261</v>
      </c>
      <c r="AQ55" s="333">
        <v>-6</v>
      </c>
      <c r="AR55" s="334">
        <v>-18.8</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11143248</v>
      </c>
      <c r="AN56" s="338">
        <v>35790</v>
      </c>
      <c r="AO56" s="339">
        <v>-8.4</v>
      </c>
      <c r="AP56" s="340">
        <v>24721</v>
      </c>
      <c r="AQ56" s="341">
        <v>-1.7</v>
      </c>
      <c r="AR56" s="342">
        <v>-6.7</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15313513</v>
      </c>
      <c r="AN57" s="330">
        <v>49426</v>
      </c>
      <c r="AO57" s="331">
        <v>-9.5</v>
      </c>
      <c r="AP57" s="332">
        <v>40626</v>
      </c>
      <c r="AQ57" s="333">
        <v>-6.1</v>
      </c>
      <c r="AR57" s="334">
        <v>-3.4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9845809</v>
      </c>
      <c r="AN58" s="338">
        <v>31779</v>
      </c>
      <c r="AO58" s="339">
        <v>-11.2</v>
      </c>
      <c r="AP58" s="340">
        <v>24279</v>
      </c>
      <c r="AQ58" s="341">
        <v>-1.8</v>
      </c>
      <c r="AR58" s="342">
        <v>-9.4</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20127443</v>
      </c>
      <c r="AN59" s="330">
        <v>64986</v>
      </c>
      <c r="AO59" s="331">
        <v>31.5</v>
      </c>
      <c r="AP59" s="332">
        <v>46133</v>
      </c>
      <c r="AQ59" s="333">
        <v>13.6</v>
      </c>
      <c r="AR59" s="334">
        <v>17.899999999999999</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10602633</v>
      </c>
      <c r="AN60" s="338">
        <v>34233</v>
      </c>
      <c r="AO60" s="339">
        <v>7.7</v>
      </c>
      <c r="AP60" s="340">
        <v>27280</v>
      </c>
      <c r="AQ60" s="341">
        <v>12.4</v>
      </c>
      <c r="AR60" s="342">
        <v>-4.7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18551720</v>
      </c>
      <c r="AN61" s="345">
        <v>59662</v>
      </c>
      <c r="AO61" s="346">
        <v>10.5</v>
      </c>
      <c r="AP61" s="347">
        <v>44215</v>
      </c>
      <c r="AQ61" s="348">
        <v>0.6</v>
      </c>
      <c r="AR61" s="334">
        <v>9.9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10647556</v>
      </c>
      <c r="AN62" s="338">
        <v>34244</v>
      </c>
      <c r="AO62" s="339">
        <v>10.4</v>
      </c>
      <c r="AP62" s="340">
        <v>25337</v>
      </c>
      <c r="AQ62" s="341">
        <v>2.2999999999999998</v>
      </c>
      <c r="AR62" s="342">
        <v>8.1</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MiFf1Wghy/XdV7uqyGoyYdPa40SkinHh5HiPgRntnLvMSVqGlEgDOzeplAGDypqDOK/ZaFJOuK+n0o313Lz12A==" saltValue="rafEau1CQXABzZBXM/q8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555</v>
      </c>
    </row>
    <row r="121" spans="125:125" ht="13.5" hidden="1" customHeight="1" x14ac:dyDescent="0.2">
      <c r="DU121" s="255"/>
    </row>
  </sheetData>
  <sheetProtection algorithmName="SHA-512" hashValue="cNbpUie+R8Y6/cbR3Dr0aIDzVAMe5BjUvTdVKYTtUYK8uar79Vq7ejFtLzgvvIA6tyXi+VsTXrAw2QcxxHD2yg==" saltValue="3eHsybeCr8zv3fEsn2l3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556</v>
      </c>
    </row>
  </sheetData>
  <sheetProtection algorithmName="SHA-512" hashValue="LlHQPbLB16iSowykKduKh4IVn00EQmDgyvze5hUeWhS2YN4eoMewkVEj8Se93x9VlLdHppaVMFj/dvtSD3ubjg==" saltValue="yLuTmql33CkKiiq66h76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16.23</v>
      </c>
      <c r="G47" s="12">
        <v>14.51</v>
      </c>
      <c r="H47" s="12">
        <v>18.45</v>
      </c>
      <c r="I47" s="12">
        <v>17.989999999999998</v>
      </c>
      <c r="J47" s="13">
        <v>18.57</v>
      </c>
    </row>
    <row r="48" spans="2:10" ht="57.75" customHeight="1" x14ac:dyDescent="0.2">
      <c r="B48" s="14"/>
      <c r="C48" s="1141" t="s">
        <v>4</v>
      </c>
      <c r="D48" s="1141"/>
      <c r="E48" s="1142"/>
      <c r="F48" s="15">
        <v>3.18</v>
      </c>
      <c r="G48" s="16">
        <v>3</v>
      </c>
      <c r="H48" s="16">
        <v>5.63</v>
      </c>
      <c r="I48" s="16">
        <v>10.98</v>
      </c>
      <c r="J48" s="17">
        <v>5.54</v>
      </c>
    </row>
    <row r="49" spans="2:10" ht="57.75" customHeight="1" thickBot="1" x14ac:dyDescent="0.25">
      <c r="B49" s="18"/>
      <c r="C49" s="1143" t="s">
        <v>5</v>
      </c>
      <c r="D49" s="1143"/>
      <c r="E49" s="1144"/>
      <c r="F49" s="19">
        <v>2.95</v>
      </c>
      <c r="G49" s="20">
        <v>1.0900000000000001</v>
      </c>
      <c r="H49" s="20">
        <v>4.3099999999999996</v>
      </c>
      <c r="I49" s="20">
        <v>3.82</v>
      </c>
      <c r="J49" s="21" t="s">
        <v>562</v>
      </c>
    </row>
    <row r="50" spans="2:10" ht="13.2" x14ac:dyDescent="0.2"/>
  </sheetData>
  <sheetProtection algorithmName="SHA-512" hashValue="rN9cSwfirfHu8tOoL2zUjOJ5SDlTk6/g9SEi8m1Z1pMCtgL78OAzylomLQud7ga+NTVh74LMReFielDaWR79WA==" saltValue="kYSAh++sSZlxJBo7ED0b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