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3" i="12" l="1"/>
  <c r="AK33" i="12"/>
  <c r="AA33" i="12"/>
  <c r="AK32" i="12"/>
  <c r="AA32" i="12"/>
  <c r="AK31" i="12"/>
  <c r="AA31" i="12"/>
  <c r="AA9" i="12"/>
  <c r="AA7"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<sst xmlns="http://schemas.openxmlformats.org/spreadsheetml/2006/main" count="1066" uniqueCount="599">
  <si>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</si>
  <si>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</si>
  <si>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</si>
  <si>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</si>
  <si>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</si>
  <si>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</si>
  <si>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</si>
  <si>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</si>
  <si>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</si>
  <si>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</si>
  <si>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</si>
  <si>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</si>
  <si>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</si>
  <si>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</si>
  <si>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</si>
  <si>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</si>
  <si>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</si>
  <si>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</si>
  <si>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</si>
  <si>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</si>
  <si>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</si>
  <si>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</si>
  <si>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</si>
  <si>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</si>
  <si>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</si>
  <si>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</si>
  <si>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</si>
  <si>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</si>
  <si>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</si>
  <si>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</si>
  <si>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</si>
  <si>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</si>
  <si>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</si>
  <si>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</si>
  <si>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</si>
  <si>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</si>
  <si>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</si>
  <si>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</si>
  <si>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</si>
  <si>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</si>
  <si>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</si>
  <si>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</si>
  <si>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</si>
  <si>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</si>
  <si>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</si>
  <si>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</si>
  <si>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</si>
  <si>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</si>
  <si>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</si>
  <si>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</si>
  <si>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</si>
  <si>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</si>
  <si>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</si>
  <si>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</si>
  <si>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</si>
  <si>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</si>
  <si>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</si>
  <si>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</si>
  <si>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</si>
  <si>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</si>
  <si>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</si>
  <si>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</si>
  <si>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</si>
  <si>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</si>
  <si>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</si>
  <si>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</si>
  <si>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</si>
  <si>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</si>
  <si>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</si>
  <si>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</si>
  <si>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</si>
  <si>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</si>
  <si>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</si>
  <si>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</si>
  <si>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</si>
  <si>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</si>
  <si>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</si>
  <si>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</si>
  <si>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</si>
  <si>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</si>
  <si>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</si>
  <si>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</si>
  <si>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</si>
  <si>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</si>
  <si>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</si>
  <si>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</si>
  <si>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</si>
  <si>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</si>
  <si>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</si>
  <si>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</si>
  <si>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</si>
  <si>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</si>
  <si>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</si>
  <si>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</si>
  <si>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</si>
  <si>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</si>
  <si>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</si>
  <si>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</si>
  <si>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</si>
  <si>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</si>
  <si>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</si>
  <si>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</si>
  <si>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</si>
  <si>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</si>
  <si>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</si>
  <si>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</si>
  <si>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</si>
  <si>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</si>
  <si>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</si>
  <si>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</si>
  <si>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</si>
  <si>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</si>
  <si>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</si>
  <si>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</si>
  <si>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</si>
  <si>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</si>
  <si>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</si>
  <si>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</si>
  <si>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</si>
  <si>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</si>
  <si>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</si>
  <si>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</si>
  <si>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</si>
  <si>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</si>
  <si>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</si>
  <si>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</si>
  <si>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</si>
  <si>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</si>
  <si>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</si>
  <si>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</si>
  <si>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</si>
  <si>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</si>
  <si>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</si>
  <si>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</si>
  <si>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</si>
  <si>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</si>
  <si>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</si>
  <si>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</si>
  <si>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</si>
  <si>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</si>
  <si>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</si>
  <si>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</si>
  <si>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</si>
  <si>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</si>
  <si>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</si>
  <si>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</si>
  <si>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</si>
  <si>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</si>
  <si>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</si>
  <si>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</si>
  <si>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</si>
  <si>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</si>
  <si>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</si>
  <si>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</si>
  <si>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</si>
  <si>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</si>
  <si>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</si>
  <si>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</si>
  <si>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</si>
  <si>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</si>
  <si>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</si>
  <si>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</si>
  <si>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</si>
  <si>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</si>
  <si>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</si>
  <si>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</si>
  <si>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</si>
  <si>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</si>
  <si>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</si>
  <si>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</si>
  <si>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</si>
  <si>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</si>
  <si>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</si>
  <si>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</si>
  <si>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</si>
  <si>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</si>
  <si>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</si>
  <si>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</si>
  <si>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</si>
  <si>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</si>
  <si>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</si>
  <si>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</si>
  <si>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</si>
  <si>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</si>
  <si>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</si>
  <si>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</si>
  <si>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</si>
  <si>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</si>
  <si>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</si>
  <si>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</si>
  <si>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</si>
  <si>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</si>
  <si>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</si>
  <si>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</si>
  <si>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</si>
  <si>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</si>
  <si>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</si>
  <si>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</si>
  <si>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</si>
  <si>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</si>
  <si>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</si>
  <si>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</si>
  <si>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</si>
  <si>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</si>
  <si>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</si>
  <si>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</si>
  <si>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</si>
  <si>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</si>
  <si>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</si>
  <si>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</si>
  <si>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</si>
  <si>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</si>
  <si>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</si>
  <si>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</si>
  <si>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</si>
  <si>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</si>
  <si>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</si>
  <si>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三重県名張市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</si>
  <si>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</si>
  <si>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</si>
  <si>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</si>
  <si>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</si>
  <si>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</si>
  <si>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</si>
  <si>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</si>
  <si>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</si>
  <si>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</si>
  <si>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</si>
  <si>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</si>
  <si>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</si>
  <si>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</si>
  <si>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</si>
  <si>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</si>
  <si>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</si>
  <si>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</si>
  <si>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</si>
  <si>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</si>
  <si>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</si>
  <si>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</si>
  <si>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</si>
  <si>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</si>
  <si>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</si>
  <si>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</si>
  <si>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</si>
  <si>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</si>
  <si>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</si>
  <si>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</si>
  <si>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</si>
  <si>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</si>
  <si>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</si>
  <si>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</si>
  <si>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</si>
  <si>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</si>
  <si>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</si>
  <si>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</si>
  <si>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</si>
  <si>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</si>
  <si>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</si>
  <si>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</si>
  <si>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</si>
  <si>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</si>
  <si>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</si>
  <si>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</si>
  <si>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</si>
  <si>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</si>
  <si>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</si>
  <si>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</si>
  <si>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</si>
  <si>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</si>
  <si>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</si>
  <si>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</si>
  <si>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</si>
  <si>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</si>
  <si>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</si>
  <si>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</si>
  <si>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</si>
  <si>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</si>
  <si>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</si>
  <si>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</si>
  <si>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</si>
  <si>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</si>
  <si>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</si>
  <si>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</si>
  <si>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</si>
  <si>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</si>
  <si>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</si>
  <si>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</si>
  <si>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</si>
  <si>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</si>
  <si>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</si>
  <si>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</si>
  <si>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</si>
  <si>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</si>
  <si>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</si>
  <si>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</si>
  <si>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</si>
  <si>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</si>
  <si>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</si>
  <si>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</si>
  <si>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</si>
  <si>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</si>
  <si>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</si>
  <si>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</si>
  <si>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</si>
  <si>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</si>
  <si>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</si>
  <si>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</si>
  <si>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</si>
  <si>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</si>
  <si>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</si>
  <si>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</si>
  <si>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</si>
  <si>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</si>
  <si>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</si>
  <si>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</si>
  <si>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</si>
  <si>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</si>
  <si>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</si>
  <si>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</si>
  <si>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</si>
  <si>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</si>
  <si>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</si>
  <si>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</si>
  <si>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</si>
  <si>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</si>
  <si>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</si>
  <si>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</si>
  <si>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</si>
  <si>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</si>
  <si>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</si>
  <si>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</si>
  <si>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</si>
  <si>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</si>
  <si>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</si>
  <si>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</si>
  <si>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</si>
  <si>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</si>
  <si>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</si>
  <si>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</si>
  <si>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</si>
  <si>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</si>
  <si>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</si>
  <si>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</si>
  <si>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</si>
  <si>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</si>
  <si>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</si>
  <si>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</si>
  <si>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</si>
  <si>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</si>
  <si>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</si>
  <si>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</si>
  <si>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</si>
  <si>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</si>
  <si>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</si>
  <si>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</si>
  <si>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</si>
  <si>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</si>
  <si>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</si>
  <si>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</si>
  <si>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</si>
  <si>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</si>
  <si>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</si>
  <si>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</si>
  <si>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</si>
  <si>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</si>
  <si>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</si>
  <si>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</si>
  <si>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</si>
  <si>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</si>
  <si>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</si>
  <si>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三重県名張市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</si>
  <si>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</si>
  <si>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</si>
  <si>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</si>
  <si>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</si>
  <si>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</si>
  <si>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</si>
  <si>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</si>
  <si>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</si>
  <si>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</si>
  <si>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</si>
  <si>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</si>
  <si>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</si>
  <si>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</si>
  <si>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</si>
  <si>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</si>
  <si>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</si>
  <si>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</si>
  <si>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</si>
  <si>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</si>
  <si>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</si>
  <si>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</si>
  <si>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</si>
  <si>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</si>
  <si>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</si>
  <si>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</si>
  <si>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</si>
  <si>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</si>
  <si>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</si>
  <si>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</si>
  <si>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</si>
  <si>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</si>
  <si>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</si>
  <si>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</si>
  <si>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</si>
  <si>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</si>
  <si>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</si>
  <si>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</si>
  <si>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</si>
  <si>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</si>
  <si>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</si>
  <si>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</si>
  <si>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</si>
  <si>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</si>
  <si>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</si>
  <si>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</si>
  <si>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</si>
  <si>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</si>
  <si>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</si>
  <si>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</si>
  <si>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</si>
  <si>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</si>
  <si>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</si>
  <si>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</si>
  <si>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</si>
  <si>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</si>
  <si>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</si>
  <si>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</si>
  <si>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</si>
  <si>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</si>
  <si>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</si>
  <si>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</si>
  <si>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</si>
  <si>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</si>
  <si>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</si>
  <si>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</si>
  <si>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</si>
  <si>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</si>
  <si>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</si>
  <si>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</si>
  <si>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</si>
  <si>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</si>
  <si>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</si>
  <si>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</si>
  <si>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</si>
  <si>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</si>
  <si>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</si>
  <si>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</si>
  <si>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</si>
  <si>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</si>
  <si>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</si>
  <si>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</si>
  <si>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</si>
  <si>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</si>
  <si>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</si>
  <si>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</si>
  <si>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</si>
  <si>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</si>
  <si>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</si>
  <si>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</si>
  <si>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</si>
  <si>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</si>
  <si>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</si>
  <si>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</si>
  <si>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</si>
  <si>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</si>
  <si>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</si>
  <si>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</si>
  <si>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</si>
  <si>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</si>
  <si>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</si>
  <si>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</si>
  <si>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</si>
  <si>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</si>
  <si>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</si>
  <si>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</si>
  <si>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</si>
  <si>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</si>
  <si>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</si>
  <si>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</si>
  <si>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</si>
  <si>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</si>
  <si>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</si>
  <si>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</si>
  <si>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</si>
  <si>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</si>
  <si>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</si>
  <si>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</si>
  <si>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</si>
  <si>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</si>
  <si>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</si>
  <si>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</si>
  <si>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</si>
  <si>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</si>
  <si>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</si>
  <si>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</si>
  <si>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</si>
  <si>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</si>
  <si>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</si>
  <si>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</si>
  <si>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</si>
  <si>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</si>
  <si>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</si>
  <si>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</si>
  <si>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</si>
  <si>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</si>
  <si>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</si>
  <si>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</si>
  <si>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</si>
  <si>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</si>
  <si>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</si>
  <si>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</si>
  <si>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</si>
  <si>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</si>
  <si>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</si>
  <si>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</si>
  <si>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</si>
  <si>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</si>
  <si>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</si>
  <si>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</si>
  <si>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</si>
  <si>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</si>
  <si>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</si>
  <si>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</si>
  <si>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</si>
  <si>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</si>
  <si>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</si>
  <si>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</si>
  <si>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</si>
  <si>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</si>
  <si>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</si>
  <si>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</si>
  <si>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</si>
  <si>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</si>
  <si>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</si>
  <si>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</si>
  <si>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</si>
  <si>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</si>
  <si>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</si>
  <si>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</si>
  <si>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</si>
  <si>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</si>
  <si>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</si>
  <si>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</si>
  <si>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</si>
  <si>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</si>
  <si>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</si>
  <si>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</si>
  <si>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</si>
  <si>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</si>
  <si>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</si>
  <si>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</si>
  <si>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</si>
  <si>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</si>
  <si>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</si>
  <si>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</si>
  <si>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</si>
  <si>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</si>
  <si>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</si>
  <si>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</si>
  <si>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</si>
  <si>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</si>
  <si>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</si>
  <si>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</si>
  <si>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</si>
  <si>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</si>
  <si>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</si>
  <si>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2.08</t>
  </si>
  <si>
    <t>▲ 0.01</t>
  </si>
  <si>
    <t>▲ 0.55</t>
  </si>
  <si>
    <t>水道事業会計</t>
  </si>
  <si>
    <t>病院事業会計</t>
  </si>
  <si>
    <t>▲ 1.62</t>
  </si>
  <si>
    <t>下水道事業会計</t>
  </si>
  <si>
    <t>一般会計</t>
  </si>
  <si>
    <t>介護保険特別会計</t>
  </si>
  <si>
    <t>国民健康保険特別会計</t>
  </si>
  <si>
    <t>後期高齢者医療特別会計</t>
  </si>
  <si>
    <t>東山墓園造成事業特別会計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</si>
  <si>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</si>
  <si>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</si>
  <si>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</si>
  <si>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</si>
  <si>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</si>
  <si>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</si>
  <si>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</si>
  <si>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</si>
  <si>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</si>
  <si>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　名張セントラルパーク</t>
    <phoneticPr fontId="2"/>
  </si>
  <si>
    <t>伊賀南部環境衛生組合（一般会計）</t>
    <rPh sb="0" eb="2">
      <t>イガ</t>
    </rPh>
    <rPh sb="2" eb="4">
      <t>ナンブ</t>
    </rPh>
    <rPh sb="4" eb="6">
      <t>カンキョウ</t>
    </rPh>
    <rPh sb="6" eb="8">
      <t>エイセイ</t>
    </rPh>
    <rPh sb="8" eb="10">
      <t>クミアイ</t>
    </rPh>
    <rPh sb="11" eb="13">
      <t>イッパン</t>
    </rPh>
    <rPh sb="13" eb="15">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</si>
  <si>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</si>
  <si>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</si>
  <si>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三重県市町総合事務組合（一般会計）</t>
    <rPh sb="12" eb="14">
      <t>イッパン</t>
    </rPh>
    <rPh sb="14" eb="16">
      <t>カイケイ</t>
    </rPh>
    <phoneticPr fontId="31"/>
  </si>
  <si>
    <t>三重県市町総合事務組合（共同研修特別会計）</t>
    <rPh sb="12" eb="14">
      <t>キョウドウ</t>
    </rPh>
    <rPh sb="14" eb="16">
      <t>ケンシュウ</t>
    </rPh>
    <rPh sb="16" eb="18">
      <t>トクベツ</t>
    </rPh>
    <rPh sb="18" eb="20">
      <t>カイケイ</t>
    </rPh>
    <phoneticPr fontId="31"/>
  </si>
  <si>
    <t>三重県市町総合事務組合（デジタル地図特別会計）</t>
    <rPh sb="16" eb="18">
      <t>チズ</t>
    </rPh>
    <rPh sb="18" eb="20">
      <t>トクベツ</t>
    </rPh>
    <rPh sb="20" eb="22">
      <t>カイケイ</t>
    </rPh>
    <phoneticPr fontId="31"/>
  </si>
  <si>
    <t>三重県市町総合事務組合(物品特別会計）</t>
    <rPh sb="12" eb="14">
      <t>ブッピン</t>
    </rPh>
    <rPh sb="14" eb="16">
      <t>トクベツ</t>
    </rPh>
    <rPh sb="16" eb="18">
      <t>カイケイ</t>
    </rPh>
    <phoneticPr fontId="31"/>
  </si>
  <si>
    <t>三重県市町総合事務組合(退職手当特別会計）</t>
    <rPh sb="12" eb="14">
      <t>タイショク</t>
    </rPh>
    <rPh sb="14" eb="16">
      <t>テアテ</t>
    </rPh>
    <rPh sb="16" eb="18">
      <t>トクベツ</t>
    </rPh>
    <rPh sb="18" eb="20">
      <t>カイケイ</t>
    </rPh>
    <phoneticPr fontId="31"/>
  </si>
  <si>
    <t>三重県市町総合事務組合(消防救急無線特別会計）</t>
    <rPh sb="12" eb="14">
      <t>ショウボウ</t>
    </rPh>
    <rPh sb="14" eb="16">
      <t>キュウキュウ</t>
    </rPh>
    <rPh sb="16" eb="18">
      <t>ムセン</t>
    </rPh>
    <rPh sb="18" eb="20">
      <t>トクベツ</t>
    </rPh>
    <rPh sb="20" eb="22">
      <t>カイケイ</t>
    </rPh>
    <phoneticPr fontId="31"/>
  </si>
  <si>
    <t>三重県市町総合事務組合（公平委員会特別会計）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</si>
</sst>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7363-4BC7-B1FD-D1715139B4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29722</c:v>
                </c:pt>
                <c:pt idx="1">
                  <c:v>44349</c:v>
                </c:pt>
                <c:pt idx="2">
                  <c:v>25752</c:v>
                </c:pt>
                <c:pt idx="3">
                  <c:v>15447</c:v>
                </c:pt>
                <c:pt idx="4">
                  <c:v>19414</c:v>
                </c:pt>
              </c:numCache>
            </c:numRef>
          </c:val>
          <c:smooth val="0"/>
          <c:extLst>
            <c:ext xmlns:c16="http://schemas.microsoft.com/office/drawing/2014/chart" uri="{C3380CC4-5D6E-409C-BE32-E72D297353CC}">
              <c16:uniqueId val="{00000001-7363-4BC7-B1FD-D1715139B4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c:v>
                </c:pt>
                <c:pt idx="1">
                  <c:v>1.28</c:v>
                </c:pt>
                <c:pt idx="2">
                  <c:v>3.32</c:v>
                </c:pt>
                <c:pt idx="3">
                  <c:v>7.29</c:v>
                </c:pt>
                <c:pt idx="4">
                  <c:v>3.19</c:v>
                </c:pt>
              </c:numCache>
            </c:numRef>
          </c:val>
          <c:extLst>
            <c:ext xmlns:c16="http://schemas.microsoft.com/office/drawing/2014/chart" uri="{C3380CC4-5D6E-409C-BE32-E72D297353CC}">
              <c16:uniqueId val="{00000000-D987-431B-8DD5-A26B04DBC4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0.69</c:v>
                </c:pt>
                <c:pt idx="1">
                  <c:v>0.77</c:v>
                </c:pt>
                <c:pt idx="2">
                  <c:v>1.4</c:v>
                </c:pt>
                <c:pt idx="3">
                  <c:v>7.26</c:v>
                </c:pt>
                <c:pt idx="4">
                  <c:v>11.19</c:v>
                </c:pt>
              </c:numCache>
            </c:numRef>
          </c:val>
          <c:extLst>
            <c:ext xmlns:c16="http://schemas.microsoft.com/office/drawing/2014/chart" uri="{C3380CC4-5D6E-409C-BE32-E72D297353CC}">
              <c16:uniqueId val="{00000001-D987-431B-8DD5-A26B04DBC4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-2.08</c:v>
                </c:pt>
                <c:pt idx="1">
                  <c:v>-0.01</c:v>
                </c:pt>
                <c:pt idx="2">
                  <c:v>2.72</c:v>
                </c:pt>
                <c:pt idx="3">
                  <c:v>10.06</c:v>
                </c:pt>
                <c:pt idx="4">
                  <c:v>-0.55000000000000004</c:v>
                </c:pt>
              </c:numCache>
            </c:numRef>
          </c:val>
          <c:smooth val="0"/>
          <c:extLst>
            <c:ext xmlns:c16="http://schemas.microsoft.com/office/drawing/2014/chart" uri="{C3380CC4-5D6E-409C-BE32-E72D297353CC}">
              <c16:uniqueId val="{00000002-D987-431B-8DD5-A26B04DBC4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c:v>
                </c:pt>
                <c:pt idx="2">
                  <c:v>#N/A</c:v>
                </c:pt>
                <c:pt idx="3">
                  <c:v>1.44</c:v>
                </c:pt>
                <c:pt idx="4">
                  <c:v>#N/A</c:v>
                </c:pt>
                <c:pt idx="5">
                  <c:v>0.01</c:v>
                </c:pt>
                <c:pt idx="6">
                  <c:v>#N/A</c:v>
                </c:pt>
                <c:pt idx="7">
                  <c:v>0.02</c:v>
                </c:pt>
                <c:pt idx="8">
                  <c:v>#N/A</c:v>
                </c:pt>
                <c:pt idx="9">
                  <c:v>0</c:v>
                </c:pt>
              </c:numCache>
            </c:numRef>
          </c:val>
          <c:extLst>
            <c:ext xmlns:c16="http://schemas.microsoft.com/office/drawing/2014/chart" uri="{C3380CC4-5D6E-409C-BE32-E72D297353CC}">
              <c16:uniqueId val="{00000000-F199-448A-BB84-DC85B6572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99-448A-BB84-DC85B6572896}"/>
            </c:ext>
          </c:extLst>
        </c:ser>
        <c:ser>
          <c:idx val="2"/>
          <c:order val="2"/>
          <c:tx>
            <c:strRef>
              <c:f>データシート!$A$29</c:f>
              <c:strCache>
                <c:ptCount val="1"/>
                <c:pt idx="0">
                  <c:v>東山墓園造成事業特別会計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0.06</c:v>
                </c:pt>
                <c:pt idx="4">
                  <c:v>#N/A</c:v>
                </c:pt>
                <c:pt idx="5">
                  <c:v>0.05</c:v>
                </c:pt>
                <c:pt idx="6">
                  <c:v>#N/A</c:v>
                </c:pt>
                <c:pt idx="7">
                  <c:v>0.04</c:v>
                </c:pt>
                <c:pt idx="8">
                  <c:v>#N/A</c:v>
                </c:pt>
                <c:pt idx="9">
                  <c:v>0.01</c:v>
                </c:pt>
              </c:numCache>
            </c:numRef>
          </c:val>
          <c:extLst>
            <c:ext xmlns:c16="http://schemas.microsoft.com/office/drawing/2014/chart" uri="{C3380CC4-5D6E-409C-BE32-E72D297353CC}">
              <c16:uniqueId val="{00000002-F199-448A-BB84-DC85B65728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3-F199-448A-BB84-DC85B657289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0.24</c:v>
                </c:pt>
                <c:pt idx="4">
                  <c:v>#N/A</c:v>
                </c:pt>
                <c:pt idx="5">
                  <c:v>0.53</c:v>
                </c:pt>
                <c:pt idx="6">
                  <c:v>#N/A</c:v>
                </c:pt>
                <c:pt idx="7">
                  <c:v>0.85</c:v>
                </c:pt>
                <c:pt idx="8">
                  <c:v>#N/A</c:v>
                </c:pt>
                <c:pt idx="9">
                  <c:v>1.21</c:v>
                </c:pt>
              </c:numCache>
            </c:numRef>
          </c:val>
          <c:extLst>
            <c:ext xmlns:c16="http://schemas.microsoft.com/office/drawing/2014/chart" uri="{C3380CC4-5D6E-409C-BE32-E72D297353CC}">
              <c16:uniqueId val="{00000004-F199-448A-BB84-DC85B65728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1.1499999999999999</c:v>
                </c:pt>
                <c:pt idx="2">
                  <c:v>#N/A</c:v>
                </c:pt>
                <c:pt idx="3">
                  <c:v>1.17</c:v>
                </c:pt>
                <c:pt idx="4">
                  <c:v>#N/A</c:v>
                </c:pt>
                <c:pt idx="5">
                  <c:v>1.79</c:v>
                </c:pt>
                <c:pt idx="6">
                  <c:v>#N/A</c:v>
                </c:pt>
                <c:pt idx="7">
                  <c:v>1.59</c:v>
                </c:pt>
                <c:pt idx="8">
                  <c:v>#N/A</c:v>
                </c:pt>
                <c:pt idx="9">
                  <c:v>1.68</c:v>
                </c:pt>
              </c:numCache>
            </c:numRef>
          </c:val>
          <c:extLst>
            <c:ext xmlns:c16="http://schemas.microsoft.com/office/drawing/2014/chart" uri="{C3380CC4-5D6E-409C-BE32-E72D297353CC}">
              <c16:uniqueId val="{00000005-F199-448A-BB84-DC85B657289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1.58</c:v>
                </c:pt>
                <c:pt idx="2">
                  <c:v>#N/A</c:v>
                </c:pt>
                <c:pt idx="3">
                  <c:v>1.21</c:v>
                </c:pt>
                <c:pt idx="4">
                  <c:v>#N/A</c:v>
                </c:pt>
                <c:pt idx="5">
                  <c:v>3.25</c:v>
                </c:pt>
                <c:pt idx="6">
                  <c:v>#N/A</c:v>
                </c:pt>
                <c:pt idx="7">
                  <c:v>7.21</c:v>
                </c:pt>
                <c:pt idx="8">
                  <c:v>#N/A</c:v>
                </c:pt>
                <c:pt idx="9">
                  <c:v>3.16</c:v>
                </c:pt>
              </c:numCache>
            </c:numRef>
          </c:val>
          <c:extLst>
            <c:ext xmlns:c16="http://schemas.microsoft.com/office/drawing/2014/chart" uri="{C3380CC4-5D6E-409C-BE32-E72D297353CC}">
              <c16:uniqueId val="{00000006-F199-448A-BB84-DC85B65728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2.0499999999999998</c:v>
                </c:pt>
                <c:pt idx="6">
                  <c:v>#N/A</c:v>
                </c:pt>
                <c:pt idx="7">
                  <c:v>3.11</c:v>
                </c:pt>
                <c:pt idx="8">
                  <c:v>#N/A</c:v>
                </c:pt>
                <c:pt idx="9">
                  <c:v>3.72</c:v>
                </c:pt>
              </c:numCache>
            </c:numRef>
          </c:val>
          <c:extLst>
            <c:ext xmlns:c16="http://schemas.microsoft.com/office/drawing/2014/chart" uri="{C3380CC4-5D6E-409C-BE32-E72D297353CC}">
              <c16:uniqueId val="{00000007-F199-448A-BB84-DC85B657289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1.62</c:v>
                </c:pt>
                <c:pt idx="3">
                  <c:v>#N/A</c:v>
                </c:pt>
                <c:pt idx="4">
                  <c:v>#N/A</c:v>
                </c:pt>
                <c:pt idx="5">
                  <c:v>0.41</c:v>
                </c:pt>
                <c:pt idx="6">
                  <c:v>#N/A</c:v>
                </c:pt>
                <c:pt idx="7">
                  <c:v>4.21</c:v>
                </c:pt>
                <c:pt idx="8">
                  <c:v>#N/A</c:v>
                </c:pt>
                <c:pt idx="9">
                  <c:v>7.15</c:v>
                </c:pt>
              </c:numCache>
            </c:numRef>
          </c:val>
          <c:extLst>
            <c:ext xmlns:c16="http://schemas.microsoft.com/office/drawing/2014/chart" uri="{C3380CC4-5D6E-409C-BE32-E72D297353CC}">
              <c16:uniqueId val="{00000008-F199-448A-BB84-DC85B65728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12.79</c:v>
                </c:pt>
                <c:pt idx="2">
                  <c:v>#N/A</c:v>
                </c:pt>
                <c:pt idx="3">
                  <c:v>13.31</c:v>
                </c:pt>
                <c:pt idx="4">
                  <c:v>#N/A</c:v>
                </c:pt>
                <c:pt idx="5">
                  <c:v>13.94</c:v>
                </c:pt>
                <c:pt idx="6">
                  <c:v>#N/A</c:v>
                </c:pt>
                <c:pt idx="7">
                  <c:v>13.63</c:v>
                </c:pt>
                <c:pt idx="8">
                  <c:v>#N/A</c:v>
                </c:pt>
                <c:pt idx="9">
                  <c:v>17.02</c:v>
                </c:pt>
              </c:numCache>
            </c:numRef>
          </c:val>
          <c:extLst>
            <c:ext xmlns:c16="http://schemas.microsoft.com/office/drawing/2014/chart" uri="{C3380CC4-5D6E-409C-BE32-E72D297353CC}">
              <c16:uniqueId val="{00000009-F199-448A-BB84-DC85B65728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2241</c:v>
                </c:pt>
                <c:pt idx="5">
                  <c:v>2278</c:v>
                </c:pt>
                <c:pt idx="8">
                  <c:v>2269</c:v>
                </c:pt>
                <c:pt idx="11">
                  <c:v>2303</c:v>
                </c:pt>
                <c:pt idx="14">
                  <c:v>2297</c:v>
                </c:pt>
              </c:numCache>
            </c:numRef>
          </c:val>
          <c:extLst>
            <c:ext xmlns:c16="http://schemas.microsoft.com/office/drawing/2014/chart" uri="{C3380CC4-5D6E-409C-BE32-E72D297353CC}">
              <c16:uniqueId val="{00000000-D3A8-4A5B-BF61-96A8F63F5C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3A8-4A5B-BF61-96A8F63F5C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47</c:v>
                </c:pt>
                <c:pt idx="3">
                  <c:v>39</c:v>
                </c:pt>
                <c:pt idx="6">
                  <c:v>10</c:v>
                </c:pt>
                <c:pt idx="9">
                  <c:v>1</c:v>
                </c:pt>
                <c:pt idx="12">
                  <c:v>1</c:v>
                </c:pt>
              </c:numCache>
            </c:numRef>
          </c:val>
          <c:extLst>
            <c:ext xmlns:c16="http://schemas.microsoft.com/office/drawing/2014/chart" uri="{C3380CC4-5D6E-409C-BE32-E72D297353CC}">
              <c16:uniqueId val="{00000002-D3A8-4A5B-BF61-96A8F63F5C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248</c:v>
                </c:pt>
                <c:pt idx="3">
                  <c:v>245</c:v>
                </c:pt>
                <c:pt idx="6">
                  <c:v>240</c:v>
                </c:pt>
                <c:pt idx="9">
                  <c:v>242</c:v>
                </c:pt>
                <c:pt idx="12">
                  <c:v>228</c:v>
                </c:pt>
              </c:numCache>
            </c:numRef>
          </c:val>
          <c:extLst>
            <c:ext xmlns:c16="http://schemas.microsoft.com/office/drawing/2014/chart" uri="{C3380CC4-5D6E-409C-BE32-E72D297353CC}">
              <c16:uniqueId val="{00000003-D3A8-4A5B-BF61-96A8F63F5C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1064</c:v>
                </c:pt>
                <c:pt idx="3">
                  <c:v>1066</c:v>
                </c:pt>
                <c:pt idx="6">
                  <c:v>1164</c:v>
                </c:pt>
                <c:pt idx="9">
                  <c:v>1202</c:v>
                </c:pt>
                <c:pt idx="12">
                  <c:v>1189</c:v>
                </c:pt>
              </c:numCache>
            </c:numRef>
          </c:val>
          <c:extLst>
            <c:ext xmlns:c16="http://schemas.microsoft.com/office/drawing/2014/chart" uri="{C3380CC4-5D6E-409C-BE32-E72D297353CC}">
              <c16:uniqueId val="{00000004-D3A8-4A5B-BF61-96A8F63F5C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A8-4A5B-BF61-96A8F63F5C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A8-4A5B-BF61-96A8F63F5C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3110</c:v>
                </c:pt>
                <c:pt idx="3">
                  <c:v>3132</c:v>
                </c:pt>
                <c:pt idx="6">
                  <c:v>3129</c:v>
                </c:pt>
                <c:pt idx="9">
                  <c:v>3197</c:v>
                </c:pt>
                <c:pt idx="12">
                  <c:v>3171</c:v>
                </c:pt>
              </c:numCache>
            </c:numRef>
          </c:val>
          <c:extLst>
            <c:ext xmlns:c16="http://schemas.microsoft.com/office/drawing/2014/chart" uri="{C3380CC4-5D6E-409C-BE32-E72D297353CC}">
              <c16:uniqueId val="{00000007-D3A8-4A5B-BF61-96A8F63F5C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2228</c:v>
                </c:pt>
                <c:pt idx="2">
                  <c:v>#N/A</c:v>
                </c:pt>
                <c:pt idx="3">
                  <c:v>#N/A</c:v>
                </c:pt>
                <c:pt idx="4">
                  <c:v>2205</c:v>
                </c:pt>
                <c:pt idx="5">
                  <c:v>#N/A</c:v>
                </c:pt>
                <c:pt idx="6">
                  <c:v>#N/A</c:v>
                </c:pt>
                <c:pt idx="7">
                  <c:v>2274</c:v>
                </c:pt>
                <c:pt idx="8">
                  <c:v>#N/A</c:v>
                </c:pt>
                <c:pt idx="9">
                  <c:v>#N/A</c:v>
                </c:pt>
                <c:pt idx="10">
                  <c:v>2339</c:v>
                </c:pt>
                <c:pt idx="11">
                  <c:v>#N/A</c:v>
                </c:pt>
                <c:pt idx="12">
                  <c:v>#N/A</c:v>
                </c:pt>
                <c:pt idx="13">
                  <c:v>2292</c:v>
                </c:pt>
                <c:pt idx="14">
                  <c:v>#N/A</c:v>
                </c:pt>
              </c:numCache>
            </c:numRef>
          </c:val>
          <c:smooth val="0"/>
          <c:extLst>
            <c:ext xmlns:c16="http://schemas.microsoft.com/office/drawing/2014/chart" uri="{C3380CC4-5D6E-409C-BE32-E72D297353CC}">
              <c16:uniqueId val="{00000008-D3A8-4A5B-BF61-96A8F63F5C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27916</c:v>
                </c:pt>
                <c:pt idx="5">
                  <c:v>27715</c:v>
                </c:pt>
                <c:pt idx="8">
                  <c:v>27678</c:v>
                </c:pt>
                <c:pt idx="11">
                  <c:v>27143</c:v>
                </c:pt>
                <c:pt idx="14">
                  <c:v>26210</c:v>
                </c:pt>
              </c:numCache>
            </c:numRef>
          </c:val>
          <c:extLst>
            <c:ext xmlns:c16="http://schemas.microsoft.com/office/drawing/2014/chart" uri="{C3380CC4-5D6E-409C-BE32-E72D297353CC}">
              <c16:uniqueId val="{00000000-329F-4A7A-9CC3-8D070428D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c:v>
                </c:pt>
                <c:pt idx="5">
                  <c:v>2</c:v>
                </c:pt>
                <c:pt idx="8">
                  <c:v>0</c:v>
                </c:pt>
                <c:pt idx="11">
                  <c:v>0</c:v>
                </c:pt>
                <c:pt idx="14">
                  <c:v>0</c:v>
                </c:pt>
              </c:numCache>
            </c:numRef>
          </c:val>
          <c:extLst>
            <c:ext xmlns:c16="http://schemas.microsoft.com/office/drawing/2014/chart" uri="{C3380CC4-5D6E-409C-BE32-E72D297353CC}">
              <c16:uniqueId val="{00000001-329F-4A7A-9CC3-8D070428D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1250</c:v>
                </c:pt>
                <c:pt idx="5">
                  <c:v>1065</c:v>
                </c:pt>
                <c:pt idx="8">
                  <c:v>1438</c:v>
                </c:pt>
                <c:pt idx="11">
                  <c:v>3124</c:v>
                </c:pt>
                <c:pt idx="14">
                  <c:v>4284</c:v>
                </c:pt>
              </c:numCache>
            </c:numRef>
          </c:val>
          <c:extLst>
            <c:ext xmlns:c16="http://schemas.microsoft.com/office/drawing/2014/chart" uri="{C3380CC4-5D6E-409C-BE32-E72D297353CC}">
              <c16:uniqueId val="{00000002-329F-4A7A-9CC3-8D070428D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9F-4A7A-9CC3-8D070428D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9F-4A7A-9CC3-8D070428D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9F-4A7A-9CC3-8D070428D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4530</c:v>
                </c:pt>
                <c:pt idx="3">
                  <c:v>4574</c:v>
                </c:pt>
                <c:pt idx="6">
                  <c:v>4348</c:v>
                </c:pt>
                <c:pt idx="9">
                  <c:v>4247</c:v>
                </c:pt>
                <c:pt idx="12">
                  <c:v>4190</c:v>
                </c:pt>
              </c:numCache>
            </c:numRef>
          </c:val>
          <c:extLst>
            <c:ext xmlns:c16="http://schemas.microsoft.com/office/drawing/2014/chart" uri="{C3380CC4-5D6E-409C-BE32-E72D297353CC}">
              <c16:uniqueId val="{00000006-329F-4A7A-9CC3-8D070428D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1096</c:v>
                </c:pt>
                <c:pt idx="3">
                  <c:v>863</c:v>
                </c:pt>
                <c:pt idx="6">
                  <c:v>627</c:v>
                </c:pt>
                <c:pt idx="9">
                  <c:v>391</c:v>
                </c:pt>
                <c:pt idx="12">
                  <c:v>165</c:v>
                </c:pt>
              </c:numCache>
            </c:numRef>
          </c:val>
          <c:extLst>
            <c:ext xmlns:c16="http://schemas.microsoft.com/office/drawing/2014/chart" uri="{C3380CC4-5D6E-409C-BE32-E72D297353CC}">
              <c16:uniqueId val="{00000007-329F-4A7A-9CC3-8D070428D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14632</c:v>
                </c:pt>
                <c:pt idx="3">
                  <c:v>14538</c:v>
                </c:pt>
                <c:pt idx="6">
                  <c:v>14912</c:v>
                </c:pt>
                <c:pt idx="9">
                  <c:v>15538</c:v>
                </c:pt>
                <c:pt idx="12">
                  <c:v>14616</c:v>
                </c:pt>
              </c:numCache>
            </c:numRef>
          </c:val>
          <c:extLst>
            <c:ext xmlns:c16="http://schemas.microsoft.com/office/drawing/2014/chart" uri="{C3380CC4-5D6E-409C-BE32-E72D297353CC}">
              <c16:uniqueId val="{00000008-329F-4A7A-9CC3-8D070428D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c:v>
                </c:pt>
                <c:pt idx="3">
                  <c:v>18</c:v>
                </c:pt>
                <c:pt idx="6">
                  <c:v>8</c:v>
                </c:pt>
                <c:pt idx="9">
                  <c:v>8</c:v>
                </c:pt>
                <c:pt idx="12">
                  <c:v>6</c:v>
                </c:pt>
              </c:numCache>
            </c:numRef>
          </c:val>
          <c:extLst>
            <c:ext xmlns:c16="http://schemas.microsoft.com/office/drawing/2014/chart" uri="{C3380CC4-5D6E-409C-BE32-E72D297353CC}">
              <c16:uniqueId val="{00000009-329F-4A7A-9CC3-8D070428D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34813</c:v>
                </c:pt>
                <c:pt idx="3">
                  <c:v>35246</c:v>
                </c:pt>
                <c:pt idx="6">
                  <c:v>34808</c:v>
                </c:pt>
                <c:pt idx="9">
                  <c:v>34417</c:v>
                </c:pt>
                <c:pt idx="12">
                  <c:v>32724</c:v>
                </c:pt>
              </c:numCache>
            </c:numRef>
          </c:val>
          <c:extLst>
            <c:ext xmlns:c16="http://schemas.microsoft.com/office/drawing/2014/chart" uri="{C3380CC4-5D6E-409C-BE32-E72D297353CC}">
              <c16:uniqueId val="{0000000A-329F-4A7A-9CC3-8D070428DD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25958</c:v>
                </c:pt>
                <c:pt idx="2">
                  <c:v>#N/A</c:v>
                </c:pt>
                <c:pt idx="3">
                  <c:v>#N/A</c:v>
                </c:pt>
                <c:pt idx="4">
                  <c:v>26458</c:v>
                </c:pt>
                <c:pt idx="5">
                  <c:v>#N/A</c:v>
                </c:pt>
                <c:pt idx="6">
                  <c:v>#N/A</c:v>
                </c:pt>
                <c:pt idx="7">
                  <c:v>25587</c:v>
                </c:pt>
                <c:pt idx="8">
                  <c:v>#N/A</c:v>
                </c:pt>
                <c:pt idx="9">
                  <c:v>#N/A</c:v>
                </c:pt>
                <c:pt idx="10">
                  <c:v>24334</c:v>
                </c:pt>
                <c:pt idx="11">
                  <c:v>#N/A</c:v>
                </c:pt>
                <c:pt idx="12">
                  <c:v>#N/A</c:v>
                </c:pt>
                <c:pt idx="13">
                  <c:v>21207</c:v>
                </c:pt>
                <c:pt idx="14">
                  <c:v>#N/A</c:v>
                </c:pt>
              </c:numCache>
            </c:numRef>
          </c:val>
          <c:smooth val="0"/>
          <c:extLst>
            <c:ext xmlns:c16="http://schemas.microsoft.com/office/drawing/2014/chart" uri="{C3380CC4-5D6E-409C-BE32-E72D297353CC}">
              <c16:uniqueId val="{0000000B-329F-4A7A-9CC3-8D070428DD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232</c:v>
                </c:pt>
                <c:pt idx="1">
                  <c:v>1261</c:v>
                </c:pt>
                <c:pt idx="2">
                  <c:v>1894</c:v>
                </c:pt>
              </c:numCache>
            </c:numRef>
          </c:val>
          <c:extLst>
            <c:ext xmlns:c16="http://schemas.microsoft.com/office/drawing/2014/chart" uri="{C3380CC4-5D6E-409C-BE32-E72D297353CC}">
              <c16:uniqueId val="{00000000-C038-4E78-AA19-8E184DE65C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389</c:v>
                </c:pt>
                <c:pt idx="2">
                  <c:v>389</c:v>
                </c:pt>
              </c:numCache>
            </c:numRef>
          </c:val>
          <c:extLst>
            <c:ext xmlns:c16="http://schemas.microsoft.com/office/drawing/2014/chart" uri="{C3380CC4-5D6E-409C-BE32-E72D297353CC}">
              <c16:uniqueId val="{00000001-C038-4E78-AA19-8E184DE65C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1524</c:v>
                </c:pt>
                <c:pt idx="1">
                  <c:v>1738</c:v>
                </c:pt>
                <c:pt idx="2">
                  <c:v>1985</c:v>
                </c:pt>
              </c:numCache>
            </c:numRef>
          </c:val>
          <c:extLst>
            <c:ext xmlns:c16="http://schemas.microsoft.com/office/drawing/2014/chart" uri="{C3380CC4-5D6E-409C-BE32-E72D297353CC}">
              <c16:uniqueId val="{00000002-C038-4E78-AA19-8E184DE65C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年度の実質公債費比率算定式の分子については、令和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百万円の減となりました。</a:t>
          </a:r>
        </a:p>
        <a:p>
          <a:r>
            <a:rPr kumimoji="1" lang="ja-JP" altLang="en-US" sz="1400">
              <a:latin typeface="ＭＳ ゴシック" pitchFamily="49" charset="-128"/>
              <a:ea typeface="ＭＳ ゴシック" pitchFamily="49" charset="-128"/>
            </a:rPr>
            <a:t>減債基金積立不足算定額及び満期一括償還地方債に係る年度割相当額については、該当がありません。</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令和４年度の将来負担比率算定式の分子については、令和３年度と比較して、</a:t>
          </a:r>
          <a:r>
            <a:rPr kumimoji="1" lang="en-US" altLang="ja-JP" sz="1400">
              <a:latin typeface="ＭＳ ゴシック" pitchFamily="49" charset="-128"/>
              <a:ea typeface="ＭＳ ゴシック" pitchFamily="49" charset="-128"/>
            </a:rPr>
            <a:t>3,127</a:t>
          </a:r>
          <a:r>
            <a:rPr kumimoji="1" lang="ja-JP" altLang="en-US" sz="1400">
              <a:latin typeface="ＭＳ ゴシック" pitchFamily="49" charset="-128"/>
              <a:ea typeface="ＭＳ ゴシック" pitchFamily="49" charset="-128"/>
            </a:rPr>
            <a:t>百万円減少しました。これは、一般会計等に係る地方債の現在高が</a:t>
          </a:r>
          <a:r>
            <a:rPr kumimoji="1" lang="en-US" altLang="ja-JP" sz="1400">
              <a:latin typeface="ＭＳ ゴシック" pitchFamily="49" charset="-128"/>
              <a:ea typeface="ＭＳ ゴシック" pitchFamily="49" charset="-128"/>
            </a:rPr>
            <a:t>1,693</a:t>
          </a:r>
          <a:r>
            <a:rPr kumimoji="1" lang="ja-JP" altLang="en-US" sz="1400">
              <a:latin typeface="ＭＳ ゴシック" pitchFamily="49" charset="-128"/>
              <a:ea typeface="ＭＳ ゴシック" pitchFamily="49" charset="-128"/>
            </a:rPr>
            <a:t>百万円減少したことや公営企業債等繰入見込額が</a:t>
          </a:r>
          <a:r>
            <a:rPr kumimoji="1" lang="en-US" altLang="ja-JP" sz="1400">
              <a:latin typeface="ＭＳ ゴシック" pitchFamily="49" charset="-128"/>
              <a:ea typeface="ＭＳ ゴシック" pitchFamily="49" charset="-128"/>
            </a:rPr>
            <a:t>922</a:t>
          </a:r>
          <a:r>
            <a:rPr kumimoji="1" lang="ja-JP" altLang="en-US" sz="1400">
              <a:latin typeface="ＭＳ ゴシック" pitchFamily="49" charset="-128"/>
              <a:ea typeface="ＭＳ ゴシック" pitchFamily="49" charset="-128"/>
            </a:rPr>
            <a:t>百万円減少したことによるものと分析しています。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三重県名張市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百万円増加したことが主な要因です。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安定した財源基盤の構築のため、現状と中長期的な財政状況を考慮し、適宜、積み立てを行います。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令和４年度増減の大きかったその他目的基金の主なものは以下のとおりです。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・国民健康保険財政調整基金：国民健康保険の財源調整のため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・ふるさと応援基金：名張を応援しようとする方からの寄附金を積み立て、誰もがいきいきと輝いて幸せに暮らすまちづくりに資するため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令和４年度末のその他目的基金の残高は、前年度と比較し、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百万円増加しました。主な要因はふるさと応援基金残高が前年度と比べて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百万円増加したことです。ふるさと応援推進事業では、返礼品目の追加や内容を充実を図りました。今後とも、ふるさと納税の促進に取り組んでいきます。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安定した財政運営を行うためには、自治体の基金残高を常時、有していることが望ましいと考える。その時々の財政状況を考慮したうえで、計画的に積み立て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令和４年度は取り崩しをおこなわなかったことにより、年度末残高は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％が適正水準といわれており、本市では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億円の積み立てが必要であると考えており、健全で持続可能な財政構造への転換を図るために今後とも計画的に基金の積み立てを進めていきます。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令和４年度は利子の積み立てを行ったのみであり、元金の積み立ても取り崩しも行わなかったため、残高は令和３年度末と同額となっています。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安定した財源基盤の構築のため、現状と中長期的な財政状況を考慮し、適宜、積み立てを行います。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76,190
75,069
129.77
32,416,694
31,848,330
539,406
16,929,980
32,723,710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令和４年度の財政力指数は単年度数値で</a:t>
          </a:r>
          <a:r>
            <a:rPr kumimoji="1" lang="en-US" altLang="ja-JP" sz="1300">
              <a:latin typeface="ＭＳ Ｐゴシック" panose="020B0600070205080204" pitchFamily="50" charset="-128"/>
              <a:ea typeface="ＭＳ Ｐゴシック" panose="020B0600070205080204" pitchFamily="50" charset="-128"/>
            </a:rPr>
            <a:t>0.632</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9,002</a:t>
          </a:r>
          <a:r>
            <a:rPr kumimoji="1" lang="ja-JP" altLang="en-US" sz="1300">
              <a:latin typeface="ＭＳ Ｐゴシック" panose="020B0600070205080204" pitchFamily="50" charset="-128"/>
              <a:ea typeface="ＭＳ Ｐゴシック" panose="020B0600070205080204" pitchFamily="50" charset="-128"/>
            </a:rPr>
            <a:t>百万円、基準財政需要額</a:t>
          </a:r>
          <a:r>
            <a:rPr kumimoji="1" lang="en-US" altLang="ja-JP" sz="1300">
              <a:latin typeface="ＭＳ Ｐゴシック" panose="020B0600070205080204" pitchFamily="50" charset="-128"/>
              <a:ea typeface="ＭＳ Ｐゴシック" panose="020B0600070205080204" pitchFamily="50" charset="-128"/>
            </a:rPr>
            <a:t>14,247</a:t>
          </a:r>
          <a:r>
            <a:rPr kumimoji="1" lang="ja-JP" altLang="en-US" sz="1300">
              <a:latin typeface="ＭＳ Ｐゴシック" panose="020B0600070205080204" pitchFamily="50" charset="-128"/>
              <a:ea typeface="ＭＳ Ｐゴシック" panose="020B0600070205080204" pitchFamily="50" charset="-128"/>
            </a:rPr>
            <a:t>百万円）と令和３年度と比べて</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ポイント減少しており、ほぼ横ばいで推移しています。引き続き財政基盤の強化に努めます。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119239</xdr:rowOff>
    </xdr:to>
    <xdr:cxnSp macro="">
      <xdr:nvCxnSpPr>
        <xdr:cNvPr id="69" name="直線コネクタ 68"/>
        <xdr:cNvCxnSpPr/>
      </xdr:nvCxnSpPr>
      <xdr:spPr>
        <a:xfrm>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92428</xdr:rowOff>
    </xdr:to>
    <xdr:cxnSp macro="">
      <xdr:nvCxnSpPr>
        <xdr:cNvPr id="72" name="直線コネクタ 71"/>
        <xdr:cNvCxnSpPr/>
      </xdr:nvCxnSpPr>
      <xdr:spPr>
        <a:xfrm>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8" name="直線コネクタ 77"/>
        <xdr:cNvCxnSpPr/>
      </xdr:nvCxnSpPr>
      <xdr:spPr>
        <a:xfrm>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公債費について、高い水準で推移しているほか、物価高騰による光熱水費の上昇や職員給与改定及び最低賃金の上昇により人件費が増加しています。また、令和３年度のような臨時財政対策債としての普通交付税の追加交付がなかったこと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ポイント上昇しています。今後とも財源確保や経常経費の削減に努めます。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66</xdr:row>
      <xdr:rowOff>34290</xdr:rowOff>
    </xdr:to>
    <xdr:cxnSp macro="">
      <xdr:nvCxnSpPr>
        <xdr:cNvPr id="128" name="直線コネクタ 127"/>
        <xdr:cNvCxnSpPr/>
      </xdr:nvCxnSpPr>
      <xdr:spPr>
        <a:xfrm>
          <a:off x="4114800" y="1102423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66</xdr:row>
      <xdr:rowOff>88582</xdr:rowOff>
    </xdr:to>
    <xdr:cxnSp macro="">
      <xdr:nvCxnSpPr>
        <xdr:cNvPr id="131" name="直線コネクタ 130"/>
        <xdr:cNvCxnSpPr/>
      </xdr:nvCxnSpPr>
      <xdr:spPr>
        <a:xfrm flipV="1">
          <a:off x="3225800" y="11024235"/>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88582</xdr:rowOff>
    </xdr:from>
    <xdr:to>
      <xdr:col>15</xdr:col>
      <xdr:colOff>82550</xdr:colOff>
      <xdr:row>66</xdr:row>
      <xdr:rowOff>100647</xdr:rowOff>
    </xdr:to>
    <xdr:cxnSp macro="">
      <xdr:nvCxnSpPr>
        <xdr:cNvPr id="134" name="直線コネクタ 133"/>
        <xdr:cNvCxnSpPr/>
      </xdr:nvCxnSpPr>
      <xdr:spPr>
        <a:xfrm flipV="1">
          <a:off x="2336800" y="114042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64453</xdr:rowOff>
    </xdr:from>
    <xdr:to>
      <xdr:col>11</xdr:col>
      <xdr:colOff>31750</xdr:colOff>
      <xdr:row>66</xdr:row>
      <xdr:rowOff>100647</xdr:rowOff>
    </xdr:to>
    <xdr:cxnSp macro="">
      <xdr:nvCxnSpPr>
        <xdr:cNvPr id="137" name="直線コネクタ 136"/>
        <xdr:cNvCxnSpPr/>
      </xdr:nvCxnSpPr>
      <xdr:spPr>
        <a:xfrm>
          <a:off x="1447800" y="1138015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7" name="楕円 146"/>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48"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9" name="楕円 148"/>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0" name="テキスト ボックス 149"/>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37782</xdr:rowOff>
    </xdr:from>
    <xdr:to>
      <xdr:col>15</xdr:col>
      <xdr:colOff>133350</xdr:colOff>
      <xdr:row>66</xdr:row>
      <xdr:rowOff>139382</xdr:rowOff>
    </xdr:to>
    <xdr:sp macro="" textlink="">
      <xdr:nvSpPr>
        <xdr:cNvPr id="151" name="楕円 150"/>
        <xdr:cNvSpPr/>
      </xdr:nvSpPr>
      <xdr:spPr>
        <a:xfrm>
          <a:off x="3175000" y="1135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124159</xdr:rowOff>
    </xdr:from>
    <xdr:ext cx="762000" cy="259045"/>
    <xdr:sp macro="" textlink="">
      <xdr:nvSpPr>
        <xdr:cNvPr id="152" name="テキスト ボックス 151"/>
        <xdr:cNvSpPr txBox="1"/>
      </xdr:nvSpPr>
      <xdr:spPr>
        <a:xfrm>
          <a:off x="2844800" y="114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49847</xdr:rowOff>
    </xdr:from>
    <xdr:to>
      <xdr:col>11</xdr:col>
      <xdr:colOff>82550</xdr:colOff>
      <xdr:row>66</xdr:row>
      <xdr:rowOff>151447</xdr:rowOff>
    </xdr:to>
    <xdr:sp macro="" textlink="">
      <xdr:nvSpPr>
        <xdr:cNvPr id="153" name="楕円 152"/>
        <xdr:cNvSpPr/>
      </xdr:nvSpPr>
      <xdr:spPr>
        <a:xfrm>
          <a:off x="2286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136224</xdr:rowOff>
    </xdr:from>
    <xdr:ext cx="762000" cy="259045"/>
    <xdr:sp macro="" textlink="">
      <xdr:nvSpPr>
        <xdr:cNvPr id="154" name="テキスト ボックス 153"/>
        <xdr:cNvSpPr txBox="1"/>
      </xdr:nvSpPr>
      <xdr:spPr>
        <a:xfrm>
          <a:off x="1955800" y="114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13653</xdr:rowOff>
    </xdr:from>
    <xdr:to>
      <xdr:col>7</xdr:col>
      <xdr:colOff>31750</xdr:colOff>
      <xdr:row>66</xdr:row>
      <xdr:rowOff>115253</xdr:rowOff>
    </xdr:to>
    <xdr:sp macro="" textlink="">
      <xdr:nvSpPr>
        <xdr:cNvPr id="155" name="楕円 154"/>
        <xdr:cNvSpPr/>
      </xdr:nvSpPr>
      <xdr:spPr>
        <a:xfrm>
          <a:off x="1397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100030</xdr:rowOff>
    </xdr:from>
    <xdr:ext cx="762000" cy="259045"/>
    <xdr:sp macro="" textlink="">
      <xdr:nvSpPr>
        <xdr:cNvPr id="156" name="テキスト ボックス 155"/>
        <xdr:cNvSpPr txBox="1"/>
      </xdr:nvSpPr>
      <xdr:spPr>
        <a:xfrm>
          <a:off x="1066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人口一人当たりの人件費・物件費等決算額は類団体に比べて低くなっており、経費の削減が図れていると考えています。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127947</xdr:rowOff>
    </xdr:from>
    <xdr:to>
      <xdr:col>23</xdr:col>
      <xdr:colOff>133350</xdr:colOff>
      <xdr:row>80</xdr:row>
      <xdr:rowOff>147203</xdr:rowOff>
    </xdr:to>
    <xdr:cxnSp macro="">
      <xdr:nvCxnSpPr>
        <xdr:cNvPr id="191" name="直線コネクタ 190"/>
        <xdr:cNvCxnSpPr/>
      </xdr:nvCxnSpPr>
      <xdr:spPr>
        <a:xfrm>
          <a:off x="4114800" y="13843947"/>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107855</xdr:rowOff>
    </xdr:from>
    <xdr:to>
      <xdr:col>19</xdr:col>
      <xdr:colOff>133350</xdr:colOff>
      <xdr:row>80</xdr:row>
      <xdr:rowOff>127947</xdr:rowOff>
    </xdr:to>
    <xdr:cxnSp macro="">
      <xdr:nvCxnSpPr>
        <xdr:cNvPr id="194" name="直線コネクタ 193"/>
        <xdr:cNvCxnSpPr/>
      </xdr:nvCxnSpPr>
      <xdr:spPr>
        <a:xfrm>
          <a:off x="3225800" y="13823855"/>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54102</xdr:rowOff>
    </xdr:from>
    <xdr:to>
      <xdr:col>15</xdr:col>
      <xdr:colOff>82550</xdr:colOff>
      <xdr:row>80</xdr:row>
      <xdr:rowOff>107855</xdr:rowOff>
    </xdr:to>
    <xdr:cxnSp macro="">
      <xdr:nvCxnSpPr>
        <xdr:cNvPr id="197" name="直線コネクタ 196"/>
        <xdr:cNvCxnSpPr/>
      </xdr:nvCxnSpPr>
      <xdr:spPr>
        <a:xfrm>
          <a:off x="2336800" y="13770102"/>
          <a:ext cx="8890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44008</xdr:rowOff>
    </xdr:from>
    <xdr:to>
      <xdr:col>11</xdr:col>
      <xdr:colOff>31750</xdr:colOff>
      <xdr:row>80</xdr:row>
      <xdr:rowOff>54102</xdr:rowOff>
    </xdr:to>
    <xdr:cxnSp macro="">
      <xdr:nvCxnSpPr>
        <xdr:cNvPr id="200" name="直線コネクタ 199"/>
        <xdr:cNvCxnSpPr/>
      </xdr:nvCxnSpPr>
      <xdr:spPr>
        <a:xfrm>
          <a:off x="1447800" y="13760008"/>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96403</xdr:rowOff>
    </xdr:from>
    <xdr:to>
      <xdr:col>23</xdr:col>
      <xdr:colOff>184150</xdr:colOff>
      <xdr:row>81</xdr:row>
      <xdr:rowOff>26553</xdr:rowOff>
    </xdr:to>
    <xdr:sp macro="" textlink="">
      <xdr:nvSpPr>
        <xdr:cNvPr id="210" name="楕円 209"/>
        <xdr:cNvSpPr/>
      </xdr:nvSpPr>
      <xdr:spPr>
        <a:xfrm>
          <a:off x="4902200" y="138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17680</xdr:rowOff>
    </xdr:from>
    <xdr:ext cx="762000" cy="259045"/>
    <xdr:sp macro="" textlink="">
      <xdr:nvSpPr>
        <xdr:cNvPr id="211" name="人件費・物件費等の状況該当値テキスト"/>
        <xdr:cNvSpPr txBox="1"/>
      </xdr:nvSpPr>
      <xdr:spPr>
        <a:xfrm>
          <a:off x="5041900" y="137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77147</xdr:rowOff>
    </xdr:from>
    <xdr:to>
      <xdr:col>19</xdr:col>
      <xdr:colOff>184150</xdr:colOff>
      <xdr:row>81</xdr:row>
      <xdr:rowOff>7297</xdr:rowOff>
    </xdr:to>
    <xdr:sp macro="" textlink="">
      <xdr:nvSpPr>
        <xdr:cNvPr id="212" name="楕円 211"/>
        <xdr:cNvSpPr/>
      </xdr:nvSpPr>
      <xdr:spPr>
        <a:xfrm>
          <a:off x="4064000" y="137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17474</xdr:rowOff>
    </xdr:from>
    <xdr:ext cx="736600" cy="259045"/>
    <xdr:sp macro="" textlink="">
      <xdr:nvSpPr>
        <xdr:cNvPr id="213" name="テキスト ボックス 212"/>
        <xdr:cNvSpPr txBox="1"/>
      </xdr:nvSpPr>
      <xdr:spPr>
        <a:xfrm>
          <a:off x="3733800" y="13562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57055</xdr:rowOff>
    </xdr:from>
    <xdr:to>
      <xdr:col>15</xdr:col>
      <xdr:colOff>133350</xdr:colOff>
      <xdr:row>80</xdr:row>
      <xdr:rowOff>158655</xdr:rowOff>
    </xdr:to>
    <xdr:sp macro="" textlink="">
      <xdr:nvSpPr>
        <xdr:cNvPr id="214" name="楕円 213"/>
        <xdr:cNvSpPr/>
      </xdr:nvSpPr>
      <xdr:spPr>
        <a:xfrm>
          <a:off x="3175000" y="137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168832</xdr:rowOff>
    </xdr:from>
    <xdr:ext cx="762000" cy="259045"/>
    <xdr:sp macro="" textlink="">
      <xdr:nvSpPr>
        <xdr:cNvPr id="215" name="テキスト ボックス 214"/>
        <xdr:cNvSpPr txBox="1"/>
      </xdr:nvSpPr>
      <xdr:spPr>
        <a:xfrm>
          <a:off x="2844800" y="1354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3302</xdr:rowOff>
    </xdr:from>
    <xdr:to>
      <xdr:col>11</xdr:col>
      <xdr:colOff>82550</xdr:colOff>
      <xdr:row>80</xdr:row>
      <xdr:rowOff>104902</xdr:rowOff>
    </xdr:to>
    <xdr:sp macro="" textlink="">
      <xdr:nvSpPr>
        <xdr:cNvPr id="216" name="楕円 215"/>
        <xdr:cNvSpPr/>
      </xdr:nvSpPr>
      <xdr:spPr>
        <a:xfrm>
          <a:off x="22860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115079</xdr:rowOff>
    </xdr:from>
    <xdr:ext cx="762000" cy="259045"/>
    <xdr:sp macro="" textlink="">
      <xdr:nvSpPr>
        <xdr:cNvPr id="217" name="テキスト ボックス 216"/>
        <xdr:cNvSpPr txBox="1"/>
      </xdr:nvSpPr>
      <xdr:spPr>
        <a:xfrm>
          <a:off x="1955800" y="134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164658</xdr:rowOff>
    </xdr:from>
    <xdr:to>
      <xdr:col>7</xdr:col>
      <xdr:colOff>31750</xdr:colOff>
      <xdr:row>80</xdr:row>
      <xdr:rowOff>94808</xdr:rowOff>
    </xdr:to>
    <xdr:sp macro="" textlink="">
      <xdr:nvSpPr>
        <xdr:cNvPr id="218" name="楕円 217"/>
        <xdr:cNvSpPr/>
      </xdr:nvSpPr>
      <xdr:spPr>
        <a:xfrm>
          <a:off x="1397000" y="137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104985</xdr:rowOff>
    </xdr:from>
    <xdr:ext cx="762000" cy="259045"/>
    <xdr:sp macro="" textlink="">
      <xdr:nvSpPr>
        <xdr:cNvPr id="219" name="テキスト ボックス 218"/>
        <xdr:cNvSpPr txBox="1"/>
      </xdr:nvSpPr>
      <xdr:spPr>
        <a:xfrm>
          <a:off x="1066800" y="134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ラスパイレス指数は、類似団体内平均値と比較すると低い水準で推移していましたが、給与適正化によるカットに加え、全職員の給与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％カットにより、令和４年度は、類似団体内平均値と比較すると低い水準となっています。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117021</xdr:rowOff>
    </xdr:to>
    <xdr:cxnSp macro="">
      <xdr:nvCxnSpPr>
        <xdr:cNvPr id="255" name="直線コネクタ 254"/>
        <xdr:cNvCxnSpPr/>
      </xdr:nvCxnSpPr>
      <xdr:spPr>
        <a:xfrm>
          <a:off x="16179800" y="144326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86</xdr:row>
      <xdr:rowOff>118836</xdr:rowOff>
    </xdr:to>
    <xdr:cxnSp macro="">
      <xdr:nvCxnSpPr>
        <xdr:cNvPr id="258" name="直線コネクタ 257"/>
        <xdr:cNvCxnSpPr/>
      </xdr:nvCxnSpPr>
      <xdr:spPr>
        <a:xfrm flipV="1">
          <a:off x="15290800" y="1443264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16329</xdr:rowOff>
    </xdr:to>
    <xdr:cxnSp macro="">
      <xdr:nvCxnSpPr>
        <xdr:cNvPr id="261" name="直線コネクタ 260"/>
        <xdr:cNvCxnSpPr/>
      </xdr:nvCxnSpPr>
      <xdr:spPr>
        <a:xfrm flipV="1">
          <a:off x="14401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68036</xdr:rowOff>
    </xdr:to>
    <xdr:cxnSp macro="">
      <xdr:nvCxnSpPr>
        <xdr:cNvPr id="264" name="直線コネクタ 263"/>
        <xdr:cNvCxnSpPr/>
      </xdr:nvCxnSpPr>
      <xdr:spPr>
        <a:xfrm flipV="1">
          <a:off x="13512800" y="149324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5"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6" name="楕円 275"/>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7" name="テキスト ボックス 276"/>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人口千人当たりの職員数は、類似団体内平均値と比較すると低い水準で推移しています。これは、これまで定員適正化計画等により職員数の削減に取り組んできた結果によるものなどと分析しています。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36936</xdr:rowOff>
    </xdr:from>
    <xdr:to>
      <xdr:col>81</xdr:col>
      <xdr:colOff>44450</xdr:colOff>
      <xdr:row>61</xdr:row>
      <xdr:rowOff>73131</xdr:rowOff>
    </xdr:to>
    <xdr:cxnSp macro="">
      <xdr:nvCxnSpPr>
        <xdr:cNvPr id="318" name="直線コネクタ 317"/>
        <xdr:cNvCxnSpPr/>
      </xdr:nvCxnSpPr>
      <xdr:spPr>
        <a:xfrm>
          <a:off x="16179800" y="1049538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26881</xdr:rowOff>
    </xdr:from>
    <xdr:to>
      <xdr:col>77</xdr:col>
      <xdr:colOff>44450</xdr:colOff>
      <xdr:row>61</xdr:row>
      <xdr:rowOff>36936</xdr:rowOff>
    </xdr:to>
    <xdr:cxnSp macro="">
      <xdr:nvCxnSpPr>
        <xdr:cNvPr id="321" name="直線コネクタ 320"/>
        <xdr:cNvCxnSpPr/>
      </xdr:nvCxnSpPr>
      <xdr:spPr>
        <a:xfrm>
          <a:off x="15290800" y="1048533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24871</xdr:rowOff>
    </xdr:from>
    <xdr:to>
      <xdr:col>72</xdr:col>
      <xdr:colOff>203200</xdr:colOff>
      <xdr:row>61</xdr:row>
      <xdr:rowOff>26881</xdr:rowOff>
    </xdr:to>
    <xdr:cxnSp macro="">
      <xdr:nvCxnSpPr>
        <xdr:cNvPr id="324" name="直線コネクタ 323"/>
        <xdr:cNvCxnSpPr/>
      </xdr:nvCxnSpPr>
      <xdr:spPr>
        <a:xfrm>
          <a:off x="14401800" y="104833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24871</xdr:rowOff>
    </xdr:from>
    <xdr:to>
      <xdr:col>68</xdr:col>
      <xdr:colOff>152400</xdr:colOff>
      <xdr:row>61</xdr:row>
      <xdr:rowOff>55033</xdr:rowOff>
    </xdr:to>
    <xdr:cxnSp macro="">
      <xdr:nvCxnSpPr>
        <xdr:cNvPr id="327" name="直線コネクタ 326"/>
        <xdr:cNvCxnSpPr/>
      </xdr:nvCxnSpPr>
      <xdr:spPr>
        <a:xfrm flipV="1">
          <a:off x="13512800" y="1048332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22331</xdr:rowOff>
    </xdr:from>
    <xdr:to>
      <xdr:col>81</xdr:col>
      <xdr:colOff>95250</xdr:colOff>
      <xdr:row>61</xdr:row>
      <xdr:rowOff>123931</xdr:rowOff>
    </xdr:to>
    <xdr:sp macro="" textlink="">
      <xdr:nvSpPr>
        <xdr:cNvPr id="337" name="楕円 336"/>
        <xdr:cNvSpPr/>
      </xdr:nvSpPr>
      <xdr:spPr>
        <a:xfrm>
          <a:off x="169672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38858</xdr:rowOff>
    </xdr:from>
    <xdr:ext cx="762000" cy="259045"/>
    <xdr:sp macro="" textlink="">
      <xdr:nvSpPr>
        <xdr:cNvPr id="338" name="定員管理の状況該当値テキスト"/>
        <xdr:cNvSpPr txBox="1"/>
      </xdr:nvSpPr>
      <xdr:spPr>
        <a:xfrm>
          <a:off x="17106900" y="1032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157586</xdr:rowOff>
    </xdr:from>
    <xdr:to>
      <xdr:col>77</xdr:col>
      <xdr:colOff>95250</xdr:colOff>
      <xdr:row>61</xdr:row>
      <xdr:rowOff>87736</xdr:rowOff>
    </xdr:to>
    <xdr:sp macro="" textlink="">
      <xdr:nvSpPr>
        <xdr:cNvPr id="339" name="楕円 338"/>
        <xdr:cNvSpPr/>
      </xdr:nvSpPr>
      <xdr:spPr>
        <a:xfrm>
          <a:off x="16129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40" name="テキスト ボックス 339"/>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41" name="楕円 340"/>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87858</xdr:rowOff>
    </xdr:from>
    <xdr:ext cx="762000" cy="259045"/>
    <xdr:sp macro="" textlink="">
      <xdr:nvSpPr>
        <xdr:cNvPr id="342" name="テキスト ボックス 341"/>
        <xdr:cNvSpPr txBox="1"/>
      </xdr:nvSpPr>
      <xdr:spPr>
        <a:xfrm>
          <a:off x="14909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145521</xdr:rowOff>
    </xdr:from>
    <xdr:to>
      <xdr:col>68</xdr:col>
      <xdr:colOff>203200</xdr:colOff>
      <xdr:row>61</xdr:row>
      <xdr:rowOff>75671</xdr:rowOff>
    </xdr:to>
    <xdr:sp macro="" textlink="">
      <xdr:nvSpPr>
        <xdr:cNvPr id="343" name="楕円 342"/>
        <xdr:cNvSpPr/>
      </xdr:nvSpPr>
      <xdr:spPr>
        <a:xfrm>
          <a:off x="14351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85848</xdr:rowOff>
    </xdr:from>
    <xdr:ext cx="762000" cy="259045"/>
    <xdr:sp macro="" textlink="">
      <xdr:nvSpPr>
        <xdr:cNvPr id="344" name="テキスト ボックス 343"/>
        <xdr:cNvSpPr txBox="1"/>
      </xdr:nvSpPr>
      <xdr:spPr>
        <a:xfrm>
          <a:off x="14020800" y="102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5" name="楕円 344"/>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116010</xdr:rowOff>
    </xdr:from>
    <xdr:ext cx="762000" cy="259045"/>
    <xdr:sp macro="" textlink="">
      <xdr:nvSpPr>
        <xdr:cNvPr id="346" name="テキスト ボックス 345"/>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当市では過去に発行した市債の残高が大きいため類似団体と比べて実質公債費比率が高い数値となっていますが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－令和４年度の実質公債費比率は、「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％」と、令和３年度の「</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ポイント減少しました。また臨時財政対策債の発行額が減額（前年度と比べて</a:t>
          </a:r>
          <a:r>
            <a:rPr kumimoji="1" lang="en-US" altLang="ja-JP" sz="1300">
              <a:latin typeface="ＭＳ Ｐゴシック" panose="020B0600070205080204" pitchFamily="50" charset="-128"/>
              <a:ea typeface="ＭＳ Ｐゴシック" panose="020B0600070205080204" pitchFamily="50" charset="-128"/>
            </a:rPr>
            <a:t>1,027</a:t>
          </a:r>
          <a:r>
            <a:rPr kumimoji="1" lang="ja-JP" altLang="en-US" sz="1300">
              <a:latin typeface="ＭＳ Ｐゴシック" panose="020B0600070205080204" pitchFamily="50" charset="-128"/>
              <a:ea typeface="ＭＳ Ｐゴシック" panose="020B0600070205080204" pitchFamily="50" charset="-128"/>
            </a:rPr>
            <a:t>百万円減）したことにより、比率算定の分母となる標準財政規模が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％減少したため、分子となる元利・準元利償還金が減少しているにもかかわらず、前年度と横ばいで推移しています。</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61214</xdr:rowOff>
    </xdr:from>
    <xdr:to>
      <xdr:col>81</xdr:col>
      <xdr:colOff>44450</xdr:colOff>
      <xdr:row>45</xdr:row>
      <xdr:rowOff>70866</xdr:rowOff>
    </xdr:to>
    <xdr:cxnSp macro="">
      <xdr:nvCxnSpPr>
        <xdr:cNvPr id="378" name="直線コネクタ 377"/>
        <xdr:cNvCxnSpPr/>
      </xdr:nvCxnSpPr>
      <xdr:spPr>
        <a:xfrm flipV="1">
          <a:off x="16179800" y="77764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70866</xdr:rowOff>
    </xdr:from>
    <xdr:to>
      <xdr:col>77</xdr:col>
      <xdr:colOff>44450</xdr:colOff>
      <xdr:row>45</xdr:row>
      <xdr:rowOff>90170</xdr:rowOff>
    </xdr:to>
    <xdr:cxnSp macro="">
      <xdr:nvCxnSpPr>
        <xdr:cNvPr id="381" name="直線コネクタ 380"/>
        <xdr:cNvCxnSpPr/>
      </xdr:nvCxnSpPr>
      <xdr:spPr>
        <a:xfrm flipV="1">
          <a:off x="15290800" y="77861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99822</xdr:rowOff>
    </xdr:to>
    <xdr:cxnSp macro="">
      <xdr:nvCxnSpPr>
        <xdr:cNvPr id="384" name="直線コネクタ 383"/>
        <xdr:cNvCxnSpPr/>
      </xdr:nvCxnSpPr>
      <xdr:spPr>
        <a:xfrm flipV="1">
          <a:off x="14401800" y="78054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99822</xdr:rowOff>
    </xdr:from>
    <xdr:to>
      <xdr:col>68</xdr:col>
      <xdr:colOff>152400</xdr:colOff>
      <xdr:row>45</xdr:row>
      <xdr:rowOff>109474</xdr:rowOff>
    </xdr:to>
    <xdr:cxnSp macro="">
      <xdr:nvCxnSpPr>
        <xdr:cNvPr id="387" name="直線コネクタ 386"/>
        <xdr:cNvCxnSpPr/>
      </xdr:nvCxnSpPr>
      <xdr:spPr>
        <a:xfrm flipV="1">
          <a:off x="13512800" y="78150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10414</xdr:rowOff>
    </xdr:from>
    <xdr:to>
      <xdr:col>81</xdr:col>
      <xdr:colOff>95250</xdr:colOff>
      <xdr:row>45</xdr:row>
      <xdr:rowOff>112014</xdr:rowOff>
    </xdr:to>
    <xdr:sp macro="" textlink="">
      <xdr:nvSpPr>
        <xdr:cNvPr id="397" name="楕円 396"/>
        <xdr:cNvSpPr/>
      </xdr:nvSpPr>
      <xdr:spPr>
        <a:xfrm>
          <a:off x="169672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77741</xdr:rowOff>
    </xdr:from>
    <xdr:ext cx="762000" cy="259045"/>
    <xdr:sp macro="" textlink="">
      <xdr:nvSpPr>
        <xdr:cNvPr id="398" name="公債費負担の状況該当値テキスト"/>
        <xdr:cNvSpPr txBox="1"/>
      </xdr:nvSpPr>
      <xdr:spPr>
        <a:xfrm>
          <a:off x="17106900" y="762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20066</xdr:rowOff>
    </xdr:from>
    <xdr:to>
      <xdr:col>77</xdr:col>
      <xdr:colOff>95250</xdr:colOff>
      <xdr:row>45</xdr:row>
      <xdr:rowOff>121666</xdr:rowOff>
    </xdr:to>
    <xdr:sp macro="" textlink="">
      <xdr:nvSpPr>
        <xdr:cNvPr id="399" name="楕円 398"/>
        <xdr:cNvSpPr/>
      </xdr:nvSpPr>
      <xdr:spPr>
        <a:xfrm>
          <a:off x="16129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106443</xdr:rowOff>
    </xdr:from>
    <xdr:ext cx="736600" cy="259045"/>
    <xdr:sp macro="" textlink="">
      <xdr:nvSpPr>
        <xdr:cNvPr id="400" name="テキスト ボックス 399"/>
        <xdr:cNvSpPr txBox="1"/>
      </xdr:nvSpPr>
      <xdr:spPr>
        <a:xfrm>
          <a:off x="15798800" y="782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401" name="楕円 400"/>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02" name="テキスト ボックス 401"/>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49022</xdr:rowOff>
    </xdr:from>
    <xdr:to>
      <xdr:col>68</xdr:col>
      <xdr:colOff>203200</xdr:colOff>
      <xdr:row>45</xdr:row>
      <xdr:rowOff>150622</xdr:rowOff>
    </xdr:to>
    <xdr:sp macro="" textlink="">
      <xdr:nvSpPr>
        <xdr:cNvPr id="403" name="楕円 402"/>
        <xdr:cNvSpPr/>
      </xdr:nvSpPr>
      <xdr:spPr>
        <a:xfrm>
          <a:off x="14351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135399</xdr:rowOff>
    </xdr:from>
    <xdr:ext cx="762000" cy="259045"/>
    <xdr:sp macro="" textlink="">
      <xdr:nvSpPr>
        <xdr:cNvPr id="404" name="テキスト ボックス 403"/>
        <xdr:cNvSpPr txBox="1"/>
      </xdr:nvSpPr>
      <xdr:spPr>
        <a:xfrm>
          <a:off x="14020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58674</xdr:rowOff>
    </xdr:from>
    <xdr:to>
      <xdr:col>64</xdr:col>
      <xdr:colOff>152400</xdr:colOff>
      <xdr:row>45</xdr:row>
      <xdr:rowOff>160274</xdr:rowOff>
    </xdr:to>
    <xdr:sp macro="" textlink="">
      <xdr:nvSpPr>
        <xdr:cNvPr id="405" name="楕円 404"/>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145051</xdr:rowOff>
    </xdr:from>
    <xdr:ext cx="762000" cy="259045"/>
    <xdr:sp macro="" textlink="">
      <xdr:nvSpPr>
        <xdr:cNvPr id="406" name="テキスト ボックス 405"/>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当市では、過去に発行した市債の元利償還金が大きいため類似団体と比べて将来負担比率が高い数値となっています。令和４年度は、 地方債残高の減少や財政調整基金、国民健康保険財政調整基金の積み立てを行ったことにより、将来負担すべき地方債等から控除できる充当可能基金の残高が増加したことなどから、前年度比で</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144.9</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107146</xdr:rowOff>
    </xdr:to>
    <xdr:cxnSp macro="">
      <xdr:nvCxnSpPr>
        <xdr:cNvPr id="435" name="直線コネクタ 434"/>
        <xdr:cNvCxnSpPr/>
      </xdr:nvCxnSpPr>
      <xdr:spPr>
        <a:xfrm flipV="1">
          <a:off x="17018000" y="2370667"/>
          <a:ext cx="0" cy="11654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79223</xdr:rowOff>
    </xdr:from>
    <xdr:ext cx="762000" cy="259045"/>
    <xdr:sp macro="" textlink="">
      <xdr:nvSpPr>
        <xdr:cNvPr id="436" name="将来負担の状況最小値テキスト"/>
        <xdr:cNvSpPr txBox="1"/>
      </xdr:nvSpPr>
      <xdr:spPr>
        <a:xfrm>
          <a:off x="17106900" y="350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107146</xdr:rowOff>
    </xdr:from>
    <xdr:to>
      <xdr:col>81</xdr:col>
      <xdr:colOff>133350</xdr:colOff>
      <xdr:row>20</xdr:row>
      <xdr:rowOff>107146</xdr:rowOff>
    </xdr:to>
    <xdr:cxnSp macro="">
      <xdr:nvCxnSpPr>
        <xdr:cNvPr id="437" name="直線コネクタ 436"/>
        <xdr:cNvCxnSpPr/>
      </xdr:nvCxnSpPr>
      <xdr:spPr>
        <a:xfrm>
          <a:off x="16929100" y="353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107146</xdr:rowOff>
    </xdr:from>
    <xdr:to>
      <xdr:col>81</xdr:col>
      <xdr:colOff>44450</xdr:colOff>
      <xdr:row>21</xdr:row>
      <xdr:rowOff>70019</xdr:rowOff>
    </xdr:to>
    <xdr:cxnSp macro="">
      <xdr:nvCxnSpPr>
        <xdr:cNvPr id="440" name="直線コネクタ 439"/>
        <xdr:cNvCxnSpPr/>
      </xdr:nvCxnSpPr>
      <xdr:spPr>
        <a:xfrm flipV="1">
          <a:off x="16179800" y="3536146"/>
          <a:ext cx="838200" cy="1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38244</xdr:rowOff>
    </xdr:from>
    <xdr:ext cx="762000" cy="259045"/>
    <xdr:sp macro="" textlink="">
      <xdr:nvSpPr>
        <xdr:cNvPr id="441" name="将来負担の状況平均値テキスト"/>
        <xdr:cNvSpPr txBox="1"/>
      </xdr:nvSpPr>
      <xdr:spPr>
        <a:xfrm>
          <a:off x="17106900" y="2267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21717</xdr:rowOff>
    </xdr:from>
    <xdr:to>
      <xdr:col>81</xdr:col>
      <xdr:colOff>95250</xdr:colOff>
      <xdr:row>14</xdr:row>
      <xdr:rowOff>123317</xdr:rowOff>
    </xdr:to>
    <xdr:sp macro="" textlink="">
      <xdr:nvSpPr>
        <xdr:cNvPr id="442" name="フローチャート: 判断 441"/>
        <xdr:cNvSpPr/>
      </xdr:nvSpPr>
      <xdr:spPr>
        <a:xfrm>
          <a:off x="169672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70019</xdr:rowOff>
    </xdr:from>
    <xdr:to>
      <xdr:col>77</xdr:col>
      <xdr:colOff>44450</xdr:colOff>
      <xdr:row>22</xdr:row>
      <xdr:rowOff>44154</xdr:rowOff>
    </xdr:to>
    <xdr:cxnSp macro="">
      <xdr:nvCxnSpPr>
        <xdr:cNvPr id="443" name="直線コネクタ 442"/>
        <xdr:cNvCxnSpPr/>
      </xdr:nvCxnSpPr>
      <xdr:spPr>
        <a:xfrm flipV="1">
          <a:off x="15290800" y="3670469"/>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64347</xdr:rowOff>
    </xdr:from>
    <xdr:to>
      <xdr:col>77</xdr:col>
      <xdr:colOff>95250</xdr:colOff>
      <xdr:row>14</xdr:row>
      <xdr:rowOff>165947</xdr:rowOff>
    </xdr:to>
    <xdr:sp macro="" textlink="">
      <xdr:nvSpPr>
        <xdr:cNvPr id="444" name="フローチャート: 判断 443"/>
        <xdr:cNvSpPr/>
      </xdr:nvSpPr>
      <xdr:spPr>
        <a:xfrm>
          <a:off x="16129000" y="24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4674</xdr:rowOff>
    </xdr:from>
    <xdr:ext cx="736600" cy="259045"/>
    <xdr:sp macro="" textlink="">
      <xdr:nvSpPr>
        <xdr:cNvPr id="445" name="テキスト ボックス 444"/>
        <xdr:cNvSpPr txBox="1"/>
      </xdr:nvSpPr>
      <xdr:spPr>
        <a:xfrm>
          <a:off x="15798800" y="22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44154</xdr:rowOff>
    </xdr:from>
    <xdr:to>
      <xdr:col>72</xdr:col>
      <xdr:colOff>203200</xdr:colOff>
      <xdr:row>22</xdr:row>
      <xdr:rowOff>137456</xdr:rowOff>
    </xdr:to>
    <xdr:cxnSp macro="">
      <xdr:nvCxnSpPr>
        <xdr:cNvPr id="446" name="直線コネクタ 445"/>
        <xdr:cNvCxnSpPr/>
      </xdr:nvCxnSpPr>
      <xdr:spPr>
        <a:xfrm flipV="1">
          <a:off x="14401800" y="3816054"/>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121454</xdr:rowOff>
    </xdr:from>
    <xdr:to>
      <xdr:col>73</xdr:col>
      <xdr:colOff>44450</xdr:colOff>
      <xdr:row>15</xdr:row>
      <xdr:rowOff>51604</xdr:rowOff>
    </xdr:to>
    <xdr:sp macro="" textlink="">
      <xdr:nvSpPr>
        <xdr:cNvPr id="447" name="フローチャート: 判断 446"/>
        <xdr:cNvSpPr/>
      </xdr:nvSpPr>
      <xdr:spPr>
        <a:xfrm>
          <a:off x="152400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61781</xdr:rowOff>
    </xdr:from>
    <xdr:ext cx="762000" cy="259045"/>
    <xdr:sp macro="" textlink="">
      <xdr:nvSpPr>
        <xdr:cNvPr id="448" name="テキスト ボックス 447"/>
        <xdr:cNvSpPr txBox="1"/>
      </xdr:nvSpPr>
      <xdr:spPr>
        <a:xfrm>
          <a:off x="14909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129413</xdr:rowOff>
    </xdr:from>
    <xdr:to>
      <xdr:col>68</xdr:col>
      <xdr:colOff>152400</xdr:colOff>
      <xdr:row>22</xdr:row>
      <xdr:rowOff>137456</xdr:rowOff>
    </xdr:to>
    <xdr:cxnSp macro="">
      <xdr:nvCxnSpPr>
        <xdr:cNvPr id="449" name="直線コネクタ 448"/>
        <xdr:cNvCxnSpPr/>
      </xdr:nvCxnSpPr>
      <xdr:spPr>
        <a:xfrm>
          <a:off x="13512800" y="39013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124672</xdr:rowOff>
    </xdr:from>
    <xdr:to>
      <xdr:col>68</xdr:col>
      <xdr:colOff>203200</xdr:colOff>
      <xdr:row>15</xdr:row>
      <xdr:rowOff>54822</xdr:rowOff>
    </xdr:to>
    <xdr:sp macro="" textlink="">
      <xdr:nvSpPr>
        <xdr:cNvPr id="450" name="フローチャート: 判断 449"/>
        <xdr:cNvSpPr/>
      </xdr:nvSpPr>
      <xdr:spPr>
        <a:xfrm>
          <a:off x="14351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64999</xdr:rowOff>
    </xdr:from>
    <xdr:ext cx="762000" cy="259045"/>
    <xdr:sp macro="" textlink="">
      <xdr:nvSpPr>
        <xdr:cNvPr id="451" name="テキスト ボックス 450"/>
        <xdr:cNvSpPr txBox="1"/>
      </xdr:nvSpPr>
      <xdr:spPr>
        <a:xfrm>
          <a:off x="14020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123063</xdr:rowOff>
    </xdr:from>
    <xdr:to>
      <xdr:col>64</xdr:col>
      <xdr:colOff>152400</xdr:colOff>
      <xdr:row>15</xdr:row>
      <xdr:rowOff>53213</xdr:rowOff>
    </xdr:to>
    <xdr:sp macro="" textlink="">
      <xdr:nvSpPr>
        <xdr:cNvPr id="452" name="フローチャート: 判断 451"/>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63390</xdr:rowOff>
    </xdr:from>
    <xdr:ext cx="762000" cy="259045"/>
    <xdr:sp macro="" textlink="">
      <xdr:nvSpPr>
        <xdr:cNvPr id="453" name="テキスト ボックス 452"/>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56346</xdr:rowOff>
    </xdr:from>
    <xdr:to>
      <xdr:col>81</xdr:col>
      <xdr:colOff>95250</xdr:colOff>
      <xdr:row>20</xdr:row>
      <xdr:rowOff>157946</xdr:rowOff>
    </xdr:to>
    <xdr:sp macro="" textlink="">
      <xdr:nvSpPr>
        <xdr:cNvPr id="459" name="楕円 458"/>
        <xdr:cNvSpPr/>
      </xdr:nvSpPr>
      <xdr:spPr>
        <a:xfrm>
          <a:off x="169672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123673</xdr:rowOff>
    </xdr:from>
    <xdr:ext cx="762000" cy="259045"/>
    <xdr:sp macro="" textlink="">
      <xdr:nvSpPr>
        <xdr:cNvPr id="460" name="将来負担の状況該当値テキスト"/>
        <xdr:cNvSpPr txBox="1"/>
      </xdr:nvSpPr>
      <xdr:spPr>
        <a:xfrm>
          <a:off x="17106900" y="338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19219</xdr:rowOff>
    </xdr:from>
    <xdr:to>
      <xdr:col>77</xdr:col>
      <xdr:colOff>95250</xdr:colOff>
      <xdr:row>21</xdr:row>
      <xdr:rowOff>120819</xdr:rowOff>
    </xdr:to>
    <xdr:sp macro="" textlink="">
      <xdr:nvSpPr>
        <xdr:cNvPr id="461" name="楕円 460"/>
        <xdr:cNvSpPr/>
      </xdr:nvSpPr>
      <xdr:spPr>
        <a:xfrm>
          <a:off x="16129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105596</xdr:rowOff>
    </xdr:from>
    <xdr:ext cx="736600" cy="259045"/>
    <xdr:sp macro="" textlink="">
      <xdr:nvSpPr>
        <xdr:cNvPr id="462" name="テキスト ボックス 461"/>
        <xdr:cNvSpPr txBox="1"/>
      </xdr:nvSpPr>
      <xdr:spPr>
        <a:xfrm>
          <a:off x="15798800" y="370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164804</xdr:rowOff>
    </xdr:from>
    <xdr:to>
      <xdr:col>73</xdr:col>
      <xdr:colOff>44450</xdr:colOff>
      <xdr:row>22</xdr:row>
      <xdr:rowOff>94954</xdr:rowOff>
    </xdr:to>
    <xdr:sp macro="" textlink="">
      <xdr:nvSpPr>
        <xdr:cNvPr id="463" name="楕円 462"/>
        <xdr:cNvSpPr/>
      </xdr:nvSpPr>
      <xdr:spPr>
        <a:xfrm>
          <a:off x="15240000" y="37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79731</xdr:rowOff>
    </xdr:from>
    <xdr:ext cx="762000" cy="259045"/>
    <xdr:sp macro="" textlink="">
      <xdr:nvSpPr>
        <xdr:cNvPr id="464" name="テキスト ボックス 463"/>
        <xdr:cNvSpPr txBox="1"/>
      </xdr:nvSpPr>
      <xdr:spPr>
        <a:xfrm>
          <a:off x="14909800" y="385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86656</xdr:rowOff>
    </xdr:from>
    <xdr:to>
      <xdr:col>68</xdr:col>
      <xdr:colOff>203200</xdr:colOff>
      <xdr:row>23</xdr:row>
      <xdr:rowOff>16806</xdr:rowOff>
    </xdr:to>
    <xdr:sp macro="" textlink="">
      <xdr:nvSpPr>
        <xdr:cNvPr id="465" name="楕円 464"/>
        <xdr:cNvSpPr/>
      </xdr:nvSpPr>
      <xdr:spPr>
        <a:xfrm>
          <a:off x="14351000" y="38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1583</xdr:rowOff>
    </xdr:from>
    <xdr:ext cx="762000" cy="259045"/>
    <xdr:sp macro="" textlink="">
      <xdr:nvSpPr>
        <xdr:cNvPr id="466" name="テキスト ボックス 465"/>
        <xdr:cNvSpPr txBox="1"/>
      </xdr:nvSpPr>
      <xdr:spPr>
        <a:xfrm>
          <a:off x="14020800" y="394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78613</xdr:rowOff>
    </xdr:from>
    <xdr:to>
      <xdr:col>64</xdr:col>
      <xdr:colOff>152400</xdr:colOff>
      <xdr:row>23</xdr:row>
      <xdr:rowOff>8763</xdr:rowOff>
    </xdr:to>
    <xdr:sp macro="" textlink="">
      <xdr:nvSpPr>
        <xdr:cNvPr id="467" name="楕円 466"/>
        <xdr:cNvSpPr/>
      </xdr:nvSpPr>
      <xdr:spPr>
        <a:xfrm>
          <a:off x="13462000" y="38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164990</xdr:rowOff>
    </xdr:from>
    <xdr:ext cx="762000" cy="259045"/>
    <xdr:sp macro="" textlink="">
      <xdr:nvSpPr>
        <xdr:cNvPr id="468" name="テキスト ボックス 467"/>
        <xdr:cNvSpPr txBox="1"/>
      </xdr:nvSpPr>
      <xdr:spPr>
        <a:xfrm>
          <a:off x="13131800" y="39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76,190
75,069
129.77
32,416,694
31,848,330
539,406
16,929,980
32,723,710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値と比較すると高い水準で推移していました。これは、これまでの新規採用職員の抑制等から職員の平均年齢が上昇していることが要因の一つと分析しています。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年度から、全職員対象に給与独自削減の取組を実施したことなどにより類似団体の平均との差は縮小しました。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92710</xdr:rowOff>
    </xdr:to>
    <xdr:cxnSp macro="">
      <xdr:nvCxnSpPr>
        <xdr:cNvPr id="64" name="直線コネクタ 63"/>
        <xdr:cNvCxnSpPr/>
      </xdr:nvCxnSpPr>
      <xdr:spPr>
        <a:xfrm>
          <a:off x="3987800" y="636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120142</xdr:rowOff>
    </xdr:to>
    <xdr:cxnSp macro="">
      <xdr:nvCxnSpPr>
        <xdr:cNvPr id="67" name="直線コネクタ 66"/>
        <xdr:cNvCxnSpPr/>
      </xdr:nvCxnSpPr>
      <xdr:spPr>
        <a:xfrm flipV="1">
          <a:off x="3098800" y="6367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120142</xdr:rowOff>
    </xdr:to>
    <xdr:cxnSp macro="">
      <xdr:nvCxnSpPr>
        <xdr:cNvPr id="70" name="直線コネクタ 69"/>
        <xdr:cNvCxnSpPr/>
      </xdr:nvCxnSpPr>
      <xdr:spPr>
        <a:xfrm>
          <a:off x="2209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92710</xdr:rowOff>
    </xdr:to>
    <xdr:cxnSp macro="">
      <xdr:nvCxnSpPr>
        <xdr:cNvPr id="73" name="直線コネクタ 72"/>
        <xdr:cNvCxnSpPr/>
      </xdr:nvCxnSpPr>
      <xdr:spPr>
        <a:xfrm flipV="1">
          <a:off x="1320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以内平均値と比較すると低い水準で推移しています。これは、令和元年度まで物件費として整理されていた臨時雇用賃金が他自治体と比較して低水準であること、また、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の財政健全化緊急対策等の取組以降、消耗品費や光熱水費等の削減をはじめ、施設管理や業務管理委託等に係る仕様や発注方法を見直すなど積極的な経費節減策に努めていることによるものなどと分析してい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123190</xdr:rowOff>
    </xdr:to>
    <xdr:cxnSp macro="">
      <xdr:nvCxnSpPr>
        <xdr:cNvPr id="125" name="直線コネクタ 124"/>
        <xdr:cNvCxnSpPr/>
      </xdr:nvCxnSpPr>
      <xdr:spPr>
        <a:xfrm>
          <a:off x="15671800" y="2595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115570</xdr:rowOff>
    </xdr:to>
    <xdr:cxnSp macro="">
      <xdr:nvCxnSpPr>
        <xdr:cNvPr id="128" name="直線コネクタ 127"/>
        <xdr:cNvCxnSpPr/>
      </xdr:nvCxnSpPr>
      <xdr:spPr>
        <a:xfrm flipV="1">
          <a:off x="14782800" y="259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20320</xdr:rowOff>
    </xdr:to>
    <xdr:cxnSp macro="">
      <xdr:nvCxnSpPr>
        <xdr:cNvPr id="131" name="直線コネクタ 130"/>
        <xdr:cNvCxnSpPr/>
      </xdr:nvCxnSpPr>
      <xdr:spPr>
        <a:xfrm flipV="1">
          <a:off x="13893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43180</xdr:rowOff>
    </xdr:to>
    <xdr:cxnSp macro="">
      <xdr:nvCxnSpPr>
        <xdr:cNvPr id="134" name="直線コネクタ 133"/>
        <xdr:cNvCxnSpPr/>
      </xdr:nvCxnSpPr>
      <xdr:spPr>
        <a:xfrm flipV="1">
          <a:off x="13004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して高い水準で推移しています。これは、高齢化の進行が全国平均より早く、団塊世代の人口比率が高い本市の性質から社会福祉費の増や、過去に民営化を進めた保育所等への児童福祉費の増などによるものと分析してい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167822</xdr:rowOff>
    </xdr:to>
    <xdr:cxnSp macro="">
      <xdr:nvCxnSpPr>
        <xdr:cNvPr id="188" name="直線コネクタ 187"/>
        <xdr:cNvCxnSpPr/>
      </xdr:nvCxnSpPr>
      <xdr:spPr>
        <a:xfrm>
          <a:off x="3987800" y="101854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78015</xdr:rowOff>
    </xdr:to>
    <xdr:cxnSp macro="">
      <xdr:nvCxnSpPr>
        <xdr:cNvPr id="191" name="直線コネクタ 190"/>
        <xdr:cNvCxnSpPr/>
      </xdr:nvCxnSpPr>
      <xdr:spPr>
        <a:xfrm flipV="1">
          <a:off x="3098800" y="10185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60</xdr:row>
      <xdr:rowOff>143328</xdr:rowOff>
    </xdr:to>
    <xdr:cxnSp macro="">
      <xdr:nvCxnSpPr>
        <xdr:cNvPr id="194" name="直線コネクタ 193"/>
        <xdr:cNvCxnSpPr/>
      </xdr:nvCxnSpPr>
      <xdr:spPr>
        <a:xfrm flipV="1">
          <a:off x="2209800" y="1036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143328</xdr:rowOff>
    </xdr:to>
    <xdr:cxnSp macro="">
      <xdr:nvCxnSpPr>
        <xdr:cNvPr id="197" name="直線コネクタ 196"/>
        <xdr:cNvCxnSpPr/>
      </xdr:nvCxnSpPr>
      <xdr:spPr>
        <a:xfrm>
          <a:off x="1320800" y="10316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7" name="楕円 206"/>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08" name="扶助費該当値テキスト"/>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1" name="楕円 210"/>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2" name="テキスト ボックス 211"/>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3" name="楕円 212"/>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4" name="テキスト ボックス 213"/>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5" name="楕円 214"/>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6" name="テキスト ボックス 215"/>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高い水準で推移しています。これは、高齢化の進展等に伴い、後期高齢者医療会計や介護保険会計、国民健康保険事業会計への繰出金に係る負担が大きいことによるものなどと分析し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94343</xdr:rowOff>
    </xdr:from>
    <xdr:to>
      <xdr:col>82</xdr:col>
      <xdr:colOff>107950</xdr:colOff>
      <xdr:row>58</xdr:row>
      <xdr:rowOff>105228</xdr:rowOff>
    </xdr:to>
    <xdr:cxnSp macro="">
      <xdr:nvCxnSpPr>
        <xdr:cNvPr id="251" name="直線コネクタ 250"/>
        <xdr:cNvCxnSpPr/>
      </xdr:nvCxnSpPr>
      <xdr:spPr>
        <a:xfrm>
          <a:off x="15671800" y="10038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59</xdr:row>
      <xdr:rowOff>20865</xdr:rowOff>
    </xdr:to>
    <xdr:cxnSp macro="">
      <xdr:nvCxnSpPr>
        <xdr:cNvPr id="254" name="直線コネクタ 253"/>
        <xdr:cNvCxnSpPr/>
      </xdr:nvCxnSpPr>
      <xdr:spPr>
        <a:xfrm flipV="1">
          <a:off x="14782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60</xdr:row>
      <xdr:rowOff>88900</xdr:rowOff>
    </xdr:to>
    <xdr:cxnSp macro="">
      <xdr:nvCxnSpPr>
        <xdr:cNvPr id="257" name="直線コネクタ 256"/>
        <xdr:cNvCxnSpPr/>
      </xdr:nvCxnSpPr>
      <xdr:spPr>
        <a:xfrm flipV="1">
          <a:off x="13893800" y="10136415"/>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56243</xdr:rowOff>
    </xdr:from>
    <xdr:to>
      <xdr:col>69</xdr:col>
      <xdr:colOff>92075</xdr:colOff>
      <xdr:row>60</xdr:row>
      <xdr:rowOff>88900</xdr:rowOff>
    </xdr:to>
    <xdr:cxnSp macro="">
      <xdr:nvCxnSpPr>
        <xdr:cNvPr id="260" name="直線コネクタ 259"/>
        <xdr:cNvCxnSpPr/>
      </xdr:nvCxnSpPr>
      <xdr:spPr>
        <a:xfrm>
          <a:off x="13004800" y="1034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0" name="楕円 269"/>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1"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43543</xdr:rowOff>
    </xdr:from>
    <xdr:to>
      <xdr:col>78</xdr:col>
      <xdr:colOff>120650</xdr:colOff>
      <xdr:row>58</xdr:row>
      <xdr:rowOff>145143</xdr:rowOff>
    </xdr:to>
    <xdr:sp macro="" textlink="">
      <xdr:nvSpPr>
        <xdr:cNvPr id="272" name="楕円 271"/>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129920</xdr:rowOff>
    </xdr:from>
    <xdr:ext cx="736600" cy="259045"/>
    <xdr:sp macro="" textlink="">
      <xdr:nvSpPr>
        <xdr:cNvPr id="273" name="テキスト ボックス 272"/>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4" name="楕円 273"/>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5" name="テキスト ボックス 274"/>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6" name="楕円 275"/>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7" name="テキスト ボックス 276"/>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5443</xdr:rowOff>
    </xdr:from>
    <xdr:to>
      <xdr:col>65</xdr:col>
      <xdr:colOff>53975</xdr:colOff>
      <xdr:row>60</xdr:row>
      <xdr:rowOff>107043</xdr:rowOff>
    </xdr:to>
    <xdr:sp macro="" textlink="">
      <xdr:nvSpPr>
        <xdr:cNvPr id="278" name="楕円 277"/>
        <xdr:cNvSpPr/>
      </xdr:nvSpPr>
      <xdr:spPr>
        <a:xfrm>
          <a:off x="12954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91820</xdr:rowOff>
    </xdr:from>
    <xdr:ext cx="762000" cy="259045"/>
    <xdr:sp macro="" textlink="">
      <xdr:nvSpPr>
        <xdr:cNvPr id="279" name="テキスト ボックス 278"/>
        <xdr:cNvSpPr txBox="1"/>
      </xdr:nvSpPr>
      <xdr:spPr>
        <a:xfrm>
          <a:off x="12623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高い水準で推移しています。これは、各地域づくり組織へのまちづくり交付金をはじめ、伊賀南部環境衛生組合への分担金や病院事業会計、下水道事業会計への繰出金の負担が大きいことによるものなどと分析してい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58420</xdr:rowOff>
    </xdr:to>
    <xdr:cxnSp macro="">
      <xdr:nvCxnSpPr>
        <xdr:cNvPr id="309" name="直線コネクタ 308"/>
        <xdr:cNvCxnSpPr/>
      </xdr:nvCxnSpPr>
      <xdr:spPr>
        <a:xfrm>
          <a:off x="15671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161290</xdr:rowOff>
    </xdr:to>
    <xdr:cxnSp macro="">
      <xdr:nvCxnSpPr>
        <xdr:cNvPr id="312" name="直線コネクタ 311"/>
        <xdr:cNvCxnSpPr/>
      </xdr:nvCxnSpPr>
      <xdr:spPr>
        <a:xfrm>
          <a:off x="14782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147574</xdr:rowOff>
    </xdr:to>
    <xdr:cxnSp macro="">
      <xdr:nvCxnSpPr>
        <xdr:cNvPr id="315" name="直線コネクタ 314"/>
        <xdr:cNvCxnSpPr/>
      </xdr:nvCxnSpPr>
      <xdr:spPr>
        <a:xfrm>
          <a:off x="13893800" y="63540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10414</xdr:rowOff>
    </xdr:to>
    <xdr:cxnSp macro="">
      <xdr:nvCxnSpPr>
        <xdr:cNvPr id="318" name="直線コネクタ 317"/>
        <xdr:cNvCxnSpPr/>
      </xdr:nvCxnSpPr>
      <xdr:spPr>
        <a:xfrm>
          <a:off x="13004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4" name="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5" name="テキスト ボックス 33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と比較して高い水準で推移しています。これは、土地開発公社解散に伴う第三セクター等改革推進債や過去の大規模投資事業に係る起債の償還金が重くのしかかっていることによるものなどと分析してい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30987</xdr:rowOff>
    </xdr:to>
    <xdr:cxnSp macro="">
      <xdr:nvCxnSpPr>
        <xdr:cNvPr id="367" name="直線コネクタ 366"/>
        <xdr:cNvCxnSpPr/>
      </xdr:nvCxnSpPr>
      <xdr:spPr>
        <a:xfrm>
          <a:off x="3987800" y="133858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72137</xdr:rowOff>
    </xdr:to>
    <xdr:cxnSp macro="">
      <xdr:nvCxnSpPr>
        <xdr:cNvPr id="370" name="直線コネクタ 369"/>
        <xdr:cNvCxnSpPr/>
      </xdr:nvCxnSpPr>
      <xdr:spPr>
        <a:xfrm flipV="1">
          <a:off x="3098800" y="133858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85852</xdr:rowOff>
    </xdr:to>
    <xdr:cxnSp macro="">
      <xdr:nvCxnSpPr>
        <xdr:cNvPr id="373" name="直線コネクタ 372"/>
        <xdr:cNvCxnSpPr/>
      </xdr:nvCxnSpPr>
      <xdr:spPr>
        <a:xfrm flipV="1">
          <a:off x="2209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94996</xdr:rowOff>
    </xdr:to>
    <xdr:cxnSp macro="">
      <xdr:nvCxnSpPr>
        <xdr:cNvPr id="376" name="直線コネクタ 375"/>
        <xdr:cNvCxnSpPr/>
      </xdr:nvCxnSpPr>
      <xdr:spPr>
        <a:xfrm flipV="1">
          <a:off x="1320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6" name="楕円 385"/>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7"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8" name="楕円 38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9" name="テキスト ボックス 38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0" name="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2" name="楕円 391"/>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3" name="テキスト ボックス 39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4" name="楕円 393"/>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5" name="テキスト ボックス 394"/>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して高い水準で推移しています。これは、病院事業会計や下水道事業会計への繰出金のほか、全国平均より早い高齢化の進行等による社会保障経費の負担が大きいことによるものなどと分析しています。</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79</xdr:row>
      <xdr:rowOff>14987</xdr:rowOff>
    </xdr:to>
    <xdr:cxnSp macro="">
      <xdr:nvCxnSpPr>
        <xdr:cNvPr id="426" name="直線コネクタ 425"/>
        <xdr:cNvCxnSpPr/>
      </xdr:nvCxnSpPr>
      <xdr:spPr>
        <a:xfrm>
          <a:off x="15671800" y="1333093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79</xdr:row>
      <xdr:rowOff>14987</xdr:rowOff>
    </xdr:to>
    <xdr:cxnSp macro="">
      <xdr:nvCxnSpPr>
        <xdr:cNvPr id="429" name="直線コネクタ 428"/>
        <xdr:cNvCxnSpPr/>
      </xdr:nvCxnSpPr>
      <xdr:spPr>
        <a:xfrm flipV="1">
          <a:off x="14782800" y="133309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14987</xdr:rowOff>
    </xdr:to>
    <xdr:cxnSp macro="">
      <xdr:nvCxnSpPr>
        <xdr:cNvPr id="432" name="直線コネクタ 431"/>
        <xdr:cNvCxnSpPr/>
      </xdr:nvCxnSpPr>
      <xdr:spPr>
        <a:xfrm>
          <a:off x="13893800" y="13554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79</xdr:row>
      <xdr:rowOff>10413</xdr:rowOff>
    </xdr:to>
    <xdr:cxnSp macro="">
      <xdr:nvCxnSpPr>
        <xdr:cNvPr id="435" name="直線コネクタ 434"/>
        <xdr:cNvCxnSpPr/>
      </xdr:nvCxnSpPr>
      <xdr:spPr>
        <a:xfrm>
          <a:off x="13004800" y="135183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5" name="楕円 444"/>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6"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7" name="楕円 446"/>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8" name="テキスト ボックス 447"/>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49" name="楕円 448"/>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0" name="テキスト ボックス 449"/>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1" name="楕円 450"/>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52" name="テキスト ボックス 451"/>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53" name="楕円 452"/>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4" name="テキスト ボックス 453"/>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75660</xdr:rowOff>
    </xdr:from>
    <xdr:to>
      <xdr:col>29</xdr:col>
      <xdr:colOff>127000</xdr:colOff>
      <xdr:row>17</xdr:row>
      <xdr:rowOff>84195</xdr:rowOff>
    </xdr:to>
    <xdr:cxnSp macro="">
      <xdr:nvCxnSpPr>
        <xdr:cNvPr id="50" name="直線コネクタ 49"/>
        <xdr:cNvCxnSpPr/>
      </xdr:nvCxnSpPr>
      <xdr:spPr bwMode="auto">
        <a:xfrm flipV="1">
          <a:off x="5003800" y="3037935"/>
          <a:ext cx="6477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74517</xdr:rowOff>
    </xdr:from>
    <xdr:to>
      <xdr:col>26</xdr:col>
      <xdr:colOff>50800</xdr:colOff>
      <xdr:row>17</xdr:row>
      <xdr:rowOff>84195</xdr:rowOff>
    </xdr:to>
    <xdr:cxnSp macro="">
      <xdr:nvCxnSpPr>
        <xdr:cNvPr id="53" name="直線コネクタ 52"/>
        <xdr:cNvCxnSpPr/>
      </xdr:nvCxnSpPr>
      <xdr:spPr bwMode="auto">
        <a:xfrm>
          <a:off x="4305300" y="3036792"/>
          <a:ext cx="6985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74517</xdr:rowOff>
    </xdr:from>
    <xdr:to>
      <xdr:col>22</xdr:col>
      <xdr:colOff>114300</xdr:colOff>
      <xdr:row>17</xdr:row>
      <xdr:rowOff>93586</xdr:rowOff>
    </xdr:to>
    <xdr:cxnSp macro="">
      <xdr:nvCxnSpPr>
        <xdr:cNvPr id="56" name="直線コネクタ 55"/>
        <xdr:cNvCxnSpPr/>
      </xdr:nvCxnSpPr>
      <xdr:spPr bwMode="auto">
        <a:xfrm flipV="1">
          <a:off x="3606800" y="3036792"/>
          <a:ext cx="698500" cy="1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78080</xdr:rowOff>
    </xdr:from>
    <xdr:to>
      <xdr:col>18</xdr:col>
      <xdr:colOff>177800</xdr:colOff>
      <xdr:row>17</xdr:row>
      <xdr:rowOff>93586</xdr:rowOff>
    </xdr:to>
    <xdr:cxnSp macro="">
      <xdr:nvCxnSpPr>
        <xdr:cNvPr id="59" name="直線コネクタ 58"/>
        <xdr:cNvCxnSpPr/>
      </xdr:nvCxnSpPr>
      <xdr:spPr bwMode="auto">
        <a:xfrm>
          <a:off x="2908300" y="3040355"/>
          <a:ext cx="698500" cy="1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24860</xdr:rowOff>
    </xdr:from>
    <xdr:to>
      <xdr:col>29</xdr:col>
      <xdr:colOff>177800</xdr:colOff>
      <xdr:row>17</xdr:row>
      <xdr:rowOff>126460</xdr:rowOff>
    </xdr:to>
    <xdr:sp macro="" textlink="">
      <xdr:nvSpPr>
        <xdr:cNvPr id="69" name="楕円 68"/>
        <xdr:cNvSpPr/>
      </xdr:nvSpPr>
      <xdr:spPr bwMode="auto">
        <a:xfrm>
          <a:off x="5600700" y="298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168387</xdr:rowOff>
    </xdr:from>
    <xdr:ext cx="762000" cy="259045"/>
    <xdr:sp macro="" textlink="">
      <xdr:nvSpPr>
        <xdr:cNvPr id="70" name="人口1人当たり決算額の推移該当値テキスト130"/>
        <xdr:cNvSpPr txBox="1"/>
      </xdr:nvSpPr>
      <xdr:spPr>
        <a:xfrm>
          <a:off x="5740400" y="295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33395</xdr:rowOff>
    </xdr:from>
    <xdr:to>
      <xdr:col>26</xdr:col>
      <xdr:colOff>101600</xdr:colOff>
      <xdr:row>17</xdr:row>
      <xdr:rowOff>134995</xdr:rowOff>
    </xdr:to>
    <xdr:sp macro="" textlink="">
      <xdr:nvSpPr>
        <xdr:cNvPr id="71" name="楕円 70"/>
        <xdr:cNvSpPr/>
      </xdr:nvSpPr>
      <xdr:spPr bwMode="auto">
        <a:xfrm>
          <a:off x="4953000" y="299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119772</xdr:rowOff>
    </xdr:from>
    <xdr:ext cx="736600" cy="259045"/>
    <xdr:sp macro="" textlink="">
      <xdr:nvSpPr>
        <xdr:cNvPr id="72" name="テキスト ボックス 71"/>
        <xdr:cNvSpPr txBox="1"/>
      </xdr:nvSpPr>
      <xdr:spPr>
        <a:xfrm>
          <a:off x="4622800" y="308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23717</xdr:rowOff>
    </xdr:from>
    <xdr:to>
      <xdr:col>22</xdr:col>
      <xdr:colOff>165100</xdr:colOff>
      <xdr:row>17</xdr:row>
      <xdr:rowOff>125317</xdr:rowOff>
    </xdr:to>
    <xdr:sp macro="" textlink="">
      <xdr:nvSpPr>
        <xdr:cNvPr id="73" name="楕円 72"/>
        <xdr:cNvSpPr/>
      </xdr:nvSpPr>
      <xdr:spPr bwMode="auto">
        <a:xfrm>
          <a:off x="4254500" y="2985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110094</xdr:rowOff>
    </xdr:from>
    <xdr:ext cx="762000" cy="259045"/>
    <xdr:sp macro="" textlink="">
      <xdr:nvSpPr>
        <xdr:cNvPr id="74" name="テキスト ボックス 73"/>
        <xdr:cNvSpPr txBox="1"/>
      </xdr:nvSpPr>
      <xdr:spPr>
        <a:xfrm>
          <a:off x="3924300" y="307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42786</xdr:rowOff>
    </xdr:from>
    <xdr:to>
      <xdr:col>19</xdr:col>
      <xdr:colOff>38100</xdr:colOff>
      <xdr:row>17</xdr:row>
      <xdr:rowOff>144386</xdr:rowOff>
    </xdr:to>
    <xdr:sp macro="" textlink="">
      <xdr:nvSpPr>
        <xdr:cNvPr id="75" name="楕円 74"/>
        <xdr:cNvSpPr/>
      </xdr:nvSpPr>
      <xdr:spPr bwMode="auto">
        <a:xfrm>
          <a:off x="3556000" y="300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129163</xdr:rowOff>
    </xdr:from>
    <xdr:ext cx="762000" cy="259045"/>
    <xdr:sp macro="" textlink="">
      <xdr:nvSpPr>
        <xdr:cNvPr id="76" name="テキスト ボックス 75"/>
        <xdr:cNvSpPr txBox="1"/>
      </xdr:nvSpPr>
      <xdr:spPr>
        <a:xfrm>
          <a:off x="3225800" y="309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27280</xdr:rowOff>
    </xdr:from>
    <xdr:to>
      <xdr:col>15</xdr:col>
      <xdr:colOff>101600</xdr:colOff>
      <xdr:row>17</xdr:row>
      <xdr:rowOff>128880</xdr:rowOff>
    </xdr:to>
    <xdr:sp macro="" textlink="">
      <xdr:nvSpPr>
        <xdr:cNvPr id="77" name="楕円 76"/>
        <xdr:cNvSpPr/>
      </xdr:nvSpPr>
      <xdr:spPr bwMode="auto">
        <a:xfrm>
          <a:off x="2857500" y="298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113657</xdr:rowOff>
    </xdr:from>
    <xdr:ext cx="762000" cy="259045"/>
    <xdr:sp macro="" textlink="">
      <xdr:nvSpPr>
        <xdr:cNvPr id="78" name="テキスト ボックス 77"/>
        <xdr:cNvSpPr txBox="1"/>
      </xdr:nvSpPr>
      <xdr:spPr>
        <a:xfrm>
          <a:off x="2527300" y="307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131039</xdr:rowOff>
    </xdr:from>
    <xdr:to>
      <xdr:col>29</xdr:col>
      <xdr:colOff>127000</xdr:colOff>
      <xdr:row>34</xdr:row>
      <xdr:rowOff>143383</xdr:rowOff>
    </xdr:to>
    <xdr:cxnSp macro="">
      <xdr:nvCxnSpPr>
        <xdr:cNvPr id="112" name="直線コネクタ 111"/>
        <xdr:cNvCxnSpPr/>
      </xdr:nvCxnSpPr>
      <xdr:spPr bwMode="auto">
        <a:xfrm>
          <a:off x="5003800" y="6398489"/>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131039</xdr:rowOff>
    </xdr:from>
    <xdr:to>
      <xdr:col>26</xdr:col>
      <xdr:colOff>50800</xdr:colOff>
      <xdr:row>34</xdr:row>
      <xdr:rowOff>172377</xdr:rowOff>
    </xdr:to>
    <xdr:cxnSp macro="">
      <xdr:nvCxnSpPr>
        <xdr:cNvPr id="115" name="直線コネクタ 114"/>
        <xdr:cNvCxnSpPr/>
      </xdr:nvCxnSpPr>
      <xdr:spPr bwMode="auto">
        <a:xfrm flipV="1">
          <a:off x="4305300" y="6398489"/>
          <a:ext cx="698500" cy="4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172377</xdr:rowOff>
    </xdr:from>
    <xdr:to>
      <xdr:col>22</xdr:col>
      <xdr:colOff>114300</xdr:colOff>
      <xdr:row>34</xdr:row>
      <xdr:rowOff>217450</xdr:rowOff>
    </xdr:to>
    <xdr:cxnSp macro="">
      <xdr:nvCxnSpPr>
        <xdr:cNvPr id="118" name="直線コネクタ 117"/>
        <xdr:cNvCxnSpPr/>
      </xdr:nvCxnSpPr>
      <xdr:spPr bwMode="auto">
        <a:xfrm flipV="1">
          <a:off x="3606800" y="6439827"/>
          <a:ext cx="698500" cy="4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213563</xdr:rowOff>
    </xdr:from>
    <xdr:to>
      <xdr:col>18</xdr:col>
      <xdr:colOff>177800</xdr:colOff>
      <xdr:row>34</xdr:row>
      <xdr:rowOff>217450</xdr:rowOff>
    </xdr:to>
    <xdr:cxnSp macro="">
      <xdr:nvCxnSpPr>
        <xdr:cNvPr id="121" name="直線コネクタ 120"/>
        <xdr:cNvCxnSpPr/>
      </xdr:nvCxnSpPr>
      <xdr:spPr bwMode="auto">
        <a:xfrm>
          <a:off x="2908300" y="6481013"/>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92583</xdr:rowOff>
    </xdr:from>
    <xdr:to>
      <xdr:col>29</xdr:col>
      <xdr:colOff>177800</xdr:colOff>
      <xdr:row>34</xdr:row>
      <xdr:rowOff>194183</xdr:rowOff>
    </xdr:to>
    <xdr:sp macro="" textlink="">
      <xdr:nvSpPr>
        <xdr:cNvPr id="131" name="楕円 130"/>
        <xdr:cNvSpPr/>
      </xdr:nvSpPr>
      <xdr:spPr bwMode="auto">
        <a:xfrm>
          <a:off x="5600700" y="636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280560</xdr:rowOff>
    </xdr:from>
    <xdr:ext cx="762000" cy="259045"/>
    <xdr:sp macro="" textlink="">
      <xdr:nvSpPr>
        <xdr:cNvPr id="132" name="人口1人当たり決算額の推移該当値テキスト445"/>
        <xdr:cNvSpPr txBox="1"/>
      </xdr:nvSpPr>
      <xdr:spPr>
        <a:xfrm>
          <a:off x="5740400" y="620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80239</xdr:rowOff>
    </xdr:from>
    <xdr:to>
      <xdr:col>26</xdr:col>
      <xdr:colOff>101600</xdr:colOff>
      <xdr:row>34</xdr:row>
      <xdr:rowOff>181839</xdr:rowOff>
    </xdr:to>
    <xdr:sp macro="" textlink="">
      <xdr:nvSpPr>
        <xdr:cNvPr id="133" name="楕円 132"/>
        <xdr:cNvSpPr/>
      </xdr:nvSpPr>
      <xdr:spPr bwMode="auto">
        <a:xfrm>
          <a:off x="4953000" y="634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192016</xdr:rowOff>
    </xdr:from>
    <xdr:ext cx="736600" cy="259045"/>
    <xdr:sp macro="" textlink="">
      <xdr:nvSpPr>
        <xdr:cNvPr id="134" name="テキスト ボックス 133"/>
        <xdr:cNvSpPr txBox="1"/>
      </xdr:nvSpPr>
      <xdr:spPr>
        <a:xfrm>
          <a:off x="4622800" y="611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121577</xdr:rowOff>
    </xdr:from>
    <xdr:to>
      <xdr:col>22</xdr:col>
      <xdr:colOff>165100</xdr:colOff>
      <xdr:row>34</xdr:row>
      <xdr:rowOff>223177</xdr:rowOff>
    </xdr:to>
    <xdr:sp macro="" textlink="">
      <xdr:nvSpPr>
        <xdr:cNvPr id="135" name="楕円 134"/>
        <xdr:cNvSpPr/>
      </xdr:nvSpPr>
      <xdr:spPr bwMode="auto">
        <a:xfrm>
          <a:off x="4254500" y="638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233354</xdr:rowOff>
    </xdr:from>
    <xdr:ext cx="762000" cy="259045"/>
    <xdr:sp macro="" textlink="">
      <xdr:nvSpPr>
        <xdr:cNvPr id="136" name="テキスト ボックス 135"/>
        <xdr:cNvSpPr txBox="1"/>
      </xdr:nvSpPr>
      <xdr:spPr>
        <a:xfrm>
          <a:off x="3924300" y="615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166650</xdr:rowOff>
    </xdr:from>
    <xdr:to>
      <xdr:col>19</xdr:col>
      <xdr:colOff>38100</xdr:colOff>
      <xdr:row>34</xdr:row>
      <xdr:rowOff>268250</xdr:rowOff>
    </xdr:to>
    <xdr:sp macro="" textlink="">
      <xdr:nvSpPr>
        <xdr:cNvPr id="137" name="楕円 136"/>
        <xdr:cNvSpPr/>
      </xdr:nvSpPr>
      <xdr:spPr bwMode="auto">
        <a:xfrm>
          <a:off x="3556000" y="643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278427</xdr:rowOff>
    </xdr:from>
    <xdr:ext cx="762000" cy="259045"/>
    <xdr:sp macro="" textlink="">
      <xdr:nvSpPr>
        <xdr:cNvPr id="138" name="テキスト ボックス 137"/>
        <xdr:cNvSpPr txBox="1"/>
      </xdr:nvSpPr>
      <xdr:spPr>
        <a:xfrm>
          <a:off x="3225800" y="62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162763</xdr:rowOff>
    </xdr:from>
    <xdr:to>
      <xdr:col>15</xdr:col>
      <xdr:colOff>101600</xdr:colOff>
      <xdr:row>34</xdr:row>
      <xdr:rowOff>264364</xdr:rowOff>
    </xdr:to>
    <xdr:sp macro="" textlink="">
      <xdr:nvSpPr>
        <xdr:cNvPr id="139" name="楕円 138"/>
        <xdr:cNvSpPr/>
      </xdr:nvSpPr>
      <xdr:spPr bwMode="auto">
        <a:xfrm>
          <a:off x="2857500" y="64302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274540</xdr:rowOff>
    </xdr:from>
    <xdr:ext cx="762000" cy="259045"/>
    <xdr:sp macro="" textlink="">
      <xdr:nvSpPr>
        <xdr:cNvPr id="140" name="テキスト ボックス 139"/>
        <xdr:cNvSpPr txBox="1"/>
      </xdr:nvSpPr>
      <xdr:spPr>
        <a:xfrm>
          <a:off x="2527300" y="619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76,190
75,069
129.77
32,416,694
31,848,330
539,406
16,929,980
32,723,710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26714</xdr:rowOff>
    </xdr:from>
    <xdr:to>
      <xdr:col>24</xdr:col>
      <xdr:colOff>63500</xdr:colOff>
      <xdr:row>36</xdr:row>
      <xdr:rowOff>43726</xdr:rowOff>
    </xdr:to>
    <xdr:cxnSp macro="">
      <xdr:nvCxnSpPr>
        <xdr:cNvPr id="61" name="直線コネクタ 60"/>
        <xdr:cNvCxnSpPr/>
      </xdr:nvCxnSpPr>
      <xdr:spPr>
        <a:xfrm flipV="1">
          <a:off x="3797300" y="6198914"/>
          <a:ext cx="8382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43726</xdr:rowOff>
    </xdr:from>
    <xdr:to>
      <xdr:col>19</xdr:col>
      <xdr:colOff>177800</xdr:colOff>
      <xdr:row>36</xdr:row>
      <xdr:rowOff>51746</xdr:rowOff>
    </xdr:to>
    <xdr:cxnSp macro="">
      <xdr:nvCxnSpPr>
        <xdr:cNvPr id="64" name="直線コネクタ 63"/>
        <xdr:cNvCxnSpPr/>
      </xdr:nvCxnSpPr>
      <xdr:spPr>
        <a:xfrm flipV="1">
          <a:off x="2908300" y="6215926"/>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51746</xdr:rowOff>
    </xdr:from>
    <xdr:to>
      <xdr:col>15</xdr:col>
      <xdr:colOff>50800</xdr:colOff>
      <xdr:row>36</xdr:row>
      <xdr:rowOff>153663</xdr:rowOff>
    </xdr:to>
    <xdr:cxnSp macro="">
      <xdr:nvCxnSpPr>
        <xdr:cNvPr id="67" name="直線コネクタ 66"/>
        <xdr:cNvCxnSpPr/>
      </xdr:nvCxnSpPr>
      <xdr:spPr>
        <a:xfrm flipV="1">
          <a:off x="2019300" y="6223946"/>
          <a:ext cx="8890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153663</xdr:rowOff>
    </xdr:from>
    <xdr:to>
      <xdr:col>10</xdr:col>
      <xdr:colOff>114300</xdr:colOff>
      <xdr:row>37</xdr:row>
      <xdr:rowOff>2178</xdr:rowOff>
    </xdr:to>
    <xdr:cxnSp macro="">
      <xdr:nvCxnSpPr>
        <xdr:cNvPr id="70" name="直線コネクタ 69"/>
        <xdr:cNvCxnSpPr/>
      </xdr:nvCxnSpPr>
      <xdr:spPr>
        <a:xfrm flipV="1">
          <a:off x="1130300" y="6325863"/>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147364</xdr:rowOff>
    </xdr:from>
    <xdr:to>
      <xdr:col>24</xdr:col>
      <xdr:colOff>114300</xdr:colOff>
      <xdr:row>36</xdr:row>
      <xdr:rowOff>77514</xdr:rowOff>
    </xdr:to>
    <xdr:sp macro="" textlink="">
      <xdr:nvSpPr>
        <xdr:cNvPr id="80" name="楕円 79"/>
        <xdr:cNvSpPr/>
      </xdr:nvSpPr>
      <xdr:spPr>
        <a:xfrm>
          <a:off x="4584700" y="61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125791</xdr:rowOff>
    </xdr:from>
    <xdr:ext cx="534377" cy="259045"/>
    <xdr:sp macro="" textlink="">
      <xdr:nvSpPr>
        <xdr:cNvPr id="81" name="人件費該当値テキスト"/>
        <xdr:cNvSpPr txBox="1"/>
      </xdr:nvSpPr>
      <xdr:spPr>
        <a:xfrm>
          <a:off x="4686300" y="61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164376</xdr:rowOff>
    </xdr:from>
    <xdr:to>
      <xdr:col>20</xdr:col>
      <xdr:colOff>38100</xdr:colOff>
      <xdr:row>36</xdr:row>
      <xdr:rowOff>94526</xdr:rowOff>
    </xdr:to>
    <xdr:sp macro="" textlink="">
      <xdr:nvSpPr>
        <xdr:cNvPr id="82" name="楕円 81"/>
        <xdr:cNvSpPr/>
      </xdr:nvSpPr>
      <xdr:spPr>
        <a:xfrm>
          <a:off x="3746500" y="61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85653</xdr:rowOff>
    </xdr:from>
    <xdr:ext cx="534377" cy="259045"/>
    <xdr:sp macro="" textlink="">
      <xdr:nvSpPr>
        <xdr:cNvPr id="83" name="テキスト ボックス 82"/>
        <xdr:cNvSpPr txBox="1"/>
      </xdr:nvSpPr>
      <xdr:spPr>
        <a:xfrm>
          <a:off x="3530111" y="62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xdr:rowOff>
    </xdr:from>
    <xdr:to>
      <xdr:col>15</xdr:col>
      <xdr:colOff>101600</xdr:colOff>
      <xdr:row>36</xdr:row>
      <xdr:rowOff>102546</xdr:rowOff>
    </xdr:to>
    <xdr:sp macro="" textlink="">
      <xdr:nvSpPr>
        <xdr:cNvPr id="84" name="楕円 83"/>
        <xdr:cNvSpPr/>
      </xdr:nvSpPr>
      <xdr:spPr>
        <a:xfrm>
          <a:off x="2857500" y="61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93673</xdr:rowOff>
    </xdr:from>
    <xdr:ext cx="534377" cy="259045"/>
    <xdr:sp macro="" textlink="">
      <xdr:nvSpPr>
        <xdr:cNvPr id="85" name="テキスト ボックス 84"/>
        <xdr:cNvSpPr txBox="1"/>
      </xdr:nvSpPr>
      <xdr:spPr>
        <a:xfrm>
          <a:off x="2641111" y="62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102863</xdr:rowOff>
    </xdr:from>
    <xdr:to>
      <xdr:col>10</xdr:col>
      <xdr:colOff>165100</xdr:colOff>
      <xdr:row>37</xdr:row>
      <xdr:rowOff>33013</xdr:rowOff>
    </xdr:to>
    <xdr:sp macro="" textlink="">
      <xdr:nvSpPr>
        <xdr:cNvPr id="86" name="楕円 85"/>
        <xdr:cNvSpPr/>
      </xdr:nvSpPr>
      <xdr:spPr>
        <a:xfrm>
          <a:off x="1968500" y="6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24140</xdr:rowOff>
    </xdr:from>
    <xdr:ext cx="534377" cy="259045"/>
    <xdr:sp macro="" textlink="">
      <xdr:nvSpPr>
        <xdr:cNvPr id="87" name="テキスト ボックス 86"/>
        <xdr:cNvSpPr txBox="1"/>
      </xdr:nvSpPr>
      <xdr:spPr>
        <a:xfrm>
          <a:off x="1752111" y="6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122828</xdr:rowOff>
    </xdr:from>
    <xdr:to>
      <xdr:col>6</xdr:col>
      <xdr:colOff>38100</xdr:colOff>
      <xdr:row>37</xdr:row>
      <xdr:rowOff>52978</xdr:rowOff>
    </xdr:to>
    <xdr:sp macro="" textlink="">
      <xdr:nvSpPr>
        <xdr:cNvPr id="88" name="楕円 87"/>
        <xdr:cNvSpPr/>
      </xdr:nvSpPr>
      <xdr:spPr>
        <a:xfrm>
          <a:off x="1079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44105</xdr:rowOff>
    </xdr:from>
    <xdr:ext cx="534377" cy="259045"/>
    <xdr:sp macro="" textlink="">
      <xdr:nvSpPr>
        <xdr:cNvPr id="89" name="テキスト ボックス 88"/>
        <xdr:cNvSpPr txBox="1"/>
      </xdr:nvSpPr>
      <xdr:spPr>
        <a:xfrm>
          <a:off x="863111" y="63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151370</xdr:rowOff>
    </xdr:from>
    <xdr:to>
      <xdr:col>24</xdr:col>
      <xdr:colOff>63500</xdr:colOff>
      <xdr:row>58</xdr:row>
      <xdr:rowOff>160220</xdr:rowOff>
    </xdr:to>
    <xdr:cxnSp macro="">
      <xdr:nvCxnSpPr>
        <xdr:cNvPr id="121" name="直線コネクタ 120"/>
        <xdr:cNvCxnSpPr/>
      </xdr:nvCxnSpPr>
      <xdr:spPr>
        <a:xfrm flipV="1">
          <a:off x="3797300" y="10095470"/>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160220</xdr:rowOff>
    </xdr:from>
    <xdr:to>
      <xdr:col>19</xdr:col>
      <xdr:colOff>177800</xdr:colOff>
      <xdr:row>59</xdr:row>
      <xdr:rowOff>12892</xdr:rowOff>
    </xdr:to>
    <xdr:cxnSp macro="">
      <xdr:nvCxnSpPr>
        <xdr:cNvPr id="124" name="直線コネクタ 123"/>
        <xdr:cNvCxnSpPr/>
      </xdr:nvCxnSpPr>
      <xdr:spPr>
        <a:xfrm flipV="1">
          <a:off x="2908300" y="10104320"/>
          <a:ext cx="8890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10965</xdr:rowOff>
    </xdr:from>
    <xdr:to>
      <xdr:col>15</xdr:col>
      <xdr:colOff>50800</xdr:colOff>
      <xdr:row>59</xdr:row>
      <xdr:rowOff>12892</xdr:rowOff>
    </xdr:to>
    <xdr:cxnSp macro="">
      <xdr:nvCxnSpPr>
        <xdr:cNvPr id="127" name="直線コネクタ 126"/>
        <xdr:cNvCxnSpPr/>
      </xdr:nvCxnSpPr>
      <xdr:spPr>
        <a:xfrm>
          <a:off x="2019300" y="10126515"/>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10965</xdr:rowOff>
    </xdr:from>
    <xdr:to>
      <xdr:col>10</xdr:col>
      <xdr:colOff>114300</xdr:colOff>
      <xdr:row>59</xdr:row>
      <xdr:rowOff>26565</xdr:rowOff>
    </xdr:to>
    <xdr:cxnSp macro="">
      <xdr:nvCxnSpPr>
        <xdr:cNvPr id="130" name="直線コネクタ 129"/>
        <xdr:cNvCxnSpPr/>
      </xdr:nvCxnSpPr>
      <xdr:spPr>
        <a:xfrm flipV="1">
          <a:off x="1130300" y="10126515"/>
          <a:ext cx="8890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100570</xdr:rowOff>
    </xdr:from>
    <xdr:to>
      <xdr:col>24</xdr:col>
      <xdr:colOff>114300</xdr:colOff>
      <xdr:row>59</xdr:row>
      <xdr:rowOff>30720</xdr:rowOff>
    </xdr:to>
    <xdr:sp macro="" textlink="">
      <xdr:nvSpPr>
        <xdr:cNvPr id="140" name="楕円 139"/>
        <xdr:cNvSpPr/>
      </xdr:nvSpPr>
      <xdr:spPr>
        <a:xfrm>
          <a:off x="4584700" y="10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15497</xdr:rowOff>
    </xdr:from>
    <xdr:ext cx="534377" cy="259045"/>
    <xdr:sp macro="" textlink="">
      <xdr:nvSpPr>
        <xdr:cNvPr id="141" name="物件費該当値テキスト"/>
        <xdr:cNvSpPr txBox="1"/>
      </xdr:nvSpPr>
      <xdr:spPr>
        <a:xfrm>
          <a:off x="4686300" y="995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109420</xdr:rowOff>
    </xdr:from>
    <xdr:to>
      <xdr:col>20</xdr:col>
      <xdr:colOff>38100</xdr:colOff>
      <xdr:row>59</xdr:row>
      <xdr:rowOff>39570</xdr:rowOff>
    </xdr:to>
    <xdr:sp macro="" textlink="">
      <xdr:nvSpPr>
        <xdr:cNvPr id="142" name="楕円 141"/>
        <xdr:cNvSpPr/>
      </xdr:nvSpPr>
      <xdr:spPr>
        <a:xfrm>
          <a:off x="3746500" y="100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30697</xdr:rowOff>
    </xdr:from>
    <xdr:ext cx="534377" cy="259045"/>
    <xdr:sp macro="" textlink="">
      <xdr:nvSpPr>
        <xdr:cNvPr id="143" name="テキスト ボックス 142"/>
        <xdr:cNvSpPr txBox="1"/>
      </xdr:nvSpPr>
      <xdr:spPr>
        <a:xfrm>
          <a:off x="3530111" y="101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133542</xdr:rowOff>
    </xdr:from>
    <xdr:to>
      <xdr:col>15</xdr:col>
      <xdr:colOff>101600</xdr:colOff>
      <xdr:row>59</xdr:row>
      <xdr:rowOff>63692</xdr:rowOff>
    </xdr:to>
    <xdr:sp macro="" textlink="">
      <xdr:nvSpPr>
        <xdr:cNvPr id="144" name="楕円 143"/>
        <xdr:cNvSpPr/>
      </xdr:nvSpPr>
      <xdr:spPr>
        <a:xfrm>
          <a:off x="2857500" y="100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54819</xdr:rowOff>
    </xdr:from>
    <xdr:ext cx="534377" cy="259045"/>
    <xdr:sp macro="" textlink="">
      <xdr:nvSpPr>
        <xdr:cNvPr id="145" name="テキスト ボックス 144"/>
        <xdr:cNvSpPr txBox="1"/>
      </xdr:nvSpPr>
      <xdr:spPr>
        <a:xfrm>
          <a:off x="2641111" y="101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131615</xdr:rowOff>
    </xdr:from>
    <xdr:to>
      <xdr:col>10</xdr:col>
      <xdr:colOff>165100</xdr:colOff>
      <xdr:row>59</xdr:row>
      <xdr:rowOff>61765</xdr:rowOff>
    </xdr:to>
    <xdr:sp macro="" textlink="">
      <xdr:nvSpPr>
        <xdr:cNvPr id="146" name="楕円 145"/>
        <xdr:cNvSpPr/>
      </xdr:nvSpPr>
      <xdr:spPr>
        <a:xfrm>
          <a:off x="1968500" y="100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52892</xdr:rowOff>
    </xdr:from>
    <xdr:ext cx="534377" cy="259045"/>
    <xdr:sp macro="" textlink="">
      <xdr:nvSpPr>
        <xdr:cNvPr id="147" name="テキスト ボックス 146"/>
        <xdr:cNvSpPr txBox="1"/>
      </xdr:nvSpPr>
      <xdr:spPr>
        <a:xfrm>
          <a:off x="1752111" y="101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147215</xdr:rowOff>
    </xdr:from>
    <xdr:to>
      <xdr:col>6</xdr:col>
      <xdr:colOff>38100</xdr:colOff>
      <xdr:row>59</xdr:row>
      <xdr:rowOff>77365</xdr:rowOff>
    </xdr:to>
    <xdr:sp macro="" textlink="">
      <xdr:nvSpPr>
        <xdr:cNvPr id="148" name="楕円 147"/>
        <xdr:cNvSpPr/>
      </xdr:nvSpPr>
      <xdr:spPr>
        <a:xfrm>
          <a:off x="1079500" y="100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68492</xdr:rowOff>
    </xdr:from>
    <xdr:ext cx="534377" cy="259045"/>
    <xdr:sp macro="" textlink="">
      <xdr:nvSpPr>
        <xdr:cNvPr id="149" name="テキスト ボックス 148"/>
        <xdr:cNvSpPr txBox="1"/>
      </xdr:nvSpPr>
      <xdr:spPr>
        <a:xfrm>
          <a:off x="863111" y="1018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47307</xdr:rowOff>
    </xdr:from>
    <xdr:to>
      <xdr:col>24</xdr:col>
      <xdr:colOff>63500</xdr:colOff>
      <xdr:row>78</xdr:row>
      <xdr:rowOff>75767</xdr:rowOff>
    </xdr:to>
    <xdr:cxnSp macro="">
      <xdr:nvCxnSpPr>
        <xdr:cNvPr id="178" name="直線コネクタ 177"/>
        <xdr:cNvCxnSpPr/>
      </xdr:nvCxnSpPr>
      <xdr:spPr>
        <a:xfrm flipV="1">
          <a:off x="3797300" y="13420407"/>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75767</xdr:rowOff>
    </xdr:from>
    <xdr:to>
      <xdr:col>19</xdr:col>
      <xdr:colOff>177800</xdr:colOff>
      <xdr:row>78</xdr:row>
      <xdr:rowOff>81483</xdr:rowOff>
    </xdr:to>
    <xdr:cxnSp macro="">
      <xdr:nvCxnSpPr>
        <xdr:cNvPr id="181" name="直線コネクタ 180"/>
        <xdr:cNvCxnSpPr/>
      </xdr:nvCxnSpPr>
      <xdr:spPr>
        <a:xfrm flipV="1">
          <a:off x="2908300" y="1344886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81483</xdr:rowOff>
    </xdr:from>
    <xdr:to>
      <xdr:col>15</xdr:col>
      <xdr:colOff>50800</xdr:colOff>
      <xdr:row>78</xdr:row>
      <xdr:rowOff>92151</xdr:rowOff>
    </xdr:to>
    <xdr:cxnSp macro="">
      <xdr:nvCxnSpPr>
        <xdr:cNvPr id="184" name="直線コネクタ 183"/>
        <xdr:cNvCxnSpPr/>
      </xdr:nvCxnSpPr>
      <xdr:spPr>
        <a:xfrm flipV="1">
          <a:off x="2019300" y="1345458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84074</xdr:rowOff>
    </xdr:from>
    <xdr:to>
      <xdr:col>10</xdr:col>
      <xdr:colOff>114300</xdr:colOff>
      <xdr:row>78</xdr:row>
      <xdr:rowOff>92151</xdr:rowOff>
    </xdr:to>
    <xdr:cxnSp macro="">
      <xdr:nvCxnSpPr>
        <xdr:cNvPr id="187" name="直線コネクタ 186"/>
        <xdr:cNvCxnSpPr/>
      </xdr:nvCxnSpPr>
      <xdr:spPr>
        <a:xfrm>
          <a:off x="1130300" y="1345717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167957</xdr:rowOff>
    </xdr:from>
    <xdr:to>
      <xdr:col>24</xdr:col>
      <xdr:colOff>114300</xdr:colOff>
      <xdr:row>78</xdr:row>
      <xdr:rowOff>98107</xdr:rowOff>
    </xdr:to>
    <xdr:sp macro="" textlink="">
      <xdr:nvSpPr>
        <xdr:cNvPr id="197" name="楕円 196"/>
        <xdr:cNvSpPr/>
      </xdr:nvSpPr>
      <xdr:spPr>
        <a:xfrm>
          <a:off x="4584700" y="13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146384</xdr:rowOff>
    </xdr:from>
    <xdr:ext cx="469744" cy="259045"/>
    <xdr:sp macro="" textlink="">
      <xdr:nvSpPr>
        <xdr:cNvPr id="198" name="維持補修費該当値テキスト"/>
        <xdr:cNvSpPr txBox="1"/>
      </xdr:nvSpPr>
      <xdr:spPr>
        <a:xfrm>
          <a:off x="4686300" y="133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24967</xdr:rowOff>
    </xdr:from>
    <xdr:to>
      <xdr:col>20</xdr:col>
      <xdr:colOff>38100</xdr:colOff>
      <xdr:row>78</xdr:row>
      <xdr:rowOff>126567</xdr:rowOff>
    </xdr:to>
    <xdr:sp macro="" textlink="">
      <xdr:nvSpPr>
        <xdr:cNvPr id="199" name="楕円 198"/>
        <xdr:cNvSpPr/>
      </xdr:nvSpPr>
      <xdr:spPr>
        <a:xfrm>
          <a:off x="3746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117694</xdr:rowOff>
    </xdr:from>
    <xdr:ext cx="469744" cy="259045"/>
    <xdr:sp macro="" textlink="">
      <xdr:nvSpPr>
        <xdr:cNvPr id="200" name="テキスト ボックス 199"/>
        <xdr:cNvSpPr txBox="1"/>
      </xdr:nvSpPr>
      <xdr:spPr>
        <a:xfrm>
          <a:off x="3562428" y="1349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30683</xdr:rowOff>
    </xdr:from>
    <xdr:to>
      <xdr:col>15</xdr:col>
      <xdr:colOff>101600</xdr:colOff>
      <xdr:row>78</xdr:row>
      <xdr:rowOff>132283</xdr:rowOff>
    </xdr:to>
    <xdr:sp macro="" textlink="">
      <xdr:nvSpPr>
        <xdr:cNvPr id="201" name="楕円 200"/>
        <xdr:cNvSpPr/>
      </xdr:nvSpPr>
      <xdr:spPr>
        <a:xfrm>
          <a:off x="2857500" y="134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123410</xdr:rowOff>
    </xdr:from>
    <xdr:ext cx="469744" cy="259045"/>
    <xdr:sp macro="" textlink="">
      <xdr:nvSpPr>
        <xdr:cNvPr id="202" name="テキスト ボックス 201"/>
        <xdr:cNvSpPr txBox="1"/>
      </xdr:nvSpPr>
      <xdr:spPr>
        <a:xfrm>
          <a:off x="2673428" y="134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41351</xdr:rowOff>
    </xdr:from>
    <xdr:to>
      <xdr:col>10</xdr:col>
      <xdr:colOff>165100</xdr:colOff>
      <xdr:row>78</xdr:row>
      <xdr:rowOff>142951</xdr:rowOff>
    </xdr:to>
    <xdr:sp macro="" textlink="">
      <xdr:nvSpPr>
        <xdr:cNvPr id="203" name="楕円 202"/>
        <xdr:cNvSpPr/>
      </xdr:nvSpPr>
      <xdr:spPr>
        <a:xfrm>
          <a:off x="1968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134078</xdr:rowOff>
    </xdr:from>
    <xdr:ext cx="469744" cy="259045"/>
    <xdr:sp macro="" textlink="">
      <xdr:nvSpPr>
        <xdr:cNvPr id="204" name="テキスト ボックス 203"/>
        <xdr:cNvSpPr txBox="1"/>
      </xdr:nvSpPr>
      <xdr:spPr>
        <a:xfrm>
          <a:off x="1784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33274</xdr:rowOff>
    </xdr:from>
    <xdr:to>
      <xdr:col>6</xdr:col>
      <xdr:colOff>38100</xdr:colOff>
      <xdr:row>78</xdr:row>
      <xdr:rowOff>134874</xdr:rowOff>
    </xdr:to>
    <xdr:sp macro="" textlink="">
      <xdr:nvSpPr>
        <xdr:cNvPr id="205" name="楕円 204"/>
        <xdr:cNvSpPr/>
      </xdr:nvSpPr>
      <xdr:spPr>
        <a:xfrm>
          <a:off x="1079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126001</xdr:rowOff>
    </xdr:from>
    <xdr:ext cx="469744" cy="259045"/>
    <xdr:sp macro="" textlink="">
      <xdr:nvSpPr>
        <xdr:cNvPr id="206" name="テキスト ボックス 205"/>
        <xdr:cNvSpPr txBox="1"/>
      </xdr:nvSpPr>
      <xdr:spPr>
        <a:xfrm>
          <a:off x="895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160046</xdr:rowOff>
    </xdr:from>
    <xdr:to>
      <xdr:col>24</xdr:col>
      <xdr:colOff>63500</xdr:colOff>
      <xdr:row>95</xdr:row>
      <xdr:rowOff>5021</xdr:rowOff>
    </xdr:to>
    <xdr:cxnSp macro="">
      <xdr:nvCxnSpPr>
        <xdr:cNvPr id="238" name="直線コネクタ 237"/>
        <xdr:cNvCxnSpPr/>
      </xdr:nvCxnSpPr>
      <xdr:spPr>
        <a:xfrm>
          <a:off x="3797300" y="16104896"/>
          <a:ext cx="838200" cy="18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160046</xdr:rowOff>
    </xdr:from>
    <xdr:to>
      <xdr:col>19</xdr:col>
      <xdr:colOff>177800</xdr:colOff>
      <xdr:row>96</xdr:row>
      <xdr:rowOff>47591</xdr:rowOff>
    </xdr:to>
    <xdr:cxnSp macro="">
      <xdr:nvCxnSpPr>
        <xdr:cNvPr id="241" name="直線コネクタ 240"/>
        <xdr:cNvCxnSpPr/>
      </xdr:nvCxnSpPr>
      <xdr:spPr>
        <a:xfrm flipV="1">
          <a:off x="2908300" y="16104896"/>
          <a:ext cx="889000" cy="40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47591</xdr:rowOff>
    </xdr:from>
    <xdr:to>
      <xdr:col>15</xdr:col>
      <xdr:colOff>50800</xdr:colOff>
      <xdr:row>96</xdr:row>
      <xdr:rowOff>123110</xdr:rowOff>
    </xdr:to>
    <xdr:cxnSp macro="">
      <xdr:nvCxnSpPr>
        <xdr:cNvPr id="244" name="直線コネクタ 243"/>
        <xdr:cNvCxnSpPr/>
      </xdr:nvCxnSpPr>
      <xdr:spPr>
        <a:xfrm flipV="1">
          <a:off x="2019300" y="16506791"/>
          <a:ext cx="889000" cy="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123110</xdr:rowOff>
    </xdr:from>
    <xdr:to>
      <xdr:col>10</xdr:col>
      <xdr:colOff>114300</xdr:colOff>
      <xdr:row>97</xdr:row>
      <xdr:rowOff>25335</xdr:rowOff>
    </xdr:to>
    <xdr:cxnSp macro="">
      <xdr:nvCxnSpPr>
        <xdr:cNvPr id="247" name="直線コネクタ 246"/>
        <xdr:cNvCxnSpPr/>
      </xdr:nvCxnSpPr>
      <xdr:spPr>
        <a:xfrm flipV="1">
          <a:off x="1130300" y="16582310"/>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125671</xdr:rowOff>
    </xdr:from>
    <xdr:to>
      <xdr:col>24</xdr:col>
      <xdr:colOff>114300</xdr:colOff>
      <xdr:row>95</xdr:row>
      <xdr:rowOff>55821</xdr:rowOff>
    </xdr:to>
    <xdr:sp macro="" textlink="">
      <xdr:nvSpPr>
        <xdr:cNvPr id="257" name="楕円 256"/>
        <xdr:cNvSpPr/>
      </xdr:nvSpPr>
      <xdr:spPr>
        <a:xfrm>
          <a:off x="4584700" y="162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148548</xdr:rowOff>
    </xdr:from>
    <xdr:ext cx="599010" cy="259045"/>
    <xdr:sp macro="" textlink="">
      <xdr:nvSpPr>
        <xdr:cNvPr id="258" name="扶助費該当値テキスト"/>
        <xdr:cNvSpPr txBox="1"/>
      </xdr:nvSpPr>
      <xdr:spPr>
        <a:xfrm>
          <a:off x="4686300" y="1609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109246</xdr:rowOff>
    </xdr:from>
    <xdr:to>
      <xdr:col>20</xdr:col>
      <xdr:colOff>38100</xdr:colOff>
      <xdr:row>94</xdr:row>
      <xdr:rowOff>39396</xdr:rowOff>
    </xdr:to>
    <xdr:sp macro="" textlink="">
      <xdr:nvSpPr>
        <xdr:cNvPr id="259" name="楕円 258"/>
        <xdr:cNvSpPr/>
      </xdr:nvSpPr>
      <xdr:spPr>
        <a:xfrm>
          <a:off x="3746500" y="16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55923</xdr:rowOff>
    </xdr:from>
    <xdr:ext cx="599010" cy="259045"/>
    <xdr:sp macro="" textlink="">
      <xdr:nvSpPr>
        <xdr:cNvPr id="260" name="テキスト ボックス 259"/>
        <xdr:cNvSpPr txBox="1"/>
      </xdr:nvSpPr>
      <xdr:spPr>
        <a:xfrm>
          <a:off x="3497795" y="158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168241</xdr:rowOff>
    </xdr:from>
    <xdr:to>
      <xdr:col>15</xdr:col>
      <xdr:colOff>101600</xdr:colOff>
      <xdr:row>96</xdr:row>
      <xdr:rowOff>98391</xdr:rowOff>
    </xdr:to>
    <xdr:sp macro="" textlink="">
      <xdr:nvSpPr>
        <xdr:cNvPr id="261" name="楕円 260"/>
        <xdr:cNvSpPr/>
      </xdr:nvSpPr>
      <xdr:spPr>
        <a:xfrm>
          <a:off x="2857500" y="164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114918</xdr:rowOff>
    </xdr:from>
    <xdr:ext cx="534377" cy="259045"/>
    <xdr:sp macro="" textlink="">
      <xdr:nvSpPr>
        <xdr:cNvPr id="262" name="テキスト ボックス 261"/>
        <xdr:cNvSpPr txBox="1"/>
      </xdr:nvSpPr>
      <xdr:spPr>
        <a:xfrm>
          <a:off x="2641111" y="16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72310</xdr:rowOff>
    </xdr:from>
    <xdr:to>
      <xdr:col>10</xdr:col>
      <xdr:colOff>165100</xdr:colOff>
      <xdr:row>97</xdr:row>
      <xdr:rowOff>2460</xdr:rowOff>
    </xdr:to>
    <xdr:sp macro="" textlink="">
      <xdr:nvSpPr>
        <xdr:cNvPr id="263" name="楕円 262"/>
        <xdr:cNvSpPr/>
      </xdr:nvSpPr>
      <xdr:spPr>
        <a:xfrm>
          <a:off x="1968500" y="165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18987</xdr:rowOff>
    </xdr:from>
    <xdr:ext cx="534377" cy="259045"/>
    <xdr:sp macro="" textlink="">
      <xdr:nvSpPr>
        <xdr:cNvPr id="264" name="テキスト ボックス 263"/>
        <xdr:cNvSpPr txBox="1"/>
      </xdr:nvSpPr>
      <xdr:spPr>
        <a:xfrm>
          <a:off x="1752111" y="163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145985</xdr:rowOff>
    </xdr:from>
    <xdr:to>
      <xdr:col>6</xdr:col>
      <xdr:colOff>38100</xdr:colOff>
      <xdr:row>97</xdr:row>
      <xdr:rowOff>76135</xdr:rowOff>
    </xdr:to>
    <xdr:sp macro="" textlink="">
      <xdr:nvSpPr>
        <xdr:cNvPr id="265" name="楕円 264"/>
        <xdr:cNvSpPr/>
      </xdr:nvSpPr>
      <xdr:spPr>
        <a:xfrm>
          <a:off x="1079500" y="166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92662</xdr:rowOff>
    </xdr:from>
    <xdr:ext cx="534377" cy="259045"/>
    <xdr:sp macro="" textlink="">
      <xdr:nvSpPr>
        <xdr:cNvPr id="266" name="テキスト ボックス 265"/>
        <xdr:cNvSpPr txBox="1"/>
      </xdr:nvSpPr>
      <xdr:spPr>
        <a:xfrm>
          <a:off x="863111" y="163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130197</xdr:rowOff>
    </xdr:from>
    <xdr:to>
      <xdr:col>55</xdr:col>
      <xdr:colOff>0</xdr:colOff>
      <xdr:row>37</xdr:row>
      <xdr:rowOff>47226</xdr:rowOff>
    </xdr:to>
    <xdr:cxnSp macro="">
      <xdr:nvCxnSpPr>
        <xdr:cNvPr id="298" name="直線コネクタ 297"/>
        <xdr:cNvCxnSpPr/>
      </xdr:nvCxnSpPr>
      <xdr:spPr>
        <a:xfrm flipV="1">
          <a:off x="9639300" y="6302397"/>
          <a:ext cx="838200" cy="8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62564</xdr:rowOff>
    </xdr:from>
    <xdr:to>
      <xdr:col>50</xdr:col>
      <xdr:colOff>114300</xdr:colOff>
      <xdr:row>37</xdr:row>
      <xdr:rowOff>47226</xdr:rowOff>
    </xdr:to>
    <xdr:cxnSp macro="">
      <xdr:nvCxnSpPr>
        <xdr:cNvPr id="301" name="直線コネクタ 300"/>
        <xdr:cNvCxnSpPr/>
      </xdr:nvCxnSpPr>
      <xdr:spPr>
        <a:xfrm>
          <a:off x="8750300" y="5377514"/>
          <a:ext cx="889000" cy="10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62564</xdr:rowOff>
    </xdr:from>
    <xdr:to>
      <xdr:col>45</xdr:col>
      <xdr:colOff>177800</xdr:colOff>
      <xdr:row>38</xdr:row>
      <xdr:rowOff>79001</xdr:rowOff>
    </xdr:to>
    <xdr:cxnSp macro="">
      <xdr:nvCxnSpPr>
        <xdr:cNvPr id="304" name="直線コネクタ 303"/>
        <xdr:cNvCxnSpPr/>
      </xdr:nvCxnSpPr>
      <xdr:spPr>
        <a:xfrm flipV="1">
          <a:off x="7861300" y="5377514"/>
          <a:ext cx="889000" cy="12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79001</xdr:rowOff>
    </xdr:from>
    <xdr:to>
      <xdr:col>41</xdr:col>
      <xdr:colOff>50800</xdr:colOff>
      <xdr:row>38</xdr:row>
      <xdr:rowOff>93969</xdr:rowOff>
    </xdr:to>
    <xdr:cxnSp macro="">
      <xdr:nvCxnSpPr>
        <xdr:cNvPr id="307" name="直線コネクタ 306"/>
        <xdr:cNvCxnSpPr/>
      </xdr:nvCxnSpPr>
      <xdr:spPr>
        <a:xfrm flipV="1">
          <a:off x="6972300" y="6594101"/>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79397</xdr:rowOff>
    </xdr:from>
    <xdr:to>
      <xdr:col>55</xdr:col>
      <xdr:colOff>50800</xdr:colOff>
      <xdr:row>37</xdr:row>
      <xdr:rowOff>9547</xdr:rowOff>
    </xdr:to>
    <xdr:sp macro="" textlink="">
      <xdr:nvSpPr>
        <xdr:cNvPr id="317" name="楕円 316"/>
        <xdr:cNvSpPr/>
      </xdr:nvSpPr>
      <xdr:spPr>
        <a:xfrm>
          <a:off x="10426700" y="62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102274</xdr:rowOff>
    </xdr:from>
    <xdr:ext cx="534377" cy="259045"/>
    <xdr:sp macro="" textlink="">
      <xdr:nvSpPr>
        <xdr:cNvPr id="318" name="補助費等該当値テキスト"/>
        <xdr:cNvSpPr txBox="1"/>
      </xdr:nvSpPr>
      <xdr:spPr>
        <a:xfrm>
          <a:off x="10528300" y="61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167876</xdr:rowOff>
    </xdr:from>
    <xdr:to>
      <xdr:col>50</xdr:col>
      <xdr:colOff>165100</xdr:colOff>
      <xdr:row>37</xdr:row>
      <xdr:rowOff>98026</xdr:rowOff>
    </xdr:to>
    <xdr:sp macro="" textlink="">
      <xdr:nvSpPr>
        <xdr:cNvPr id="319" name="楕円 318"/>
        <xdr:cNvSpPr/>
      </xdr:nvSpPr>
      <xdr:spPr>
        <a:xfrm>
          <a:off x="9588500" y="63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114553</xdr:rowOff>
    </xdr:from>
    <xdr:ext cx="534377" cy="259045"/>
    <xdr:sp macro="" textlink="">
      <xdr:nvSpPr>
        <xdr:cNvPr id="320" name="テキスト ボックス 319"/>
        <xdr:cNvSpPr txBox="1"/>
      </xdr:nvSpPr>
      <xdr:spPr>
        <a:xfrm>
          <a:off x="9372111" y="6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11764</xdr:rowOff>
    </xdr:from>
    <xdr:to>
      <xdr:col>46</xdr:col>
      <xdr:colOff>38100</xdr:colOff>
      <xdr:row>31</xdr:row>
      <xdr:rowOff>113364</xdr:rowOff>
    </xdr:to>
    <xdr:sp macro="" textlink="">
      <xdr:nvSpPr>
        <xdr:cNvPr id="321" name="楕円 320"/>
        <xdr:cNvSpPr/>
      </xdr:nvSpPr>
      <xdr:spPr>
        <a:xfrm>
          <a:off x="8699500" y="53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104491</xdr:rowOff>
    </xdr:from>
    <xdr:ext cx="599010" cy="259045"/>
    <xdr:sp macro="" textlink="">
      <xdr:nvSpPr>
        <xdr:cNvPr id="322" name="テキスト ボックス 321"/>
        <xdr:cNvSpPr txBox="1"/>
      </xdr:nvSpPr>
      <xdr:spPr>
        <a:xfrm>
          <a:off x="8450795" y="541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28201</xdr:rowOff>
    </xdr:from>
    <xdr:to>
      <xdr:col>41</xdr:col>
      <xdr:colOff>101600</xdr:colOff>
      <xdr:row>38</xdr:row>
      <xdr:rowOff>129801</xdr:rowOff>
    </xdr:to>
    <xdr:sp macro="" textlink="">
      <xdr:nvSpPr>
        <xdr:cNvPr id="323" name="楕円 322"/>
        <xdr:cNvSpPr/>
      </xdr:nvSpPr>
      <xdr:spPr>
        <a:xfrm>
          <a:off x="7810500" y="65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120928</xdr:rowOff>
    </xdr:from>
    <xdr:ext cx="534377" cy="259045"/>
    <xdr:sp macro="" textlink="">
      <xdr:nvSpPr>
        <xdr:cNvPr id="324" name="テキスト ボックス 323"/>
        <xdr:cNvSpPr txBox="1"/>
      </xdr:nvSpPr>
      <xdr:spPr>
        <a:xfrm>
          <a:off x="7594111" y="66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43169</xdr:rowOff>
    </xdr:from>
    <xdr:to>
      <xdr:col>36</xdr:col>
      <xdr:colOff>165100</xdr:colOff>
      <xdr:row>38</xdr:row>
      <xdr:rowOff>144769</xdr:rowOff>
    </xdr:to>
    <xdr:sp macro="" textlink="">
      <xdr:nvSpPr>
        <xdr:cNvPr id="325" name="楕円 324"/>
        <xdr:cNvSpPr/>
      </xdr:nvSpPr>
      <xdr:spPr>
        <a:xfrm>
          <a:off x="6921500" y="65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161296</xdr:rowOff>
    </xdr:from>
    <xdr:ext cx="534377" cy="259045"/>
    <xdr:sp macro="" textlink="">
      <xdr:nvSpPr>
        <xdr:cNvPr id="326" name="テキスト ボックス 325"/>
        <xdr:cNvSpPr txBox="1"/>
      </xdr:nvSpPr>
      <xdr:spPr>
        <a:xfrm>
          <a:off x="6705111" y="63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58993</xdr:rowOff>
    </xdr:from>
    <xdr:to>
      <xdr:col>55</xdr:col>
      <xdr:colOff>0</xdr:colOff>
      <xdr:row>58</xdr:row>
      <xdr:rowOff>102177</xdr:rowOff>
    </xdr:to>
    <xdr:cxnSp macro="">
      <xdr:nvCxnSpPr>
        <xdr:cNvPr id="357" name="直線コネクタ 356"/>
        <xdr:cNvCxnSpPr/>
      </xdr:nvCxnSpPr>
      <xdr:spPr>
        <a:xfrm flipV="1">
          <a:off x="9639300" y="10003093"/>
          <a:ext cx="8382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161450</xdr:rowOff>
    </xdr:from>
    <xdr:to>
      <xdr:col>50</xdr:col>
      <xdr:colOff>114300</xdr:colOff>
      <xdr:row>58</xdr:row>
      <xdr:rowOff>102177</xdr:rowOff>
    </xdr:to>
    <xdr:cxnSp macro="">
      <xdr:nvCxnSpPr>
        <xdr:cNvPr id="360" name="直線コネクタ 359"/>
        <xdr:cNvCxnSpPr/>
      </xdr:nvCxnSpPr>
      <xdr:spPr>
        <a:xfrm>
          <a:off x="8750300" y="9934100"/>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130458</xdr:rowOff>
    </xdr:from>
    <xdr:to>
      <xdr:col>45</xdr:col>
      <xdr:colOff>177800</xdr:colOff>
      <xdr:row>57</xdr:row>
      <xdr:rowOff>161450</xdr:rowOff>
    </xdr:to>
    <xdr:cxnSp macro="">
      <xdr:nvCxnSpPr>
        <xdr:cNvPr id="363" name="直線コネクタ 362"/>
        <xdr:cNvCxnSpPr/>
      </xdr:nvCxnSpPr>
      <xdr:spPr>
        <a:xfrm>
          <a:off x="7861300" y="9731658"/>
          <a:ext cx="889000" cy="20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130458</xdr:rowOff>
    </xdr:from>
    <xdr:to>
      <xdr:col>41</xdr:col>
      <xdr:colOff>50800</xdr:colOff>
      <xdr:row>57</xdr:row>
      <xdr:rowOff>118233</xdr:rowOff>
    </xdr:to>
    <xdr:cxnSp macro="">
      <xdr:nvCxnSpPr>
        <xdr:cNvPr id="366" name="直線コネクタ 365"/>
        <xdr:cNvCxnSpPr/>
      </xdr:nvCxnSpPr>
      <xdr:spPr>
        <a:xfrm flipV="1">
          <a:off x="6972300" y="9731658"/>
          <a:ext cx="889000" cy="15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8193</xdr:rowOff>
    </xdr:from>
    <xdr:to>
      <xdr:col>55</xdr:col>
      <xdr:colOff>50800</xdr:colOff>
      <xdr:row>58</xdr:row>
      <xdr:rowOff>109793</xdr:rowOff>
    </xdr:to>
    <xdr:sp macro="" textlink="">
      <xdr:nvSpPr>
        <xdr:cNvPr id="376" name="楕円 375"/>
        <xdr:cNvSpPr/>
      </xdr:nvSpPr>
      <xdr:spPr>
        <a:xfrm>
          <a:off x="10426700" y="99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94570</xdr:rowOff>
    </xdr:from>
    <xdr:ext cx="534377" cy="259045"/>
    <xdr:sp macro="" textlink="">
      <xdr:nvSpPr>
        <xdr:cNvPr id="377" name="普通建設事業費該当値テキスト"/>
        <xdr:cNvSpPr txBox="1"/>
      </xdr:nvSpPr>
      <xdr:spPr>
        <a:xfrm>
          <a:off x="10528300" y="98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51377</xdr:rowOff>
    </xdr:from>
    <xdr:to>
      <xdr:col>50</xdr:col>
      <xdr:colOff>165100</xdr:colOff>
      <xdr:row>58</xdr:row>
      <xdr:rowOff>152977</xdr:rowOff>
    </xdr:to>
    <xdr:sp macro="" textlink="">
      <xdr:nvSpPr>
        <xdr:cNvPr id="378" name="楕円 377"/>
        <xdr:cNvSpPr/>
      </xdr:nvSpPr>
      <xdr:spPr>
        <a:xfrm>
          <a:off x="9588500" y="9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144104</xdr:rowOff>
    </xdr:from>
    <xdr:ext cx="534377" cy="259045"/>
    <xdr:sp macro="" textlink="">
      <xdr:nvSpPr>
        <xdr:cNvPr id="379" name="テキスト ボックス 378"/>
        <xdr:cNvSpPr txBox="1"/>
      </xdr:nvSpPr>
      <xdr:spPr>
        <a:xfrm>
          <a:off x="9372111" y="10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110650</xdr:rowOff>
    </xdr:from>
    <xdr:to>
      <xdr:col>46</xdr:col>
      <xdr:colOff>38100</xdr:colOff>
      <xdr:row>58</xdr:row>
      <xdr:rowOff>40800</xdr:rowOff>
    </xdr:to>
    <xdr:sp macro="" textlink="">
      <xdr:nvSpPr>
        <xdr:cNvPr id="380" name="楕円 379"/>
        <xdr:cNvSpPr/>
      </xdr:nvSpPr>
      <xdr:spPr>
        <a:xfrm>
          <a:off x="8699500" y="98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31927</xdr:rowOff>
    </xdr:from>
    <xdr:ext cx="534377" cy="259045"/>
    <xdr:sp macro="" textlink="">
      <xdr:nvSpPr>
        <xdr:cNvPr id="381" name="テキスト ボックス 380"/>
        <xdr:cNvSpPr txBox="1"/>
      </xdr:nvSpPr>
      <xdr:spPr>
        <a:xfrm>
          <a:off x="8483111" y="9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79658</xdr:rowOff>
    </xdr:from>
    <xdr:to>
      <xdr:col>41</xdr:col>
      <xdr:colOff>101600</xdr:colOff>
      <xdr:row>57</xdr:row>
      <xdr:rowOff>9808</xdr:rowOff>
    </xdr:to>
    <xdr:sp macro="" textlink="">
      <xdr:nvSpPr>
        <xdr:cNvPr id="382" name="楕円 381"/>
        <xdr:cNvSpPr/>
      </xdr:nvSpPr>
      <xdr:spPr>
        <a:xfrm>
          <a:off x="7810500" y="96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935</xdr:rowOff>
    </xdr:from>
    <xdr:ext cx="534377" cy="259045"/>
    <xdr:sp macro="" textlink="">
      <xdr:nvSpPr>
        <xdr:cNvPr id="383" name="テキスト ボックス 382"/>
        <xdr:cNvSpPr txBox="1"/>
      </xdr:nvSpPr>
      <xdr:spPr>
        <a:xfrm>
          <a:off x="7594111" y="97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67433</xdr:rowOff>
    </xdr:from>
    <xdr:to>
      <xdr:col>36</xdr:col>
      <xdr:colOff>165100</xdr:colOff>
      <xdr:row>57</xdr:row>
      <xdr:rowOff>169033</xdr:rowOff>
    </xdr:to>
    <xdr:sp macro="" textlink="">
      <xdr:nvSpPr>
        <xdr:cNvPr id="384" name="楕円 383"/>
        <xdr:cNvSpPr/>
      </xdr:nvSpPr>
      <xdr:spPr>
        <a:xfrm>
          <a:off x="6921500" y="98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160160</xdr:rowOff>
    </xdr:from>
    <xdr:ext cx="534377" cy="259045"/>
    <xdr:sp macro="" textlink="">
      <xdr:nvSpPr>
        <xdr:cNvPr id="385" name="テキスト ボックス 384"/>
        <xdr:cNvSpPr txBox="1"/>
      </xdr:nvSpPr>
      <xdr:spPr>
        <a:xfrm>
          <a:off x="6705111" y="99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121458</xdr:rowOff>
    </xdr:from>
    <xdr:to>
      <xdr:col>55</xdr:col>
      <xdr:colOff>0</xdr:colOff>
      <xdr:row>78</xdr:row>
      <xdr:rowOff>139632</xdr:rowOff>
    </xdr:to>
    <xdr:cxnSp macro="">
      <xdr:nvCxnSpPr>
        <xdr:cNvPr id="412" name="直線コネクタ 411"/>
        <xdr:cNvCxnSpPr/>
      </xdr:nvCxnSpPr>
      <xdr:spPr>
        <a:xfrm>
          <a:off x="9639300" y="13494558"/>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62136</xdr:rowOff>
    </xdr:from>
    <xdr:to>
      <xdr:col>50</xdr:col>
      <xdr:colOff>114300</xdr:colOff>
      <xdr:row>78</xdr:row>
      <xdr:rowOff>121458</xdr:rowOff>
    </xdr:to>
    <xdr:cxnSp macro="">
      <xdr:nvCxnSpPr>
        <xdr:cNvPr id="415" name="直線コネクタ 414"/>
        <xdr:cNvCxnSpPr/>
      </xdr:nvCxnSpPr>
      <xdr:spPr>
        <a:xfrm>
          <a:off x="8750300" y="13435236"/>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164984</xdr:rowOff>
    </xdr:from>
    <xdr:to>
      <xdr:col>45</xdr:col>
      <xdr:colOff>177800</xdr:colOff>
      <xdr:row>78</xdr:row>
      <xdr:rowOff>62136</xdr:rowOff>
    </xdr:to>
    <xdr:cxnSp macro="">
      <xdr:nvCxnSpPr>
        <xdr:cNvPr id="418" name="直線コネクタ 417"/>
        <xdr:cNvCxnSpPr/>
      </xdr:nvCxnSpPr>
      <xdr:spPr>
        <a:xfrm>
          <a:off x="7861300" y="13366634"/>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164984</xdr:rowOff>
    </xdr:from>
    <xdr:to>
      <xdr:col>41</xdr:col>
      <xdr:colOff>50800</xdr:colOff>
      <xdr:row>78</xdr:row>
      <xdr:rowOff>10678</xdr:rowOff>
    </xdr:to>
    <xdr:cxnSp macro="">
      <xdr:nvCxnSpPr>
        <xdr:cNvPr id="421" name="直線コネクタ 420"/>
        <xdr:cNvCxnSpPr/>
      </xdr:nvCxnSpPr>
      <xdr:spPr>
        <a:xfrm flipV="1">
          <a:off x="6972300" y="13366634"/>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88832</xdr:rowOff>
    </xdr:from>
    <xdr:to>
      <xdr:col>55</xdr:col>
      <xdr:colOff>50800</xdr:colOff>
      <xdr:row>79</xdr:row>
      <xdr:rowOff>18982</xdr:rowOff>
    </xdr:to>
    <xdr:sp macro="" textlink="">
      <xdr:nvSpPr>
        <xdr:cNvPr id="431" name="楕円 430"/>
        <xdr:cNvSpPr/>
      </xdr:nvSpPr>
      <xdr:spPr>
        <a:xfrm>
          <a:off x="104267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3759</xdr:rowOff>
    </xdr:from>
    <xdr:ext cx="249299" cy="259045"/>
    <xdr:sp macro="" textlink="">
      <xdr:nvSpPr>
        <xdr:cNvPr id="432" name="普通建設事業費 （ うち新規整備　）該当値テキスト"/>
        <xdr:cNvSpPr txBox="1"/>
      </xdr:nvSpPr>
      <xdr:spPr>
        <a:xfrm>
          <a:off x="10528300" y="13376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70658</xdr:rowOff>
    </xdr:from>
    <xdr:to>
      <xdr:col>50</xdr:col>
      <xdr:colOff>165100</xdr:colOff>
      <xdr:row>79</xdr:row>
      <xdr:rowOff>808</xdr:rowOff>
    </xdr:to>
    <xdr:sp macro="" textlink="">
      <xdr:nvSpPr>
        <xdr:cNvPr id="433" name="楕円 432"/>
        <xdr:cNvSpPr/>
      </xdr:nvSpPr>
      <xdr:spPr>
        <a:xfrm>
          <a:off x="9588500" y="134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163385</xdr:rowOff>
    </xdr:from>
    <xdr:ext cx="378565" cy="259045"/>
    <xdr:sp macro="" textlink="">
      <xdr:nvSpPr>
        <xdr:cNvPr id="434" name="テキスト ボックス 433"/>
        <xdr:cNvSpPr txBox="1"/>
      </xdr:nvSpPr>
      <xdr:spPr>
        <a:xfrm>
          <a:off x="9450017" y="13536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11336</xdr:rowOff>
    </xdr:from>
    <xdr:to>
      <xdr:col>46</xdr:col>
      <xdr:colOff>38100</xdr:colOff>
      <xdr:row>78</xdr:row>
      <xdr:rowOff>112936</xdr:rowOff>
    </xdr:to>
    <xdr:sp macro="" textlink="">
      <xdr:nvSpPr>
        <xdr:cNvPr id="435" name="楕円 434"/>
        <xdr:cNvSpPr/>
      </xdr:nvSpPr>
      <xdr:spPr>
        <a:xfrm>
          <a:off x="8699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104063</xdr:rowOff>
    </xdr:from>
    <xdr:ext cx="469744" cy="259045"/>
    <xdr:sp macro="" textlink="">
      <xdr:nvSpPr>
        <xdr:cNvPr id="436" name="テキスト ボックス 435"/>
        <xdr:cNvSpPr txBox="1"/>
      </xdr:nvSpPr>
      <xdr:spPr>
        <a:xfrm>
          <a:off x="8515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114184</xdr:rowOff>
    </xdr:from>
    <xdr:to>
      <xdr:col>41</xdr:col>
      <xdr:colOff>101600</xdr:colOff>
      <xdr:row>78</xdr:row>
      <xdr:rowOff>44334</xdr:rowOff>
    </xdr:to>
    <xdr:sp macro="" textlink="">
      <xdr:nvSpPr>
        <xdr:cNvPr id="437" name="楕円 436"/>
        <xdr:cNvSpPr/>
      </xdr:nvSpPr>
      <xdr:spPr>
        <a:xfrm>
          <a:off x="7810500" y="133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35461</xdr:rowOff>
    </xdr:from>
    <xdr:ext cx="469744" cy="259045"/>
    <xdr:sp macro="" textlink="">
      <xdr:nvSpPr>
        <xdr:cNvPr id="438" name="テキスト ボックス 437"/>
        <xdr:cNvSpPr txBox="1"/>
      </xdr:nvSpPr>
      <xdr:spPr>
        <a:xfrm>
          <a:off x="7626428" y="1340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131328</xdr:rowOff>
    </xdr:from>
    <xdr:to>
      <xdr:col>36</xdr:col>
      <xdr:colOff>165100</xdr:colOff>
      <xdr:row>78</xdr:row>
      <xdr:rowOff>61478</xdr:rowOff>
    </xdr:to>
    <xdr:sp macro="" textlink="">
      <xdr:nvSpPr>
        <xdr:cNvPr id="439" name="楕円 438"/>
        <xdr:cNvSpPr/>
      </xdr:nvSpPr>
      <xdr:spPr>
        <a:xfrm>
          <a:off x="69215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52605</xdr:rowOff>
    </xdr:from>
    <xdr:ext cx="469744" cy="259045"/>
    <xdr:sp macro="" textlink="">
      <xdr:nvSpPr>
        <xdr:cNvPr id="440" name="テキスト ボックス 439"/>
        <xdr:cNvSpPr txBox="1"/>
      </xdr:nvSpPr>
      <xdr:spPr>
        <a:xfrm>
          <a:off x="6737428" y="134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145594</xdr:rowOff>
    </xdr:from>
    <xdr:to>
      <xdr:col>55</xdr:col>
      <xdr:colOff>0</xdr:colOff>
      <xdr:row>98</xdr:row>
      <xdr:rowOff>49436</xdr:rowOff>
    </xdr:to>
    <xdr:cxnSp macro="">
      <xdr:nvCxnSpPr>
        <xdr:cNvPr id="471" name="直線コネクタ 470"/>
        <xdr:cNvCxnSpPr/>
      </xdr:nvCxnSpPr>
      <xdr:spPr>
        <a:xfrm flipV="1">
          <a:off x="9639300" y="16776244"/>
          <a:ext cx="838200" cy="7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93163</xdr:rowOff>
    </xdr:from>
    <xdr:to>
      <xdr:col>50</xdr:col>
      <xdr:colOff>114300</xdr:colOff>
      <xdr:row>98</xdr:row>
      <xdr:rowOff>49436</xdr:rowOff>
    </xdr:to>
    <xdr:cxnSp macro="">
      <xdr:nvCxnSpPr>
        <xdr:cNvPr id="474" name="直線コネクタ 473"/>
        <xdr:cNvCxnSpPr/>
      </xdr:nvCxnSpPr>
      <xdr:spPr>
        <a:xfrm>
          <a:off x="8750300" y="16723813"/>
          <a:ext cx="889000" cy="1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17742</xdr:rowOff>
    </xdr:from>
    <xdr:to>
      <xdr:col>45</xdr:col>
      <xdr:colOff>177800</xdr:colOff>
      <xdr:row>97</xdr:row>
      <xdr:rowOff>93163</xdr:rowOff>
    </xdr:to>
    <xdr:cxnSp macro="">
      <xdr:nvCxnSpPr>
        <xdr:cNvPr id="477" name="直線コネクタ 476"/>
        <xdr:cNvCxnSpPr/>
      </xdr:nvCxnSpPr>
      <xdr:spPr>
        <a:xfrm>
          <a:off x="7861300" y="16476942"/>
          <a:ext cx="889000" cy="2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17742</xdr:rowOff>
    </xdr:from>
    <xdr:to>
      <xdr:col>41</xdr:col>
      <xdr:colOff>50800</xdr:colOff>
      <xdr:row>98</xdr:row>
      <xdr:rowOff>21366</xdr:rowOff>
    </xdr:to>
    <xdr:cxnSp macro="">
      <xdr:nvCxnSpPr>
        <xdr:cNvPr id="480" name="直線コネクタ 479"/>
        <xdr:cNvCxnSpPr/>
      </xdr:nvCxnSpPr>
      <xdr:spPr>
        <a:xfrm flipV="1">
          <a:off x="6972300" y="16476942"/>
          <a:ext cx="889000" cy="3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94794</xdr:rowOff>
    </xdr:from>
    <xdr:to>
      <xdr:col>55</xdr:col>
      <xdr:colOff>50800</xdr:colOff>
      <xdr:row>98</xdr:row>
      <xdr:rowOff>24944</xdr:rowOff>
    </xdr:to>
    <xdr:sp macro="" textlink="">
      <xdr:nvSpPr>
        <xdr:cNvPr id="490" name="楕円 489"/>
        <xdr:cNvSpPr/>
      </xdr:nvSpPr>
      <xdr:spPr>
        <a:xfrm>
          <a:off x="10426700" y="167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73221</xdr:rowOff>
    </xdr:from>
    <xdr:ext cx="534377" cy="259045"/>
    <xdr:sp macro="" textlink="">
      <xdr:nvSpPr>
        <xdr:cNvPr id="491" name="普通建設事業費 （ うち更新整備　）該当値テキスト"/>
        <xdr:cNvSpPr txBox="1"/>
      </xdr:nvSpPr>
      <xdr:spPr>
        <a:xfrm>
          <a:off x="10528300" y="167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170086</xdr:rowOff>
    </xdr:from>
    <xdr:to>
      <xdr:col>50</xdr:col>
      <xdr:colOff>165100</xdr:colOff>
      <xdr:row>98</xdr:row>
      <xdr:rowOff>100236</xdr:rowOff>
    </xdr:to>
    <xdr:sp macro="" textlink="">
      <xdr:nvSpPr>
        <xdr:cNvPr id="492" name="楕円 491"/>
        <xdr:cNvSpPr/>
      </xdr:nvSpPr>
      <xdr:spPr>
        <a:xfrm>
          <a:off x="9588500" y="16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91363</xdr:rowOff>
    </xdr:from>
    <xdr:ext cx="534377" cy="259045"/>
    <xdr:sp macro="" textlink="">
      <xdr:nvSpPr>
        <xdr:cNvPr id="493" name="テキスト ボックス 492"/>
        <xdr:cNvSpPr txBox="1"/>
      </xdr:nvSpPr>
      <xdr:spPr>
        <a:xfrm>
          <a:off x="9372111" y="16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42363</xdr:rowOff>
    </xdr:from>
    <xdr:to>
      <xdr:col>46</xdr:col>
      <xdr:colOff>38100</xdr:colOff>
      <xdr:row>97</xdr:row>
      <xdr:rowOff>143963</xdr:rowOff>
    </xdr:to>
    <xdr:sp macro="" textlink="">
      <xdr:nvSpPr>
        <xdr:cNvPr id="494" name="楕円 493"/>
        <xdr:cNvSpPr/>
      </xdr:nvSpPr>
      <xdr:spPr>
        <a:xfrm>
          <a:off x="8699500" y="166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135090</xdr:rowOff>
    </xdr:from>
    <xdr:ext cx="534377" cy="259045"/>
    <xdr:sp macro="" textlink="">
      <xdr:nvSpPr>
        <xdr:cNvPr id="495" name="テキスト ボックス 494"/>
        <xdr:cNvSpPr txBox="1"/>
      </xdr:nvSpPr>
      <xdr:spPr>
        <a:xfrm>
          <a:off x="8483111" y="167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138392</xdr:rowOff>
    </xdr:from>
    <xdr:to>
      <xdr:col>41</xdr:col>
      <xdr:colOff>101600</xdr:colOff>
      <xdr:row>96</xdr:row>
      <xdr:rowOff>68542</xdr:rowOff>
    </xdr:to>
    <xdr:sp macro="" textlink="">
      <xdr:nvSpPr>
        <xdr:cNvPr id="496" name="楕円 495"/>
        <xdr:cNvSpPr/>
      </xdr:nvSpPr>
      <xdr:spPr>
        <a:xfrm>
          <a:off x="78105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85069</xdr:rowOff>
    </xdr:from>
    <xdr:ext cx="534377" cy="259045"/>
    <xdr:sp macro="" textlink="">
      <xdr:nvSpPr>
        <xdr:cNvPr id="497" name="テキスト ボックス 496"/>
        <xdr:cNvSpPr txBox="1"/>
      </xdr:nvSpPr>
      <xdr:spPr>
        <a:xfrm>
          <a:off x="7594111" y="162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142016</xdr:rowOff>
    </xdr:from>
    <xdr:to>
      <xdr:col>36</xdr:col>
      <xdr:colOff>165100</xdr:colOff>
      <xdr:row>98</xdr:row>
      <xdr:rowOff>72166</xdr:rowOff>
    </xdr:to>
    <xdr:sp macro="" textlink="">
      <xdr:nvSpPr>
        <xdr:cNvPr id="498" name="楕円 497"/>
        <xdr:cNvSpPr/>
      </xdr:nvSpPr>
      <xdr:spPr>
        <a:xfrm>
          <a:off x="6921500" y="167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63293</xdr:rowOff>
    </xdr:from>
    <xdr:ext cx="534377" cy="259045"/>
    <xdr:sp macro="" textlink="">
      <xdr:nvSpPr>
        <xdr:cNvPr id="499" name="テキスト ボックス 498"/>
        <xdr:cNvSpPr txBox="1"/>
      </xdr:nvSpPr>
      <xdr:spPr>
        <a:xfrm>
          <a:off x="6705111" y="168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125526</xdr:rowOff>
    </xdr:from>
    <xdr:to>
      <xdr:col>85</xdr:col>
      <xdr:colOff>127000</xdr:colOff>
      <xdr:row>38</xdr:row>
      <xdr:rowOff>139312</xdr:rowOff>
    </xdr:to>
    <xdr:cxnSp macro="">
      <xdr:nvCxnSpPr>
        <xdr:cNvPr id="526" name="直線コネクタ 525"/>
        <xdr:cNvCxnSpPr/>
      </xdr:nvCxnSpPr>
      <xdr:spPr>
        <a:xfrm>
          <a:off x="15481300" y="6640626"/>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104313</xdr:rowOff>
    </xdr:from>
    <xdr:to>
      <xdr:col>81</xdr:col>
      <xdr:colOff>50800</xdr:colOff>
      <xdr:row>38</xdr:row>
      <xdr:rowOff>125526</xdr:rowOff>
    </xdr:to>
    <xdr:cxnSp macro="">
      <xdr:nvCxnSpPr>
        <xdr:cNvPr id="529" name="直線コネクタ 528"/>
        <xdr:cNvCxnSpPr/>
      </xdr:nvCxnSpPr>
      <xdr:spPr>
        <a:xfrm>
          <a:off x="14592300" y="6619413"/>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100906</xdr:rowOff>
    </xdr:from>
    <xdr:to>
      <xdr:col>76</xdr:col>
      <xdr:colOff>114300</xdr:colOff>
      <xdr:row>38</xdr:row>
      <xdr:rowOff>104313</xdr:rowOff>
    </xdr:to>
    <xdr:cxnSp macro="">
      <xdr:nvCxnSpPr>
        <xdr:cNvPr id="532" name="直線コネクタ 531"/>
        <xdr:cNvCxnSpPr/>
      </xdr:nvCxnSpPr>
      <xdr:spPr>
        <a:xfrm>
          <a:off x="13703300" y="6616006"/>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170607</xdr:rowOff>
    </xdr:from>
    <xdr:to>
      <xdr:col>71</xdr:col>
      <xdr:colOff>177800</xdr:colOff>
      <xdr:row>38</xdr:row>
      <xdr:rowOff>100906</xdr:rowOff>
    </xdr:to>
    <xdr:cxnSp macro="">
      <xdr:nvCxnSpPr>
        <xdr:cNvPr id="535" name="直線コネクタ 534"/>
        <xdr:cNvCxnSpPr/>
      </xdr:nvCxnSpPr>
      <xdr:spPr>
        <a:xfrm>
          <a:off x="12814300" y="6514257"/>
          <a:ext cx="889000" cy="10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88512</xdr:rowOff>
    </xdr:from>
    <xdr:to>
      <xdr:col>85</xdr:col>
      <xdr:colOff>177800</xdr:colOff>
      <xdr:row>39</xdr:row>
      <xdr:rowOff>18662</xdr:rowOff>
    </xdr:to>
    <xdr:sp macro="" textlink="">
      <xdr:nvSpPr>
        <xdr:cNvPr id="545" name="楕円 544"/>
        <xdr:cNvSpPr/>
      </xdr:nvSpPr>
      <xdr:spPr>
        <a:xfrm>
          <a:off x="162687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10315</xdr:rowOff>
    </xdr:from>
    <xdr:ext cx="313932" cy="259045"/>
    <xdr:sp macro="" textlink="">
      <xdr:nvSpPr>
        <xdr:cNvPr id="546" name="災害復旧事業費該当値テキスト"/>
        <xdr:cNvSpPr txBox="1"/>
      </xdr:nvSpPr>
      <xdr:spPr>
        <a:xfrm>
          <a:off x="16370300" y="652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74726</xdr:rowOff>
    </xdr:from>
    <xdr:to>
      <xdr:col>81</xdr:col>
      <xdr:colOff>101600</xdr:colOff>
      <xdr:row>39</xdr:row>
      <xdr:rowOff>4876</xdr:rowOff>
    </xdr:to>
    <xdr:sp macro="" textlink="">
      <xdr:nvSpPr>
        <xdr:cNvPr id="547" name="楕円 546"/>
        <xdr:cNvSpPr/>
      </xdr:nvSpPr>
      <xdr:spPr>
        <a:xfrm>
          <a:off x="15430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167453</xdr:rowOff>
    </xdr:from>
    <xdr:ext cx="378565" cy="259045"/>
    <xdr:sp macro="" textlink="">
      <xdr:nvSpPr>
        <xdr:cNvPr id="548" name="テキスト ボックス 547"/>
        <xdr:cNvSpPr txBox="1"/>
      </xdr:nvSpPr>
      <xdr:spPr>
        <a:xfrm>
          <a:off x="15292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53513</xdr:rowOff>
    </xdr:from>
    <xdr:to>
      <xdr:col>76</xdr:col>
      <xdr:colOff>165100</xdr:colOff>
      <xdr:row>38</xdr:row>
      <xdr:rowOff>155113</xdr:rowOff>
    </xdr:to>
    <xdr:sp macro="" textlink="">
      <xdr:nvSpPr>
        <xdr:cNvPr id="549" name="楕円 548"/>
        <xdr:cNvSpPr/>
      </xdr:nvSpPr>
      <xdr:spPr>
        <a:xfrm>
          <a:off x="14541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146240</xdr:rowOff>
    </xdr:from>
    <xdr:ext cx="469744" cy="259045"/>
    <xdr:sp macro="" textlink="">
      <xdr:nvSpPr>
        <xdr:cNvPr id="550" name="テキスト ボックス 549"/>
        <xdr:cNvSpPr txBox="1"/>
      </xdr:nvSpPr>
      <xdr:spPr>
        <a:xfrm>
          <a:off x="14357428" y="666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50106</xdr:rowOff>
    </xdr:from>
    <xdr:to>
      <xdr:col>72</xdr:col>
      <xdr:colOff>38100</xdr:colOff>
      <xdr:row>38</xdr:row>
      <xdr:rowOff>151706</xdr:rowOff>
    </xdr:to>
    <xdr:sp macro="" textlink="">
      <xdr:nvSpPr>
        <xdr:cNvPr id="551" name="楕円 550"/>
        <xdr:cNvSpPr/>
      </xdr:nvSpPr>
      <xdr:spPr>
        <a:xfrm>
          <a:off x="13652500" y="65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142833</xdr:rowOff>
    </xdr:from>
    <xdr:ext cx="469744" cy="259045"/>
    <xdr:sp macro="" textlink="">
      <xdr:nvSpPr>
        <xdr:cNvPr id="552" name="テキスト ボックス 551"/>
        <xdr:cNvSpPr txBox="1"/>
      </xdr:nvSpPr>
      <xdr:spPr>
        <a:xfrm>
          <a:off x="13468428" y="66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119807</xdr:rowOff>
    </xdr:from>
    <xdr:to>
      <xdr:col>67</xdr:col>
      <xdr:colOff>101600</xdr:colOff>
      <xdr:row>38</xdr:row>
      <xdr:rowOff>49957</xdr:rowOff>
    </xdr:to>
    <xdr:sp macro="" textlink="">
      <xdr:nvSpPr>
        <xdr:cNvPr id="553" name="楕円 552"/>
        <xdr:cNvSpPr/>
      </xdr:nvSpPr>
      <xdr:spPr>
        <a:xfrm>
          <a:off x="12763500" y="64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66484</xdr:rowOff>
    </xdr:from>
    <xdr:ext cx="469744" cy="259045"/>
    <xdr:sp macro="" textlink="">
      <xdr:nvSpPr>
        <xdr:cNvPr id="554" name="テキスト ボックス 553"/>
        <xdr:cNvSpPr txBox="1"/>
      </xdr:nvSpPr>
      <xdr:spPr>
        <a:xfrm>
          <a:off x="12579428" y="62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105051</xdr:rowOff>
    </xdr:from>
    <xdr:to>
      <xdr:col>85</xdr:col>
      <xdr:colOff>127000</xdr:colOff>
      <xdr:row>75</xdr:row>
      <xdr:rowOff>105981</xdr:rowOff>
    </xdr:to>
    <xdr:cxnSp macro="">
      <xdr:nvCxnSpPr>
        <xdr:cNvPr id="634" name="直線コネクタ 633"/>
        <xdr:cNvCxnSpPr/>
      </xdr:nvCxnSpPr>
      <xdr:spPr>
        <a:xfrm flipV="1">
          <a:off x="15481300" y="12963801"/>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105981</xdr:rowOff>
    </xdr:from>
    <xdr:to>
      <xdr:col>81</xdr:col>
      <xdr:colOff>50800</xdr:colOff>
      <xdr:row>75</xdr:row>
      <xdr:rowOff>126082</xdr:rowOff>
    </xdr:to>
    <xdr:cxnSp macro="">
      <xdr:nvCxnSpPr>
        <xdr:cNvPr id="637" name="直線コネクタ 636"/>
        <xdr:cNvCxnSpPr/>
      </xdr:nvCxnSpPr>
      <xdr:spPr>
        <a:xfrm flipV="1">
          <a:off x="14592300" y="12964731"/>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126082</xdr:rowOff>
    </xdr:from>
    <xdr:to>
      <xdr:col>76</xdr:col>
      <xdr:colOff>114300</xdr:colOff>
      <xdr:row>75</xdr:row>
      <xdr:rowOff>132303</xdr:rowOff>
    </xdr:to>
    <xdr:cxnSp macro="">
      <xdr:nvCxnSpPr>
        <xdr:cNvPr id="640" name="直線コネクタ 639"/>
        <xdr:cNvCxnSpPr/>
      </xdr:nvCxnSpPr>
      <xdr:spPr>
        <a:xfrm flipV="1">
          <a:off x="13703300" y="12984832"/>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132303</xdr:rowOff>
    </xdr:from>
    <xdr:to>
      <xdr:col>71</xdr:col>
      <xdr:colOff>177800</xdr:colOff>
      <xdr:row>75</xdr:row>
      <xdr:rowOff>141088</xdr:rowOff>
    </xdr:to>
    <xdr:cxnSp macro="">
      <xdr:nvCxnSpPr>
        <xdr:cNvPr id="643" name="直線コネクタ 642"/>
        <xdr:cNvCxnSpPr/>
      </xdr:nvCxnSpPr>
      <xdr:spPr>
        <a:xfrm flipV="1">
          <a:off x="12814300" y="12991053"/>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54251</xdr:rowOff>
    </xdr:from>
    <xdr:to>
      <xdr:col>85</xdr:col>
      <xdr:colOff>177800</xdr:colOff>
      <xdr:row>75</xdr:row>
      <xdr:rowOff>155851</xdr:rowOff>
    </xdr:to>
    <xdr:sp macro="" textlink="">
      <xdr:nvSpPr>
        <xdr:cNvPr id="653" name="楕円 652"/>
        <xdr:cNvSpPr/>
      </xdr:nvSpPr>
      <xdr:spPr>
        <a:xfrm>
          <a:off x="16268700" y="129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32678</xdr:rowOff>
    </xdr:from>
    <xdr:ext cx="534377" cy="259045"/>
    <xdr:sp macro="" textlink="">
      <xdr:nvSpPr>
        <xdr:cNvPr id="654" name="公債費該当値テキスト"/>
        <xdr:cNvSpPr txBox="1"/>
      </xdr:nvSpPr>
      <xdr:spPr>
        <a:xfrm>
          <a:off x="16370300" y="1289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55181</xdr:rowOff>
    </xdr:from>
    <xdr:to>
      <xdr:col>81</xdr:col>
      <xdr:colOff>101600</xdr:colOff>
      <xdr:row>75</xdr:row>
      <xdr:rowOff>156781</xdr:rowOff>
    </xdr:to>
    <xdr:sp macro="" textlink="">
      <xdr:nvSpPr>
        <xdr:cNvPr id="655" name="楕円 654"/>
        <xdr:cNvSpPr/>
      </xdr:nvSpPr>
      <xdr:spPr>
        <a:xfrm>
          <a:off x="15430500" y="129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147908</xdr:rowOff>
    </xdr:from>
    <xdr:ext cx="534377" cy="259045"/>
    <xdr:sp macro="" textlink="">
      <xdr:nvSpPr>
        <xdr:cNvPr id="656" name="テキスト ボックス 655"/>
        <xdr:cNvSpPr txBox="1"/>
      </xdr:nvSpPr>
      <xdr:spPr>
        <a:xfrm>
          <a:off x="15214111" y="130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75282</xdr:rowOff>
    </xdr:from>
    <xdr:to>
      <xdr:col>76</xdr:col>
      <xdr:colOff>165100</xdr:colOff>
      <xdr:row>76</xdr:row>
      <xdr:rowOff>5432</xdr:rowOff>
    </xdr:to>
    <xdr:sp macro="" textlink="">
      <xdr:nvSpPr>
        <xdr:cNvPr id="657" name="楕円 656"/>
        <xdr:cNvSpPr/>
      </xdr:nvSpPr>
      <xdr:spPr>
        <a:xfrm>
          <a:off x="14541500" y="129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21959</xdr:rowOff>
    </xdr:from>
    <xdr:ext cx="534377" cy="259045"/>
    <xdr:sp macro="" textlink="">
      <xdr:nvSpPr>
        <xdr:cNvPr id="658" name="テキスト ボックス 657"/>
        <xdr:cNvSpPr txBox="1"/>
      </xdr:nvSpPr>
      <xdr:spPr>
        <a:xfrm>
          <a:off x="14325111" y="127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81503</xdr:rowOff>
    </xdr:from>
    <xdr:to>
      <xdr:col>72</xdr:col>
      <xdr:colOff>38100</xdr:colOff>
      <xdr:row>76</xdr:row>
      <xdr:rowOff>11652</xdr:rowOff>
    </xdr:to>
    <xdr:sp macro="" textlink="">
      <xdr:nvSpPr>
        <xdr:cNvPr id="659" name="楕円 658"/>
        <xdr:cNvSpPr/>
      </xdr:nvSpPr>
      <xdr:spPr>
        <a:xfrm>
          <a:off x="13652500" y="12940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2781</xdr:rowOff>
    </xdr:from>
    <xdr:ext cx="534377" cy="259045"/>
    <xdr:sp macro="" textlink="">
      <xdr:nvSpPr>
        <xdr:cNvPr id="660" name="テキスト ボックス 659"/>
        <xdr:cNvSpPr txBox="1"/>
      </xdr:nvSpPr>
      <xdr:spPr>
        <a:xfrm>
          <a:off x="13436111" y="13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90288</xdr:rowOff>
    </xdr:from>
    <xdr:to>
      <xdr:col>67</xdr:col>
      <xdr:colOff>101600</xdr:colOff>
      <xdr:row>76</xdr:row>
      <xdr:rowOff>20439</xdr:rowOff>
    </xdr:to>
    <xdr:sp macro="" textlink="">
      <xdr:nvSpPr>
        <xdr:cNvPr id="661" name="楕円 660"/>
        <xdr:cNvSpPr/>
      </xdr:nvSpPr>
      <xdr:spPr>
        <a:xfrm>
          <a:off x="12763500" y="12949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11565</xdr:rowOff>
    </xdr:from>
    <xdr:ext cx="534377" cy="259045"/>
    <xdr:sp macro="" textlink="">
      <xdr:nvSpPr>
        <xdr:cNvPr id="662" name="テキスト ボックス 661"/>
        <xdr:cNvSpPr txBox="1"/>
      </xdr:nvSpPr>
      <xdr:spPr>
        <a:xfrm>
          <a:off x="12547111" y="130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60883</xdr:rowOff>
    </xdr:from>
    <xdr:to>
      <xdr:col>85</xdr:col>
      <xdr:colOff>127000</xdr:colOff>
      <xdr:row>97</xdr:row>
      <xdr:rowOff>165748</xdr:rowOff>
    </xdr:to>
    <xdr:cxnSp macro="">
      <xdr:nvCxnSpPr>
        <xdr:cNvPr id="691" name="直線コネクタ 690"/>
        <xdr:cNvCxnSpPr/>
      </xdr:nvCxnSpPr>
      <xdr:spPr>
        <a:xfrm>
          <a:off x="15481300" y="16691533"/>
          <a:ext cx="8382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60883</xdr:rowOff>
    </xdr:from>
    <xdr:to>
      <xdr:col>81</xdr:col>
      <xdr:colOff>50800</xdr:colOff>
      <xdr:row>98</xdr:row>
      <xdr:rowOff>124930</xdr:rowOff>
    </xdr:to>
    <xdr:cxnSp macro="">
      <xdr:nvCxnSpPr>
        <xdr:cNvPr id="694" name="直線コネクタ 693"/>
        <xdr:cNvCxnSpPr/>
      </xdr:nvCxnSpPr>
      <xdr:spPr>
        <a:xfrm flipV="1">
          <a:off x="14592300" y="16691533"/>
          <a:ext cx="889000" cy="2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123355</xdr:rowOff>
    </xdr:from>
    <xdr:to>
      <xdr:col>76</xdr:col>
      <xdr:colOff>114300</xdr:colOff>
      <xdr:row>98</xdr:row>
      <xdr:rowOff>124930</xdr:rowOff>
    </xdr:to>
    <xdr:cxnSp macro="">
      <xdr:nvCxnSpPr>
        <xdr:cNvPr id="697" name="直線コネクタ 696"/>
        <xdr:cNvCxnSpPr/>
      </xdr:nvCxnSpPr>
      <xdr:spPr>
        <a:xfrm>
          <a:off x="13703300" y="1692545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123355</xdr:rowOff>
    </xdr:from>
    <xdr:to>
      <xdr:col>71</xdr:col>
      <xdr:colOff>177800</xdr:colOff>
      <xdr:row>98</xdr:row>
      <xdr:rowOff>170307</xdr:rowOff>
    </xdr:to>
    <xdr:cxnSp macro="">
      <xdr:nvCxnSpPr>
        <xdr:cNvPr id="700" name="直線コネクタ 699"/>
        <xdr:cNvCxnSpPr/>
      </xdr:nvCxnSpPr>
      <xdr:spPr>
        <a:xfrm flipV="1">
          <a:off x="12814300" y="16925455"/>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114948</xdr:rowOff>
    </xdr:from>
    <xdr:to>
      <xdr:col>85</xdr:col>
      <xdr:colOff>177800</xdr:colOff>
      <xdr:row>98</xdr:row>
      <xdr:rowOff>45098</xdr:rowOff>
    </xdr:to>
    <xdr:sp macro="" textlink="">
      <xdr:nvSpPr>
        <xdr:cNvPr id="710" name="楕円 709"/>
        <xdr:cNvSpPr/>
      </xdr:nvSpPr>
      <xdr:spPr>
        <a:xfrm>
          <a:off x="16268700" y="167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93375</xdr:rowOff>
    </xdr:from>
    <xdr:ext cx="534377" cy="259045"/>
    <xdr:sp macro="" textlink="">
      <xdr:nvSpPr>
        <xdr:cNvPr id="711" name="積立金該当値テキスト"/>
        <xdr:cNvSpPr txBox="1"/>
      </xdr:nvSpPr>
      <xdr:spPr>
        <a:xfrm>
          <a:off x="16370300" y="167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10083</xdr:rowOff>
    </xdr:from>
    <xdr:to>
      <xdr:col>81</xdr:col>
      <xdr:colOff>101600</xdr:colOff>
      <xdr:row>97</xdr:row>
      <xdr:rowOff>111683</xdr:rowOff>
    </xdr:to>
    <xdr:sp macro="" textlink="">
      <xdr:nvSpPr>
        <xdr:cNvPr id="712" name="楕円 711"/>
        <xdr:cNvSpPr/>
      </xdr:nvSpPr>
      <xdr:spPr>
        <a:xfrm>
          <a:off x="15430500" y="166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102810</xdr:rowOff>
    </xdr:from>
    <xdr:ext cx="534377" cy="259045"/>
    <xdr:sp macro="" textlink="">
      <xdr:nvSpPr>
        <xdr:cNvPr id="713" name="テキスト ボックス 712"/>
        <xdr:cNvSpPr txBox="1"/>
      </xdr:nvSpPr>
      <xdr:spPr>
        <a:xfrm>
          <a:off x="15214111" y="167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74130</xdr:rowOff>
    </xdr:from>
    <xdr:to>
      <xdr:col>76</xdr:col>
      <xdr:colOff>165100</xdr:colOff>
      <xdr:row>99</xdr:row>
      <xdr:rowOff>4280</xdr:rowOff>
    </xdr:to>
    <xdr:sp macro="" textlink="">
      <xdr:nvSpPr>
        <xdr:cNvPr id="714" name="楕円 713"/>
        <xdr:cNvSpPr/>
      </xdr:nvSpPr>
      <xdr:spPr>
        <a:xfrm>
          <a:off x="14541500" y="168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166857</xdr:rowOff>
    </xdr:from>
    <xdr:ext cx="469744" cy="259045"/>
    <xdr:sp macro="" textlink="">
      <xdr:nvSpPr>
        <xdr:cNvPr id="715" name="テキスト ボックス 714"/>
        <xdr:cNvSpPr txBox="1"/>
      </xdr:nvSpPr>
      <xdr:spPr>
        <a:xfrm>
          <a:off x="14357428" y="169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72555</xdr:rowOff>
    </xdr:from>
    <xdr:to>
      <xdr:col>72</xdr:col>
      <xdr:colOff>38100</xdr:colOff>
      <xdr:row>99</xdr:row>
      <xdr:rowOff>2705</xdr:rowOff>
    </xdr:to>
    <xdr:sp macro="" textlink="">
      <xdr:nvSpPr>
        <xdr:cNvPr id="716" name="楕円 715"/>
        <xdr:cNvSpPr/>
      </xdr:nvSpPr>
      <xdr:spPr>
        <a:xfrm>
          <a:off x="13652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165282</xdr:rowOff>
    </xdr:from>
    <xdr:ext cx="469744" cy="259045"/>
    <xdr:sp macro="" textlink="">
      <xdr:nvSpPr>
        <xdr:cNvPr id="717" name="テキスト ボックス 716"/>
        <xdr:cNvSpPr txBox="1"/>
      </xdr:nvSpPr>
      <xdr:spPr>
        <a:xfrm>
          <a:off x="13468428" y="169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119507</xdr:rowOff>
    </xdr:from>
    <xdr:to>
      <xdr:col>67</xdr:col>
      <xdr:colOff>101600</xdr:colOff>
      <xdr:row>99</xdr:row>
      <xdr:rowOff>49657</xdr:rowOff>
    </xdr:to>
    <xdr:sp macro="" textlink="">
      <xdr:nvSpPr>
        <xdr:cNvPr id="718" name="楕円 717"/>
        <xdr:cNvSpPr/>
      </xdr:nvSpPr>
      <xdr:spPr>
        <a:xfrm>
          <a:off x="12763500" y="169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40784</xdr:rowOff>
    </xdr:from>
    <xdr:ext cx="469744" cy="259045"/>
    <xdr:sp macro="" textlink="">
      <xdr:nvSpPr>
        <xdr:cNvPr id="719" name="テキスト ボックス 718"/>
        <xdr:cNvSpPr txBox="1"/>
      </xdr:nvSpPr>
      <xdr:spPr>
        <a:xfrm>
          <a:off x="12579428" y="170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134808</xdr:rowOff>
    </xdr:from>
    <xdr:to>
      <xdr:col>116</xdr:col>
      <xdr:colOff>63500</xdr:colOff>
      <xdr:row>36</xdr:row>
      <xdr:rowOff>140340</xdr:rowOff>
    </xdr:to>
    <xdr:cxnSp macro="">
      <xdr:nvCxnSpPr>
        <xdr:cNvPr id="746" name="直線コネクタ 745"/>
        <xdr:cNvCxnSpPr/>
      </xdr:nvCxnSpPr>
      <xdr:spPr>
        <a:xfrm>
          <a:off x="21323300" y="6307008"/>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134808</xdr:rowOff>
    </xdr:from>
    <xdr:to>
      <xdr:col>111</xdr:col>
      <xdr:colOff>177800</xdr:colOff>
      <xdr:row>37</xdr:row>
      <xdr:rowOff>44968</xdr:rowOff>
    </xdr:to>
    <xdr:cxnSp macro="">
      <xdr:nvCxnSpPr>
        <xdr:cNvPr id="749" name="直線コネクタ 748"/>
        <xdr:cNvCxnSpPr/>
      </xdr:nvCxnSpPr>
      <xdr:spPr>
        <a:xfrm flipV="1">
          <a:off x="20434300" y="6307008"/>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44968</xdr:rowOff>
    </xdr:from>
    <xdr:to>
      <xdr:col>107</xdr:col>
      <xdr:colOff>50800</xdr:colOff>
      <xdr:row>37</xdr:row>
      <xdr:rowOff>62479</xdr:rowOff>
    </xdr:to>
    <xdr:cxnSp macro="">
      <xdr:nvCxnSpPr>
        <xdr:cNvPr id="752" name="直線コネクタ 751"/>
        <xdr:cNvCxnSpPr/>
      </xdr:nvCxnSpPr>
      <xdr:spPr>
        <a:xfrm flipV="1">
          <a:off x="19545300" y="6388618"/>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47574</xdr:rowOff>
    </xdr:from>
    <xdr:to>
      <xdr:col>102</xdr:col>
      <xdr:colOff>114300</xdr:colOff>
      <xdr:row>37</xdr:row>
      <xdr:rowOff>62479</xdr:rowOff>
    </xdr:to>
    <xdr:cxnSp macro="">
      <xdr:nvCxnSpPr>
        <xdr:cNvPr id="755" name="直線コネクタ 754"/>
        <xdr:cNvCxnSpPr/>
      </xdr:nvCxnSpPr>
      <xdr:spPr>
        <a:xfrm>
          <a:off x="18656300" y="6391224"/>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89540</xdr:rowOff>
    </xdr:from>
    <xdr:to>
      <xdr:col>116</xdr:col>
      <xdr:colOff>114300</xdr:colOff>
      <xdr:row>37</xdr:row>
      <xdr:rowOff>19690</xdr:rowOff>
    </xdr:to>
    <xdr:sp macro="" textlink="">
      <xdr:nvSpPr>
        <xdr:cNvPr id="765" name="楕円 764"/>
        <xdr:cNvSpPr/>
      </xdr:nvSpPr>
      <xdr:spPr>
        <a:xfrm>
          <a:off x="22110700" y="62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112417</xdr:rowOff>
    </xdr:from>
    <xdr:ext cx="469744" cy="259045"/>
    <xdr:sp macro="" textlink="">
      <xdr:nvSpPr>
        <xdr:cNvPr id="766" name="投資及び出資金該当値テキスト"/>
        <xdr:cNvSpPr txBox="1"/>
      </xdr:nvSpPr>
      <xdr:spPr>
        <a:xfrm>
          <a:off x="22212300" y="61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84008</xdr:rowOff>
    </xdr:from>
    <xdr:to>
      <xdr:col>112</xdr:col>
      <xdr:colOff>38100</xdr:colOff>
      <xdr:row>37</xdr:row>
      <xdr:rowOff>14158</xdr:rowOff>
    </xdr:to>
    <xdr:sp macro="" textlink="">
      <xdr:nvSpPr>
        <xdr:cNvPr id="767" name="楕円 766"/>
        <xdr:cNvSpPr/>
      </xdr:nvSpPr>
      <xdr:spPr>
        <a:xfrm>
          <a:off x="21272500" y="62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30685</xdr:rowOff>
    </xdr:from>
    <xdr:ext cx="469744" cy="259045"/>
    <xdr:sp macro="" textlink="">
      <xdr:nvSpPr>
        <xdr:cNvPr id="768" name="テキスト ボックス 767"/>
        <xdr:cNvSpPr txBox="1"/>
      </xdr:nvSpPr>
      <xdr:spPr>
        <a:xfrm>
          <a:off x="21088428" y="603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165618</xdr:rowOff>
    </xdr:from>
    <xdr:to>
      <xdr:col>107</xdr:col>
      <xdr:colOff>101600</xdr:colOff>
      <xdr:row>37</xdr:row>
      <xdr:rowOff>95768</xdr:rowOff>
    </xdr:to>
    <xdr:sp macro="" textlink="">
      <xdr:nvSpPr>
        <xdr:cNvPr id="769" name="楕円 768"/>
        <xdr:cNvSpPr/>
      </xdr:nvSpPr>
      <xdr:spPr>
        <a:xfrm>
          <a:off x="203835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112295</xdr:rowOff>
    </xdr:from>
    <xdr:ext cx="469744" cy="259045"/>
    <xdr:sp macro="" textlink="">
      <xdr:nvSpPr>
        <xdr:cNvPr id="770" name="テキスト ボックス 769"/>
        <xdr:cNvSpPr txBox="1"/>
      </xdr:nvSpPr>
      <xdr:spPr>
        <a:xfrm>
          <a:off x="20199428" y="611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11679</xdr:rowOff>
    </xdr:from>
    <xdr:to>
      <xdr:col>102</xdr:col>
      <xdr:colOff>165100</xdr:colOff>
      <xdr:row>37</xdr:row>
      <xdr:rowOff>113279</xdr:rowOff>
    </xdr:to>
    <xdr:sp macro="" textlink="">
      <xdr:nvSpPr>
        <xdr:cNvPr id="771" name="楕円 770"/>
        <xdr:cNvSpPr/>
      </xdr:nvSpPr>
      <xdr:spPr>
        <a:xfrm>
          <a:off x="19494500" y="63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129806</xdr:rowOff>
    </xdr:from>
    <xdr:ext cx="469744" cy="259045"/>
    <xdr:sp macro="" textlink="">
      <xdr:nvSpPr>
        <xdr:cNvPr id="772" name="テキスト ボックス 771"/>
        <xdr:cNvSpPr txBox="1"/>
      </xdr:nvSpPr>
      <xdr:spPr>
        <a:xfrm>
          <a:off x="19310428" y="613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168224</xdr:rowOff>
    </xdr:from>
    <xdr:to>
      <xdr:col>98</xdr:col>
      <xdr:colOff>38100</xdr:colOff>
      <xdr:row>37</xdr:row>
      <xdr:rowOff>98374</xdr:rowOff>
    </xdr:to>
    <xdr:sp macro="" textlink="">
      <xdr:nvSpPr>
        <xdr:cNvPr id="773" name="楕円 772"/>
        <xdr:cNvSpPr/>
      </xdr:nvSpPr>
      <xdr:spPr>
        <a:xfrm>
          <a:off x="18605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114901</xdr:rowOff>
    </xdr:from>
    <xdr:ext cx="469744" cy="259045"/>
    <xdr:sp macro="" textlink="">
      <xdr:nvSpPr>
        <xdr:cNvPr id="774" name="テキスト ボックス 773"/>
        <xdr:cNvSpPr txBox="1"/>
      </xdr:nvSpPr>
      <xdr:spPr>
        <a:xfrm>
          <a:off x="18421428" y="61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20675</xdr:rowOff>
    </xdr:from>
    <xdr:to>
      <xdr:col>116</xdr:col>
      <xdr:colOff>63500</xdr:colOff>
      <xdr:row>59</xdr:row>
      <xdr:rowOff>23723</xdr:rowOff>
    </xdr:to>
    <xdr:cxnSp macro="">
      <xdr:nvCxnSpPr>
        <xdr:cNvPr id="803" name="直線コネクタ 802"/>
        <xdr:cNvCxnSpPr/>
      </xdr:nvCxnSpPr>
      <xdr:spPr>
        <a:xfrm>
          <a:off x="21323300" y="1013622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167056</xdr:rowOff>
    </xdr:from>
    <xdr:to>
      <xdr:col>111</xdr:col>
      <xdr:colOff>177800</xdr:colOff>
      <xdr:row>59</xdr:row>
      <xdr:rowOff>20675</xdr:rowOff>
    </xdr:to>
    <xdr:cxnSp macro="">
      <xdr:nvCxnSpPr>
        <xdr:cNvPr id="806" name="直線コネクタ 805"/>
        <xdr:cNvCxnSpPr/>
      </xdr:nvCxnSpPr>
      <xdr:spPr>
        <a:xfrm>
          <a:off x="20434300" y="10111156"/>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167056</xdr:rowOff>
    </xdr:from>
    <xdr:to>
      <xdr:col>107</xdr:col>
      <xdr:colOff>50800</xdr:colOff>
      <xdr:row>59</xdr:row>
      <xdr:rowOff>22314</xdr:rowOff>
    </xdr:to>
    <xdr:cxnSp macro="">
      <xdr:nvCxnSpPr>
        <xdr:cNvPr id="809" name="直線コネクタ 808"/>
        <xdr:cNvCxnSpPr/>
      </xdr:nvCxnSpPr>
      <xdr:spPr>
        <a:xfrm flipV="1">
          <a:off x="19545300" y="1011115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22314</xdr:rowOff>
    </xdr:from>
    <xdr:to>
      <xdr:col>102</xdr:col>
      <xdr:colOff>114300</xdr:colOff>
      <xdr:row>59</xdr:row>
      <xdr:rowOff>23457</xdr:rowOff>
    </xdr:to>
    <xdr:cxnSp macro="">
      <xdr:nvCxnSpPr>
        <xdr:cNvPr id="812" name="直線コネクタ 811"/>
        <xdr:cNvCxnSpPr/>
      </xdr:nvCxnSpPr>
      <xdr:spPr>
        <a:xfrm flipV="1">
          <a:off x="18656300" y="101378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144373</xdr:rowOff>
    </xdr:from>
    <xdr:to>
      <xdr:col>116</xdr:col>
      <xdr:colOff>114300</xdr:colOff>
      <xdr:row>59</xdr:row>
      <xdr:rowOff>74523</xdr:rowOff>
    </xdr:to>
    <xdr:sp macro="" textlink="">
      <xdr:nvSpPr>
        <xdr:cNvPr id="822" name="楕円 821"/>
        <xdr:cNvSpPr/>
      </xdr:nvSpPr>
      <xdr:spPr>
        <a:xfrm>
          <a:off x="221107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59300</xdr:rowOff>
    </xdr:from>
    <xdr:ext cx="378565" cy="259045"/>
    <xdr:sp macro="" textlink="">
      <xdr:nvSpPr>
        <xdr:cNvPr id="823" name="貸付金該当値テキスト"/>
        <xdr:cNvSpPr txBox="1"/>
      </xdr:nvSpPr>
      <xdr:spPr>
        <a:xfrm>
          <a:off x="22212300" y="1000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141325</xdr:rowOff>
    </xdr:from>
    <xdr:to>
      <xdr:col>112</xdr:col>
      <xdr:colOff>38100</xdr:colOff>
      <xdr:row>59</xdr:row>
      <xdr:rowOff>71475</xdr:rowOff>
    </xdr:to>
    <xdr:sp macro="" textlink="">
      <xdr:nvSpPr>
        <xdr:cNvPr id="824" name="楕円 823"/>
        <xdr:cNvSpPr/>
      </xdr:nvSpPr>
      <xdr:spPr>
        <a:xfrm>
          <a:off x="21272500" y="100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62602</xdr:rowOff>
    </xdr:from>
    <xdr:ext cx="378565" cy="259045"/>
    <xdr:sp macro="" textlink="">
      <xdr:nvSpPr>
        <xdr:cNvPr id="825" name="テキスト ボックス 824"/>
        <xdr:cNvSpPr txBox="1"/>
      </xdr:nvSpPr>
      <xdr:spPr>
        <a:xfrm>
          <a:off x="21134017" y="1017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116256</xdr:rowOff>
    </xdr:from>
    <xdr:to>
      <xdr:col>107</xdr:col>
      <xdr:colOff>101600</xdr:colOff>
      <xdr:row>59</xdr:row>
      <xdr:rowOff>46406</xdr:rowOff>
    </xdr:to>
    <xdr:sp macro="" textlink="">
      <xdr:nvSpPr>
        <xdr:cNvPr id="826" name="楕円 825"/>
        <xdr:cNvSpPr/>
      </xdr:nvSpPr>
      <xdr:spPr>
        <a:xfrm>
          <a:off x="203835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37533</xdr:rowOff>
    </xdr:from>
    <xdr:ext cx="469744" cy="259045"/>
    <xdr:sp macro="" textlink="">
      <xdr:nvSpPr>
        <xdr:cNvPr id="827" name="テキスト ボックス 826"/>
        <xdr:cNvSpPr txBox="1"/>
      </xdr:nvSpPr>
      <xdr:spPr>
        <a:xfrm>
          <a:off x="20199428" y="1015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142964</xdr:rowOff>
    </xdr:from>
    <xdr:to>
      <xdr:col>102</xdr:col>
      <xdr:colOff>165100</xdr:colOff>
      <xdr:row>59</xdr:row>
      <xdr:rowOff>73114</xdr:rowOff>
    </xdr:to>
    <xdr:sp macro="" textlink="">
      <xdr:nvSpPr>
        <xdr:cNvPr id="828" name="楕円 827"/>
        <xdr:cNvSpPr/>
      </xdr:nvSpPr>
      <xdr:spPr>
        <a:xfrm>
          <a:off x="19494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64241</xdr:rowOff>
    </xdr:from>
    <xdr:ext cx="378565" cy="259045"/>
    <xdr:sp macro="" textlink="">
      <xdr:nvSpPr>
        <xdr:cNvPr id="829" name="テキスト ボックス 828"/>
        <xdr:cNvSpPr txBox="1"/>
      </xdr:nvSpPr>
      <xdr:spPr>
        <a:xfrm>
          <a:off x="19356017" y="101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144107</xdr:rowOff>
    </xdr:from>
    <xdr:to>
      <xdr:col>98</xdr:col>
      <xdr:colOff>38100</xdr:colOff>
      <xdr:row>59</xdr:row>
      <xdr:rowOff>74257</xdr:rowOff>
    </xdr:to>
    <xdr:sp macro="" textlink="">
      <xdr:nvSpPr>
        <xdr:cNvPr id="830" name="楕円 829"/>
        <xdr:cNvSpPr/>
      </xdr:nvSpPr>
      <xdr:spPr>
        <a:xfrm>
          <a:off x="18605500" y="10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65384</xdr:rowOff>
    </xdr:from>
    <xdr:ext cx="378565" cy="259045"/>
    <xdr:sp macro="" textlink="">
      <xdr:nvSpPr>
        <xdr:cNvPr id="831" name="テキスト ボックス 830"/>
        <xdr:cNvSpPr txBox="1"/>
      </xdr:nvSpPr>
      <xdr:spPr>
        <a:xfrm>
          <a:off x="18467017" y="1018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115103</xdr:rowOff>
    </xdr:from>
    <xdr:to>
      <xdr:col>116</xdr:col>
      <xdr:colOff>63500</xdr:colOff>
      <xdr:row>76</xdr:row>
      <xdr:rowOff>149782</xdr:rowOff>
    </xdr:to>
    <xdr:cxnSp macro="">
      <xdr:nvCxnSpPr>
        <xdr:cNvPr id="859" name="直線コネクタ 858"/>
        <xdr:cNvCxnSpPr/>
      </xdr:nvCxnSpPr>
      <xdr:spPr>
        <a:xfrm flipV="1">
          <a:off x="21323300" y="13145303"/>
          <a:ext cx="8382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149782</xdr:rowOff>
    </xdr:from>
    <xdr:to>
      <xdr:col>111</xdr:col>
      <xdr:colOff>177800</xdr:colOff>
      <xdr:row>77</xdr:row>
      <xdr:rowOff>3020</xdr:rowOff>
    </xdr:to>
    <xdr:cxnSp macro="">
      <xdr:nvCxnSpPr>
        <xdr:cNvPr id="862" name="直線コネクタ 861"/>
        <xdr:cNvCxnSpPr/>
      </xdr:nvCxnSpPr>
      <xdr:spPr>
        <a:xfrm flipV="1">
          <a:off x="20434300" y="1317998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33378</xdr:rowOff>
    </xdr:from>
    <xdr:to>
      <xdr:col>107</xdr:col>
      <xdr:colOff>50800</xdr:colOff>
      <xdr:row>77</xdr:row>
      <xdr:rowOff>3020</xdr:rowOff>
    </xdr:to>
    <xdr:cxnSp macro="">
      <xdr:nvCxnSpPr>
        <xdr:cNvPr id="865" name="直線コネクタ 864"/>
        <xdr:cNvCxnSpPr/>
      </xdr:nvCxnSpPr>
      <xdr:spPr>
        <a:xfrm>
          <a:off x="19545300" y="13063578"/>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33378</xdr:rowOff>
    </xdr:from>
    <xdr:to>
      <xdr:col>102</xdr:col>
      <xdr:colOff>114300</xdr:colOff>
      <xdr:row>76</xdr:row>
      <xdr:rowOff>94186</xdr:rowOff>
    </xdr:to>
    <xdr:cxnSp macro="">
      <xdr:nvCxnSpPr>
        <xdr:cNvPr id="868" name="直線コネクタ 867"/>
        <xdr:cNvCxnSpPr/>
      </xdr:nvCxnSpPr>
      <xdr:spPr>
        <a:xfrm flipV="1">
          <a:off x="18656300" y="1306357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64303</xdr:rowOff>
    </xdr:from>
    <xdr:to>
      <xdr:col>116</xdr:col>
      <xdr:colOff>114300</xdr:colOff>
      <xdr:row>76</xdr:row>
      <xdr:rowOff>165903</xdr:rowOff>
    </xdr:to>
    <xdr:sp macro="" textlink="">
      <xdr:nvSpPr>
        <xdr:cNvPr id="878" name="楕円 877"/>
        <xdr:cNvSpPr/>
      </xdr:nvSpPr>
      <xdr:spPr>
        <a:xfrm>
          <a:off x="221107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42730</xdr:rowOff>
    </xdr:from>
    <xdr:ext cx="534377" cy="259045"/>
    <xdr:sp macro="" textlink="">
      <xdr:nvSpPr>
        <xdr:cNvPr id="879" name="繰出金該当値テキスト"/>
        <xdr:cNvSpPr txBox="1"/>
      </xdr:nvSpPr>
      <xdr:spPr>
        <a:xfrm>
          <a:off x="22212300"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98982</xdr:rowOff>
    </xdr:from>
    <xdr:to>
      <xdr:col>112</xdr:col>
      <xdr:colOff>38100</xdr:colOff>
      <xdr:row>77</xdr:row>
      <xdr:rowOff>29132</xdr:rowOff>
    </xdr:to>
    <xdr:sp macro="" textlink="">
      <xdr:nvSpPr>
        <xdr:cNvPr id="880" name="楕円 879"/>
        <xdr:cNvSpPr/>
      </xdr:nvSpPr>
      <xdr:spPr>
        <a:xfrm>
          <a:off x="21272500" y="131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20259</xdr:rowOff>
    </xdr:from>
    <xdr:ext cx="534377" cy="259045"/>
    <xdr:sp macro="" textlink="">
      <xdr:nvSpPr>
        <xdr:cNvPr id="881" name="テキスト ボックス 880"/>
        <xdr:cNvSpPr txBox="1"/>
      </xdr:nvSpPr>
      <xdr:spPr>
        <a:xfrm>
          <a:off x="21056111" y="132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123670</xdr:rowOff>
    </xdr:from>
    <xdr:to>
      <xdr:col>107</xdr:col>
      <xdr:colOff>101600</xdr:colOff>
      <xdr:row>77</xdr:row>
      <xdr:rowOff>53820</xdr:rowOff>
    </xdr:to>
    <xdr:sp macro="" textlink="">
      <xdr:nvSpPr>
        <xdr:cNvPr id="882" name="楕円 881"/>
        <xdr:cNvSpPr/>
      </xdr:nvSpPr>
      <xdr:spPr>
        <a:xfrm>
          <a:off x="20383500" y="131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44947</xdr:rowOff>
    </xdr:from>
    <xdr:ext cx="534377" cy="259045"/>
    <xdr:sp macro="" textlink="">
      <xdr:nvSpPr>
        <xdr:cNvPr id="883" name="テキスト ボックス 882"/>
        <xdr:cNvSpPr txBox="1"/>
      </xdr:nvSpPr>
      <xdr:spPr>
        <a:xfrm>
          <a:off x="20167111" y="132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154028</xdr:rowOff>
    </xdr:from>
    <xdr:to>
      <xdr:col>102</xdr:col>
      <xdr:colOff>165100</xdr:colOff>
      <xdr:row>76</xdr:row>
      <xdr:rowOff>84178</xdr:rowOff>
    </xdr:to>
    <xdr:sp macro="" textlink="">
      <xdr:nvSpPr>
        <xdr:cNvPr id="884" name="楕円 883"/>
        <xdr:cNvSpPr/>
      </xdr:nvSpPr>
      <xdr:spPr>
        <a:xfrm>
          <a:off x="19494500" y="130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75305</xdr:rowOff>
    </xdr:from>
    <xdr:ext cx="534377" cy="259045"/>
    <xdr:sp macro="" textlink="">
      <xdr:nvSpPr>
        <xdr:cNvPr id="885" name="テキスト ボックス 884"/>
        <xdr:cNvSpPr txBox="1"/>
      </xdr:nvSpPr>
      <xdr:spPr>
        <a:xfrm>
          <a:off x="19278111" y="131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43386</xdr:rowOff>
    </xdr:from>
    <xdr:to>
      <xdr:col>98</xdr:col>
      <xdr:colOff>38100</xdr:colOff>
      <xdr:row>76</xdr:row>
      <xdr:rowOff>144986</xdr:rowOff>
    </xdr:to>
    <xdr:sp macro="" textlink="">
      <xdr:nvSpPr>
        <xdr:cNvPr id="886" name="楕円 885"/>
        <xdr:cNvSpPr/>
      </xdr:nvSpPr>
      <xdr:spPr>
        <a:xfrm>
          <a:off x="18605500" y="130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136113</xdr:rowOff>
    </xdr:from>
    <xdr:ext cx="534377" cy="259045"/>
    <xdr:sp macro="" textlink="">
      <xdr:nvSpPr>
        <xdr:cNvPr id="887" name="テキスト ボックス 886"/>
        <xdr:cNvSpPr txBox="1"/>
      </xdr:nvSpPr>
      <xdr:spPr>
        <a:xfrm>
          <a:off x="18389111" y="1316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・補助費等について、令和２年度は新型コロナウイルス感染拡大に係る緊急対応としての特別定額給付金給付事業</a:t>
          </a:r>
          <a:r>
            <a:rPr kumimoji="1" lang="en-US" altLang="ja-JP" sz="1300">
              <a:latin typeface="ＭＳ Ｐゴシック" panose="020B0600070205080204" pitchFamily="50" charset="-128"/>
              <a:ea typeface="ＭＳ Ｐゴシック" panose="020B0600070205080204" pitchFamily="50" charset="-128"/>
            </a:rPr>
            <a:t>7,790</a:t>
          </a:r>
          <a:r>
            <a:rPr kumimoji="1" lang="ja-JP" altLang="en-US" sz="1300">
              <a:latin typeface="ＭＳ Ｐゴシック" panose="020B0600070205080204" pitchFamily="50" charset="-128"/>
              <a:ea typeface="ＭＳ Ｐゴシック" panose="020B0600070205080204" pitchFamily="50" charset="-128"/>
            </a:rPr>
            <a:t>百万円があったため、例年と比べると突出して高い数値となっておりますが、類似団体と比較しても全国的に同じ現象が生じているものと想定されます。</a:t>
          </a:r>
        </a:p>
        <a:p>
          <a:r>
            <a:rPr kumimoji="1" lang="ja-JP" altLang="en-US" sz="1300">
              <a:latin typeface="ＭＳ Ｐゴシック" panose="020B0600070205080204" pitchFamily="50" charset="-128"/>
              <a:ea typeface="ＭＳ Ｐゴシック" panose="020B0600070205080204" pitchFamily="50" charset="-128"/>
            </a:rPr>
            <a:t>投資及び出資金、扶助費について、住民一人当たりのコストは類似団体内で高い数値となっていますが、その他の指標では、平均もしくは低い数値となっとり、歳出の削減が図れていると言えます。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76,190
75,069
129.77
32,416,694
31,848,330
539,406
16,929,980
32,723,710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106781</xdr:rowOff>
    </xdr:from>
    <xdr:to>
      <xdr:col>24</xdr:col>
      <xdr:colOff>63500</xdr:colOff>
      <xdr:row>36</xdr:row>
      <xdr:rowOff>141529</xdr:rowOff>
    </xdr:to>
    <xdr:cxnSp macro="">
      <xdr:nvCxnSpPr>
        <xdr:cNvPr id="59" name="直線コネクタ 58"/>
        <xdr:cNvCxnSpPr/>
      </xdr:nvCxnSpPr>
      <xdr:spPr>
        <a:xfrm>
          <a:off x="3797300" y="6278981"/>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67919</xdr:rowOff>
    </xdr:from>
    <xdr:to>
      <xdr:col>19</xdr:col>
      <xdr:colOff>177800</xdr:colOff>
      <xdr:row>36</xdr:row>
      <xdr:rowOff>106781</xdr:rowOff>
    </xdr:to>
    <xdr:cxnSp macro="">
      <xdr:nvCxnSpPr>
        <xdr:cNvPr id="62" name="直線コネクタ 61"/>
        <xdr:cNvCxnSpPr/>
      </xdr:nvCxnSpPr>
      <xdr:spPr>
        <a:xfrm>
          <a:off x="2908300" y="62401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45060</xdr:rowOff>
    </xdr:from>
    <xdr:to>
      <xdr:col>15</xdr:col>
      <xdr:colOff>50800</xdr:colOff>
      <xdr:row>36</xdr:row>
      <xdr:rowOff>67919</xdr:rowOff>
    </xdr:to>
    <xdr:cxnSp macro="">
      <xdr:nvCxnSpPr>
        <xdr:cNvPr id="65" name="直線コネクタ 64"/>
        <xdr:cNvCxnSpPr/>
      </xdr:nvCxnSpPr>
      <xdr:spPr>
        <a:xfrm>
          <a:off x="2019300" y="621726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18542</xdr:rowOff>
    </xdr:from>
    <xdr:to>
      <xdr:col>10</xdr:col>
      <xdr:colOff>114300</xdr:colOff>
      <xdr:row>36</xdr:row>
      <xdr:rowOff>45060</xdr:rowOff>
    </xdr:to>
    <xdr:cxnSp macro="">
      <xdr:nvCxnSpPr>
        <xdr:cNvPr id="68" name="直線コネクタ 67"/>
        <xdr:cNvCxnSpPr/>
      </xdr:nvCxnSpPr>
      <xdr:spPr>
        <a:xfrm>
          <a:off x="1130300" y="619074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90729</xdr:rowOff>
    </xdr:from>
    <xdr:to>
      <xdr:col>24</xdr:col>
      <xdr:colOff>114300</xdr:colOff>
      <xdr:row>37</xdr:row>
      <xdr:rowOff>20879</xdr:rowOff>
    </xdr:to>
    <xdr:sp macro="" textlink="">
      <xdr:nvSpPr>
        <xdr:cNvPr id="78" name="楕円 77"/>
        <xdr:cNvSpPr/>
      </xdr:nvSpPr>
      <xdr:spPr>
        <a:xfrm>
          <a:off x="45847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69156</xdr:rowOff>
    </xdr:from>
    <xdr:ext cx="469744" cy="259045"/>
    <xdr:sp macro="" textlink="">
      <xdr:nvSpPr>
        <xdr:cNvPr id="79" name="議会費該当値テキスト"/>
        <xdr:cNvSpPr txBox="1"/>
      </xdr:nvSpPr>
      <xdr:spPr>
        <a:xfrm>
          <a:off x="4686300"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55981</xdr:rowOff>
    </xdr:from>
    <xdr:to>
      <xdr:col>20</xdr:col>
      <xdr:colOff>38100</xdr:colOff>
      <xdr:row>36</xdr:row>
      <xdr:rowOff>157581</xdr:rowOff>
    </xdr:to>
    <xdr:sp macro="" textlink="">
      <xdr:nvSpPr>
        <xdr:cNvPr id="80" name="楕円 79"/>
        <xdr:cNvSpPr/>
      </xdr:nvSpPr>
      <xdr:spPr>
        <a:xfrm>
          <a:off x="3746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148708</xdr:rowOff>
    </xdr:from>
    <xdr:ext cx="469744" cy="259045"/>
    <xdr:sp macro="" textlink="">
      <xdr:nvSpPr>
        <xdr:cNvPr id="81" name="テキスト ボックス 80"/>
        <xdr:cNvSpPr txBox="1"/>
      </xdr:nvSpPr>
      <xdr:spPr>
        <a:xfrm>
          <a:off x="3562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17119</xdr:rowOff>
    </xdr:from>
    <xdr:to>
      <xdr:col>15</xdr:col>
      <xdr:colOff>101600</xdr:colOff>
      <xdr:row>36</xdr:row>
      <xdr:rowOff>118719</xdr:rowOff>
    </xdr:to>
    <xdr:sp macro="" textlink="">
      <xdr:nvSpPr>
        <xdr:cNvPr id="82" name="楕円 81"/>
        <xdr:cNvSpPr/>
      </xdr:nvSpPr>
      <xdr:spPr>
        <a:xfrm>
          <a:off x="2857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109846</xdr:rowOff>
    </xdr:from>
    <xdr:ext cx="469744" cy="259045"/>
    <xdr:sp macro="" textlink="">
      <xdr:nvSpPr>
        <xdr:cNvPr id="83" name="テキスト ボックス 82"/>
        <xdr:cNvSpPr txBox="1"/>
      </xdr:nvSpPr>
      <xdr:spPr>
        <a:xfrm>
          <a:off x="2673428" y="62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165710</xdr:rowOff>
    </xdr:from>
    <xdr:to>
      <xdr:col>10</xdr:col>
      <xdr:colOff>165100</xdr:colOff>
      <xdr:row>36</xdr:row>
      <xdr:rowOff>95860</xdr:rowOff>
    </xdr:to>
    <xdr:sp macro="" textlink="">
      <xdr:nvSpPr>
        <xdr:cNvPr id="84" name="楕円 83"/>
        <xdr:cNvSpPr/>
      </xdr:nvSpPr>
      <xdr:spPr>
        <a:xfrm>
          <a:off x="19685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86987</xdr:rowOff>
    </xdr:from>
    <xdr:ext cx="469744" cy="259045"/>
    <xdr:sp macro="" textlink="">
      <xdr:nvSpPr>
        <xdr:cNvPr id="85" name="テキスト ボックス 84"/>
        <xdr:cNvSpPr txBox="1"/>
      </xdr:nvSpPr>
      <xdr:spPr>
        <a:xfrm>
          <a:off x="1784428"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86" name="楕円 85"/>
        <xdr:cNvSpPr/>
      </xdr:nvSpPr>
      <xdr:spPr>
        <a:xfrm>
          <a:off x="1079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60469</xdr:rowOff>
    </xdr:from>
    <xdr:ext cx="469744" cy="259045"/>
    <xdr:sp macro="" textlink="">
      <xdr:nvSpPr>
        <xdr:cNvPr id="87" name="テキスト ボックス 86"/>
        <xdr:cNvSpPr txBox="1"/>
      </xdr:nvSpPr>
      <xdr:spPr>
        <a:xfrm>
          <a:off x="895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160992</xdr:rowOff>
    </xdr:from>
    <xdr:to>
      <xdr:col>24</xdr:col>
      <xdr:colOff>63500</xdr:colOff>
      <xdr:row>58</xdr:row>
      <xdr:rowOff>37647</xdr:rowOff>
    </xdr:to>
    <xdr:cxnSp macro="">
      <xdr:nvCxnSpPr>
        <xdr:cNvPr id="119" name="直線コネクタ 118"/>
        <xdr:cNvCxnSpPr/>
      </xdr:nvCxnSpPr>
      <xdr:spPr>
        <a:xfrm>
          <a:off x="3797300" y="9933642"/>
          <a:ext cx="838200" cy="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119256</xdr:rowOff>
    </xdr:from>
    <xdr:to>
      <xdr:col>19</xdr:col>
      <xdr:colOff>177800</xdr:colOff>
      <xdr:row>57</xdr:row>
      <xdr:rowOff>160992</xdr:rowOff>
    </xdr:to>
    <xdr:cxnSp macro="">
      <xdr:nvCxnSpPr>
        <xdr:cNvPr id="122" name="直線コネクタ 121"/>
        <xdr:cNvCxnSpPr/>
      </xdr:nvCxnSpPr>
      <xdr:spPr>
        <a:xfrm>
          <a:off x="2908300" y="9034656"/>
          <a:ext cx="889000" cy="89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119256</xdr:rowOff>
    </xdr:from>
    <xdr:to>
      <xdr:col>15</xdr:col>
      <xdr:colOff>50800</xdr:colOff>
      <xdr:row>58</xdr:row>
      <xdr:rowOff>148910</xdr:rowOff>
    </xdr:to>
    <xdr:cxnSp macro="">
      <xdr:nvCxnSpPr>
        <xdr:cNvPr id="125" name="直線コネクタ 124"/>
        <xdr:cNvCxnSpPr/>
      </xdr:nvCxnSpPr>
      <xdr:spPr>
        <a:xfrm flipV="1">
          <a:off x="2019300" y="9034656"/>
          <a:ext cx="889000" cy="105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148910</xdr:rowOff>
    </xdr:from>
    <xdr:to>
      <xdr:col>10</xdr:col>
      <xdr:colOff>114300</xdr:colOff>
      <xdr:row>59</xdr:row>
      <xdr:rowOff>27349</xdr:rowOff>
    </xdr:to>
    <xdr:cxnSp macro="">
      <xdr:nvCxnSpPr>
        <xdr:cNvPr id="128" name="直線コネクタ 127"/>
        <xdr:cNvCxnSpPr/>
      </xdr:nvCxnSpPr>
      <xdr:spPr>
        <a:xfrm flipV="1">
          <a:off x="1130300" y="10093010"/>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158297</xdr:rowOff>
    </xdr:from>
    <xdr:to>
      <xdr:col>24</xdr:col>
      <xdr:colOff>114300</xdr:colOff>
      <xdr:row>58</xdr:row>
      <xdr:rowOff>88447</xdr:rowOff>
    </xdr:to>
    <xdr:sp macro="" textlink="">
      <xdr:nvSpPr>
        <xdr:cNvPr id="138" name="楕円 137"/>
        <xdr:cNvSpPr/>
      </xdr:nvSpPr>
      <xdr:spPr>
        <a:xfrm>
          <a:off x="4584700" y="99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136724</xdr:rowOff>
    </xdr:from>
    <xdr:ext cx="534377" cy="259045"/>
    <xdr:sp macro="" textlink="">
      <xdr:nvSpPr>
        <xdr:cNvPr id="139" name="総務費該当値テキスト"/>
        <xdr:cNvSpPr txBox="1"/>
      </xdr:nvSpPr>
      <xdr:spPr>
        <a:xfrm>
          <a:off x="4686300" y="990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110192</xdr:rowOff>
    </xdr:from>
    <xdr:to>
      <xdr:col>20</xdr:col>
      <xdr:colOff>38100</xdr:colOff>
      <xdr:row>58</xdr:row>
      <xdr:rowOff>40342</xdr:rowOff>
    </xdr:to>
    <xdr:sp macro="" textlink="">
      <xdr:nvSpPr>
        <xdr:cNvPr id="140" name="楕円 139"/>
        <xdr:cNvSpPr/>
      </xdr:nvSpPr>
      <xdr:spPr>
        <a:xfrm>
          <a:off x="3746500" y="98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31469</xdr:rowOff>
    </xdr:from>
    <xdr:ext cx="534377" cy="259045"/>
    <xdr:sp macro="" textlink="">
      <xdr:nvSpPr>
        <xdr:cNvPr id="141" name="テキスト ボックス 140"/>
        <xdr:cNvSpPr txBox="1"/>
      </xdr:nvSpPr>
      <xdr:spPr>
        <a:xfrm>
          <a:off x="3530111" y="99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68456</xdr:rowOff>
    </xdr:from>
    <xdr:to>
      <xdr:col>15</xdr:col>
      <xdr:colOff>101600</xdr:colOff>
      <xdr:row>52</xdr:row>
      <xdr:rowOff>170056</xdr:rowOff>
    </xdr:to>
    <xdr:sp macro="" textlink="">
      <xdr:nvSpPr>
        <xdr:cNvPr id="142" name="楕円 141"/>
        <xdr:cNvSpPr/>
      </xdr:nvSpPr>
      <xdr:spPr>
        <a:xfrm>
          <a:off x="2857500" y="89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161183</xdr:rowOff>
    </xdr:from>
    <xdr:ext cx="599010" cy="259045"/>
    <xdr:sp macro="" textlink="">
      <xdr:nvSpPr>
        <xdr:cNvPr id="143" name="テキスト ボックス 142"/>
        <xdr:cNvSpPr txBox="1"/>
      </xdr:nvSpPr>
      <xdr:spPr>
        <a:xfrm>
          <a:off x="2608795" y="907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98110</xdr:rowOff>
    </xdr:from>
    <xdr:to>
      <xdr:col>10</xdr:col>
      <xdr:colOff>165100</xdr:colOff>
      <xdr:row>59</xdr:row>
      <xdr:rowOff>28260</xdr:rowOff>
    </xdr:to>
    <xdr:sp macro="" textlink="">
      <xdr:nvSpPr>
        <xdr:cNvPr id="144" name="楕円 143"/>
        <xdr:cNvSpPr/>
      </xdr:nvSpPr>
      <xdr:spPr>
        <a:xfrm>
          <a:off x="1968500" y="100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19387</xdr:rowOff>
    </xdr:from>
    <xdr:ext cx="534377" cy="259045"/>
    <xdr:sp macro="" textlink="">
      <xdr:nvSpPr>
        <xdr:cNvPr id="145" name="テキスト ボックス 144"/>
        <xdr:cNvSpPr txBox="1"/>
      </xdr:nvSpPr>
      <xdr:spPr>
        <a:xfrm>
          <a:off x="1752111" y="101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147999</xdr:rowOff>
    </xdr:from>
    <xdr:to>
      <xdr:col>6</xdr:col>
      <xdr:colOff>38100</xdr:colOff>
      <xdr:row>59</xdr:row>
      <xdr:rowOff>78149</xdr:rowOff>
    </xdr:to>
    <xdr:sp macro="" textlink="">
      <xdr:nvSpPr>
        <xdr:cNvPr id="146" name="楕円 145"/>
        <xdr:cNvSpPr/>
      </xdr:nvSpPr>
      <xdr:spPr>
        <a:xfrm>
          <a:off x="1079500" y="10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69276</xdr:rowOff>
    </xdr:from>
    <xdr:ext cx="534377" cy="259045"/>
    <xdr:sp macro="" textlink="">
      <xdr:nvSpPr>
        <xdr:cNvPr id="147" name="テキスト ボックス 146"/>
        <xdr:cNvSpPr txBox="1"/>
      </xdr:nvSpPr>
      <xdr:spPr>
        <a:xfrm>
          <a:off x="863111" y="101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169367</xdr:rowOff>
    </xdr:from>
    <xdr:to>
      <xdr:col>24</xdr:col>
      <xdr:colOff>63500</xdr:colOff>
      <xdr:row>75</xdr:row>
      <xdr:rowOff>100850</xdr:rowOff>
    </xdr:to>
    <xdr:cxnSp macro="">
      <xdr:nvCxnSpPr>
        <xdr:cNvPr id="177" name="直線コネクタ 176"/>
        <xdr:cNvCxnSpPr/>
      </xdr:nvCxnSpPr>
      <xdr:spPr>
        <a:xfrm>
          <a:off x="3797300" y="12856667"/>
          <a:ext cx="838200" cy="10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169367</xdr:rowOff>
    </xdr:from>
    <xdr:to>
      <xdr:col>19</xdr:col>
      <xdr:colOff>177800</xdr:colOff>
      <xdr:row>76</xdr:row>
      <xdr:rowOff>141185</xdr:rowOff>
    </xdr:to>
    <xdr:cxnSp macro="">
      <xdr:nvCxnSpPr>
        <xdr:cNvPr id="180" name="直線コネクタ 179"/>
        <xdr:cNvCxnSpPr/>
      </xdr:nvCxnSpPr>
      <xdr:spPr>
        <a:xfrm flipV="1">
          <a:off x="2908300" y="12856667"/>
          <a:ext cx="889000" cy="3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141185</xdr:rowOff>
    </xdr:from>
    <xdr:to>
      <xdr:col>15</xdr:col>
      <xdr:colOff>50800</xdr:colOff>
      <xdr:row>77</xdr:row>
      <xdr:rowOff>94844</xdr:rowOff>
    </xdr:to>
    <xdr:cxnSp macro="">
      <xdr:nvCxnSpPr>
        <xdr:cNvPr id="183" name="直線コネクタ 182"/>
        <xdr:cNvCxnSpPr/>
      </xdr:nvCxnSpPr>
      <xdr:spPr>
        <a:xfrm flipV="1">
          <a:off x="2019300" y="13171385"/>
          <a:ext cx="8890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93878</xdr:rowOff>
    </xdr:from>
    <xdr:to>
      <xdr:col>10</xdr:col>
      <xdr:colOff>114300</xdr:colOff>
      <xdr:row>77</xdr:row>
      <xdr:rowOff>94844</xdr:rowOff>
    </xdr:to>
    <xdr:cxnSp macro="">
      <xdr:nvCxnSpPr>
        <xdr:cNvPr id="186" name="直線コネクタ 185"/>
        <xdr:cNvCxnSpPr/>
      </xdr:nvCxnSpPr>
      <xdr:spPr>
        <a:xfrm>
          <a:off x="1130300" y="1329552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50050</xdr:rowOff>
    </xdr:from>
    <xdr:to>
      <xdr:col>24</xdr:col>
      <xdr:colOff>114300</xdr:colOff>
      <xdr:row>75</xdr:row>
      <xdr:rowOff>151650</xdr:rowOff>
    </xdr:to>
    <xdr:sp macro="" textlink="">
      <xdr:nvSpPr>
        <xdr:cNvPr id="196" name="楕円 195"/>
        <xdr:cNvSpPr/>
      </xdr:nvSpPr>
      <xdr:spPr>
        <a:xfrm>
          <a:off x="4584700" y="12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72927</xdr:rowOff>
    </xdr:from>
    <xdr:ext cx="599010" cy="259045"/>
    <xdr:sp macro="" textlink="">
      <xdr:nvSpPr>
        <xdr:cNvPr id="197" name="民生費該当値テキスト"/>
        <xdr:cNvSpPr txBox="1"/>
      </xdr:nvSpPr>
      <xdr:spPr>
        <a:xfrm>
          <a:off x="4686300" y="1276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118567</xdr:rowOff>
    </xdr:from>
    <xdr:to>
      <xdr:col>20</xdr:col>
      <xdr:colOff>38100</xdr:colOff>
      <xdr:row>75</xdr:row>
      <xdr:rowOff>48717</xdr:rowOff>
    </xdr:to>
    <xdr:sp macro="" textlink="">
      <xdr:nvSpPr>
        <xdr:cNvPr id="198" name="楕円 197"/>
        <xdr:cNvSpPr/>
      </xdr:nvSpPr>
      <xdr:spPr>
        <a:xfrm>
          <a:off x="3746500" y="128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65244</xdr:rowOff>
    </xdr:from>
    <xdr:ext cx="599010" cy="259045"/>
    <xdr:sp macro="" textlink="">
      <xdr:nvSpPr>
        <xdr:cNvPr id="199" name="テキスト ボックス 198"/>
        <xdr:cNvSpPr txBox="1"/>
      </xdr:nvSpPr>
      <xdr:spPr>
        <a:xfrm>
          <a:off x="3497795" y="1258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90385</xdr:rowOff>
    </xdr:from>
    <xdr:to>
      <xdr:col>15</xdr:col>
      <xdr:colOff>101600</xdr:colOff>
      <xdr:row>77</xdr:row>
      <xdr:rowOff>20535</xdr:rowOff>
    </xdr:to>
    <xdr:sp macro="" textlink="">
      <xdr:nvSpPr>
        <xdr:cNvPr id="200" name="楕円 199"/>
        <xdr:cNvSpPr/>
      </xdr:nvSpPr>
      <xdr:spPr>
        <a:xfrm>
          <a:off x="2857500" y="131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37063</xdr:rowOff>
    </xdr:from>
    <xdr:ext cx="599010" cy="259045"/>
    <xdr:sp macro="" textlink="">
      <xdr:nvSpPr>
        <xdr:cNvPr id="201" name="テキスト ボックス 200"/>
        <xdr:cNvSpPr txBox="1"/>
      </xdr:nvSpPr>
      <xdr:spPr>
        <a:xfrm>
          <a:off x="2608795" y="1289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44044</xdr:rowOff>
    </xdr:from>
    <xdr:to>
      <xdr:col>10</xdr:col>
      <xdr:colOff>165100</xdr:colOff>
      <xdr:row>77</xdr:row>
      <xdr:rowOff>145644</xdr:rowOff>
    </xdr:to>
    <xdr:sp macro="" textlink="">
      <xdr:nvSpPr>
        <xdr:cNvPr id="202" name="楕円 201"/>
        <xdr:cNvSpPr/>
      </xdr:nvSpPr>
      <xdr:spPr>
        <a:xfrm>
          <a:off x="1968500" y="13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136771</xdr:rowOff>
    </xdr:from>
    <xdr:ext cx="599010" cy="259045"/>
    <xdr:sp macro="" textlink="">
      <xdr:nvSpPr>
        <xdr:cNvPr id="203" name="テキスト ボックス 202"/>
        <xdr:cNvSpPr txBox="1"/>
      </xdr:nvSpPr>
      <xdr:spPr>
        <a:xfrm>
          <a:off x="1719795" y="133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43078</xdr:rowOff>
    </xdr:from>
    <xdr:to>
      <xdr:col>6</xdr:col>
      <xdr:colOff>38100</xdr:colOff>
      <xdr:row>77</xdr:row>
      <xdr:rowOff>144678</xdr:rowOff>
    </xdr:to>
    <xdr:sp macro="" textlink="">
      <xdr:nvSpPr>
        <xdr:cNvPr id="204" name="楕円 203"/>
        <xdr:cNvSpPr/>
      </xdr:nvSpPr>
      <xdr:spPr>
        <a:xfrm>
          <a:off x="1079500" y="132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161205</xdr:rowOff>
    </xdr:from>
    <xdr:ext cx="599010" cy="259045"/>
    <xdr:sp macro="" textlink="">
      <xdr:nvSpPr>
        <xdr:cNvPr id="205" name="テキスト ボックス 204"/>
        <xdr:cNvSpPr txBox="1"/>
      </xdr:nvSpPr>
      <xdr:spPr>
        <a:xfrm>
          <a:off x="830795" y="1301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123146</xdr:rowOff>
    </xdr:from>
    <xdr:to>
      <xdr:col>24</xdr:col>
      <xdr:colOff>63500</xdr:colOff>
      <xdr:row>93</xdr:row>
      <xdr:rowOff>170275</xdr:rowOff>
    </xdr:to>
    <xdr:cxnSp macro="">
      <xdr:nvCxnSpPr>
        <xdr:cNvPr id="235" name="直線コネクタ 234"/>
        <xdr:cNvCxnSpPr/>
      </xdr:nvCxnSpPr>
      <xdr:spPr>
        <a:xfrm flipV="1">
          <a:off x="3797300" y="16067996"/>
          <a:ext cx="8382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170275</xdr:rowOff>
    </xdr:from>
    <xdr:to>
      <xdr:col>19</xdr:col>
      <xdr:colOff>177800</xdr:colOff>
      <xdr:row>95</xdr:row>
      <xdr:rowOff>153397</xdr:rowOff>
    </xdr:to>
    <xdr:cxnSp macro="">
      <xdr:nvCxnSpPr>
        <xdr:cNvPr id="238" name="直線コネクタ 237"/>
        <xdr:cNvCxnSpPr/>
      </xdr:nvCxnSpPr>
      <xdr:spPr>
        <a:xfrm flipV="1">
          <a:off x="2908300" y="16115125"/>
          <a:ext cx="889000" cy="3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144672</xdr:rowOff>
    </xdr:from>
    <xdr:to>
      <xdr:col>15</xdr:col>
      <xdr:colOff>50800</xdr:colOff>
      <xdr:row>95</xdr:row>
      <xdr:rowOff>153397</xdr:rowOff>
    </xdr:to>
    <xdr:cxnSp macro="">
      <xdr:nvCxnSpPr>
        <xdr:cNvPr id="241" name="直線コネクタ 240"/>
        <xdr:cNvCxnSpPr/>
      </xdr:nvCxnSpPr>
      <xdr:spPr>
        <a:xfrm>
          <a:off x="2019300" y="1643242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136976</xdr:rowOff>
    </xdr:from>
    <xdr:to>
      <xdr:col>10</xdr:col>
      <xdr:colOff>114300</xdr:colOff>
      <xdr:row>95</xdr:row>
      <xdr:rowOff>144672</xdr:rowOff>
    </xdr:to>
    <xdr:cxnSp macro="">
      <xdr:nvCxnSpPr>
        <xdr:cNvPr id="244" name="直線コネクタ 243"/>
        <xdr:cNvCxnSpPr/>
      </xdr:nvCxnSpPr>
      <xdr:spPr>
        <a:xfrm>
          <a:off x="1130300" y="16424726"/>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72346</xdr:rowOff>
    </xdr:from>
    <xdr:to>
      <xdr:col>24</xdr:col>
      <xdr:colOff>114300</xdr:colOff>
      <xdr:row>94</xdr:row>
      <xdr:rowOff>2496</xdr:rowOff>
    </xdr:to>
    <xdr:sp macro="" textlink="">
      <xdr:nvSpPr>
        <xdr:cNvPr id="254" name="楕円 253"/>
        <xdr:cNvSpPr/>
      </xdr:nvSpPr>
      <xdr:spPr>
        <a:xfrm>
          <a:off x="4584700" y="160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95223</xdr:rowOff>
    </xdr:from>
    <xdr:ext cx="534377" cy="259045"/>
    <xdr:sp macro="" textlink="">
      <xdr:nvSpPr>
        <xdr:cNvPr id="255" name="衛生費該当値テキスト"/>
        <xdr:cNvSpPr txBox="1"/>
      </xdr:nvSpPr>
      <xdr:spPr>
        <a:xfrm>
          <a:off x="4686300"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119475</xdr:rowOff>
    </xdr:from>
    <xdr:to>
      <xdr:col>20</xdr:col>
      <xdr:colOff>38100</xdr:colOff>
      <xdr:row>94</xdr:row>
      <xdr:rowOff>49625</xdr:rowOff>
    </xdr:to>
    <xdr:sp macro="" textlink="">
      <xdr:nvSpPr>
        <xdr:cNvPr id="256" name="楕円 255"/>
        <xdr:cNvSpPr/>
      </xdr:nvSpPr>
      <xdr:spPr>
        <a:xfrm>
          <a:off x="3746500" y="160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66152</xdr:rowOff>
    </xdr:from>
    <xdr:ext cx="534377" cy="259045"/>
    <xdr:sp macro="" textlink="">
      <xdr:nvSpPr>
        <xdr:cNvPr id="257" name="テキスト ボックス 256"/>
        <xdr:cNvSpPr txBox="1"/>
      </xdr:nvSpPr>
      <xdr:spPr>
        <a:xfrm>
          <a:off x="3530111" y="158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102597</xdr:rowOff>
    </xdr:from>
    <xdr:to>
      <xdr:col>15</xdr:col>
      <xdr:colOff>101600</xdr:colOff>
      <xdr:row>96</xdr:row>
      <xdr:rowOff>32747</xdr:rowOff>
    </xdr:to>
    <xdr:sp macro="" textlink="">
      <xdr:nvSpPr>
        <xdr:cNvPr id="258" name="楕円 257"/>
        <xdr:cNvSpPr/>
      </xdr:nvSpPr>
      <xdr:spPr>
        <a:xfrm>
          <a:off x="2857500" y="16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49274</xdr:rowOff>
    </xdr:from>
    <xdr:ext cx="534377" cy="259045"/>
    <xdr:sp macro="" textlink="">
      <xdr:nvSpPr>
        <xdr:cNvPr id="259" name="テキスト ボックス 258"/>
        <xdr:cNvSpPr txBox="1"/>
      </xdr:nvSpPr>
      <xdr:spPr>
        <a:xfrm>
          <a:off x="2641111" y="161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93872</xdr:rowOff>
    </xdr:from>
    <xdr:to>
      <xdr:col>10</xdr:col>
      <xdr:colOff>165100</xdr:colOff>
      <xdr:row>96</xdr:row>
      <xdr:rowOff>24022</xdr:rowOff>
    </xdr:to>
    <xdr:sp macro="" textlink="">
      <xdr:nvSpPr>
        <xdr:cNvPr id="260" name="楕円 259"/>
        <xdr:cNvSpPr/>
      </xdr:nvSpPr>
      <xdr:spPr>
        <a:xfrm>
          <a:off x="1968500" y="163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40549</xdr:rowOff>
    </xdr:from>
    <xdr:ext cx="534377" cy="259045"/>
    <xdr:sp macro="" textlink="">
      <xdr:nvSpPr>
        <xdr:cNvPr id="261" name="テキスト ボックス 260"/>
        <xdr:cNvSpPr txBox="1"/>
      </xdr:nvSpPr>
      <xdr:spPr>
        <a:xfrm>
          <a:off x="1752111" y="16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86176</xdr:rowOff>
    </xdr:from>
    <xdr:to>
      <xdr:col>6</xdr:col>
      <xdr:colOff>38100</xdr:colOff>
      <xdr:row>96</xdr:row>
      <xdr:rowOff>16326</xdr:rowOff>
    </xdr:to>
    <xdr:sp macro="" textlink="">
      <xdr:nvSpPr>
        <xdr:cNvPr id="262" name="楕円 261"/>
        <xdr:cNvSpPr/>
      </xdr:nvSpPr>
      <xdr:spPr>
        <a:xfrm>
          <a:off x="1079500" y="163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32853</xdr:rowOff>
    </xdr:from>
    <xdr:ext cx="534377" cy="259045"/>
    <xdr:sp macro="" textlink="">
      <xdr:nvSpPr>
        <xdr:cNvPr id="263" name="テキスト ボックス 262"/>
        <xdr:cNvSpPr txBox="1"/>
      </xdr:nvSpPr>
      <xdr:spPr>
        <a:xfrm>
          <a:off x="863111" y="161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43841</xdr:rowOff>
    </xdr:from>
    <xdr:to>
      <xdr:col>55</xdr:col>
      <xdr:colOff>0</xdr:colOff>
      <xdr:row>39</xdr:row>
      <xdr:rowOff>43917</xdr:rowOff>
    </xdr:to>
    <xdr:cxnSp macro="">
      <xdr:nvCxnSpPr>
        <xdr:cNvPr id="292" name="直線コネクタ 291"/>
        <xdr:cNvCxnSpPr/>
      </xdr:nvCxnSpPr>
      <xdr:spPr>
        <a:xfrm flipV="1">
          <a:off x="9639300" y="673039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43917</xdr:rowOff>
    </xdr:from>
    <xdr:to>
      <xdr:col>50</xdr:col>
      <xdr:colOff>114300</xdr:colOff>
      <xdr:row>39</xdr:row>
      <xdr:rowOff>43917</xdr:rowOff>
    </xdr:to>
    <xdr:cxnSp macro="">
      <xdr:nvCxnSpPr>
        <xdr:cNvPr id="295" name="直線コネクタ 294"/>
        <xdr:cNvCxnSpPr/>
      </xdr:nvCxnSpPr>
      <xdr:spPr>
        <a:xfrm>
          <a:off x="8750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43917</xdr:rowOff>
    </xdr:from>
    <xdr:to>
      <xdr:col>45</xdr:col>
      <xdr:colOff>177800</xdr:colOff>
      <xdr:row>39</xdr:row>
      <xdr:rowOff>44145</xdr:rowOff>
    </xdr:to>
    <xdr:cxnSp macro="">
      <xdr:nvCxnSpPr>
        <xdr:cNvPr id="298" name="直線コネクタ 297"/>
        <xdr:cNvCxnSpPr/>
      </xdr:nvCxnSpPr>
      <xdr:spPr>
        <a:xfrm flipV="1">
          <a:off x="7861300" y="6730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15570</xdr:rowOff>
    </xdr:from>
    <xdr:to>
      <xdr:col>41</xdr:col>
      <xdr:colOff>50800</xdr:colOff>
      <xdr:row>39</xdr:row>
      <xdr:rowOff>44145</xdr:rowOff>
    </xdr:to>
    <xdr:cxnSp macro="">
      <xdr:nvCxnSpPr>
        <xdr:cNvPr id="301" name="直線コネクタ 300"/>
        <xdr:cNvCxnSpPr/>
      </xdr:nvCxnSpPr>
      <xdr:spPr>
        <a:xfrm>
          <a:off x="6972300" y="6702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164491</xdr:rowOff>
    </xdr:from>
    <xdr:to>
      <xdr:col>55</xdr:col>
      <xdr:colOff>50800</xdr:colOff>
      <xdr:row>39</xdr:row>
      <xdr:rowOff>94641</xdr:rowOff>
    </xdr:to>
    <xdr:sp macro="" textlink="">
      <xdr:nvSpPr>
        <xdr:cNvPr id="311" name="楕円 310"/>
        <xdr:cNvSpPr/>
      </xdr:nvSpPr>
      <xdr:spPr>
        <a:xfrm>
          <a:off x="10426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79418</xdr:rowOff>
    </xdr:from>
    <xdr:ext cx="249299" cy="259045"/>
    <xdr:sp macro="" textlink="">
      <xdr:nvSpPr>
        <xdr:cNvPr id="312" name="労働費該当値テキスト"/>
        <xdr:cNvSpPr txBox="1"/>
      </xdr:nvSpPr>
      <xdr:spPr>
        <a:xfrm>
          <a:off x="10528300" y="6594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164567</xdr:rowOff>
    </xdr:from>
    <xdr:to>
      <xdr:col>50</xdr:col>
      <xdr:colOff>165100</xdr:colOff>
      <xdr:row>39</xdr:row>
      <xdr:rowOff>94717</xdr:rowOff>
    </xdr:to>
    <xdr:sp macro="" textlink="">
      <xdr:nvSpPr>
        <xdr:cNvPr id="313" name="楕円 312"/>
        <xdr:cNvSpPr/>
      </xdr:nvSpPr>
      <xdr:spPr>
        <a:xfrm>
          <a:off x="9588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85844</xdr:rowOff>
    </xdr:from>
    <xdr:ext cx="249299" cy="259045"/>
    <xdr:sp macro="" textlink="">
      <xdr:nvSpPr>
        <xdr:cNvPr id="314" name="テキスト ボックス 313"/>
        <xdr:cNvSpPr txBox="1"/>
      </xdr:nvSpPr>
      <xdr:spPr>
        <a:xfrm>
          <a:off x="9514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164567</xdr:rowOff>
    </xdr:from>
    <xdr:to>
      <xdr:col>46</xdr:col>
      <xdr:colOff>38100</xdr:colOff>
      <xdr:row>39</xdr:row>
      <xdr:rowOff>94717</xdr:rowOff>
    </xdr:to>
    <xdr:sp macro="" textlink="">
      <xdr:nvSpPr>
        <xdr:cNvPr id="315" name="楕円 314"/>
        <xdr:cNvSpPr/>
      </xdr:nvSpPr>
      <xdr:spPr>
        <a:xfrm>
          <a:off x="8699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85844</xdr:rowOff>
    </xdr:from>
    <xdr:ext cx="249299" cy="259045"/>
    <xdr:sp macro="" textlink="">
      <xdr:nvSpPr>
        <xdr:cNvPr id="316" name="テキスト ボックス 315"/>
        <xdr:cNvSpPr txBox="1"/>
      </xdr:nvSpPr>
      <xdr:spPr>
        <a:xfrm>
          <a:off x="8625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164795</xdr:rowOff>
    </xdr:from>
    <xdr:to>
      <xdr:col>41</xdr:col>
      <xdr:colOff>101600</xdr:colOff>
      <xdr:row>39</xdr:row>
      <xdr:rowOff>94945</xdr:rowOff>
    </xdr:to>
    <xdr:sp macro="" textlink="">
      <xdr:nvSpPr>
        <xdr:cNvPr id="317" name="楕円 316"/>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86072</xdr:rowOff>
    </xdr:from>
    <xdr:ext cx="249299" cy="259045"/>
    <xdr:sp macro="" textlink="">
      <xdr:nvSpPr>
        <xdr:cNvPr id="318" name="テキスト ボックス 317"/>
        <xdr:cNvSpPr txBox="1"/>
      </xdr:nvSpPr>
      <xdr:spPr>
        <a:xfrm>
          <a:off x="773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136220</xdr:rowOff>
    </xdr:from>
    <xdr:to>
      <xdr:col>36</xdr:col>
      <xdr:colOff>165100</xdr:colOff>
      <xdr:row>39</xdr:row>
      <xdr:rowOff>66370</xdr:rowOff>
    </xdr:to>
    <xdr:sp macro="" textlink="">
      <xdr:nvSpPr>
        <xdr:cNvPr id="319" name="楕円 318"/>
        <xdr:cNvSpPr/>
      </xdr:nvSpPr>
      <xdr:spPr>
        <a:xfrm>
          <a:off x="6921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57497</xdr:rowOff>
    </xdr:from>
    <xdr:ext cx="378565" cy="259045"/>
    <xdr:sp macro="" textlink="">
      <xdr:nvSpPr>
        <xdr:cNvPr id="320" name="テキスト ボックス 319"/>
        <xdr:cNvSpPr txBox="1"/>
      </xdr:nvSpPr>
      <xdr:spPr>
        <a:xfrm>
          <a:off x="6783017" y="674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138018</xdr:rowOff>
    </xdr:from>
    <xdr:to>
      <xdr:col>55</xdr:col>
      <xdr:colOff>0</xdr:colOff>
      <xdr:row>58</xdr:row>
      <xdr:rowOff>170708</xdr:rowOff>
    </xdr:to>
    <xdr:cxnSp macro="">
      <xdr:nvCxnSpPr>
        <xdr:cNvPr id="351" name="直線コネクタ 350"/>
        <xdr:cNvCxnSpPr/>
      </xdr:nvCxnSpPr>
      <xdr:spPr>
        <a:xfrm flipV="1">
          <a:off x="9639300" y="10082118"/>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170708</xdr:rowOff>
    </xdr:from>
    <xdr:to>
      <xdr:col>50</xdr:col>
      <xdr:colOff>114300</xdr:colOff>
      <xdr:row>59</xdr:row>
      <xdr:rowOff>24192</xdr:rowOff>
    </xdr:to>
    <xdr:cxnSp macro="">
      <xdr:nvCxnSpPr>
        <xdr:cNvPr id="354" name="直線コネクタ 353"/>
        <xdr:cNvCxnSpPr/>
      </xdr:nvCxnSpPr>
      <xdr:spPr>
        <a:xfrm flipV="1">
          <a:off x="8750300" y="10114808"/>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145105</xdr:rowOff>
    </xdr:from>
    <xdr:to>
      <xdr:col>45</xdr:col>
      <xdr:colOff>177800</xdr:colOff>
      <xdr:row>59</xdr:row>
      <xdr:rowOff>24192</xdr:rowOff>
    </xdr:to>
    <xdr:cxnSp macro="">
      <xdr:nvCxnSpPr>
        <xdr:cNvPr id="357" name="直線コネクタ 356"/>
        <xdr:cNvCxnSpPr/>
      </xdr:nvCxnSpPr>
      <xdr:spPr>
        <a:xfrm>
          <a:off x="7861300" y="10089205"/>
          <a:ext cx="8890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145105</xdr:rowOff>
    </xdr:from>
    <xdr:to>
      <xdr:col>41</xdr:col>
      <xdr:colOff>50800</xdr:colOff>
      <xdr:row>58</xdr:row>
      <xdr:rowOff>148403</xdr:rowOff>
    </xdr:to>
    <xdr:cxnSp macro="">
      <xdr:nvCxnSpPr>
        <xdr:cNvPr id="360" name="直線コネクタ 359"/>
        <xdr:cNvCxnSpPr/>
      </xdr:nvCxnSpPr>
      <xdr:spPr>
        <a:xfrm flipV="1">
          <a:off x="6972300" y="10089205"/>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87218</xdr:rowOff>
    </xdr:from>
    <xdr:to>
      <xdr:col>55</xdr:col>
      <xdr:colOff>50800</xdr:colOff>
      <xdr:row>59</xdr:row>
      <xdr:rowOff>17368</xdr:rowOff>
    </xdr:to>
    <xdr:sp macro="" textlink="">
      <xdr:nvSpPr>
        <xdr:cNvPr id="370" name="楕円 369"/>
        <xdr:cNvSpPr/>
      </xdr:nvSpPr>
      <xdr:spPr>
        <a:xfrm>
          <a:off x="10426700" y="100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2145</xdr:rowOff>
    </xdr:from>
    <xdr:ext cx="469744" cy="259045"/>
    <xdr:sp macro="" textlink="">
      <xdr:nvSpPr>
        <xdr:cNvPr id="371" name="農林水産業費該当値テキスト"/>
        <xdr:cNvSpPr txBox="1"/>
      </xdr:nvSpPr>
      <xdr:spPr>
        <a:xfrm>
          <a:off x="10528300" y="994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119908</xdr:rowOff>
    </xdr:from>
    <xdr:to>
      <xdr:col>50</xdr:col>
      <xdr:colOff>165100</xdr:colOff>
      <xdr:row>59</xdr:row>
      <xdr:rowOff>50058</xdr:rowOff>
    </xdr:to>
    <xdr:sp macro="" textlink="">
      <xdr:nvSpPr>
        <xdr:cNvPr id="372" name="楕円 371"/>
        <xdr:cNvSpPr/>
      </xdr:nvSpPr>
      <xdr:spPr>
        <a:xfrm>
          <a:off x="9588500" y="100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41185</xdr:rowOff>
    </xdr:from>
    <xdr:ext cx="469744" cy="259045"/>
    <xdr:sp macro="" textlink="">
      <xdr:nvSpPr>
        <xdr:cNvPr id="373" name="テキスト ボックス 372"/>
        <xdr:cNvSpPr txBox="1"/>
      </xdr:nvSpPr>
      <xdr:spPr>
        <a:xfrm>
          <a:off x="9404428" y="1015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144842</xdr:rowOff>
    </xdr:from>
    <xdr:to>
      <xdr:col>46</xdr:col>
      <xdr:colOff>38100</xdr:colOff>
      <xdr:row>59</xdr:row>
      <xdr:rowOff>74992</xdr:rowOff>
    </xdr:to>
    <xdr:sp macro="" textlink="">
      <xdr:nvSpPr>
        <xdr:cNvPr id="374" name="楕円 373"/>
        <xdr:cNvSpPr/>
      </xdr:nvSpPr>
      <xdr:spPr>
        <a:xfrm>
          <a:off x="8699500" y="100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66119</xdr:rowOff>
    </xdr:from>
    <xdr:ext cx="469744" cy="259045"/>
    <xdr:sp macro="" textlink="">
      <xdr:nvSpPr>
        <xdr:cNvPr id="375" name="テキスト ボックス 374"/>
        <xdr:cNvSpPr txBox="1"/>
      </xdr:nvSpPr>
      <xdr:spPr>
        <a:xfrm>
          <a:off x="8515428" y="1018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94305</xdr:rowOff>
    </xdr:from>
    <xdr:to>
      <xdr:col>41</xdr:col>
      <xdr:colOff>101600</xdr:colOff>
      <xdr:row>59</xdr:row>
      <xdr:rowOff>24455</xdr:rowOff>
    </xdr:to>
    <xdr:sp macro="" textlink="">
      <xdr:nvSpPr>
        <xdr:cNvPr id="376" name="楕円 375"/>
        <xdr:cNvSpPr/>
      </xdr:nvSpPr>
      <xdr:spPr>
        <a:xfrm>
          <a:off x="7810500" y="100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15582</xdr:rowOff>
    </xdr:from>
    <xdr:ext cx="469744" cy="259045"/>
    <xdr:sp macro="" textlink="">
      <xdr:nvSpPr>
        <xdr:cNvPr id="377" name="テキスト ボックス 376"/>
        <xdr:cNvSpPr txBox="1"/>
      </xdr:nvSpPr>
      <xdr:spPr>
        <a:xfrm>
          <a:off x="7626428" y="1013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97603</xdr:rowOff>
    </xdr:from>
    <xdr:to>
      <xdr:col>36</xdr:col>
      <xdr:colOff>165100</xdr:colOff>
      <xdr:row>59</xdr:row>
      <xdr:rowOff>27753</xdr:rowOff>
    </xdr:to>
    <xdr:sp macro="" textlink="">
      <xdr:nvSpPr>
        <xdr:cNvPr id="378" name="楕円 377"/>
        <xdr:cNvSpPr/>
      </xdr:nvSpPr>
      <xdr:spPr>
        <a:xfrm>
          <a:off x="6921500" y="10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18880</xdr:rowOff>
    </xdr:from>
    <xdr:ext cx="469744" cy="259045"/>
    <xdr:sp macro="" textlink="">
      <xdr:nvSpPr>
        <xdr:cNvPr id="379" name="テキスト ボックス 378"/>
        <xdr:cNvSpPr txBox="1"/>
      </xdr:nvSpPr>
      <xdr:spPr>
        <a:xfrm>
          <a:off x="6737428" y="10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103143</xdr:rowOff>
    </xdr:from>
    <xdr:to>
      <xdr:col>55</xdr:col>
      <xdr:colOff>0</xdr:colOff>
      <xdr:row>78</xdr:row>
      <xdr:rowOff>105657</xdr:rowOff>
    </xdr:to>
    <xdr:cxnSp macro="">
      <xdr:nvCxnSpPr>
        <xdr:cNvPr id="408" name="直線コネクタ 407"/>
        <xdr:cNvCxnSpPr/>
      </xdr:nvCxnSpPr>
      <xdr:spPr>
        <a:xfrm flipV="1">
          <a:off x="9639300" y="1347624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85237</xdr:rowOff>
    </xdr:from>
    <xdr:to>
      <xdr:col>50</xdr:col>
      <xdr:colOff>114300</xdr:colOff>
      <xdr:row>78</xdr:row>
      <xdr:rowOff>105657</xdr:rowOff>
    </xdr:to>
    <xdr:cxnSp macro="">
      <xdr:nvCxnSpPr>
        <xdr:cNvPr id="411" name="直線コネクタ 410"/>
        <xdr:cNvCxnSpPr/>
      </xdr:nvCxnSpPr>
      <xdr:spPr>
        <a:xfrm>
          <a:off x="8750300" y="13458337"/>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85237</xdr:rowOff>
    </xdr:from>
    <xdr:to>
      <xdr:col>45</xdr:col>
      <xdr:colOff>177800</xdr:colOff>
      <xdr:row>78</xdr:row>
      <xdr:rowOff>123222</xdr:rowOff>
    </xdr:to>
    <xdr:cxnSp macro="">
      <xdr:nvCxnSpPr>
        <xdr:cNvPr id="414" name="直線コネクタ 413"/>
        <xdr:cNvCxnSpPr/>
      </xdr:nvCxnSpPr>
      <xdr:spPr>
        <a:xfrm flipV="1">
          <a:off x="7861300" y="13458337"/>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123222</xdr:rowOff>
    </xdr:from>
    <xdr:to>
      <xdr:col>41</xdr:col>
      <xdr:colOff>50800</xdr:colOff>
      <xdr:row>78</xdr:row>
      <xdr:rowOff>163664</xdr:rowOff>
    </xdr:to>
    <xdr:cxnSp macro="">
      <xdr:nvCxnSpPr>
        <xdr:cNvPr id="417" name="直線コネクタ 416"/>
        <xdr:cNvCxnSpPr/>
      </xdr:nvCxnSpPr>
      <xdr:spPr>
        <a:xfrm flipV="1">
          <a:off x="6972300" y="13496322"/>
          <a:ext cx="889000" cy="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52343</xdr:rowOff>
    </xdr:from>
    <xdr:to>
      <xdr:col>55</xdr:col>
      <xdr:colOff>50800</xdr:colOff>
      <xdr:row>78</xdr:row>
      <xdr:rowOff>153943</xdr:rowOff>
    </xdr:to>
    <xdr:sp macro="" textlink="">
      <xdr:nvSpPr>
        <xdr:cNvPr id="427" name="楕円 426"/>
        <xdr:cNvSpPr/>
      </xdr:nvSpPr>
      <xdr:spPr>
        <a:xfrm>
          <a:off x="10426700" y="134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138720</xdr:rowOff>
    </xdr:from>
    <xdr:ext cx="469744" cy="259045"/>
    <xdr:sp macro="" textlink="">
      <xdr:nvSpPr>
        <xdr:cNvPr id="428" name="商工費該当値テキスト"/>
        <xdr:cNvSpPr txBox="1"/>
      </xdr:nvSpPr>
      <xdr:spPr>
        <a:xfrm>
          <a:off x="10528300" y="133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54857</xdr:rowOff>
    </xdr:from>
    <xdr:to>
      <xdr:col>50</xdr:col>
      <xdr:colOff>165100</xdr:colOff>
      <xdr:row>78</xdr:row>
      <xdr:rowOff>156457</xdr:rowOff>
    </xdr:to>
    <xdr:sp macro="" textlink="">
      <xdr:nvSpPr>
        <xdr:cNvPr id="429" name="楕円 428"/>
        <xdr:cNvSpPr/>
      </xdr:nvSpPr>
      <xdr:spPr>
        <a:xfrm>
          <a:off x="9588500" y="134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147584</xdr:rowOff>
    </xdr:from>
    <xdr:ext cx="469744" cy="259045"/>
    <xdr:sp macro="" textlink="">
      <xdr:nvSpPr>
        <xdr:cNvPr id="430" name="テキスト ボックス 429"/>
        <xdr:cNvSpPr txBox="1"/>
      </xdr:nvSpPr>
      <xdr:spPr>
        <a:xfrm>
          <a:off x="9404428" y="1352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34437</xdr:rowOff>
    </xdr:from>
    <xdr:to>
      <xdr:col>46</xdr:col>
      <xdr:colOff>38100</xdr:colOff>
      <xdr:row>78</xdr:row>
      <xdr:rowOff>136037</xdr:rowOff>
    </xdr:to>
    <xdr:sp macro="" textlink="">
      <xdr:nvSpPr>
        <xdr:cNvPr id="431" name="楕円 430"/>
        <xdr:cNvSpPr/>
      </xdr:nvSpPr>
      <xdr:spPr>
        <a:xfrm>
          <a:off x="8699500" y="134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127164</xdr:rowOff>
    </xdr:from>
    <xdr:ext cx="469744" cy="259045"/>
    <xdr:sp macro="" textlink="">
      <xdr:nvSpPr>
        <xdr:cNvPr id="432" name="テキスト ボックス 431"/>
        <xdr:cNvSpPr txBox="1"/>
      </xdr:nvSpPr>
      <xdr:spPr>
        <a:xfrm>
          <a:off x="8515428" y="1350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72422</xdr:rowOff>
    </xdr:from>
    <xdr:to>
      <xdr:col>41</xdr:col>
      <xdr:colOff>101600</xdr:colOff>
      <xdr:row>79</xdr:row>
      <xdr:rowOff>2572</xdr:rowOff>
    </xdr:to>
    <xdr:sp macro="" textlink="">
      <xdr:nvSpPr>
        <xdr:cNvPr id="433" name="楕円 432"/>
        <xdr:cNvSpPr/>
      </xdr:nvSpPr>
      <xdr:spPr>
        <a:xfrm>
          <a:off x="7810500" y="134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165149</xdr:rowOff>
    </xdr:from>
    <xdr:ext cx="469744" cy="259045"/>
    <xdr:sp macro="" textlink="">
      <xdr:nvSpPr>
        <xdr:cNvPr id="434" name="テキスト ボックス 433"/>
        <xdr:cNvSpPr txBox="1"/>
      </xdr:nvSpPr>
      <xdr:spPr>
        <a:xfrm>
          <a:off x="7626428" y="135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112864</xdr:rowOff>
    </xdr:from>
    <xdr:to>
      <xdr:col>36</xdr:col>
      <xdr:colOff>165100</xdr:colOff>
      <xdr:row>79</xdr:row>
      <xdr:rowOff>43014</xdr:rowOff>
    </xdr:to>
    <xdr:sp macro="" textlink="">
      <xdr:nvSpPr>
        <xdr:cNvPr id="435" name="楕円 434"/>
        <xdr:cNvSpPr/>
      </xdr:nvSpPr>
      <xdr:spPr>
        <a:xfrm>
          <a:off x="6921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34141</xdr:rowOff>
    </xdr:from>
    <xdr:ext cx="469744" cy="259045"/>
    <xdr:sp macro="" textlink="">
      <xdr:nvSpPr>
        <xdr:cNvPr id="436" name="テキスト ボックス 435"/>
        <xdr:cNvSpPr txBox="1"/>
      </xdr:nvSpPr>
      <xdr:spPr>
        <a:xfrm>
          <a:off x="6737428"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87198</xdr:rowOff>
    </xdr:from>
    <xdr:to>
      <xdr:col>55</xdr:col>
      <xdr:colOff>0</xdr:colOff>
      <xdr:row>98</xdr:row>
      <xdr:rowOff>109449</xdr:rowOff>
    </xdr:to>
    <xdr:cxnSp macro="">
      <xdr:nvCxnSpPr>
        <xdr:cNvPr id="466" name="直線コネクタ 465"/>
        <xdr:cNvCxnSpPr/>
      </xdr:nvCxnSpPr>
      <xdr:spPr>
        <a:xfrm flipV="1">
          <a:off x="9639300" y="16889298"/>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109449</xdr:rowOff>
    </xdr:from>
    <xdr:to>
      <xdr:col>50</xdr:col>
      <xdr:colOff>114300</xdr:colOff>
      <xdr:row>98</xdr:row>
      <xdr:rowOff>133241</xdr:rowOff>
    </xdr:to>
    <xdr:cxnSp macro="">
      <xdr:nvCxnSpPr>
        <xdr:cNvPr id="469" name="直線コネクタ 468"/>
        <xdr:cNvCxnSpPr/>
      </xdr:nvCxnSpPr>
      <xdr:spPr>
        <a:xfrm flipV="1">
          <a:off x="8750300" y="16911549"/>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133241</xdr:rowOff>
    </xdr:from>
    <xdr:to>
      <xdr:col>45</xdr:col>
      <xdr:colOff>177800</xdr:colOff>
      <xdr:row>99</xdr:row>
      <xdr:rowOff>53690</xdr:rowOff>
    </xdr:to>
    <xdr:cxnSp macro="">
      <xdr:nvCxnSpPr>
        <xdr:cNvPr id="472" name="直線コネクタ 471"/>
        <xdr:cNvCxnSpPr/>
      </xdr:nvCxnSpPr>
      <xdr:spPr>
        <a:xfrm flipV="1">
          <a:off x="7861300" y="16935341"/>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1815</xdr:rowOff>
    </xdr:from>
    <xdr:to>
      <xdr:col>41</xdr:col>
      <xdr:colOff>50800</xdr:colOff>
      <xdr:row>99</xdr:row>
      <xdr:rowOff>53690</xdr:rowOff>
    </xdr:to>
    <xdr:cxnSp macro="">
      <xdr:nvCxnSpPr>
        <xdr:cNvPr id="475" name="直線コネクタ 474"/>
        <xdr:cNvCxnSpPr/>
      </xdr:nvCxnSpPr>
      <xdr:spPr>
        <a:xfrm>
          <a:off x="6972300" y="16975365"/>
          <a:ext cx="889000" cy="5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36398</xdr:rowOff>
    </xdr:from>
    <xdr:to>
      <xdr:col>55</xdr:col>
      <xdr:colOff>50800</xdr:colOff>
      <xdr:row>98</xdr:row>
      <xdr:rowOff>137998</xdr:rowOff>
    </xdr:to>
    <xdr:sp macro="" textlink="">
      <xdr:nvSpPr>
        <xdr:cNvPr id="485" name="楕円 484"/>
        <xdr:cNvSpPr/>
      </xdr:nvSpPr>
      <xdr:spPr>
        <a:xfrm>
          <a:off x="10426700" y="168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14825</xdr:rowOff>
    </xdr:from>
    <xdr:ext cx="534377" cy="259045"/>
    <xdr:sp macro="" textlink="">
      <xdr:nvSpPr>
        <xdr:cNvPr id="486" name="土木費該当値テキスト"/>
        <xdr:cNvSpPr txBox="1"/>
      </xdr:nvSpPr>
      <xdr:spPr>
        <a:xfrm>
          <a:off x="10528300" y="168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58649</xdr:rowOff>
    </xdr:from>
    <xdr:to>
      <xdr:col>50</xdr:col>
      <xdr:colOff>165100</xdr:colOff>
      <xdr:row>98</xdr:row>
      <xdr:rowOff>160249</xdr:rowOff>
    </xdr:to>
    <xdr:sp macro="" textlink="">
      <xdr:nvSpPr>
        <xdr:cNvPr id="487" name="楕円 486"/>
        <xdr:cNvSpPr/>
      </xdr:nvSpPr>
      <xdr:spPr>
        <a:xfrm>
          <a:off x="9588500" y="168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151376</xdr:rowOff>
    </xdr:from>
    <xdr:ext cx="534377" cy="259045"/>
    <xdr:sp macro="" textlink="">
      <xdr:nvSpPr>
        <xdr:cNvPr id="488" name="テキスト ボックス 487"/>
        <xdr:cNvSpPr txBox="1"/>
      </xdr:nvSpPr>
      <xdr:spPr>
        <a:xfrm>
          <a:off x="9372111" y="169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82441</xdr:rowOff>
    </xdr:from>
    <xdr:to>
      <xdr:col>46</xdr:col>
      <xdr:colOff>38100</xdr:colOff>
      <xdr:row>99</xdr:row>
      <xdr:rowOff>12591</xdr:rowOff>
    </xdr:to>
    <xdr:sp macro="" textlink="">
      <xdr:nvSpPr>
        <xdr:cNvPr id="489" name="楕円 488"/>
        <xdr:cNvSpPr/>
      </xdr:nvSpPr>
      <xdr:spPr>
        <a:xfrm>
          <a:off x="8699500" y="168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3718</xdr:rowOff>
    </xdr:from>
    <xdr:ext cx="534377" cy="259045"/>
    <xdr:sp macro="" textlink="">
      <xdr:nvSpPr>
        <xdr:cNvPr id="490" name="テキスト ボックス 489"/>
        <xdr:cNvSpPr txBox="1"/>
      </xdr:nvSpPr>
      <xdr:spPr>
        <a:xfrm>
          <a:off x="8483111" y="16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2890</xdr:rowOff>
    </xdr:from>
    <xdr:to>
      <xdr:col>41</xdr:col>
      <xdr:colOff>101600</xdr:colOff>
      <xdr:row>99</xdr:row>
      <xdr:rowOff>104490</xdr:rowOff>
    </xdr:to>
    <xdr:sp macro="" textlink="">
      <xdr:nvSpPr>
        <xdr:cNvPr id="491" name="楕円 490"/>
        <xdr:cNvSpPr/>
      </xdr:nvSpPr>
      <xdr:spPr>
        <a:xfrm>
          <a:off x="7810500" y="169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95617</xdr:rowOff>
    </xdr:from>
    <xdr:ext cx="534377" cy="259045"/>
    <xdr:sp macro="" textlink="">
      <xdr:nvSpPr>
        <xdr:cNvPr id="492" name="テキスト ボックス 491"/>
        <xdr:cNvSpPr txBox="1"/>
      </xdr:nvSpPr>
      <xdr:spPr>
        <a:xfrm>
          <a:off x="7594111" y="1706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122465</xdr:rowOff>
    </xdr:from>
    <xdr:to>
      <xdr:col>36</xdr:col>
      <xdr:colOff>165100</xdr:colOff>
      <xdr:row>99</xdr:row>
      <xdr:rowOff>52615</xdr:rowOff>
    </xdr:to>
    <xdr:sp macro="" textlink="">
      <xdr:nvSpPr>
        <xdr:cNvPr id="493" name="楕円 492"/>
        <xdr:cNvSpPr/>
      </xdr:nvSpPr>
      <xdr:spPr>
        <a:xfrm>
          <a:off x="6921500" y="169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43742</xdr:rowOff>
    </xdr:from>
    <xdr:ext cx="534377" cy="259045"/>
    <xdr:sp macro="" textlink="">
      <xdr:nvSpPr>
        <xdr:cNvPr id="494" name="テキスト ボックス 493"/>
        <xdr:cNvSpPr txBox="1"/>
      </xdr:nvSpPr>
      <xdr:spPr>
        <a:xfrm>
          <a:off x="6705111" y="170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64148</xdr:rowOff>
    </xdr:from>
    <xdr:to>
      <xdr:col>85</xdr:col>
      <xdr:colOff>127000</xdr:colOff>
      <xdr:row>36</xdr:row>
      <xdr:rowOff>125469</xdr:rowOff>
    </xdr:to>
    <xdr:cxnSp macro="">
      <xdr:nvCxnSpPr>
        <xdr:cNvPr id="520" name="直線コネクタ 519"/>
        <xdr:cNvCxnSpPr/>
      </xdr:nvCxnSpPr>
      <xdr:spPr>
        <a:xfrm flipV="1">
          <a:off x="15481300" y="6236348"/>
          <a:ext cx="838200" cy="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166846</xdr:rowOff>
    </xdr:from>
    <xdr:to>
      <xdr:col>81</xdr:col>
      <xdr:colOff>50800</xdr:colOff>
      <xdr:row>36</xdr:row>
      <xdr:rowOff>125469</xdr:rowOff>
    </xdr:to>
    <xdr:cxnSp macro="">
      <xdr:nvCxnSpPr>
        <xdr:cNvPr id="523" name="直線コネクタ 522"/>
        <xdr:cNvCxnSpPr/>
      </xdr:nvCxnSpPr>
      <xdr:spPr>
        <a:xfrm>
          <a:off x="14592300" y="6167596"/>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166846</xdr:rowOff>
    </xdr:from>
    <xdr:to>
      <xdr:col>76</xdr:col>
      <xdr:colOff>114300</xdr:colOff>
      <xdr:row>36</xdr:row>
      <xdr:rowOff>81864</xdr:rowOff>
    </xdr:to>
    <xdr:cxnSp macro="">
      <xdr:nvCxnSpPr>
        <xdr:cNvPr id="526" name="直線コネクタ 525"/>
        <xdr:cNvCxnSpPr/>
      </xdr:nvCxnSpPr>
      <xdr:spPr>
        <a:xfrm flipV="1">
          <a:off x="13703300" y="6167596"/>
          <a:ext cx="8890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81864</xdr:rowOff>
    </xdr:from>
    <xdr:to>
      <xdr:col>71</xdr:col>
      <xdr:colOff>177800</xdr:colOff>
      <xdr:row>36</xdr:row>
      <xdr:rowOff>101638</xdr:rowOff>
    </xdr:to>
    <xdr:cxnSp macro="">
      <xdr:nvCxnSpPr>
        <xdr:cNvPr id="529" name="直線コネクタ 528"/>
        <xdr:cNvCxnSpPr/>
      </xdr:nvCxnSpPr>
      <xdr:spPr>
        <a:xfrm flipV="1">
          <a:off x="12814300" y="625406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13348</xdr:rowOff>
    </xdr:from>
    <xdr:to>
      <xdr:col>85</xdr:col>
      <xdr:colOff>177800</xdr:colOff>
      <xdr:row>36</xdr:row>
      <xdr:rowOff>114948</xdr:rowOff>
    </xdr:to>
    <xdr:sp macro="" textlink="">
      <xdr:nvSpPr>
        <xdr:cNvPr id="539" name="楕円 538"/>
        <xdr:cNvSpPr/>
      </xdr:nvSpPr>
      <xdr:spPr>
        <a:xfrm>
          <a:off x="16268700" y="61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163225</xdr:rowOff>
    </xdr:from>
    <xdr:ext cx="534377" cy="259045"/>
    <xdr:sp macro="" textlink="">
      <xdr:nvSpPr>
        <xdr:cNvPr id="540" name="消防費該当値テキスト"/>
        <xdr:cNvSpPr txBox="1"/>
      </xdr:nvSpPr>
      <xdr:spPr>
        <a:xfrm>
          <a:off x="16370300" y="61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74669</xdr:rowOff>
    </xdr:from>
    <xdr:to>
      <xdr:col>81</xdr:col>
      <xdr:colOff>101600</xdr:colOff>
      <xdr:row>37</xdr:row>
      <xdr:rowOff>4819</xdr:rowOff>
    </xdr:to>
    <xdr:sp macro="" textlink="">
      <xdr:nvSpPr>
        <xdr:cNvPr id="541" name="楕円 540"/>
        <xdr:cNvSpPr/>
      </xdr:nvSpPr>
      <xdr:spPr>
        <a:xfrm>
          <a:off x="15430500" y="62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167396</xdr:rowOff>
    </xdr:from>
    <xdr:ext cx="534377" cy="259045"/>
    <xdr:sp macro="" textlink="">
      <xdr:nvSpPr>
        <xdr:cNvPr id="542" name="テキスト ボックス 541"/>
        <xdr:cNvSpPr txBox="1"/>
      </xdr:nvSpPr>
      <xdr:spPr>
        <a:xfrm>
          <a:off x="15214111" y="63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116046</xdr:rowOff>
    </xdr:from>
    <xdr:to>
      <xdr:col>76</xdr:col>
      <xdr:colOff>165100</xdr:colOff>
      <xdr:row>36</xdr:row>
      <xdr:rowOff>46196</xdr:rowOff>
    </xdr:to>
    <xdr:sp macro="" textlink="">
      <xdr:nvSpPr>
        <xdr:cNvPr id="543" name="楕円 542"/>
        <xdr:cNvSpPr/>
      </xdr:nvSpPr>
      <xdr:spPr>
        <a:xfrm>
          <a:off x="14541500" y="61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37323</xdr:rowOff>
    </xdr:from>
    <xdr:ext cx="534377" cy="259045"/>
    <xdr:sp macro="" textlink="">
      <xdr:nvSpPr>
        <xdr:cNvPr id="544" name="テキスト ボックス 543"/>
        <xdr:cNvSpPr txBox="1"/>
      </xdr:nvSpPr>
      <xdr:spPr>
        <a:xfrm>
          <a:off x="14325111" y="62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31064</xdr:rowOff>
    </xdr:from>
    <xdr:to>
      <xdr:col>72</xdr:col>
      <xdr:colOff>38100</xdr:colOff>
      <xdr:row>36</xdr:row>
      <xdr:rowOff>132664</xdr:rowOff>
    </xdr:to>
    <xdr:sp macro="" textlink="">
      <xdr:nvSpPr>
        <xdr:cNvPr id="545" name="楕円 544"/>
        <xdr:cNvSpPr/>
      </xdr:nvSpPr>
      <xdr:spPr>
        <a:xfrm>
          <a:off x="13652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123791</xdr:rowOff>
    </xdr:from>
    <xdr:ext cx="534377" cy="259045"/>
    <xdr:sp macro="" textlink="">
      <xdr:nvSpPr>
        <xdr:cNvPr id="546" name="テキスト ボックス 545"/>
        <xdr:cNvSpPr txBox="1"/>
      </xdr:nvSpPr>
      <xdr:spPr>
        <a:xfrm>
          <a:off x="13436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50838</xdr:rowOff>
    </xdr:from>
    <xdr:to>
      <xdr:col>67</xdr:col>
      <xdr:colOff>101600</xdr:colOff>
      <xdr:row>36</xdr:row>
      <xdr:rowOff>152438</xdr:rowOff>
    </xdr:to>
    <xdr:sp macro="" textlink="">
      <xdr:nvSpPr>
        <xdr:cNvPr id="547" name="楕円 546"/>
        <xdr:cNvSpPr/>
      </xdr:nvSpPr>
      <xdr:spPr>
        <a:xfrm>
          <a:off x="12763500" y="62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143565</xdr:rowOff>
    </xdr:from>
    <xdr:ext cx="534377" cy="259045"/>
    <xdr:sp macro="" textlink="">
      <xdr:nvSpPr>
        <xdr:cNvPr id="548" name="テキスト ボックス 547"/>
        <xdr:cNvSpPr txBox="1"/>
      </xdr:nvSpPr>
      <xdr:spPr>
        <a:xfrm>
          <a:off x="12547111" y="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86169</xdr:rowOff>
    </xdr:from>
    <xdr:to>
      <xdr:col>85</xdr:col>
      <xdr:colOff>127000</xdr:colOff>
      <xdr:row>59</xdr:row>
      <xdr:rowOff>109627</xdr:rowOff>
    </xdr:to>
    <xdr:cxnSp macro="">
      <xdr:nvCxnSpPr>
        <xdr:cNvPr id="578" name="直線コネクタ 577"/>
        <xdr:cNvCxnSpPr/>
      </xdr:nvCxnSpPr>
      <xdr:spPr>
        <a:xfrm flipV="1">
          <a:off x="15481300" y="10201719"/>
          <a:ext cx="8382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104572</xdr:rowOff>
    </xdr:from>
    <xdr:to>
      <xdr:col>81</xdr:col>
      <xdr:colOff>50800</xdr:colOff>
      <xdr:row>59</xdr:row>
      <xdr:rowOff>109627</xdr:rowOff>
    </xdr:to>
    <xdr:cxnSp macro="">
      <xdr:nvCxnSpPr>
        <xdr:cNvPr id="581" name="直線コネクタ 580"/>
        <xdr:cNvCxnSpPr/>
      </xdr:nvCxnSpPr>
      <xdr:spPr>
        <a:xfrm>
          <a:off x="14592300" y="10048672"/>
          <a:ext cx="889000" cy="1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101067</xdr:rowOff>
    </xdr:from>
    <xdr:to>
      <xdr:col>76</xdr:col>
      <xdr:colOff>114300</xdr:colOff>
      <xdr:row>58</xdr:row>
      <xdr:rowOff>104572</xdr:rowOff>
    </xdr:to>
    <xdr:cxnSp macro="">
      <xdr:nvCxnSpPr>
        <xdr:cNvPr id="584" name="直線コネクタ 583"/>
        <xdr:cNvCxnSpPr/>
      </xdr:nvCxnSpPr>
      <xdr:spPr>
        <a:xfrm>
          <a:off x="13703300" y="9873717"/>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101067</xdr:rowOff>
    </xdr:from>
    <xdr:to>
      <xdr:col>71</xdr:col>
      <xdr:colOff>177800</xdr:colOff>
      <xdr:row>59</xdr:row>
      <xdr:rowOff>78524</xdr:rowOff>
    </xdr:to>
    <xdr:cxnSp macro="">
      <xdr:nvCxnSpPr>
        <xdr:cNvPr id="587" name="直線コネクタ 586"/>
        <xdr:cNvCxnSpPr/>
      </xdr:nvCxnSpPr>
      <xdr:spPr>
        <a:xfrm flipV="1">
          <a:off x="12814300" y="9873717"/>
          <a:ext cx="889000" cy="3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35369</xdr:rowOff>
    </xdr:from>
    <xdr:to>
      <xdr:col>85</xdr:col>
      <xdr:colOff>177800</xdr:colOff>
      <xdr:row>59</xdr:row>
      <xdr:rowOff>136969</xdr:rowOff>
    </xdr:to>
    <xdr:sp macro="" textlink="">
      <xdr:nvSpPr>
        <xdr:cNvPr id="597" name="楕円 596"/>
        <xdr:cNvSpPr/>
      </xdr:nvSpPr>
      <xdr:spPr>
        <a:xfrm>
          <a:off x="16268700" y="101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121746</xdr:rowOff>
    </xdr:from>
    <xdr:ext cx="534377" cy="259045"/>
    <xdr:sp macro="" textlink="">
      <xdr:nvSpPr>
        <xdr:cNvPr id="598" name="教育費該当値テキスト"/>
        <xdr:cNvSpPr txBox="1"/>
      </xdr:nvSpPr>
      <xdr:spPr>
        <a:xfrm>
          <a:off x="16370300" y="100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58827</xdr:rowOff>
    </xdr:from>
    <xdr:to>
      <xdr:col>81</xdr:col>
      <xdr:colOff>101600</xdr:colOff>
      <xdr:row>59</xdr:row>
      <xdr:rowOff>160427</xdr:rowOff>
    </xdr:to>
    <xdr:sp macro="" textlink="">
      <xdr:nvSpPr>
        <xdr:cNvPr id="599" name="楕円 598"/>
        <xdr:cNvSpPr/>
      </xdr:nvSpPr>
      <xdr:spPr>
        <a:xfrm>
          <a:off x="15430500" y="10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151554</xdr:rowOff>
    </xdr:from>
    <xdr:ext cx="534377" cy="259045"/>
    <xdr:sp macro="" textlink="">
      <xdr:nvSpPr>
        <xdr:cNvPr id="600" name="テキスト ボックス 599"/>
        <xdr:cNvSpPr txBox="1"/>
      </xdr:nvSpPr>
      <xdr:spPr>
        <a:xfrm>
          <a:off x="15214111" y="10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53772</xdr:rowOff>
    </xdr:from>
    <xdr:to>
      <xdr:col>76</xdr:col>
      <xdr:colOff>165100</xdr:colOff>
      <xdr:row>58</xdr:row>
      <xdr:rowOff>155372</xdr:rowOff>
    </xdr:to>
    <xdr:sp macro="" textlink="">
      <xdr:nvSpPr>
        <xdr:cNvPr id="601" name="楕円 600"/>
        <xdr:cNvSpPr/>
      </xdr:nvSpPr>
      <xdr:spPr>
        <a:xfrm>
          <a:off x="14541500" y="99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146499</xdr:rowOff>
    </xdr:from>
    <xdr:ext cx="534377" cy="259045"/>
    <xdr:sp macro="" textlink="">
      <xdr:nvSpPr>
        <xdr:cNvPr id="602" name="テキスト ボックス 601"/>
        <xdr:cNvSpPr txBox="1"/>
      </xdr:nvSpPr>
      <xdr:spPr>
        <a:xfrm>
          <a:off x="14325111" y="100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50267</xdr:rowOff>
    </xdr:from>
    <xdr:to>
      <xdr:col>72</xdr:col>
      <xdr:colOff>38100</xdr:colOff>
      <xdr:row>57</xdr:row>
      <xdr:rowOff>151867</xdr:rowOff>
    </xdr:to>
    <xdr:sp macro="" textlink="">
      <xdr:nvSpPr>
        <xdr:cNvPr id="603" name="楕円 602"/>
        <xdr:cNvSpPr/>
      </xdr:nvSpPr>
      <xdr:spPr>
        <a:xfrm>
          <a:off x="13652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142994</xdr:rowOff>
    </xdr:from>
    <xdr:ext cx="534377" cy="259045"/>
    <xdr:sp macro="" textlink="">
      <xdr:nvSpPr>
        <xdr:cNvPr id="604" name="テキスト ボックス 603"/>
        <xdr:cNvSpPr txBox="1"/>
      </xdr:nvSpPr>
      <xdr:spPr>
        <a:xfrm>
          <a:off x="13436111" y="99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27724</xdr:rowOff>
    </xdr:from>
    <xdr:to>
      <xdr:col>67</xdr:col>
      <xdr:colOff>101600</xdr:colOff>
      <xdr:row>59</xdr:row>
      <xdr:rowOff>129324</xdr:rowOff>
    </xdr:to>
    <xdr:sp macro="" textlink="">
      <xdr:nvSpPr>
        <xdr:cNvPr id="605" name="楕円 604"/>
        <xdr:cNvSpPr/>
      </xdr:nvSpPr>
      <xdr:spPr>
        <a:xfrm>
          <a:off x="12763500" y="101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120451</xdr:rowOff>
    </xdr:from>
    <xdr:ext cx="534377" cy="259045"/>
    <xdr:sp macro="" textlink="">
      <xdr:nvSpPr>
        <xdr:cNvPr id="606" name="テキスト ボックス 605"/>
        <xdr:cNvSpPr txBox="1"/>
      </xdr:nvSpPr>
      <xdr:spPr>
        <a:xfrm>
          <a:off x="12547111" y="102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125527</xdr:rowOff>
    </xdr:from>
    <xdr:to>
      <xdr:col>85</xdr:col>
      <xdr:colOff>127000</xdr:colOff>
      <xdr:row>78</xdr:row>
      <xdr:rowOff>139311</xdr:rowOff>
    </xdr:to>
    <xdr:cxnSp macro="">
      <xdr:nvCxnSpPr>
        <xdr:cNvPr id="633" name="直線コネクタ 632"/>
        <xdr:cNvCxnSpPr/>
      </xdr:nvCxnSpPr>
      <xdr:spPr>
        <a:xfrm>
          <a:off x="15481300" y="13498627"/>
          <a:ext cx="8382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104313</xdr:rowOff>
    </xdr:from>
    <xdr:to>
      <xdr:col>81</xdr:col>
      <xdr:colOff>50800</xdr:colOff>
      <xdr:row>78</xdr:row>
      <xdr:rowOff>125527</xdr:rowOff>
    </xdr:to>
    <xdr:cxnSp macro="">
      <xdr:nvCxnSpPr>
        <xdr:cNvPr id="636" name="直線コネクタ 635"/>
        <xdr:cNvCxnSpPr/>
      </xdr:nvCxnSpPr>
      <xdr:spPr>
        <a:xfrm>
          <a:off x="14592300" y="13477413"/>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100907</xdr:rowOff>
    </xdr:from>
    <xdr:to>
      <xdr:col>76</xdr:col>
      <xdr:colOff>114300</xdr:colOff>
      <xdr:row>78</xdr:row>
      <xdr:rowOff>104313</xdr:rowOff>
    </xdr:to>
    <xdr:cxnSp macro="">
      <xdr:nvCxnSpPr>
        <xdr:cNvPr id="639" name="直線コネクタ 638"/>
        <xdr:cNvCxnSpPr/>
      </xdr:nvCxnSpPr>
      <xdr:spPr>
        <a:xfrm>
          <a:off x="13703300" y="1347400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170607</xdr:rowOff>
    </xdr:from>
    <xdr:to>
      <xdr:col>71</xdr:col>
      <xdr:colOff>177800</xdr:colOff>
      <xdr:row>78</xdr:row>
      <xdr:rowOff>100907</xdr:rowOff>
    </xdr:to>
    <xdr:cxnSp macro="">
      <xdr:nvCxnSpPr>
        <xdr:cNvPr id="642" name="直線コネクタ 641"/>
        <xdr:cNvCxnSpPr/>
      </xdr:nvCxnSpPr>
      <xdr:spPr>
        <a:xfrm>
          <a:off x="12814300" y="13372257"/>
          <a:ext cx="889000" cy="1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88511</xdr:rowOff>
    </xdr:from>
    <xdr:to>
      <xdr:col>85</xdr:col>
      <xdr:colOff>177800</xdr:colOff>
      <xdr:row>79</xdr:row>
      <xdr:rowOff>18661</xdr:rowOff>
    </xdr:to>
    <xdr:sp macro="" textlink="">
      <xdr:nvSpPr>
        <xdr:cNvPr id="652" name="楕円 651"/>
        <xdr:cNvSpPr/>
      </xdr:nvSpPr>
      <xdr:spPr>
        <a:xfrm>
          <a:off x="162687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3" name="災害復旧費該当値テキスト"/>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74727</xdr:rowOff>
    </xdr:from>
    <xdr:to>
      <xdr:col>81</xdr:col>
      <xdr:colOff>101600</xdr:colOff>
      <xdr:row>79</xdr:row>
      <xdr:rowOff>4877</xdr:rowOff>
    </xdr:to>
    <xdr:sp macro="" textlink="">
      <xdr:nvSpPr>
        <xdr:cNvPr id="654" name="楕円 653"/>
        <xdr:cNvSpPr/>
      </xdr:nvSpPr>
      <xdr:spPr>
        <a:xfrm>
          <a:off x="15430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167454</xdr:rowOff>
    </xdr:from>
    <xdr:ext cx="378565" cy="259045"/>
    <xdr:sp macro="" textlink="">
      <xdr:nvSpPr>
        <xdr:cNvPr id="655" name="テキスト ボックス 654"/>
        <xdr:cNvSpPr txBox="1"/>
      </xdr:nvSpPr>
      <xdr:spPr>
        <a:xfrm>
          <a:off x="15292017" y="1354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53513</xdr:rowOff>
    </xdr:from>
    <xdr:to>
      <xdr:col>76</xdr:col>
      <xdr:colOff>165100</xdr:colOff>
      <xdr:row>78</xdr:row>
      <xdr:rowOff>155113</xdr:rowOff>
    </xdr:to>
    <xdr:sp macro="" textlink="">
      <xdr:nvSpPr>
        <xdr:cNvPr id="656" name="楕円 655"/>
        <xdr:cNvSpPr/>
      </xdr:nvSpPr>
      <xdr:spPr>
        <a:xfrm>
          <a:off x="14541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146240</xdr:rowOff>
    </xdr:from>
    <xdr:ext cx="469744" cy="259045"/>
    <xdr:sp macro="" textlink="">
      <xdr:nvSpPr>
        <xdr:cNvPr id="657" name="テキスト ボックス 656"/>
        <xdr:cNvSpPr txBox="1"/>
      </xdr:nvSpPr>
      <xdr:spPr>
        <a:xfrm>
          <a:off x="14357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50107</xdr:rowOff>
    </xdr:from>
    <xdr:to>
      <xdr:col>72</xdr:col>
      <xdr:colOff>38100</xdr:colOff>
      <xdr:row>78</xdr:row>
      <xdr:rowOff>151707</xdr:rowOff>
    </xdr:to>
    <xdr:sp macro="" textlink="">
      <xdr:nvSpPr>
        <xdr:cNvPr id="658" name="楕円 657"/>
        <xdr:cNvSpPr/>
      </xdr:nvSpPr>
      <xdr:spPr>
        <a:xfrm>
          <a:off x="13652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142834</xdr:rowOff>
    </xdr:from>
    <xdr:ext cx="469744" cy="259045"/>
    <xdr:sp macro="" textlink="">
      <xdr:nvSpPr>
        <xdr:cNvPr id="659" name="テキスト ボックス 658"/>
        <xdr:cNvSpPr txBox="1"/>
      </xdr:nvSpPr>
      <xdr:spPr>
        <a:xfrm>
          <a:off x="13468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119807</xdr:rowOff>
    </xdr:from>
    <xdr:to>
      <xdr:col>67</xdr:col>
      <xdr:colOff>101600</xdr:colOff>
      <xdr:row>78</xdr:row>
      <xdr:rowOff>49957</xdr:rowOff>
    </xdr:to>
    <xdr:sp macro="" textlink="">
      <xdr:nvSpPr>
        <xdr:cNvPr id="660" name="楕円 659"/>
        <xdr:cNvSpPr/>
      </xdr:nvSpPr>
      <xdr:spPr>
        <a:xfrm>
          <a:off x="12763500" y="133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66484</xdr:rowOff>
    </xdr:from>
    <xdr:ext cx="469744" cy="259045"/>
    <xdr:sp macro="" textlink="">
      <xdr:nvSpPr>
        <xdr:cNvPr id="661" name="テキスト ボックス 660"/>
        <xdr:cNvSpPr txBox="1"/>
      </xdr:nvSpPr>
      <xdr:spPr>
        <a:xfrm>
          <a:off x="12579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105051</xdr:rowOff>
    </xdr:from>
    <xdr:to>
      <xdr:col>85</xdr:col>
      <xdr:colOff>127000</xdr:colOff>
      <xdr:row>95</xdr:row>
      <xdr:rowOff>105981</xdr:rowOff>
    </xdr:to>
    <xdr:cxnSp macro="">
      <xdr:nvCxnSpPr>
        <xdr:cNvPr id="692" name="直線コネクタ 691"/>
        <xdr:cNvCxnSpPr/>
      </xdr:nvCxnSpPr>
      <xdr:spPr>
        <a:xfrm flipV="1">
          <a:off x="15481300" y="16392801"/>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105981</xdr:rowOff>
    </xdr:from>
    <xdr:to>
      <xdr:col>81</xdr:col>
      <xdr:colOff>50800</xdr:colOff>
      <xdr:row>95</xdr:row>
      <xdr:rowOff>126082</xdr:rowOff>
    </xdr:to>
    <xdr:cxnSp macro="">
      <xdr:nvCxnSpPr>
        <xdr:cNvPr id="695" name="直線コネクタ 694"/>
        <xdr:cNvCxnSpPr/>
      </xdr:nvCxnSpPr>
      <xdr:spPr>
        <a:xfrm flipV="1">
          <a:off x="14592300" y="16393731"/>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126082</xdr:rowOff>
    </xdr:from>
    <xdr:to>
      <xdr:col>76</xdr:col>
      <xdr:colOff>114300</xdr:colOff>
      <xdr:row>95</xdr:row>
      <xdr:rowOff>132304</xdr:rowOff>
    </xdr:to>
    <xdr:cxnSp macro="">
      <xdr:nvCxnSpPr>
        <xdr:cNvPr id="698" name="直線コネクタ 697"/>
        <xdr:cNvCxnSpPr/>
      </xdr:nvCxnSpPr>
      <xdr:spPr>
        <a:xfrm flipV="1">
          <a:off x="13703300" y="16413832"/>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132304</xdr:rowOff>
    </xdr:from>
    <xdr:to>
      <xdr:col>71</xdr:col>
      <xdr:colOff>177800</xdr:colOff>
      <xdr:row>95</xdr:row>
      <xdr:rowOff>141088</xdr:rowOff>
    </xdr:to>
    <xdr:cxnSp macro="">
      <xdr:nvCxnSpPr>
        <xdr:cNvPr id="701" name="直線コネクタ 700"/>
        <xdr:cNvCxnSpPr/>
      </xdr:nvCxnSpPr>
      <xdr:spPr>
        <a:xfrm flipV="1">
          <a:off x="12814300" y="16420054"/>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54251</xdr:rowOff>
    </xdr:from>
    <xdr:to>
      <xdr:col>85</xdr:col>
      <xdr:colOff>177800</xdr:colOff>
      <xdr:row>95</xdr:row>
      <xdr:rowOff>155851</xdr:rowOff>
    </xdr:to>
    <xdr:sp macro="" textlink="">
      <xdr:nvSpPr>
        <xdr:cNvPr id="711" name="楕円 710"/>
        <xdr:cNvSpPr/>
      </xdr:nvSpPr>
      <xdr:spPr>
        <a:xfrm>
          <a:off x="16268700" y="163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32678</xdr:rowOff>
    </xdr:from>
    <xdr:ext cx="534377" cy="259045"/>
    <xdr:sp macro="" textlink="">
      <xdr:nvSpPr>
        <xdr:cNvPr id="712" name="公債費該当値テキスト"/>
        <xdr:cNvSpPr txBox="1"/>
      </xdr:nvSpPr>
      <xdr:spPr>
        <a:xfrm>
          <a:off x="16370300" y="1632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55181</xdr:rowOff>
    </xdr:from>
    <xdr:to>
      <xdr:col>81</xdr:col>
      <xdr:colOff>101600</xdr:colOff>
      <xdr:row>95</xdr:row>
      <xdr:rowOff>156781</xdr:rowOff>
    </xdr:to>
    <xdr:sp macro="" textlink="">
      <xdr:nvSpPr>
        <xdr:cNvPr id="713" name="楕円 712"/>
        <xdr:cNvSpPr/>
      </xdr:nvSpPr>
      <xdr:spPr>
        <a:xfrm>
          <a:off x="15430500" y="16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147908</xdr:rowOff>
    </xdr:from>
    <xdr:ext cx="534377" cy="259045"/>
    <xdr:sp macro="" textlink="">
      <xdr:nvSpPr>
        <xdr:cNvPr id="714" name="テキスト ボックス 713"/>
        <xdr:cNvSpPr txBox="1"/>
      </xdr:nvSpPr>
      <xdr:spPr>
        <a:xfrm>
          <a:off x="15214111" y="164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75282</xdr:rowOff>
    </xdr:from>
    <xdr:to>
      <xdr:col>76</xdr:col>
      <xdr:colOff>165100</xdr:colOff>
      <xdr:row>96</xdr:row>
      <xdr:rowOff>5432</xdr:rowOff>
    </xdr:to>
    <xdr:sp macro="" textlink="">
      <xdr:nvSpPr>
        <xdr:cNvPr id="715" name="楕円 714"/>
        <xdr:cNvSpPr/>
      </xdr:nvSpPr>
      <xdr:spPr>
        <a:xfrm>
          <a:off x="14541500" y="163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21959</xdr:rowOff>
    </xdr:from>
    <xdr:ext cx="534377" cy="259045"/>
    <xdr:sp macro="" textlink="">
      <xdr:nvSpPr>
        <xdr:cNvPr id="716" name="テキスト ボックス 715"/>
        <xdr:cNvSpPr txBox="1"/>
      </xdr:nvSpPr>
      <xdr:spPr>
        <a:xfrm>
          <a:off x="14325111" y="161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81504</xdr:rowOff>
    </xdr:from>
    <xdr:to>
      <xdr:col>72</xdr:col>
      <xdr:colOff>38100</xdr:colOff>
      <xdr:row>96</xdr:row>
      <xdr:rowOff>11654</xdr:rowOff>
    </xdr:to>
    <xdr:sp macro="" textlink="">
      <xdr:nvSpPr>
        <xdr:cNvPr id="717" name="楕円 716"/>
        <xdr:cNvSpPr/>
      </xdr:nvSpPr>
      <xdr:spPr>
        <a:xfrm>
          <a:off x="13652500" y="16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2781</xdr:rowOff>
    </xdr:from>
    <xdr:ext cx="534377" cy="259045"/>
    <xdr:sp macro="" textlink="">
      <xdr:nvSpPr>
        <xdr:cNvPr id="718" name="テキスト ボックス 717"/>
        <xdr:cNvSpPr txBox="1"/>
      </xdr:nvSpPr>
      <xdr:spPr>
        <a:xfrm>
          <a:off x="13436111" y="164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90288</xdr:rowOff>
    </xdr:from>
    <xdr:to>
      <xdr:col>67</xdr:col>
      <xdr:colOff>101600</xdr:colOff>
      <xdr:row>96</xdr:row>
      <xdr:rowOff>20438</xdr:rowOff>
    </xdr:to>
    <xdr:sp macro="" textlink="">
      <xdr:nvSpPr>
        <xdr:cNvPr id="719" name="楕円 718"/>
        <xdr:cNvSpPr/>
      </xdr:nvSpPr>
      <xdr:spPr>
        <a:xfrm>
          <a:off x="12763500" y="163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11565</xdr:rowOff>
    </xdr:from>
    <xdr:ext cx="534377" cy="259045"/>
    <xdr:sp macro="" textlink="">
      <xdr:nvSpPr>
        <xdr:cNvPr id="720" name="テキスト ボックス 719"/>
        <xdr:cNvSpPr txBox="1"/>
      </xdr:nvSpPr>
      <xdr:spPr>
        <a:xfrm>
          <a:off x="12547111" y="164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年度は特別定額給付金給付事業（</a:t>
          </a:r>
          <a:r>
            <a:rPr kumimoji="1" lang="en-US" altLang="ja-JP" sz="1300">
              <a:latin typeface="ＭＳ Ｐゴシック" panose="020B0600070205080204" pitchFamily="50" charset="-128"/>
              <a:ea typeface="ＭＳ Ｐゴシック" panose="020B0600070205080204" pitchFamily="50" charset="-128"/>
            </a:rPr>
            <a:t>7,840</a:t>
          </a:r>
          <a:r>
            <a:rPr kumimoji="1" lang="ja-JP" altLang="en-US" sz="1300">
              <a:latin typeface="ＭＳ Ｐゴシック" panose="020B0600070205080204" pitchFamily="50" charset="-128"/>
              <a:ea typeface="ＭＳ Ｐゴシック" panose="020B0600070205080204" pitchFamily="50" charset="-128"/>
            </a:rPr>
            <a:t>百万円）を実施したことにより、例年に比べて突出していますが、令和２年度を除くとほぼ横ばいで推移しています。</a:t>
          </a:r>
        </a:p>
        <a:p>
          <a:r>
            <a:rPr kumimoji="1" lang="ja-JP" altLang="en-US" sz="1300">
              <a:latin typeface="ＭＳ Ｐゴシック" panose="020B0600070205080204" pitchFamily="50" charset="-128"/>
              <a:ea typeface="ＭＳ Ｐゴシック" panose="020B0600070205080204" pitchFamily="50" charset="-128"/>
            </a:rPr>
            <a:t>・衛生費について、令和３年度は新型コロナウイルスワクチン接種事業（</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百万円）の実施などにより、従来と比べて大きく増加しています。また令和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年度は、引き続き新型コロナウイルスワクチン接種事業（</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百万円）の実施や水道事業会計借入金繰上償還による償還金の増加（前年度から＋</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百万円）、医療機関物価高騰対策支援事業（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百万円）、薬局物価高騰対策支援事業の実施（百万円）等により令和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年度に比べて微増となっています。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財政調整基金残高（標準財政規模比）について、令和４年度は令和３年度より</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ポイント上昇しました。財政調整基金は災害や感染症等の不測の事態や社会経済情勢の変化に伴う財政需要に速やかに対応するための基金であることから、今後とも計画的に積立を行います。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令和２年度以降は、全会計（一般会計・特別会計・事業会計）で黒字額を維持しています。　　</a:t>
          </a:r>
        </a:p>
        <a:p>
          <a:r>
            <a:rPr kumimoji="1" lang="ja-JP" altLang="en-US" sz="1400">
              <a:latin typeface="ＭＳ ゴシック" pitchFamily="49" charset="-128"/>
              <a:ea typeface="ＭＳ ゴシック" pitchFamily="49" charset="-128"/>
            </a:rPr>
            <a:t>　令和元年度は、病院事業会計について、新型コロナ感染症の感染拡大に伴う自粛による外来患者数の減少等により医業収益が落ちたことに等により赤字額が発生しました。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年度は、これまで特別会計だった公共下水道事業、農業集落排水事業、戸別浄化槽事業が法適用の公営企業となったことから追加された下水道事業会計を含め、すべての会計で黒字となりました。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年度は、一般会計について臨時経済対策費及び臨時財政対策債償還基金費が再算定により追加交付されたことにより普通交付税が増額したこと等により剰余額の割合が平成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年度間で最大となったことを含め、令和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年度に引き続き全会計（一般会計・特別会計・事業会計）で黒字となりました。</a:t>
          </a:r>
        </a:p>
        <a:p>
          <a:r>
            <a:rPr kumimoji="1" lang="ja-JP" altLang="en-US" sz="1400">
              <a:latin typeface="ＭＳ ゴシック" pitchFamily="49" charset="-128"/>
              <a:ea typeface="ＭＳ ゴシック" pitchFamily="49" charset="-128"/>
            </a:rPr>
            <a:t>　水道事業会計について、例年、標準財政規模に占める剰余額の割合が最大となっていますが、</a:t>
          </a:r>
          <a:r>
            <a:rPr kumimoji="1" lang="en-US" altLang="ja-JP" sz="1400">
              <a:latin typeface="ＭＳ ゴシック" pitchFamily="49" charset="-128"/>
              <a:ea typeface="ＭＳ ゴシック" pitchFamily="49" charset="-128"/>
            </a:rPr>
            <a:t>1970 </a:t>
          </a:r>
          <a:r>
            <a:rPr kumimoji="1" lang="ja-JP" altLang="en-US" sz="1400">
              <a:latin typeface="ＭＳ ゴシック" pitchFamily="49" charset="-128"/>
              <a:ea typeface="ＭＳ ゴシック" pitchFamily="49" charset="-128"/>
            </a:rPr>
            <a:t>年代（昭和 </a:t>
          </a:r>
          <a:r>
            <a:rPr kumimoji="1" lang="en-US" altLang="ja-JP" sz="1400">
              <a:latin typeface="ＭＳ ゴシック" pitchFamily="49" charset="-128"/>
              <a:ea typeface="ＭＳ ゴシック" pitchFamily="49" charset="-128"/>
            </a:rPr>
            <a:t>40 </a:t>
          </a:r>
          <a:r>
            <a:rPr kumimoji="1" lang="ja-JP" altLang="en-US" sz="1400">
              <a:latin typeface="ＭＳ ゴシック" pitchFamily="49" charset="-128"/>
              <a:ea typeface="ＭＳ ゴシック" pitchFamily="49" charset="-128"/>
            </a:rPr>
            <a:t>年代後半）以降の大規模住宅地 開発により人口が急増し、それに伴う水需要の増加に対応するために整備され た水道施設が、近い将来、経年化等による更新対象となり、その莫大な更新費 用により事業経営を圧迫することが懸念されるなど、高度化、多様化する新たな課題への取組が求められています。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32416694</v>
      </c>
      <c r="BO4" s="371"/>
      <c r="BP4" s="371"/>
      <c r="BQ4" s="371"/>
      <c r="BR4" s="371"/>
      <c r="BS4" s="371"/>
      <c r="BT4" s="371"/>
      <c r="BU4" s="372"/>
      <c r="BV4" s="370">
        <v>33761072</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3.2</v>
      </c>
      <c r="CU4" s="377"/>
      <c r="CV4" s="377"/>
      <c r="CW4" s="377"/>
      <c r="CX4" s="377"/>
      <c r="CY4" s="377"/>
      <c r="CZ4" s="377"/>
      <c r="DA4" s="378"/>
      <c r="DB4" s="376">
        <v>7.3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31848330</v>
      </c>
      <c r="BO5" s="408"/>
      <c r="BP5" s="408"/>
      <c r="BQ5" s="408"/>
      <c r="BR5" s="408"/>
      <c r="BS5" s="408"/>
      <c r="BT5" s="408"/>
      <c r="BU5" s="409"/>
      <c r="BV5" s="407">
        <v>32490918</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99.2</v>
      </c>
      <c r="CU5" s="405"/>
      <c r="CV5" s="405"/>
      <c r="CW5" s="405"/>
      <c r="CX5" s="405"/>
      <c r="CY5" s="405"/>
      <c r="CZ5" s="405"/>
      <c r="DA5" s="406"/>
      <c r="DB5" s="404">
        <v>93.8</v>
      </c>
      <c r="DC5" s="405"/>
      <c r="DD5" s="405"/>
      <c r="DE5" s="405"/>
      <c r="DF5" s="405"/>
      <c r="DG5" s="405"/>
      <c r="DH5" s="405"/>
      <c r="DI5" s="406"/>
    </row>
    <row r="6" spans="1:119" ht="18.75" customHeight="1" x14ac:dyDescent="0.2">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97</v>
      </c>
      <c r="AV6" s="440"/>
      <c r="AW6" s="440"/>
      <c r="AX6" s="440"/>
      <c r="AY6" s="441" t="s">
        <v>105</v>
      </c>
      <c r="AZ6" s="442"/>
      <c r="BA6" s="442"/>
      <c r="BB6" s="442"/>
      <c r="BC6" s="442"/>
      <c r="BD6" s="442"/>
      <c r="BE6" s="442"/>
      <c r="BF6" s="442"/>
      <c r="BG6" s="442"/>
      <c r="BH6" s="442"/>
      <c r="BI6" s="442"/>
      <c r="BJ6" s="442"/>
      <c r="BK6" s="442"/>
      <c r="BL6" s="442"/>
      <c r="BM6" s="443"/>
      <c r="BN6" s="407">
        <v>568364</v>
      </c>
      <c r="BO6" s="408"/>
      <c r="BP6" s="408"/>
      <c r="BQ6" s="408"/>
      <c r="BR6" s="408"/>
      <c r="BS6" s="408"/>
      <c r="BT6" s="408"/>
      <c r="BU6" s="409"/>
      <c r="BV6" s="407">
        <v>1270154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101.5</v>
      </c>
      <c r="CU6" s="445"/>
      <c r="CV6" s="445"/>
      <c r="CW6" s="445"/>
      <c r="CX6" s="445"/>
      <c r="CY6" s="445"/>
      <c r="CZ6" s="445"/>
      <c r="DA6" s="446"/>
      <c r="DB6" s="444">
        <v>101.7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97</v>
      </c>
      <c r="AV7" s="440"/>
      <c r="AW7" s="440"/>
      <c r="AX7" s="440"/>
      <c r="AY7" s="441" t="s">
        <v>108</v>
      </c>
      <c r="AZ7" s="442"/>
      <c r="BA7" s="442"/>
      <c r="BB7" s="442"/>
      <c r="BC7" s="442"/>
      <c r="BD7" s="442"/>
      <c r="BE7" s="442"/>
      <c r="BF7" s="442"/>
      <c r="BG7" s="442"/>
      <c r="BH7" s="442"/>
      <c r="BI7" s="442"/>
      <c r="BJ7" s="442"/>
      <c r="BK7" s="442"/>
      <c r="BL7" s="442"/>
      <c r="BM7" s="443"/>
      <c r="BN7" s="407">
        <v>28958</v>
      </c>
      <c r="BO7" s="408"/>
      <c r="BP7" s="408"/>
      <c r="BQ7" s="408"/>
      <c r="BR7" s="408"/>
      <c r="BS7" s="408"/>
      <c r="BT7" s="408"/>
      <c r="BU7" s="409"/>
      <c r="BV7" s="407">
        <v>4586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16929980</v>
      </c>
      <c r="CU7" s="408"/>
      <c r="CV7" s="408"/>
      <c r="CW7" s="408"/>
      <c r="CX7" s="408"/>
      <c r="CY7" s="408"/>
      <c r="CZ7" s="408"/>
      <c r="DA7" s="409"/>
      <c r="DB7" s="407">
        <v>17358064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539406</v>
      </c>
      <c r="BO8" s="408"/>
      <c r="BP8" s="408"/>
      <c r="BQ8" s="408"/>
      <c r="BR8" s="408"/>
      <c r="BS8" s="408"/>
      <c r="BT8" s="408"/>
      <c r="BU8" s="409"/>
      <c r="BV8" s="407">
        <v>1265568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0.65</v>
      </c>
      <c r="CU8" s="448"/>
      <c r="CV8" s="448"/>
      <c r="CW8" s="448"/>
      <c r="CX8" s="448"/>
      <c r="CY8" s="448"/>
      <c r="CZ8" s="448"/>
      <c r="DA8" s="449"/>
      <c r="DB8" s="447">
        <v>0.67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76387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-726162</v>
      </c>
      <c r="BO9" s="408"/>
      <c r="BP9" s="408"/>
      <c r="BQ9" s="408"/>
      <c r="BR9" s="408"/>
      <c r="BS9" s="408"/>
      <c r="BT9" s="408"/>
      <c r="BU9" s="409"/>
      <c r="BV9" s="407">
        <v>717401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14.3</v>
      </c>
      <c r="CU9" s="405"/>
      <c r="CV9" s="405"/>
      <c r="CW9" s="405"/>
      <c r="CX9" s="405"/>
      <c r="CY9" s="405"/>
      <c r="CZ9" s="405"/>
      <c r="DA9" s="406"/>
      <c r="DB9" s="404">
        <v>14.5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78795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97</v>
      </c>
      <c r="AV10" s="440"/>
      <c r="AW10" s="440"/>
      <c r="AX10" s="440"/>
      <c r="AY10" s="441" t="s">
        <v>122</v>
      </c>
      <c r="AZ10" s="442"/>
      <c r="BA10" s="442"/>
      <c r="BB10" s="442"/>
      <c r="BC10" s="442"/>
      <c r="BD10" s="442"/>
      <c r="BE10" s="442"/>
      <c r="BF10" s="442"/>
      <c r="BG10" s="442"/>
      <c r="BH10" s="442"/>
      <c r="BI10" s="442"/>
      <c r="BJ10" s="442"/>
      <c r="BK10" s="442"/>
      <c r="BL10" s="442"/>
      <c r="BM10" s="443"/>
      <c r="BN10" s="407">
        <v>633052</v>
      </c>
      <c r="BO10" s="408"/>
      <c r="BP10" s="408"/>
      <c r="BQ10" s="408"/>
      <c r="BR10" s="408"/>
      <c r="BS10" s="408"/>
      <c r="BT10" s="408"/>
      <c r="BU10" s="409"/>
      <c r="BV10" s="407">
        <v>1029149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76190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75069</v>
      </c>
      <c r="S13" s="492"/>
      <c r="T13" s="492"/>
      <c r="U13" s="492"/>
      <c r="V13" s="493"/>
      <c r="W13" s="423" t="s">
        <v>141</v>
      </c>
      <c r="X13" s="424"/>
      <c r="Y13" s="424"/>
      <c r="Z13" s="424"/>
      <c r="AA13" s="424"/>
      <c r="AB13" s="414"/>
      <c r="AC13" s="458">
        <v>794</v>
      </c>
      <c r="AD13" s="459"/>
      <c r="AE13" s="459"/>
      <c r="AF13" s="459"/>
      <c r="AG13" s="501"/>
      <c r="AH13" s="458">
        <v>901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-93110</v>
      </c>
      <c r="BO13" s="408"/>
      <c r="BP13" s="408"/>
      <c r="BQ13" s="408"/>
      <c r="BR13" s="408"/>
      <c r="BS13" s="408"/>
      <c r="BT13" s="408"/>
      <c r="BU13" s="409"/>
      <c r="BV13" s="407">
        <v>1746550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15.7</v>
      </c>
      <c r="CU13" s="405"/>
      <c r="CV13" s="405"/>
      <c r="CW13" s="405"/>
      <c r="CX13" s="405"/>
      <c r="CY13" s="405"/>
      <c r="CZ13" s="405"/>
      <c r="DA13" s="406"/>
      <c r="DB13" s="404">
        <v>15.8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76909</v>
      </c>
      <c r="S14" s="492"/>
      <c r="T14" s="492"/>
      <c r="U14" s="492"/>
      <c r="V14" s="493"/>
      <c r="W14" s="397"/>
      <c r="X14" s="398"/>
      <c r="Y14" s="398"/>
      <c r="Z14" s="398"/>
      <c r="AA14" s="398"/>
      <c r="AB14" s="387"/>
      <c r="AC14" s="494">
        <v>2.2000000000000002</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144.9</v>
      </c>
      <c r="CU14" s="506"/>
      <c r="CV14" s="506"/>
      <c r="CW14" s="506"/>
      <c r="CX14" s="506"/>
      <c r="CY14" s="506"/>
      <c r="CZ14" s="506"/>
      <c r="DA14" s="507"/>
      <c r="DB14" s="505">
        <v>161.6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75878</v>
      </c>
      <c r="S15" s="492"/>
      <c r="T15" s="492"/>
      <c r="U15" s="492"/>
      <c r="V15" s="493"/>
      <c r="W15" s="423" t="s">
        <v>149</v>
      </c>
      <c r="X15" s="424"/>
      <c r="Y15" s="424"/>
      <c r="Z15" s="424"/>
      <c r="AA15" s="424"/>
      <c r="AB15" s="414"/>
      <c r="AC15" s="458">
        <v>11840</v>
      </c>
      <c r="AD15" s="459"/>
      <c r="AE15" s="459"/>
      <c r="AF15" s="459"/>
      <c r="AG15" s="501"/>
      <c r="AH15" s="458">
        <v>12101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9002336</v>
      </c>
      <c r="BO15" s="371"/>
      <c r="BP15" s="371"/>
      <c r="BQ15" s="371"/>
      <c r="BR15" s="371"/>
      <c r="BS15" s="371"/>
      <c r="BT15" s="371"/>
      <c r="BU15" s="372"/>
      <c r="BV15" s="370">
        <v>8680701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33.5</v>
      </c>
      <c r="AD16" s="495"/>
      <c r="AE16" s="495"/>
      <c r="AF16" s="495"/>
      <c r="AG16" s="496"/>
      <c r="AH16" s="494">
        <v>33.200000000000003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14254744</v>
      </c>
      <c r="BO16" s="408"/>
      <c r="BP16" s="408"/>
      <c r="BQ16" s="408"/>
      <c r="BR16" s="408"/>
      <c r="BS16" s="408"/>
      <c r="BT16" s="408"/>
      <c r="BU16" s="409"/>
      <c r="BV16" s="407">
        <v>13720063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22709</v>
      </c>
      <c r="AD17" s="459"/>
      <c r="AE17" s="459"/>
      <c r="AF17" s="459"/>
      <c r="AG17" s="501"/>
      <c r="AH17" s="458">
        <v>23443</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11296448</v>
      </c>
      <c r="BO17" s="408"/>
      <c r="BP17" s="408"/>
      <c r="BQ17" s="408"/>
      <c r="BR17" s="408"/>
      <c r="BS17" s="408"/>
      <c r="BT17" s="408"/>
      <c r="BU17" s="409"/>
      <c r="BV17" s="407">
        <v>10899309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159</v>
      </c>
      <c r="C18" s="450"/>
      <c r="D18" s="450"/>
      <c r="E18" s="533"/>
      <c r="F18" s="533"/>
      <c r="G18" s="533"/>
      <c r="H18" s="533"/>
      <c r="I18" s="533"/>
      <c r="J18" s="533"/>
      <c r="K18" s="533"/>
      <c r="L18" s="534">
        <v>129.77000000000001</v>
      </c>
      <c r="M18" s="534"/>
      <c r="N18" s="534"/>
      <c r="O18" s="534"/>
      <c r="P18" s="534"/>
      <c r="Q18" s="534"/>
      <c r="R18" s="535"/>
      <c r="S18" s="535"/>
      <c r="T18" s="535"/>
      <c r="U18" s="535"/>
      <c r="V18" s="536"/>
      <c r="W18" s="425"/>
      <c r="X18" s="426"/>
      <c r="Y18" s="426"/>
      <c r="Z18" s="426"/>
      <c r="AA18" s="426"/>
      <c r="AB18" s="417"/>
      <c r="AC18" s="537">
        <v>64.3</v>
      </c>
      <c r="AD18" s="538"/>
      <c r="AE18" s="538"/>
      <c r="AF18" s="538"/>
      <c r="AG18" s="539"/>
      <c r="AH18" s="537">
        <v>64.3</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17513541</v>
      </c>
      <c r="BO18" s="408"/>
      <c r="BP18" s="408"/>
      <c r="BQ18" s="408"/>
      <c r="BR18" s="408"/>
      <c r="BS18" s="408"/>
      <c r="BT18" s="408"/>
      <c r="BU18" s="409"/>
      <c r="BV18" s="407">
        <v>17089105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161</v>
      </c>
      <c r="C19" s="450"/>
      <c r="D19" s="450"/>
      <c r="E19" s="533"/>
      <c r="F19" s="533"/>
      <c r="G19" s="533"/>
      <c r="H19" s="533"/>
      <c r="I19" s="533"/>
      <c r="J19" s="533"/>
      <c r="K19" s="533"/>
      <c r="L19" s="541">
        <v>589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22140607</v>
      </c>
      <c r="BO19" s="408"/>
      <c r="BP19" s="408"/>
      <c r="BQ19" s="408"/>
      <c r="BR19" s="408"/>
      <c r="BS19" s="408"/>
      <c r="BT19" s="408"/>
      <c r="BU19" s="409"/>
      <c r="BV19" s="407">
        <v>21962688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163</v>
      </c>
      <c r="C20" s="450"/>
      <c r="D20" s="450"/>
      <c r="E20" s="533"/>
      <c r="F20" s="533"/>
      <c r="G20" s="533"/>
      <c r="H20" s="533"/>
      <c r="I20" s="533"/>
      <c r="J20" s="533"/>
      <c r="K20" s="533"/>
      <c r="L20" s="541">
        <v>31466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32723710</v>
      </c>
      <c r="BO22" s="371"/>
      <c r="BP22" s="371"/>
      <c r="BQ22" s="371"/>
      <c r="BR22" s="371"/>
      <c r="BS22" s="371"/>
      <c r="BT22" s="371"/>
      <c r="BU22" s="372"/>
      <c r="BV22" s="370">
        <v>34417457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21247138</v>
      </c>
      <c r="BO23" s="408"/>
      <c r="BP23" s="408"/>
      <c r="BQ23" s="408"/>
      <c r="BR23" s="408"/>
      <c r="BS23" s="408"/>
      <c r="BT23" s="408"/>
      <c r="BU23" s="409"/>
      <c r="BV23" s="407">
        <v>22262266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9000</v>
      </c>
      <c r="R24" s="459"/>
      <c r="S24" s="459"/>
      <c r="T24" s="459"/>
      <c r="U24" s="459"/>
      <c r="V24" s="501"/>
      <c r="W24" s="553"/>
      <c r="X24" s="554"/>
      <c r="Y24" s="555"/>
      <c r="Z24" s="457" t="s">
        <v>174</v>
      </c>
      <c r="AA24" s="437"/>
      <c r="AB24" s="437"/>
      <c r="AC24" s="437"/>
      <c r="AD24" s="437"/>
      <c r="AE24" s="437"/>
      <c r="AF24" s="437"/>
      <c r="AG24" s="438"/>
      <c r="AH24" s="458">
        <v>489</v>
      </c>
      <c r="AI24" s="459"/>
      <c r="AJ24" s="459"/>
      <c r="AK24" s="459"/>
      <c r="AL24" s="501"/>
      <c r="AM24" s="458">
        <v>1527147</v>
      </c>
      <c r="AN24" s="459"/>
      <c r="AO24" s="459"/>
      <c r="AP24" s="459"/>
      <c r="AQ24" s="459"/>
      <c r="AR24" s="501"/>
      <c r="AS24" s="458">
        <v>3123</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19044388</v>
      </c>
      <c r="BO24" s="408"/>
      <c r="BP24" s="408"/>
      <c r="BQ24" s="408"/>
      <c r="BR24" s="408"/>
      <c r="BS24" s="408"/>
      <c r="BT24" s="408"/>
      <c r="BU24" s="409"/>
      <c r="BV24" s="407">
        <v>19933140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6900</v>
      </c>
      <c r="R25" s="459"/>
      <c r="S25" s="459"/>
      <c r="T25" s="459"/>
      <c r="U25" s="459"/>
      <c r="V25" s="501"/>
      <c r="W25" s="553"/>
      <c r="X25" s="554"/>
      <c r="Y25" s="555"/>
      <c r="Z25" s="457" t="s">
        <v>177</v>
      </c>
      <c r="AA25" s="437"/>
      <c r="AB25" s="437"/>
      <c r="AC25" s="437"/>
      <c r="AD25" s="437"/>
      <c r="AE25" s="437"/>
      <c r="AF25" s="437"/>
      <c r="AG25" s="438"/>
      <c r="AH25" s="458">
        <v>115</v>
      </c>
      <c r="AI25" s="459"/>
      <c r="AJ25" s="459"/>
      <c r="AK25" s="459"/>
      <c r="AL25" s="501"/>
      <c r="AM25" s="458">
        <v>365930</v>
      </c>
      <c r="AN25" s="459"/>
      <c r="AO25" s="459"/>
      <c r="AP25" s="459"/>
      <c r="AQ25" s="459"/>
      <c r="AR25" s="501"/>
      <c r="AS25" s="458">
        <v>3182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1945630</v>
      </c>
      <c r="BO25" s="371"/>
      <c r="BP25" s="371"/>
      <c r="BQ25" s="371"/>
      <c r="BR25" s="371"/>
      <c r="BS25" s="371"/>
      <c r="BT25" s="371"/>
      <c r="BU25" s="372"/>
      <c r="BV25" s="370">
        <v>1523346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5780</v>
      </c>
      <c r="R26" s="459"/>
      <c r="S26" s="459"/>
      <c r="T26" s="459"/>
      <c r="U26" s="459"/>
      <c r="V26" s="501"/>
      <c r="W26" s="553"/>
      <c r="X26" s="554"/>
      <c r="Y26" s="555"/>
      <c r="Z26" s="457" t="s">
        <v>180</v>
      </c>
      <c r="AA26" s="559"/>
      <c r="AB26" s="559"/>
      <c r="AC26" s="559"/>
      <c r="AD26" s="559"/>
      <c r="AE26" s="559"/>
      <c r="AF26" s="559"/>
      <c r="AG26" s="560"/>
      <c r="AH26" s="458">
        <v>21</v>
      </c>
      <c r="AI26" s="459"/>
      <c r="AJ26" s="459"/>
      <c r="AK26" s="459"/>
      <c r="AL26" s="501"/>
      <c r="AM26" s="458">
        <v>60417</v>
      </c>
      <c r="AN26" s="459"/>
      <c r="AO26" s="459"/>
      <c r="AP26" s="459"/>
      <c r="AQ26" s="459"/>
      <c r="AR26" s="501"/>
      <c r="AS26" s="458">
        <v>2877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5530</v>
      </c>
      <c r="R27" s="459"/>
      <c r="S27" s="459"/>
      <c r="T27" s="459"/>
      <c r="U27" s="459"/>
      <c r="V27" s="501"/>
      <c r="W27" s="553"/>
      <c r="X27" s="554"/>
      <c r="Y27" s="555"/>
      <c r="Z27" s="457" t="s">
        <v>183</v>
      </c>
      <c r="AA27" s="437"/>
      <c r="AB27" s="437"/>
      <c r="AC27" s="437"/>
      <c r="AD27" s="437"/>
      <c r="AE27" s="437"/>
      <c r="AF27" s="437"/>
      <c r="AG27" s="438"/>
      <c r="AH27" s="458">
        <v>21</v>
      </c>
      <c r="AI27" s="459"/>
      <c r="AJ27" s="459"/>
      <c r="AK27" s="459"/>
      <c r="AL27" s="501"/>
      <c r="AM27" s="458">
        <v>74596</v>
      </c>
      <c r="AN27" s="459"/>
      <c r="AO27" s="459"/>
      <c r="AP27" s="459"/>
      <c r="AQ27" s="459"/>
      <c r="AR27" s="501"/>
      <c r="AS27" s="458">
        <v>3552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362655</v>
      </c>
      <c r="BO27" s="530"/>
      <c r="BP27" s="530"/>
      <c r="BQ27" s="530"/>
      <c r="BR27" s="530"/>
      <c r="BS27" s="530"/>
      <c r="BT27" s="530"/>
      <c r="BU27" s="531"/>
      <c r="BV27" s="529">
        <v>362654</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4760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139</v>
      </c>
      <c r="AN28" s="459"/>
      <c r="AO28" s="459"/>
      <c r="AP28" s="459"/>
      <c r="AQ28" s="459"/>
      <c r="AR28" s="501"/>
      <c r="AS28" s="458" t="s">
        <v>138</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1893884</v>
      </c>
      <c r="BO28" s="371"/>
      <c r="BP28" s="371"/>
      <c r="BQ28" s="371"/>
      <c r="BR28" s="371"/>
      <c r="BS28" s="371"/>
      <c r="BT28" s="371"/>
      <c r="BU28" s="372"/>
      <c r="BV28" s="370">
        <v>1260832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16</v>
      </c>
      <c r="M29" s="459"/>
      <c r="N29" s="459"/>
      <c r="O29" s="459"/>
      <c r="P29" s="501"/>
      <c r="Q29" s="458">
        <v>4370</v>
      </c>
      <c r="R29" s="459"/>
      <c r="S29" s="459"/>
      <c r="T29" s="459"/>
      <c r="U29" s="459"/>
      <c r="V29" s="501"/>
      <c r="W29" s="556"/>
      <c r="X29" s="557"/>
      <c r="Y29" s="558"/>
      <c r="Z29" s="457" t="s">
        <v>189</v>
      </c>
      <c r="AA29" s="437"/>
      <c r="AB29" s="437"/>
      <c r="AC29" s="437"/>
      <c r="AD29" s="437"/>
      <c r="AE29" s="437"/>
      <c r="AF29" s="437"/>
      <c r="AG29" s="438"/>
      <c r="AH29" s="458">
        <v>510</v>
      </c>
      <c r="AI29" s="459"/>
      <c r="AJ29" s="459"/>
      <c r="AK29" s="459"/>
      <c r="AL29" s="501"/>
      <c r="AM29" s="458">
        <v>1601743</v>
      </c>
      <c r="AN29" s="459"/>
      <c r="AO29" s="459"/>
      <c r="AP29" s="459"/>
      <c r="AQ29" s="459"/>
      <c r="AR29" s="501"/>
      <c r="AS29" s="458">
        <v>3141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388713</v>
      </c>
      <c r="BO29" s="408"/>
      <c r="BP29" s="408"/>
      <c r="BQ29" s="408"/>
      <c r="BR29" s="408"/>
      <c r="BS29" s="408"/>
      <c r="BT29" s="408"/>
      <c r="BU29" s="409"/>
      <c r="BV29" s="407">
        <v>388666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96.5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1985469</v>
      </c>
      <c r="BO30" s="530"/>
      <c r="BP30" s="530"/>
      <c r="BQ30" s="530"/>
      <c r="BR30" s="530"/>
      <c r="BS30" s="530"/>
      <c r="BT30" s="530"/>
      <c r="BU30" s="531"/>
      <c r="BV30" s="529">
        <v>1738206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201</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201</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伊賀南部環境衛生組合（一般会計）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株式会社　名張セントラルパーク</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三重県後期高齢者医療広域連合（一般会計）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東山墓園造成事業特別会計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三重県後期高齢者医療広域連合（後期高齢者医療特別会計）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三重県市町総合事務組合（一般会計）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三重県市町総合事務組合（共同研修特別会計）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三重県市町総合事務組合（デジタル地図特別会計）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三重県市町総合事務組合(物品特別会計）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三重県市町総合事務組合(退職手当特別会計）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三重県市町総合事務組合(消防救急無線特別会計）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三重県市町総合事務組合（公平委員会特別会計）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H1RQ38ikVcpZOYTaqT+ZNmRZevegaMRl61g7cAgfzOUk7ajMPFHJdv8TrVr27zI/UyKxte0g5xd70QEvMepeA==" saltValue="DFU2AlWBlSwp7/wAyTj4O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570</v>
      </c>
      <c r="D34" s="1151"/>
      <c r="E34" s="1152"/>
      <c r="F34" s="32">
        <v>12.79</v>
      </c>
      <c r="G34" s="33">
        <v>13.31</v>
      </c>
      <c r="H34" s="33">
        <v>13.94</v>
      </c>
      <c r="I34" s="33">
        <v>13.63</v>
      </c>
      <c r="J34" s="34">
        <v>17.02</v>
      </c>
      <c r="K34" s="22"/>
      <c r="L34" s="22"/>
      <c r="M34" s="22"/>
      <c r="N34" s="22"/>
      <c r="O34" s="22"/>
      <c r="P34" s="22"/>
    </row>
    <row r="35" spans="1:16" ht="39" customHeight="1" x14ac:dyDescent="0.2">
      <c r="A35" s="22"/>
      <c r="B35" s="35"/>
      <c r="C35" s="1145" t="s">
        <v>571</v>
      </c>
      <c r="D35" s="1146"/>
      <c r="E35" s="1147"/>
      <c r="F35" s="36">
        <v>0</v>
      </c>
      <c r="G35" s="37" t="s">
        <v>572</v>
      </c>
      <c r="H35" s="37">
        <v>0.41</v>
      </c>
      <c r="I35" s="37">
        <v>4.21</v>
      </c>
      <c r="J35" s="38">
        <v>7.15</v>
      </c>
      <c r="K35" s="22"/>
      <c r="L35" s="22"/>
      <c r="M35" s="22"/>
      <c r="N35" s="22"/>
      <c r="O35" s="22"/>
      <c r="P35" s="22"/>
    </row>
    <row r="36" spans="1:16" ht="39" customHeight="1" x14ac:dyDescent="0.2">
      <c r="A36" s="22"/>
      <c r="B36" s="35"/>
      <c r="C36" s="1145" t="s">
        <v>573</v>
      </c>
      <c r="D36" s="1146"/>
      <c r="E36" s="1147"/>
      <c r="F36" s="36" t="s">
        <v>521</v>
      </c>
      <c r="G36" s="37" t="s">
        <v>521</v>
      </c>
      <c r="H36" s="37">
        <v>2.0499999999999998</v>
      </c>
      <c r="I36" s="37">
        <v>3.11</v>
      </c>
      <c r="J36" s="38">
        <v>3.72</v>
      </c>
      <c r="K36" s="22"/>
      <c r="L36" s="22"/>
      <c r="M36" s="22"/>
      <c r="N36" s="22"/>
      <c r="O36" s="22"/>
      <c r="P36" s="22"/>
    </row>
    <row r="37" spans="1:16" ht="39" customHeight="1" x14ac:dyDescent="0.2">
      <c r="A37" s="22"/>
      <c r="B37" s="35"/>
      <c r="C37" s="1145" t="s">
        <v>574</v>
      </c>
      <c r="D37" s="1146"/>
      <c r="E37" s="1147"/>
      <c r="F37" s="36">
        <v>1.58</v>
      </c>
      <c r="G37" s="37">
        <v>1.21</v>
      </c>
      <c r="H37" s="37">
        <v>3.25</v>
      </c>
      <c r="I37" s="37">
        <v>7.21</v>
      </c>
      <c r="J37" s="38">
        <v>3.16</v>
      </c>
      <c r="K37" s="22"/>
      <c r="L37" s="22"/>
      <c r="M37" s="22"/>
      <c r="N37" s="22"/>
      <c r="O37" s="22"/>
      <c r="P37" s="22"/>
    </row>
    <row r="38" spans="1:16" ht="39" customHeight="1" x14ac:dyDescent="0.2">
      <c r="A38" s="22"/>
      <c r="B38" s="35"/>
      <c r="C38" s="1145" t="s">
        <v>575</v>
      </c>
      <c r="D38" s="1146"/>
      <c r="E38" s="1147"/>
      <c r="F38" s="36">
        <v>1.1499999999999999</v>
      </c>
      <c r="G38" s="37">
        <v>1.17</v>
      </c>
      <c r="H38" s="37">
        <v>1.79</v>
      </c>
      <c r="I38" s="37">
        <v>1.59</v>
      </c>
      <c r="J38" s="38">
        <v>1.68</v>
      </c>
      <c r="K38" s="22"/>
      <c r="L38" s="22"/>
      <c r="M38" s="22"/>
      <c r="N38" s="22"/>
      <c r="O38" s="22"/>
      <c r="P38" s="22"/>
    </row>
    <row r="39" spans="1:16" ht="39" customHeight="1" x14ac:dyDescent="0.2">
      <c r="A39" s="22"/>
      <c r="B39" s="35"/>
      <c r="C39" s="1145" t="s">
        <v>576</v>
      </c>
      <c r="D39" s="1146"/>
      <c r="E39" s="1147"/>
      <c r="F39" s="36">
        <v>7.0000000000000007E-2</v>
      </c>
      <c r="G39" s="37">
        <v>0.24</v>
      </c>
      <c r="H39" s="37">
        <v>0.53</v>
      </c>
      <c r="I39" s="37">
        <v>0.85</v>
      </c>
      <c r="J39" s="38">
        <v>1.21</v>
      </c>
      <c r="K39" s="22"/>
      <c r="L39" s="22"/>
      <c r="M39" s="22"/>
      <c r="N39" s="22"/>
      <c r="O39" s="22"/>
      <c r="P39" s="22"/>
    </row>
    <row r="40" spans="1:16" ht="39" customHeight="1" x14ac:dyDescent="0.2">
      <c r="A40" s="22"/>
      <c r="B40" s="35"/>
      <c r="C40" s="1145" t="s">
        <v>577</v>
      </c>
      <c r="D40" s="1146"/>
      <c r="E40" s="1147"/>
      <c r="F40" s="36">
        <v>0.01</v>
      </c>
      <c r="G40" s="37">
        <v>0</v>
      </c>
      <c r="H40" s="37">
        <v>0.01</v>
      </c>
      <c r="I40" s="37">
        <v>0.02</v>
      </c>
      <c r="J40" s="38">
        <v>0.02</v>
      </c>
      <c r="K40" s="22"/>
      <c r="L40" s="22"/>
      <c r="M40" s="22"/>
      <c r="N40" s="22"/>
      <c r="O40" s="22"/>
      <c r="P40" s="22"/>
    </row>
    <row r="41" spans="1:16" ht="39" customHeight="1" x14ac:dyDescent="0.2">
      <c r="A41" s="22"/>
      <c r="B41" s="35"/>
      <c r="C41" s="1145" t="s">
        <v>578</v>
      </c>
      <c r="D41" s="1146"/>
      <c r="E41" s="1147"/>
      <c r="F41" s="36">
        <v>0.14000000000000001</v>
      </c>
      <c r="G41" s="37">
        <v>0.06</v>
      </c>
      <c r="H41" s="37">
        <v>0.05</v>
      </c>
      <c r="I41" s="37">
        <v>0.04</v>
      </c>
      <c r="J41" s="38">
        <v>0.01</v>
      </c>
      <c r="K41" s="22"/>
      <c r="L41" s="22"/>
      <c r="M41" s="22"/>
      <c r="N41" s="22"/>
      <c r="O41" s="22"/>
      <c r="P41" s="22"/>
    </row>
    <row r="42" spans="1:16" ht="39" customHeight="1" x14ac:dyDescent="0.2">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580</v>
      </c>
      <c r="D43" s="1149"/>
      <c r="E43" s="1150"/>
      <c r="F43" s="41">
        <v>0.9</v>
      </c>
      <c r="G43" s="42">
        <v>1.44</v>
      </c>
      <c r="H43" s="42">
        <v>0.01</v>
      </c>
      <c r="I43" s="42">
        <v>0.02</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Of6ozp+u3n/2I9SH+U/2ediZjubxCgWkFckA00+R87Js1+fhSYPI/sggEWCjqVqj25FcxtqxVyInkxo8Kv1gA==" saltValue="qZkau50yWh/feJuv4OuD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3110</v>
      </c>
      <c r="L45" s="60">
        <v>3132</v>
      </c>
      <c r="M45" s="60">
        <v>3129</v>
      </c>
      <c r="N45" s="60">
        <v>3197</v>
      </c>
      <c r="O45" s="61">
        <v>3171</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14</v>
      </c>
      <c r="F48" s="1161"/>
      <c r="G48" s="1161"/>
      <c r="H48" s="1161"/>
      <c r="I48" s="1161"/>
      <c r="J48" s="1162"/>
      <c r="K48" s="63">
        <v>1064</v>
      </c>
      <c r="L48" s="64">
        <v>1066</v>
      </c>
      <c r="M48" s="64">
        <v>1164</v>
      </c>
      <c r="N48" s="64">
        <v>1202</v>
      </c>
      <c r="O48" s="65">
        <v>1189</v>
      </c>
      <c r="P48" s="48"/>
      <c r="Q48" s="48"/>
      <c r="R48" s="48"/>
      <c r="S48" s="48"/>
      <c r="T48" s="48"/>
      <c r="U48" s="48"/>
    </row>
    <row r="49" spans="1:21" ht="30.75" customHeight="1" x14ac:dyDescent="0.2">
      <c r="A49" s="48"/>
      <c r="B49" s="1155"/>
      <c r="C49" s="1156"/>
      <c r="D49" s="62"/>
      <c r="E49" s="1161" t="s">
        <v>15</v>
      </c>
      <c r="F49" s="1161"/>
      <c r="G49" s="1161"/>
      <c r="H49" s="1161"/>
      <c r="I49" s="1161"/>
      <c r="J49" s="1162"/>
      <c r="K49" s="63">
        <v>248</v>
      </c>
      <c r="L49" s="64">
        <v>245</v>
      </c>
      <c r="M49" s="64">
        <v>240</v>
      </c>
      <c r="N49" s="64">
        <v>242</v>
      </c>
      <c r="O49" s="65">
        <v>228</v>
      </c>
      <c r="P49" s="48"/>
      <c r="Q49" s="48"/>
      <c r="R49" s="48"/>
      <c r="S49" s="48"/>
      <c r="T49" s="48"/>
      <c r="U49" s="48"/>
    </row>
    <row r="50" spans="1:21" ht="30.75" customHeight="1" x14ac:dyDescent="0.2">
      <c r="A50" s="48"/>
      <c r="B50" s="1155"/>
      <c r="C50" s="1156"/>
      <c r="D50" s="62"/>
      <c r="E50" s="1161" t="s">
        <v>16</v>
      </c>
      <c r="F50" s="1161"/>
      <c r="G50" s="1161"/>
      <c r="H50" s="1161"/>
      <c r="I50" s="1161"/>
      <c r="J50" s="1162"/>
      <c r="K50" s="63">
        <v>47</v>
      </c>
      <c r="L50" s="64">
        <v>39</v>
      </c>
      <c r="M50" s="64">
        <v>10</v>
      </c>
      <c r="N50" s="64">
        <v>1</v>
      </c>
      <c r="O50" s="65">
        <v>1</v>
      </c>
      <c r="P50" s="48"/>
      <c r="Q50" s="48"/>
      <c r="R50" s="48"/>
      <c r="S50" s="48"/>
      <c r="T50" s="48"/>
      <c r="U50" s="48"/>
    </row>
    <row r="51" spans="1:21" ht="30.75" customHeight="1" x14ac:dyDescent="0.2">
      <c r="A51" s="48"/>
      <c r="B51" s="1157"/>
      <c r="C51" s="1158"/>
      <c r="D51" s="66"/>
      <c r="E51" s="1161" t="s">
        <v>17</v>
      </c>
      <c r="F51" s="1161"/>
      <c r="G51" s="1161"/>
      <c r="H51" s="1161"/>
      <c r="I51" s="1161"/>
      <c r="J51" s="1162"/>
      <c r="K51" s="63">
        <v>0</v>
      </c>
      <c r="L51" s="64">
        <v>1</v>
      </c>
      <c r="M51" s="64">
        <v>0</v>
      </c>
      <c r="N51" s="64" t="s">
        <v>521</v>
      </c>
      <c r="O51" s="65" t="s">
        <v>521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2241</v>
      </c>
      <c r="L52" s="64">
        <v>2278</v>
      </c>
      <c r="M52" s="64">
        <v>2269</v>
      </c>
      <c r="N52" s="64">
        <v>2303</v>
      </c>
      <c r="O52" s="65">
        <v>2297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2228</v>
      </c>
      <c r="L53" s="69">
        <v>2205</v>
      </c>
      <c r="M53" s="69">
        <v>2274</v>
      </c>
      <c r="N53" s="69">
        <v>2339</v>
      </c>
      <c r="O53" s="70">
        <v>2292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9UqubN7qgGV9YrZ7ELJs4FgDob53lDyHMIqmZ481/0rPjGXUrNoZPxywbetW17dpLL5G75Zzc3BFy0XSoHDiA==" saltValue="lh2GW+o1NDzPMVNrCgJl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84" t="s">
        <v>31</v>
      </c>
      <c r="C41" s="1185"/>
      <c r="D41" s="105"/>
      <c r="E41" s="1190" t="s">
        <v>32</v>
      </c>
      <c r="F41" s="1190"/>
      <c r="G41" s="1190"/>
      <c r="H41" s="1191"/>
      <c r="I41" s="355">
        <v>34813</v>
      </c>
      <c r="J41" s="356">
        <v>35246</v>
      </c>
      <c r="K41" s="356">
        <v>34808</v>
      </c>
      <c r="L41" s="356">
        <v>34417</v>
      </c>
      <c r="M41" s="357">
        <v>32724</v>
      </c>
    </row>
    <row r="42" spans="2:13" ht="27.75" customHeight="1" x14ac:dyDescent="0.2">
      <c r="B42" s="1186"/>
      <c r="C42" s="1187"/>
      <c r="D42" s="106"/>
      <c r="E42" s="1192" t="s">
        <v>33</v>
      </c>
      <c r="F42" s="1192"/>
      <c r="G42" s="1192"/>
      <c r="H42" s="1193"/>
      <c r="I42" s="358">
        <v>57</v>
      </c>
      <c r="J42" s="359">
        <v>18</v>
      </c>
      <c r="K42" s="359">
        <v>8</v>
      </c>
      <c r="L42" s="359">
        <v>8</v>
      </c>
      <c r="M42" s="360">
        <v>6</v>
      </c>
    </row>
    <row r="43" spans="2:13" ht="27.75" customHeight="1" x14ac:dyDescent="0.2">
      <c r="B43" s="1186"/>
      <c r="C43" s="1187"/>
      <c r="D43" s="106"/>
      <c r="E43" s="1192" t="s">
        <v>34</v>
      </c>
      <c r="F43" s="1192"/>
      <c r="G43" s="1192"/>
      <c r="H43" s="1193"/>
      <c r="I43" s="358">
        <v>14632</v>
      </c>
      <c r="J43" s="359">
        <v>14538</v>
      </c>
      <c r="K43" s="359">
        <v>14912</v>
      </c>
      <c r="L43" s="359">
        <v>15538</v>
      </c>
      <c r="M43" s="360">
        <v>14616</v>
      </c>
    </row>
    <row r="44" spans="2:13" ht="27.75" customHeight="1" x14ac:dyDescent="0.2">
      <c r="B44" s="1186"/>
      <c r="C44" s="1187"/>
      <c r="D44" s="106"/>
      <c r="E44" s="1192" t="s">
        <v>35</v>
      </c>
      <c r="F44" s="1192"/>
      <c r="G44" s="1192"/>
      <c r="H44" s="1193"/>
      <c r="I44" s="358">
        <v>1096</v>
      </c>
      <c r="J44" s="359">
        <v>863</v>
      </c>
      <c r="K44" s="359">
        <v>627</v>
      </c>
      <c r="L44" s="359">
        <v>391</v>
      </c>
      <c r="M44" s="360">
        <v>165</v>
      </c>
    </row>
    <row r="45" spans="2:13" ht="27.75" customHeight="1" x14ac:dyDescent="0.2">
      <c r="B45" s="1186"/>
      <c r="C45" s="1187"/>
      <c r="D45" s="106"/>
      <c r="E45" s="1192" t="s">
        <v>36</v>
      </c>
      <c r="F45" s="1192"/>
      <c r="G45" s="1192"/>
      <c r="H45" s="1193"/>
      <c r="I45" s="358">
        <v>4530</v>
      </c>
      <c r="J45" s="359">
        <v>4574</v>
      </c>
      <c r="K45" s="359">
        <v>4348</v>
      </c>
      <c r="L45" s="359">
        <v>4247</v>
      </c>
      <c r="M45" s="360">
        <v>4190</v>
      </c>
    </row>
    <row r="46" spans="2:13" ht="27.75" customHeight="1" x14ac:dyDescent="0.2">
      <c r="B46" s="1186"/>
      <c r="C46" s="1187"/>
      <c r="D46" s="107"/>
      <c r="E46" s="1192" t="s">
        <v>37</v>
      </c>
      <c r="F46" s="1192"/>
      <c r="G46" s="1192"/>
      <c r="H46" s="1193"/>
      <c r="I46" s="358" t="s">
        <v>521</v>
      </c>
      <c r="J46" s="359" t="s">
        <v>521</v>
      </c>
      <c r="K46" s="359" t="s">
        <v>521</v>
      </c>
      <c r="L46" s="359" t="s">
        <v>521</v>
      </c>
      <c r="M46" s="360" t="s">
        <v>521</v>
      </c>
    </row>
    <row r="47" spans="2:13" ht="27.75" customHeight="1" x14ac:dyDescent="0.2">
      <c r="B47" s="1186"/>
      <c r="C47" s="1187"/>
      <c r="D47" s="108"/>
      <c r="E47" s="1194" t="s">
        <v>38</v>
      </c>
      <c r="F47" s="1195"/>
      <c r="G47" s="1195"/>
      <c r="H47" s="1196"/>
      <c r="I47" s="358" t="s">
        <v>521</v>
      </c>
      <c r="J47" s="359" t="s">
        <v>521</v>
      </c>
      <c r="K47" s="359" t="s">
        <v>521</v>
      </c>
      <c r="L47" s="359" t="s">
        <v>521</v>
      </c>
      <c r="M47" s="360" t="s">
        <v>521</v>
      </c>
    </row>
    <row r="48" spans="2:13" ht="27.75" customHeight="1" x14ac:dyDescent="0.2">
      <c r="B48" s="1186"/>
      <c r="C48" s="1187"/>
      <c r="D48" s="106"/>
      <c r="E48" s="1192" t="s">
        <v>39</v>
      </c>
      <c r="F48" s="1192"/>
      <c r="G48" s="1192"/>
      <c r="H48" s="1193"/>
      <c r="I48" s="358" t="s">
        <v>521</v>
      </c>
      <c r="J48" s="359" t="s">
        <v>521</v>
      </c>
      <c r="K48" s="359" t="s">
        <v>521</v>
      </c>
      <c r="L48" s="359" t="s">
        <v>521</v>
      </c>
      <c r="M48" s="360" t="s">
        <v>521</v>
      </c>
    </row>
    <row r="49" spans="2:13" ht="27.75" customHeight="1" x14ac:dyDescent="0.2">
      <c r="B49" s="1188"/>
      <c r="C49" s="1189"/>
      <c r="D49" s="106"/>
      <c r="E49" s="1192" t="s">
        <v>40</v>
      </c>
      <c r="F49" s="1192"/>
      <c r="G49" s="1192"/>
      <c r="H49" s="1193"/>
      <c r="I49" s="358" t="s">
        <v>521</v>
      </c>
      <c r="J49" s="359" t="s">
        <v>521</v>
      </c>
      <c r="K49" s="359" t="s">
        <v>521</v>
      </c>
      <c r="L49" s="359" t="s">
        <v>521</v>
      </c>
      <c r="M49" s="360" t="s">
        <v>521</v>
      </c>
    </row>
    <row r="50" spans="2:13" ht="27.75" customHeight="1" x14ac:dyDescent="0.2">
      <c r="B50" s="1197" t="s">
        <v>41</v>
      </c>
      <c r="C50" s="1198"/>
      <c r="D50" s="109"/>
      <c r="E50" s="1192" t="s">
        <v>42</v>
      </c>
      <c r="F50" s="1192"/>
      <c r="G50" s="1192"/>
      <c r="H50" s="1193"/>
      <c r="I50" s="358">
        <v>1250</v>
      </c>
      <c r="J50" s="359">
        <v>1065</v>
      </c>
      <c r="K50" s="359">
        <v>1438</v>
      </c>
      <c r="L50" s="359">
        <v>3124</v>
      </c>
      <c r="M50" s="360">
        <v>4284</v>
      </c>
    </row>
    <row r="51" spans="2:13" ht="27.75" customHeight="1" x14ac:dyDescent="0.2">
      <c r="B51" s="1186"/>
      <c r="C51" s="1187"/>
      <c r="D51" s="106"/>
      <c r="E51" s="1192" t="s">
        <v>43</v>
      </c>
      <c r="F51" s="1192"/>
      <c r="G51" s="1192"/>
      <c r="H51" s="1193"/>
      <c r="I51" s="358">
        <v>4</v>
      </c>
      <c r="J51" s="359">
        <v>2</v>
      </c>
      <c r="K51" s="359">
        <v>0</v>
      </c>
      <c r="L51" s="359">
        <v>0</v>
      </c>
      <c r="M51" s="360" t="s">
        <v>521</v>
      </c>
    </row>
    <row r="52" spans="2:13" ht="27.75" customHeight="1" x14ac:dyDescent="0.2">
      <c r="B52" s="1188"/>
      <c r="C52" s="1189"/>
      <c r="D52" s="106"/>
      <c r="E52" s="1192" t="s">
        <v>44</v>
      </c>
      <c r="F52" s="1192"/>
      <c r="G52" s="1192"/>
      <c r="H52" s="1193"/>
      <c r="I52" s="358">
        <v>27916</v>
      </c>
      <c r="J52" s="359">
        <v>27715</v>
      </c>
      <c r="K52" s="359">
        <v>27678</v>
      </c>
      <c r="L52" s="359">
        <v>27143</v>
      </c>
      <c r="M52" s="360">
        <v>26210</v>
      </c>
    </row>
    <row r="53" spans="2:13" ht="27.75" customHeight="1" thickBot="1" x14ac:dyDescent="0.25">
      <c r="B53" s="1199" t="s">
        <v>45</v>
      </c>
      <c r="C53" s="1200"/>
      <c r="D53" s="110"/>
      <c r="E53" s="1201" t="s">
        <v>46</v>
      </c>
      <c r="F53" s="1201"/>
      <c r="G53" s="1201"/>
      <c r="H53" s="1202"/>
      <c r="I53" s="361">
        <v>25958</v>
      </c>
      <c r="J53" s="362">
        <v>26458</v>
      </c>
      <c r="K53" s="362">
        <v>25587</v>
      </c>
      <c r="L53" s="362">
        <v>24334</v>
      </c>
      <c r="M53" s="363">
        <v>21207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cWoN27T4/G6pAoQC+xq+ZYgwDCE6GzoLuz9T/vXm8K2nSUYhn07cRMl2ry/jSazeAs+LJcRn+bXahKBh6kR9fQ==" saltValue="68g1dBj4RMKJv6hJgZvN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49</v>
      </c>
      <c r="D55" s="1211"/>
      <c r="E55" s="1212"/>
      <c r="F55" s="122">
        <v>232</v>
      </c>
      <c r="G55" s="122">
        <v>1261</v>
      </c>
      <c r="H55" s="123">
        <v>1894</v>
      </c>
    </row>
    <row r="56" spans="2:8" ht="52.5" customHeight="1" x14ac:dyDescent="0.2">
      <c r="B56" s="124"/>
      <c r="C56" s="1213" t="s">
        <v>50</v>
      </c>
      <c r="D56" s="1213"/>
      <c r="E56" s="1214"/>
      <c r="F56" s="125">
        <v>1</v>
      </c>
      <c r="G56" s="125">
        <v>389</v>
      </c>
      <c r="H56" s="126">
        <v>389</v>
      </c>
    </row>
    <row r="57" spans="2:8" ht="53.25" customHeight="1" x14ac:dyDescent="0.2">
      <c r="B57" s="124"/>
      <c r="C57" s="1215" t="s">
        <v>51</v>
      </c>
      <c r="D57" s="1215"/>
      <c r="E57" s="1216"/>
      <c r="F57" s="127">
        <v>1524</v>
      </c>
      <c r="G57" s="127">
        <v>1738</v>
      </c>
      <c r="H57" s="128">
        <v>1985</v>
      </c>
    </row>
    <row r="58" spans="2:8" ht="45.75" customHeight="1" x14ac:dyDescent="0.2">
      <c r="B58" s="129"/>
      <c r="C58" s="1203" t="s">
        <v>52</v>
      </c>
      <c r="D58" s="1204"/>
      <c r="E58" s="1205"/>
      <c r="F58" s="130">
        <v>768</v>
      </c>
      <c r="G58" s="130">
        <v>853</v>
      </c>
      <c r="H58" s="131">
        <v>851</v>
      </c>
    </row>
    <row r="59" spans="2:8" ht="45.75" customHeight="1" x14ac:dyDescent="0.2">
      <c r="B59" s="129"/>
      <c r="C59" s="1203" t="s">
        <v>53</v>
      </c>
      <c r="D59" s="1204"/>
      <c r="E59" s="1205"/>
      <c r="F59" s="130">
        <v>149</v>
      </c>
      <c r="G59" s="130">
        <v>255</v>
      </c>
      <c r="H59" s="131">
        <v>390</v>
      </c>
    </row>
    <row r="60" spans="2:8" ht="45.75" customHeight="1" x14ac:dyDescent="0.2">
      <c r="B60" s="129"/>
      <c r="C60" s="1203" t="s">
        <v>53</v>
      </c>
      <c r="D60" s="1204"/>
      <c r="E60" s="1205"/>
      <c r="F60" s="130">
        <v>309</v>
      </c>
      <c r="G60" s="130">
        <v>323</v>
      </c>
      <c r="H60" s="131">
        <v>337</v>
      </c>
    </row>
    <row r="61" spans="2:8" ht="45.75" customHeight="1" x14ac:dyDescent="0.2">
      <c r="B61" s="129"/>
      <c r="C61" s="1203" t="s">
        <v>53</v>
      </c>
      <c r="D61" s="1204"/>
      <c r="E61" s="1205"/>
      <c r="F61" s="130">
        <v>145</v>
      </c>
      <c r="G61" s="130">
        <v>145</v>
      </c>
      <c r="H61" s="131">
        <v>145</v>
      </c>
    </row>
    <row r="62" spans="2:8" ht="45.75" customHeight="1" thickBot="1" x14ac:dyDescent="0.25">
      <c r="B62" s="132"/>
      <c r="C62" s="1206" t="s">
        <v>53</v>
      </c>
      <c r="D62" s="1207"/>
      <c r="E62" s="1208"/>
      <c r="F62" s="133">
        <v>2</v>
      </c>
      <c r="G62" s="133">
        <v>8</v>
      </c>
      <c r="H62" s="134">
        <v>119</v>
      </c>
    </row>
    <row r="63" spans="2:8" ht="52.5" customHeight="1" thickBot="1" x14ac:dyDescent="0.25">
      <c r="B63" s="135"/>
      <c r="C63" s="1209" t="s">
        <v>54</v>
      </c>
      <c r="D63" s="1209"/>
      <c r="E63" s="1210"/>
      <c r="F63" s="136">
        <v>1757</v>
      </c>
      <c r="G63" s="136">
        <v>3388</v>
      </c>
      <c r="H63" s="137">
        <v>4268</v>
      </c>
    </row>
    <row r="64" spans="2:8" ht="13.2" x14ac:dyDescent="0.2"/>
  </sheetData>
  <sheetProtection algorithmName="SHA-512" hashValue="4TRDXgsOqSzYHAO3ePy9DQisMVokutSfdSejfPz1ymKO2jjIA8DbEizGD4ZFMNU3f/lmrhDFAQPD1ouPelESjg==" saltValue="uJPNijj9AZJcQn47OzWT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559</v>
      </c>
      <c r="G2" s="151"/>
      <c r="H2" s="152"/>
    </row>
    <row r="3" spans="1:8" x14ac:dyDescent="0.2">
      <c r="A3" s="148" t="s">
        <v>552</v>
      </c>
      <c r="B3" s="153"/>
      <c r="C3" s="154"/>
      <c r="D3" s="155">
        <v>29722</v>
      </c>
      <c r="E3" s="156"/>
      <c r="F3" s="157">
        <v>54684</v>
      </c>
      <c r="G3" s="158"/>
      <c r="H3" s="159"/>
    </row>
    <row r="4" spans="1:8" x14ac:dyDescent="0.2">
      <c r="A4" s="160"/>
      <c r="B4" s="161"/>
      <c r="C4" s="162"/>
      <c r="D4" s="163">
        <v>11309</v>
      </c>
      <c r="E4" s="164"/>
      <c r="F4" s="165">
        <v>32829</v>
      </c>
      <c r="G4" s="166"/>
      <c r="H4" s="167"/>
    </row>
    <row r="5" spans="1:8" x14ac:dyDescent="0.2">
      <c r="A5" s="148" t="s">
        <v>554</v>
      </c>
      <c r="B5" s="153"/>
      <c r="C5" s="154"/>
      <c r="D5" s="155">
        <v>44349</v>
      </c>
      <c r="E5" s="156"/>
      <c r="F5" s="157">
        <v>62383</v>
      </c>
      <c r="G5" s="158"/>
      <c r="H5" s="159"/>
    </row>
    <row r="6" spans="1:8" x14ac:dyDescent="0.2">
      <c r="A6" s="160"/>
      <c r="B6" s="161"/>
      <c r="C6" s="162"/>
      <c r="D6" s="163">
        <v>20269</v>
      </c>
      <c r="E6" s="164"/>
      <c r="F6" s="165">
        <v>35325</v>
      </c>
      <c r="G6" s="166"/>
      <c r="H6" s="167"/>
    </row>
    <row r="7" spans="1:8" x14ac:dyDescent="0.2">
      <c r="A7" s="148" t="s">
        <v>555</v>
      </c>
      <c r="B7" s="153"/>
      <c r="C7" s="154"/>
      <c r="D7" s="155">
        <v>25752</v>
      </c>
      <c r="E7" s="156"/>
      <c r="F7" s="157">
        <v>63812</v>
      </c>
      <c r="G7" s="158"/>
      <c r="H7" s="159"/>
    </row>
    <row r="8" spans="1:8" x14ac:dyDescent="0.2">
      <c r="A8" s="160"/>
      <c r="B8" s="161"/>
      <c r="C8" s="162"/>
      <c r="D8" s="163">
        <v>12259</v>
      </c>
      <c r="E8" s="164"/>
      <c r="F8" s="165">
        <v>33848</v>
      </c>
      <c r="G8" s="166"/>
      <c r="H8" s="167"/>
    </row>
    <row r="9" spans="1:8" x14ac:dyDescent="0.2">
      <c r="A9" s="148" t="s">
        <v>556</v>
      </c>
      <c r="B9" s="153"/>
      <c r="C9" s="154"/>
      <c r="D9" s="155">
        <v>15447</v>
      </c>
      <c r="E9" s="156"/>
      <c r="F9" s="157">
        <v>54225</v>
      </c>
      <c r="G9" s="158"/>
      <c r="H9" s="159"/>
    </row>
    <row r="10" spans="1:8" x14ac:dyDescent="0.2">
      <c r="A10" s="160"/>
      <c r="B10" s="161"/>
      <c r="C10" s="162"/>
      <c r="D10" s="163">
        <v>7409</v>
      </c>
      <c r="E10" s="164"/>
      <c r="F10" s="165">
        <v>27337</v>
      </c>
      <c r="G10" s="166"/>
      <c r="H10" s="167"/>
    </row>
    <row r="11" spans="1:8" x14ac:dyDescent="0.2">
      <c r="A11" s="148" t="s">
        <v>557</v>
      </c>
      <c r="B11" s="153"/>
      <c r="C11" s="154"/>
      <c r="D11" s="155">
        <v>19414</v>
      </c>
      <c r="E11" s="156"/>
      <c r="F11" s="157">
        <v>54016</v>
      </c>
      <c r="G11" s="158"/>
      <c r="H11" s="159"/>
    </row>
    <row r="12" spans="1:8" x14ac:dyDescent="0.2">
      <c r="A12" s="160"/>
      <c r="B12" s="161"/>
      <c r="C12" s="168"/>
      <c r="D12" s="163">
        <v>10126</v>
      </c>
      <c r="E12" s="164"/>
      <c r="F12" s="165">
        <v>28078</v>
      </c>
      <c r="G12" s="166"/>
      <c r="H12" s="167"/>
    </row>
    <row r="13" spans="1:8" x14ac:dyDescent="0.2">
      <c r="A13" s="148"/>
      <c r="B13" s="153"/>
      <c r="C13" s="169"/>
      <c r="D13" s="170">
        <v>26937</v>
      </c>
      <c r="E13" s="171"/>
      <c r="F13" s="172">
        <v>57824</v>
      </c>
      <c r="G13" s="173"/>
      <c r="H13" s="159"/>
    </row>
    <row r="14" spans="1:8" x14ac:dyDescent="0.2">
      <c r="A14" s="160"/>
      <c r="B14" s="161"/>
      <c r="C14" s="162"/>
      <c r="D14" s="163">
        <v>12274</v>
      </c>
      <c r="E14" s="164"/>
      <c r="F14" s="165">
        <v>31483</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1.4</v>
      </c>
      <c r="C19" s="174">
        <f>ROUND(VALUE(SUBSTITUTE(実質収支比率等に係る経年分析!G$48,"▲","-")),2)</f>
        <v>1.28</v>
      </c>
      <c r="D19" s="174">
        <f>ROUND(VALUE(SUBSTITUTE(実質収支比率等に係る経年分析!H$48,"▲","-")),2)</f>
        <v>3.32</v>
      </c>
      <c r="E19" s="174">
        <f>ROUND(VALUE(SUBSTITUTE(実質収支比率等に係る経年分析!I$48,"▲","-")),2)</f>
        <v>7.29</v>
      </c>
      <c r="F19" s="174">
        <f>ROUND(VALUE(SUBSTITUTE(実質収支比率等に係る経年分析!J$48,"▲","-")),2)</f>
        <v>3.19</v>
      </c>
    </row>
    <row r="20" spans="1:11" x14ac:dyDescent="0.2">
      <c r="A20" s="174" t="s">
        <v>58</v>
      </c>
      <c r="B20" s="174">
        <f>ROUND(VALUE(SUBSTITUTE(実質収支比率等に係る経年分析!F$47,"▲","-")),2)</f>
        <v>0.69</v>
      </c>
      <c r="C20" s="174">
        <f>ROUND(VALUE(SUBSTITUTE(実質収支比率等に係る経年分析!G$47,"▲","-")),2)</f>
        <v>0.77</v>
      </c>
      <c r="D20" s="174">
        <f>ROUND(VALUE(SUBSTITUTE(実質収支比率等に係る経年分析!H$47,"▲","-")),2)</f>
        <v>1.4</v>
      </c>
      <c r="E20" s="174">
        <f>ROUND(VALUE(SUBSTITUTE(実質収支比率等に係る経年分析!I$47,"▲","-")),2)</f>
        <v>7.26</v>
      </c>
      <c r="F20" s="174">
        <f>ROUND(VALUE(SUBSTITUTE(実質収支比率等に係る経年分析!J$47,"▲","-")),2)</f>
        <v>11.19</v>
      </c>
    </row>
    <row r="21" spans="1:11" x14ac:dyDescent="0.2">
      <c r="A21" s="174" t="s">
        <v>59</v>
      </c>
      <c r="B21" s="174">
        <f>IF(ISNUMBER(VALUE(SUBSTITUTE(実質収支比率等に係る経年分析!F$49,"▲","-"))),ROUND(VALUE(SUBSTITUTE(実質収支比率等に係る経年分析!F$49,"▲","-")),2),NA())</f>
        <v>-2.08</v>
      </c>
      <c r="C21" s="174">
        <f>IF(ISNUMBER(VALUE(SUBSTITUTE(実質収支比率等に係る経年分析!G$49,"▲","-"))),ROUND(VALUE(SUBSTITUTE(実質収支比率等に係る経年分析!G$49,"▲","-")),2),NA())</f>
        <v>-0.01</v>
      </c>
      <c r="D21" s="174">
        <f>IF(ISNUMBER(VALUE(SUBSTITUTE(実質収支比率等に係る経年分析!H$49,"▲","-"))),ROUND(VALUE(SUBSTITUTE(実質収支比率等に係る経年分析!H$49,"▲","-")),2),NA())</f>
        <v>2.72</v>
      </c>
      <c r="E21" s="174">
        <f>IF(ISNUMBER(VALUE(SUBSTITUTE(実質収支比率等に係る経年分析!I$49,"▲","-"))),ROUND(VALUE(SUBSTITUTE(実質収支比率等に係る経年分析!I$49,"▲","-")),2),NA())</f>
        <v>10.06</v>
      </c>
      <c r="F21" s="174">
        <f>IF(ISNUMBER(VALUE(SUBSTITUTE(実質収支比率等に係る経年分析!J$49,"▲","-"))),ROUND(VALUE(SUBSTITUTE(実質収支比率等に係る経年分析!J$49,"▲","-")),2),NA())</f>
        <v>-0.55000000000000004</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東山墓園造成事業特別会計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0.14000000000000001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1.21</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1.1499999999999999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1.68</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3.72</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f>IF(ROUND(VALUE(SUBSTITUTE(連結実質赤字比率に係る赤字・黒字の構成分析!G$35,"▲", "-")), 2) &lt; 0, ABS(ROUND(VALUE(SUBSTITUTE(連結実質赤字比率に係る赤字・黒字の構成分析!G$35,"▲", "-")), 2)), NA())</f>
        <v>1.62</v>
      </c>
      <c r="E35" s="175" t="e">
        <f>IF(ROUND(VALUE(SUBSTITUTE(連結実質赤字比率に係る赤字・黒字の構成分析!G$35,"▲", "-")), 2) &gt;= 0, ABS(ROUND(VALUE(SUBSTITUTE(連結実質赤字比率に係る赤字・黒字の構成分析!G$35,"▲", "-")), 2)), NA())</f>
        <v>#N/A</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17.02</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2241</v>
      </c>
      <c r="E42" s="176"/>
      <c r="F42" s="176"/>
      <c r="G42" s="176">
        <f>'実質公債費比率（分子）の構造'!L$52</f>
        <v>2278</v>
      </c>
      <c r="H42" s="176"/>
      <c r="I42" s="176"/>
      <c r="J42" s="176">
        <f>'実質公債費比率（分子）の構造'!M$52</f>
        <v>2269</v>
      </c>
      <c r="K42" s="176"/>
      <c r="L42" s="176"/>
      <c r="M42" s="176">
        <f>'実質公債費比率（分子）の構造'!N$52</f>
        <v>2303</v>
      </c>
      <c r="N42" s="176"/>
      <c r="O42" s="176"/>
      <c r="P42" s="176">
        <f>'実質公債費比率（分子）の構造'!O$52</f>
        <v>2297</v>
      </c>
    </row>
    <row r="43" spans="1:16" x14ac:dyDescent="0.2">
      <c r="A43" s="176" t="s">
        <v>67</v>
      </c>
      <c r="B43" s="176">
        <f>'実質公債費比率（分子）の構造'!K$51</f>
        <v>0</v>
      </c>
      <c r="C43" s="176"/>
      <c r="D43" s="176"/>
      <c r="E43" s="176">
        <f>'実質公債費比率（分子）の構造'!L$51</f>
        <v>1</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47</v>
      </c>
      <c r="C44" s="176"/>
      <c r="D44" s="176"/>
      <c r="E44" s="176">
        <f>'実質公債費比率（分子）の構造'!L$50</f>
        <v>39</v>
      </c>
      <c r="F44" s="176"/>
      <c r="G44" s="176"/>
      <c r="H44" s="176">
        <f>'実質公債費比率（分子）の構造'!M$50</f>
        <v>10</v>
      </c>
      <c r="I44" s="176"/>
      <c r="J44" s="176"/>
      <c r="K44" s="176">
        <f>'実質公債費比率（分子）の構造'!N$50</f>
        <v>1</v>
      </c>
      <c r="L44" s="176"/>
      <c r="M44" s="176"/>
      <c r="N44" s="176">
        <f>'実質公債費比率（分子）の構造'!O$50</f>
        <v>1</v>
      </c>
      <c r="O44" s="176"/>
      <c r="P44" s="176"/>
    </row>
    <row r="45" spans="1:16" x14ac:dyDescent="0.2">
      <c r="A45" s="176" t="s">
        <v>69</v>
      </c>
      <c r="B45" s="176">
        <f>'実質公債費比率（分子）の構造'!K$49</f>
        <v>248</v>
      </c>
      <c r="C45" s="176"/>
      <c r="D45" s="176"/>
      <c r="E45" s="176">
        <f>'実質公債費比率（分子）の構造'!L$49</f>
        <v>245</v>
      </c>
      <c r="F45" s="176"/>
      <c r="G45" s="176"/>
      <c r="H45" s="176">
        <f>'実質公債費比率（分子）の構造'!M$49</f>
        <v>240</v>
      </c>
      <c r="I45" s="176"/>
      <c r="J45" s="176"/>
      <c r="K45" s="176">
        <f>'実質公債費比率（分子）の構造'!N$49</f>
        <v>242</v>
      </c>
      <c r="L45" s="176"/>
      <c r="M45" s="176"/>
      <c r="N45" s="176">
        <f>'実質公債費比率（分子）の構造'!O$49</f>
        <v>228</v>
      </c>
      <c r="O45" s="176"/>
      <c r="P45" s="176"/>
    </row>
    <row r="46" spans="1:16" x14ac:dyDescent="0.2">
      <c r="A46" s="176" t="s">
        <v>70</v>
      </c>
      <c r="B46" s="176">
        <f>'実質公債費比率（分子）の構造'!K$48</f>
        <v>1064</v>
      </c>
      <c r="C46" s="176"/>
      <c r="D46" s="176"/>
      <c r="E46" s="176">
        <f>'実質公債費比率（分子）の構造'!L$48</f>
        <v>1066</v>
      </c>
      <c r="F46" s="176"/>
      <c r="G46" s="176"/>
      <c r="H46" s="176">
        <f>'実質公債費比率（分子）の構造'!M$48</f>
        <v>1164</v>
      </c>
      <c r="I46" s="176"/>
      <c r="J46" s="176"/>
      <c r="K46" s="176">
        <f>'実質公債費比率（分子）の構造'!N$48</f>
        <v>1202</v>
      </c>
      <c r="L46" s="176"/>
      <c r="M46" s="176"/>
      <c r="N46" s="176">
        <f>'実質公債費比率（分子）の構造'!O$48</f>
        <v>1189</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3110</v>
      </c>
      <c r="C49" s="176"/>
      <c r="D49" s="176"/>
      <c r="E49" s="176">
        <f>'実質公債費比率（分子）の構造'!L$45</f>
        <v>3132</v>
      </c>
      <c r="F49" s="176"/>
      <c r="G49" s="176"/>
      <c r="H49" s="176">
        <f>'実質公債費比率（分子）の構造'!M$45</f>
        <v>3129</v>
      </c>
      <c r="I49" s="176"/>
      <c r="J49" s="176"/>
      <c r="K49" s="176">
        <f>'実質公債費比率（分子）の構造'!N$45</f>
        <v>3197</v>
      </c>
      <c r="L49" s="176"/>
      <c r="M49" s="176"/>
      <c r="N49" s="176">
        <f>'実質公債費比率（分子）の構造'!O$45</f>
        <v>3171</v>
      </c>
      <c r="O49" s="176"/>
      <c r="P49" s="176"/>
    </row>
    <row r="50" spans="1:16" x14ac:dyDescent="0.2">
      <c r="A50" s="176" t="s">
        <v>74</v>
      </c>
      <c r="B50" s="176" t="e">
        <f>NA()</f>
        <v>#N/A</v>
      </c>
      <c r="C50" s="176">
        <f>IF(ISNUMBER('実質公債費比率（分子）の構造'!K$53),'実質公債費比率（分子）の構造'!K$53,NA())</f>
        <v>2228</v>
      </c>
      <c r="D50" s="176" t="e">
        <f>NA()</f>
        <v>#N/A</v>
      </c>
      <c r="E50" s="176" t="e">
        <f>NA()</f>
        <v>#N/A</v>
      </c>
      <c r="F50" s="176">
        <f>IF(ISNUMBER('実質公債費比率（分子）の構造'!L$53),'実質公債費比率（分子）の構造'!L$53,NA())</f>
        <v>2205</v>
      </c>
      <c r="G50" s="176" t="e">
        <f>NA()</f>
        <v>#N/A</v>
      </c>
      <c r="H50" s="176" t="e">
        <f>NA()</f>
        <v>#N/A</v>
      </c>
      <c r="I50" s="176">
        <f>IF(ISNUMBER('実質公債費比率（分子）の構造'!M$53),'実質公債費比率（分子）の構造'!M$53,NA())</f>
        <v>2274</v>
      </c>
      <c r="J50" s="176" t="e">
        <f>NA()</f>
        <v>#N/A</v>
      </c>
      <c r="K50" s="176" t="e">
        <f>NA()</f>
        <v>#N/A</v>
      </c>
      <c r="L50" s="176">
        <f>IF(ISNUMBER('実質公債費比率（分子）の構造'!N$53),'実質公債費比率（分子）の構造'!N$53,NA())</f>
        <v>2339</v>
      </c>
      <c r="M50" s="176" t="e">
        <f>NA()</f>
        <v>#N/A</v>
      </c>
      <c r="N50" s="176" t="e">
        <f>NA()</f>
        <v>#N/A</v>
      </c>
      <c r="O50" s="176">
        <f>IF(ISNUMBER('実質公債費比率（分子）の構造'!O$53),'実質公債費比率（分子）の構造'!O$53,NA())</f>
        <v>2292</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44</v>
      </c>
      <c r="B56" s="175"/>
      <c r="C56" s="175"/>
      <c r="D56" s="175">
        <f>'将来負担比率（分子）の構造'!I$52</f>
        <v>27916</v>
      </c>
      <c r="E56" s="175"/>
      <c r="F56" s="175"/>
      <c r="G56" s="175">
        <f>'将来負担比率（分子）の構造'!J$52</f>
        <v>27715</v>
      </c>
      <c r="H56" s="175"/>
      <c r="I56" s="175"/>
      <c r="J56" s="175">
        <f>'将来負担比率（分子）の構造'!K$52</f>
        <v>27678</v>
      </c>
      <c r="K56" s="175"/>
      <c r="L56" s="175"/>
      <c r="M56" s="175">
        <f>'将来負担比率（分子）の構造'!L$52</f>
        <v>27143</v>
      </c>
      <c r="N56" s="175"/>
      <c r="O56" s="175"/>
      <c r="P56" s="175">
        <f>'将来負担比率（分子）の構造'!M$52</f>
        <v>26210</v>
      </c>
    </row>
    <row r="57" spans="1:16" x14ac:dyDescent="0.2">
      <c r="A57" s="175" t="s">
        <v>43</v>
      </c>
      <c r="B57" s="175"/>
      <c r="C57" s="175"/>
      <c r="D57" s="175">
        <f>'将来負担比率（分子）の構造'!I$51</f>
        <v>4</v>
      </c>
      <c r="E57" s="175"/>
      <c r="F57" s="175"/>
      <c r="G57" s="175">
        <f>'将来負担比率（分子）の構造'!J$51</f>
        <v>2</v>
      </c>
      <c r="H57" s="175"/>
      <c r="I57" s="175"/>
      <c r="J57" s="175">
        <f>'将来負担比率（分子）の構造'!K$51</f>
        <v>0</v>
      </c>
      <c r="K57" s="175"/>
      <c r="L57" s="175"/>
      <c r="M57" s="175">
        <f>'将来負担比率（分子）の構造'!L$51</f>
        <v>0</v>
      </c>
      <c r="N57" s="175"/>
      <c r="O57" s="175"/>
      <c r="P57" s="175" t="str">
        <f>'将来負担比率（分子）の構造'!M$51</f>
        <v>-</v>
      </c>
    </row>
    <row r="58" spans="1:16" x14ac:dyDescent="0.2">
      <c r="A58" s="175" t="s">
        <v>42</v>
      </c>
      <c r="B58" s="175"/>
      <c r="C58" s="175"/>
      <c r="D58" s="175">
        <f>'将来負担比率（分子）の構造'!I$50</f>
        <v>1250</v>
      </c>
      <c r="E58" s="175"/>
      <c r="F58" s="175"/>
      <c r="G58" s="175">
        <f>'将来負担比率（分子）の構造'!J$50</f>
        <v>1065</v>
      </c>
      <c r="H58" s="175"/>
      <c r="I58" s="175"/>
      <c r="J58" s="175">
        <f>'将来負担比率（分子）の構造'!K$50</f>
        <v>1438</v>
      </c>
      <c r="K58" s="175"/>
      <c r="L58" s="175"/>
      <c r="M58" s="175">
        <f>'将来負担比率（分子）の構造'!L$50</f>
        <v>3124</v>
      </c>
      <c r="N58" s="175"/>
      <c r="O58" s="175"/>
      <c r="P58" s="175">
        <f>'将来負担比率（分子）の構造'!M$50</f>
        <v>4284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4530</v>
      </c>
      <c r="C62" s="175"/>
      <c r="D62" s="175"/>
      <c r="E62" s="175">
        <f>'将来負担比率（分子）の構造'!J$45</f>
        <v>4574</v>
      </c>
      <c r="F62" s="175"/>
      <c r="G62" s="175"/>
      <c r="H62" s="175">
        <f>'将来負担比率（分子）の構造'!K$45</f>
        <v>4348</v>
      </c>
      <c r="I62" s="175"/>
      <c r="J62" s="175"/>
      <c r="K62" s="175">
        <f>'将来負担比率（分子）の構造'!L$45</f>
        <v>4247</v>
      </c>
      <c r="L62" s="175"/>
      <c r="M62" s="175"/>
      <c r="N62" s="175">
        <f>'将来負担比率（分子）の構造'!M$45</f>
        <v>4190</v>
      </c>
      <c r="O62" s="175"/>
      <c r="P62" s="175"/>
    </row>
    <row r="63" spans="1:16" x14ac:dyDescent="0.2">
      <c r="A63" s="175" t="s">
        <v>35</v>
      </c>
      <c r="B63" s="175">
        <f>'将来負担比率（分子）の構造'!I$44</f>
        <v>1096</v>
      </c>
      <c r="C63" s="175"/>
      <c r="D63" s="175"/>
      <c r="E63" s="175">
        <f>'将来負担比率（分子）の構造'!J$44</f>
        <v>863</v>
      </c>
      <c r="F63" s="175"/>
      <c r="G63" s="175"/>
      <c r="H63" s="175">
        <f>'将来負担比率（分子）の構造'!K$44</f>
        <v>627</v>
      </c>
      <c r="I63" s="175"/>
      <c r="J63" s="175"/>
      <c r="K63" s="175">
        <f>'将来負担比率（分子）の構造'!L$44</f>
        <v>391</v>
      </c>
      <c r="L63" s="175"/>
      <c r="M63" s="175"/>
      <c r="N63" s="175">
        <f>'将来負担比率（分子）の構造'!M$44</f>
        <v>165</v>
      </c>
      <c r="O63" s="175"/>
      <c r="P63" s="175"/>
    </row>
    <row r="64" spans="1:16" x14ac:dyDescent="0.2">
      <c r="A64" s="175" t="s">
        <v>34</v>
      </c>
      <c r="B64" s="175">
        <f>'将来負担比率（分子）の構造'!I$43</f>
        <v>14632</v>
      </c>
      <c r="C64" s="175"/>
      <c r="D64" s="175"/>
      <c r="E64" s="175">
        <f>'将来負担比率（分子）の構造'!J$43</f>
        <v>14538</v>
      </c>
      <c r="F64" s="175"/>
      <c r="G64" s="175"/>
      <c r="H64" s="175">
        <f>'将来負担比率（分子）の構造'!K$43</f>
        <v>14912</v>
      </c>
      <c r="I64" s="175"/>
      <c r="J64" s="175"/>
      <c r="K64" s="175">
        <f>'将来負担比率（分子）の構造'!L$43</f>
        <v>15538</v>
      </c>
      <c r="L64" s="175"/>
      <c r="M64" s="175"/>
      <c r="N64" s="175">
        <f>'将来負担比率（分子）の構造'!M$43</f>
        <v>14616</v>
      </c>
      <c r="O64" s="175"/>
      <c r="P64" s="175"/>
    </row>
    <row r="65" spans="1:16" x14ac:dyDescent="0.2">
      <c r="A65" s="175" t="s">
        <v>33</v>
      </c>
      <c r="B65" s="175">
        <f>'将来負担比率（分子）の構造'!I$42</f>
        <v>57</v>
      </c>
      <c r="C65" s="175"/>
      <c r="D65" s="175"/>
      <c r="E65" s="175">
        <f>'将来負担比率（分子）の構造'!J$42</f>
        <v>18</v>
      </c>
      <c r="F65" s="175"/>
      <c r="G65" s="175"/>
      <c r="H65" s="175">
        <f>'将来負担比率（分子）の構造'!K$42</f>
        <v>8</v>
      </c>
      <c r="I65" s="175"/>
      <c r="J65" s="175"/>
      <c r="K65" s="175">
        <f>'将来負担比率（分子）の構造'!L$42</f>
        <v>8</v>
      </c>
      <c r="L65" s="175"/>
      <c r="M65" s="175"/>
      <c r="N65" s="175">
        <f>'将来負担比率（分子）の構造'!M$42</f>
        <v>6</v>
      </c>
      <c r="O65" s="175"/>
      <c r="P65" s="175"/>
    </row>
    <row r="66" spans="1:16" x14ac:dyDescent="0.2">
      <c r="A66" s="175" t="s">
        <v>32</v>
      </c>
      <c r="B66" s="175">
        <f>'将来負担比率（分子）の構造'!I$41</f>
        <v>34813</v>
      </c>
      <c r="C66" s="175"/>
      <c r="D66" s="175"/>
      <c r="E66" s="175">
        <f>'将来負担比率（分子）の構造'!J$41</f>
        <v>35246</v>
      </c>
      <c r="F66" s="175"/>
      <c r="G66" s="175"/>
      <c r="H66" s="175">
        <f>'将来負担比率（分子）の構造'!K$41</f>
        <v>34808</v>
      </c>
      <c r="I66" s="175"/>
      <c r="J66" s="175"/>
      <c r="K66" s="175">
        <f>'将来負担比率（分子）の構造'!L$41</f>
        <v>34417</v>
      </c>
      <c r="L66" s="175"/>
      <c r="M66" s="175"/>
      <c r="N66" s="175">
        <f>'将来負担比率（分子）の構造'!M$41</f>
        <v>32724</v>
      </c>
      <c r="O66" s="175"/>
      <c r="P66" s="175"/>
    </row>
    <row r="67" spans="1:16" x14ac:dyDescent="0.2">
      <c r="A67" s="175" t="s">
        <v>78</v>
      </c>
      <c r="B67" s="175" t="e">
        <f>NA()</f>
        <v>#N/A</v>
      </c>
      <c r="C67" s="175">
        <f>IF(ISNUMBER('将来負担比率（分子）の構造'!I$53), IF('将来負担比率（分子）の構造'!I$53 &lt; 0, 0, '将来負担比率（分子）の構造'!I$53), NA())</f>
        <v>25958</v>
      </c>
      <c r="D67" s="175" t="e">
        <f>NA()</f>
        <v>#N/A</v>
      </c>
      <c r="E67" s="175" t="e">
        <f>NA()</f>
        <v>#N/A</v>
      </c>
      <c r="F67" s="175">
        <f>IF(ISNUMBER('将来負担比率（分子）の構造'!J$53), IF('将来負担比率（分子）の構造'!J$53 &lt; 0, 0, '将来負担比率（分子）の構造'!J$53), NA())</f>
        <v>26458</v>
      </c>
      <c r="G67" s="175" t="e">
        <f>NA()</f>
        <v>#N/A</v>
      </c>
      <c r="H67" s="175" t="e">
        <f>NA()</f>
        <v>#N/A</v>
      </c>
      <c r="I67" s="175">
        <f>IF(ISNUMBER('将来負担比率（分子）の構造'!K$53), IF('将来負担比率（分子）の構造'!K$53 &lt; 0, 0, '将来負担比率（分子）の構造'!K$53), NA())</f>
        <v>25587</v>
      </c>
      <c r="J67" s="175" t="e">
        <f>NA()</f>
        <v>#N/A</v>
      </c>
      <c r="K67" s="175" t="e">
        <f>NA()</f>
        <v>#N/A</v>
      </c>
      <c r="L67" s="175">
        <f>IF(ISNUMBER('将来負担比率（分子）の構造'!L$53), IF('将来負担比率（分子）の構造'!L$53 &lt; 0, 0, '将来負担比率（分子）の構造'!L$53), NA())</f>
        <v>24334</v>
      </c>
      <c r="M67" s="175" t="e">
        <f>NA()</f>
        <v>#N/A</v>
      </c>
      <c r="N67" s="175" t="e">
        <f>NA()</f>
        <v>#N/A</v>
      </c>
      <c r="O67" s="175">
        <f>IF(ISNUMBER('将来負担比率（分子）の構造'!M$53), IF('将来負担比率（分子）の構造'!M$53 &lt; 0, 0, '将来負担比率（分子）の構造'!M$53), NA())</f>
        <v>21207</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232</v>
      </c>
      <c r="C72" s="179">
        <f>基金残高に係る経年分析!G55</f>
        <v>1261</v>
      </c>
      <c r="D72" s="179">
        <f>基金残高に係る経年分析!H55</f>
        <v>1894</v>
      </c>
    </row>
    <row r="73" spans="1:16" x14ac:dyDescent="0.2">
      <c r="A73" s="178" t="s">
        <v>81</v>
      </c>
      <c r="B73" s="179">
        <f>基金残高に係る経年分析!F56</f>
        <v>1</v>
      </c>
      <c r="C73" s="179">
        <f>基金残高に係る経年分析!G56</f>
        <v>389</v>
      </c>
      <c r="D73" s="179">
        <f>基金残高に係る経年分析!H56</f>
        <v>389</v>
      </c>
    </row>
    <row r="74" spans="1:16" x14ac:dyDescent="0.2">
      <c r="A74" s="178" t="s">
        <v>82</v>
      </c>
      <c r="B74" s="179">
        <f>基金残高に係る経年分析!F57</f>
        <v>1524</v>
      </c>
      <c r="C74" s="179">
        <f>基金残高に係る経年分析!G57</f>
        <v>1738</v>
      </c>
      <c r="D74" s="179">
        <f>基金残高に係る経年分析!H57</f>
        <v>1985</v>
      </c>
    </row>
  </sheetData>
  <sheetProtection algorithmName="SHA-512" hashValue="1RfXKXeqfP4tYk+OiwF4DnJNGuGLK0N15VOrshgzDMgX0DMHQX1aGyeZasYSpFb2DoQfBASqlex1CC2kh4TaYQ==" saltValue="45dwzVtHqMm0BiKdtXI2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10100753</v>
      </c>
      <c r="S5" s="613"/>
      <c r="T5" s="613"/>
      <c r="U5" s="613"/>
      <c r="V5" s="613"/>
      <c r="W5" s="613"/>
      <c r="X5" s="613"/>
      <c r="Y5" s="614"/>
      <c r="Z5" s="615">
        <v>31.2</v>
      </c>
      <c r="AA5" s="615"/>
      <c r="AB5" s="615"/>
      <c r="AC5" s="615"/>
      <c r="AD5" s="616">
        <v>9245721</v>
      </c>
      <c r="AE5" s="616"/>
      <c r="AF5" s="616"/>
      <c r="AG5" s="616"/>
      <c r="AH5" s="616"/>
      <c r="AI5" s="616"/>
      <c r="AJ5" s="616"/>
      <c r="AK5" s="616"/>
      <c r="AL5" s="617">
        <v>53.6</v>
      </c>
      <c r="AM5" s="618"/>
      <c r="AN5" s="618"/>
      <c r="AO5" s="619"/>
      <c r="AP5" s="609" t="s">
        <v>230</v>
      </c>
      <c r="AQ5" s="610"/>
      <c r="AR5" s="610"/>
      <c r="AS5" s="610"/>
      <c r="AT5" s="610"/>
      <c r="AU5" s="610"/>
      <c r="AV5" s="610"/>
      <c r="AW5" s="610"/>
      <c r="AX5" s="610"/>
      <c r="AY5" s="610"/>
      <c r="AZ5" s="610"/>
      <c r="BA5" s="610"/>
      <c r="BB5" s="610"/>
      <c r="BC5" s="610"/>
      <c r="BD5" s="610"/>
      <c r="BE5" s="610"/>
      <c r="BF5" s="611"/>
      <c r="BG5" s="623">
        <v>10100753</v>
      </c>
      <c r="BH5" s="624"/>
      <c r="BI5" s="624"/>
      <c r="BJ5" s="624"/>
      <c r="BK5" s="624"/>
      <c r="BL5" s="624"/>
      <c r="BM5" s="624"/>
      <c r="BN5" s="625"/>
      <c r="BO5" s="626">
        <v>100</v>
      </c>
      <c r="BP5" s="626"/>
      <c r="BQ5" s="626"/>
      <c r="BR5" s="626"/>
      <c r="BS5" s="627">
        <v>1005887</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277888</v>
      </c>
      <c r="S6" s="624"/>
      <c r="T6" s="624"/>
      <c r="U6" s="624"/>
      <c r="V6" s="624"/>
      <c r="W6" s="624"/>
      <c r="X6" s="624"/>
      <c r="Y6" s="625"/>
      <c r="Z6" s="626">
        <v>0.9</v>
      </c>
      <c r="AA6" s="626"/>
      <c r="AB6" s="626"/>
      <c r="AC6" s="626"/>
      <c r="AD6" s="627">
        <v>277888</v>
      </c>
      <c r="AE6" s="627"/>
      <c r="AF6" s="627"/>
      <c r="AG6" s="627"/>
      <c r="AH6" s="627"/>
      <c r="AI6" s="627"/>
      <c r="AJ6" s="627"/>
      <c r="AK6" s="627"/>
      <c r="AL6" s="628">
        <v>1.6</v>
      </c>
      <c r="AM6" s="629"/>
      <c r="AN6" s="629"/>
      <c r="AO6" s="630"/>
      <c r="AP6" s="620" t="s">
        <v>235</v>
      </c>
      <c r="AQ6" s="621"/>
      <c r="AR6" s="621"/>
      <c r="AS6" s="621"/>
      <c r="AT6" s="621"/>
      <c r="AU6" s="621"/>
      <c r="AV6" s="621"/>
      <c r="AW6" s="621"/>
      <c r="AX6" s="621"/>
      <c r="AY6" s="621"/>
      <c r="AZ6" s="621"/>
      <c r="BA6" s="621"/>
      <c r="BB6" s="621"/>
      <c r="BC6" s="621"/>
      <c r="BD6" s="621"/>
      <c r="BE6" s="621"/>
      <c r="BF6" s="622"/>
      <c r="BG6" s="623">
        <v>10100753</v>
      </c>
      <c r="BH6" s="624"/>
      <c r="BI6" s="624"/>
      <c r="BJ6" s="624"/>
      <c r="BK6" s="624"/>
      <c r="BL6" s="624"/>
      <c r="BM6" s="624"/>
      <c r="BN6" s="625"/>
      <c r="BO6" s="626">
        <v>100</v>
      </c>
      <c r="BP6" s="626"/>
      <c r="BQ6" s="626"/>
      <c r="BR6" s="626"/>
      <c r="BS6" s="627">
        <v>1005887</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209237</v>
      </c>
      <c r="CS6" s="624"/>
      <c r="CT6" s="624"/>
      <c r="CU6" s="624"/>
      <c r="CV6" s="624"/>
      <c r="CW6" s="624"/>
      <c r="CX6" s="624"/>
      <c r="CY6" s="625"/>
      <c r="CZ6" s="617">
        <v>0.7</v>
      </c>
      <c r="DA6" s="618"/>
      <c r="DB6" s="618"/>
      <c r="DC6" s="634"/>
      <c r="DD6" s="632" t="s">
        <v>139</v>
      </c>
      <c r="DE6" s="624"/>
      <c r="DF6" s="624"/>
      <c r="DG6" s="624"/>
      <c r="DH6" s="624"/>
      <c r="DI6" s="624"/>
      <c r="DJ6" s="624"/>
      <c r="DK6" s="624"/>
      <c r="DL6" s="624"/>
      <c r="DM6" s="624"/>
      <c r="DN6" s="624"/>
      <c r="DO6" s="624"/>
      <c r="DP6" s="625"/>
      <c r="DQ6" s="632">
        <v>208811</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4331</v>
      </c>
      <c r="S7" s="624"/>
      <c r="T7" s="624"/>
      <c r="U7" s="624"/>
      <c r="V7" s="624"/>
      <c r="W7" s="624"/>
      <c r="X7" s="624"/>
      <c r="Y7" s="625"/>
      <c r="Z7" s="626">
        <v>0</v>
      </c>
      <c r="AA7" s="626"/>
      <c r="AB7" s="626"/>
      <c r="AC7" s="626"/>
      <c r="AD7" s="627">
        <v>4331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4469698</v>
      </c>
      <c r="BH7" s="624"/>
      <c r="BI7" s="624"/>
      <c r="BJ7" s="624"/>
      <c r="BK7" s="624"/>
      <c r="BL7" s="624"/>
      <c r="BM7" s="624"/>
      <c r="BN7" s="625"/>
      <c r="BO7" s="626">
        <v>44.3</v>
      </c>
      <c r="BP7" s="626"/>
      <c r="BQ7" s="626"/>
      <c r="BR7" s="626"/>
      <c r="BS7" s="627">
        <v>150855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3914286</v>
      </c>
      <c r="CS7" s="624"/>
      <c r="CT7" s="624"/>
      <c r="CU7" s="624"/>
      <c r="CV7" s="624"/>
      <c r="CW7" s="624"/>
      <c r="CX7" s="624"/>
      <c r="CY7" s="625"/>
      <c r="CZ7" s="626">
        <v>12.3</v>
      </c>
      <c r="DA7" s="626"/>
      <c r="DB7" s="626"/>
      <c r="DC7" s="626"/>
      <c r="DD7" s="632">
        <v>120151</v>
      </c>
      <c r="DE7" s="624"/>
      <c r="DF7" s="624"/>
      <c r="DG7" s="624"/>
      <c r="DH7" s="624"/>
      <c r="DI7" s="624"/>
      <c r="DJ7" s="624"/>
      <c r="DK7" s="624"/>
      <c r="DL7" s="624"/>
      <c r="DM7" s="624"/>
      <c r="DN7" s="624"/>
      <c r="DO7" s="624"/>
      <c r="DP7" s="625"/>
      <c r="DQ7" s="632">
        <v>2796394</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65849</v>
      </c>
      <c r="S8" s="624"/>
      <c r="T8" s="624"/>
      <c r="U8" s="624"/>
      <c r="V8" s="624"/>
      <c r="W8" s="624"/>
      <c r="X8" s="624"/>
      <c r="Y8" s="625"/>
      <c r="Z8" s="626">
        <v>0.2</v>
      </c>
      <c r="AA8" s="626"/>
      <c r="AB8" s="626"/>
      <c r="AC8" s="626"/>
      <c r="AD8" s="627">
        <v>65849</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139599</v>
      </c>
      <c r="BH8" s="624"/>
      <c r="BI8" s="624"/>
      <c r="BJ8" s="624"/>
      <c r="BK8" s="624"/>
      <c r="BL8" s="624"/>
      <c r="BM8" s="624"/>
      <c r="BN8" s="625"/>
      <c r="BO8" s="626">
        <v>1.4</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12918666</v>
      </c>
      <c r="CS8" s="624"/>
      <c r="CT8" s="624"/>
      <c r="CU8" s="624"/>
      <c r="CV8" s="624"/>
      <c r="CW8" s="624"/>
      <c r="CX8" s="624"/>
      <c r="CY8" s="625"/>
      <c r="CZ8" s="626">
        <v>40.6</v>
      </c>
      <c r="DA8" s="626"/>
      <c r="DB8" s="626"/>
      <c r="DC8" s="626"/>
      <c r="DD8" s="632">
        <v>68592</v>
      </c>
      <c r="DE8" s="624"/>
      <c r="DF8" s="624"/>
      <c r="DG8" s="624"/>
      <c r="DH8" s="624"/>
      <c r="DI8" s="624"/>
      <c r="DJ8" s="624"/>
      <c r="DK8" s="624"/>
      <c r="DL8" s="624"/>
      <c r="DM8" s="624"/>
      <c r="DN8" s="624"/>
      <c r="DO8" s="624"/>
      <c r="DP8" s="625"/>
      <c r="DQ8" s="632">
        <v>6165229</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47449</v>
      </c>
      <c r="S9" s="624"/>
      <c r="T9" s="624"/>
      <c r="U9" s="624"/>
      <c r="V9" s="624"/>
      <c r="W9" s="624"/>
      <c r="X9" s="624"/>
      <c r="Y9" s="625"/>
      <c r="Z9" s="626">
        <v>0.1</v>
      </c>
      <c r="AA9" s="626"/>
      <c r="AB9" s="626"/>
      <c r="AC9" s="626"/>
      <c r="AD9" s="627">
        <v>47449</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3599425</v>
      </c>
      <c r="BH9" s="624"/>
      <c r="BI9" s="624"/>
      <c r="BJ9" s="624"/>
      <c r="BK9" s="624"/>
      <c r="BL9" s="624"/>
      <c r="BM9" s="624"/>
      <c r="BN9" s="625"/>
      <c r="BO9" s="626">
        <v>35.6</v>
      </c>
      <c r="BP9" s="626"/>
      <c r="BQ9" s="626"/>
      <c r="BR9" s="626"/>
      <c r="BS9" s="627" t="s">
        <v>139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5323341</v>
      </c>
      <c r="CS9" s="624"/>
      <c r="CT9" s="624"/>
      <c r="CU9" s="624"/>
      <c r="CV9" s="624"/>
      <c r="CW9" s="624"/>
      <c r="CX9" s="624"/>
      <c r="CY9" s="625"/>
      <c r="CZ9" s="626">
        <v>16.7</v>
      </c>
      <c r="DA9" s="626"/>
      <c r="DB9" s="626"/>
      <c r="DC9" s="626"/>
      <c r="DD9" s="632">
        <v>21615</v>
      </c>
      <c r="DE9" s="624"/>
      <c r="DF9" s="624"/>
      <c r="DG9" s="624"/>
      <c r="DH9" s="624"/>
      <c r="DI9" s="624"/>
      <c r="DJ9" s="624"/>
      <c r="DK9" s="624"/>
      <c r="DL9" s="624"/>
      <c r="DM9" s="624"/>
      <c r="DN9" s="624"/>
      <c r="DO9" s="624"/>
      <c r="DP9" s="625"/>
      <c r="DQ9" s="632">
        <v>4457870</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138</v>
      </c>
      <c r="AA10" s="626"/>
      <c r="AB10" s="626"/>
      <c r="AC10" s="626"/>
      <c r="AD10" s="627" t="s">
        <v>138</v>
      </c>
      <c r="AE10" s="627"/>
      <c r="AF10" s="627"/>
      <c r="AG10" s="627"/>
      <c r="AH10" s="627"/>
      <c r="AI10" s="627"/>
      <c r="AJ10" s="627"/>
      <c r="AK10" s="627"/>
      <c r="AL10" s="628" t="s">
        <v>138</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206168</v>
      </c>
      <c r="BH10" s="624"/>
      <c r="BI10" s="624"/>
      <c r="BJ10" s="624"/>
      <c r="BK10" s="624"/>
      <c r="BL10" s="624"/>
      <c r="BM10" s="624"/>
      <c r="BN10" s="625"/>
      <c r="BO10" s="626">
        <v>2</v>
      </c>
      <c r="BP10" s="626"/>
      <c r="BQ10" s="626"/>
      <c r="BR10" s="626"/>
      <c r="BS10" s="627" t="s">
        <v>139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617</v>
      </c>
      <c r="CS10" s="624"/>
      <c r="CT10" s="624"/>
      <c r="CU10" s="624"/>
      <c r="CV10" s="624"/>
      <c r="CW10" s="624"/>
      <c r="CX10" s="624"/>
      <c r="CY10" s="625"/>
      <c r="CZ10" s="626">
        <v>0</v>
      </c>
      <c r="DA10" s="626"/>
      <c r="DB10" s="626"/>
      <c r="DC10" s="626"/>
      <c r="DD10" s="632" t="s">
        <v>139</v>
      </c>
      <c r="DE10" s="624"/>
      <c r="DF10" s="624"/>
      <c r="DG10" s="624"/>
      <c r="DH10" s="624"/>
      <c r="DI10" s="624"/>
      <c r="DJ10" s="624"/>
      <c r="DK10" s="624"/>
      <c r="DL10" s="624"/>
      <c r="DM10" s="624"/>
      <c r="DN10" s="624"/>
      <c r="DO10" s="624"/>
      <c r="DP10" s="625"/>
      <c r="DQ10" s="632">
        <v>617</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1841149</v>
      </c>
      <c r="S11" s="624"/>
      <c r="T11" s="624"/>
      <c r="U11" s="624"/>
      <c r="V11" s="624"/>
      <c r="W11" s="624"/>
      <c r="X11" s="624"/>
      <c r="Y11" s="625"/>
      <c r="Z11" s="628">
        <v>5.7</v>
      </c>
      <c r="AA11" s="629"/>
      <c r="AB11" s="629"/>
      <c r="AC11" s="635"/>
      <c r="AD11" s="632">
        <v>1841149</v>
      </c>
      <c r="AE11" s="624"/>
      <c r="AF11" s="624"/>
      <c r="AG11" s="624"/>
      <c r="AH11" s="624"/>
      <c r="AI11" s="624"/>
      <c r="AJ11" s="624"/>
      <c r="AK11" s="625"/>
      <c r="AL11" s="628">
        <v>10.7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524506</v>
      </c>
      <c r="BH11" s="624"/>
      <c r="BI11" s="624"/>
      <c r="BJ11" s="624"/>
      <c r="BK11" s="624"/>
      <c r="BL11" s="624"/>
      <c r="BM11" s="624"/>
      <c r="BN11" s="625"/>
      <c r="BO11" s="626">
        <v>5.2</v>
      </c>
      <c r="BP11" s="626"/>
      <c r="BQ11" s="626"/>
      <c r="BR11" s="626"/>
      <c r="BS11" s="627">
        <v>150855</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617340</v>
      </c>
      <c r="CS11" s="624"/>
      <c r="CT11" s="624"/>
      <c r="CU11" s="624"/>
      <c r="CV11" s="624"/>
      <c r="CW11" s="624"/>
      <c r="CX11" s="624"/>
      <c r="CY11" s="625"/>
      <c r="CZ11" s="626">
        <v>1.9</v>
      </c>
      <c r="DA11" s="626"/>
      <c r="DB11" s="626"/>
      <c r="DC11" s="626"/>
      <c r="DD11" s="632">
        <v>257723</v>
      </c>
      <c r="DE11" s="624"/>
      <c r="DF11" s="624"/>
      <c r="DG11" s="624"/>
      <c r="DH11" s="624"/>
      <c r="DI11" s="624"/>
      <c r="DJ11" s="624"/>
      <c r="DK11" s="624"/>
      <c r="DL11" s="624"/>
      <c r="DM11" s="624"/>
      <c r="DN11" s="624"/>
      <c r="DO11" s="624"/>
      <c r="DP11" s="625"/>
      <c r="DQ11" s="632">
        <v>241217</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50878</v>
      </c>
      <c r="S12" s="624"/>
      <c r="T12" s="624"/>
      <c r="U12" s="624"/>
      <c r="V12" s="624"/>
      <c r="W12" s="624"/>
      <c r="X12" s="624"/>
      <c r="Y12" s="625"/>
      <c r="Z12" s="626">
        <v>0.2</v>
      </c>
      <c r="AA12" s="626"/>
      <c r="AB12" s="626"/>
      <c r="AC12" s="626"/>
      <c r="AD12" s="627">
        <v>50878</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4886543</v>
      </c>
      <c r="BH12" s="624"/>
      <c r="BI12" s="624"/>
      <c r="BJ12" s="624"/>
      <c r="BK12" s="624"/>
      <c r="BL12" s="624"/>
      <c r="BM12" s="624"/>
      <c r="BN12" s="625"/>
      <c r="BO12" s="626">
        <v>48.4</v>
      </c>
      <c r="BP12" s="626"/>
      <c r="BQ12" s="626"/>
      <c r="BR12" s="626"/>
      <c r="BS12" s="627">
        <v>855032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450996</v>
      </c>
      <c r="CS12" s="624"/>
      <c r="CT12" s="624"/>
      <c r="CU12" s="624"/>
      <c r="CV12" s="624"/>
      <c r="CW12" s="624"/>
      <c r="CX12" s="624"/>
      <c r="CY12" s="625"/>
      <c r="CZ12" s="626">
        <v>1.4</v>
      </c>
      <c r="DA12" s="626"/>
      <c r="DB12" s="626"/>
      <c r="DC12" s="626"/>
      <c r="DD12" s="632" t="s">
        <v>242</v>
      </c>
      <c r="DE12" s="624"/>
      <c r="DF12" s="624"/>
      <c r="DG12" s="624"/>
      <c r="DH12" s="624"/>
      <c r="DI12" s="624"/>
      <c r="DJ12" s="624"/>
      <c r="DK12" s="624"/>
      <c r="DL12" s="624"/>
      <c r="DM12" s="624"/>
      <c r="DN12" s="624"/>
      <c r="DO12" s="624"/>
      <c r="DP12" s="625"/>
      <c r="DQ12" s="632">
        <v>411909</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242</v>
      </c>
      <c r="AA13" s="626"/>
      <c r="AB13" s="626"/>
      <c r="AC13" s="626"/>
      <c r="AD13" s="627" t="s">
        <v>139</v>
      </c>
      <c r="AE13" s="627"/>
      <c r="AF13" s="627"/>
      <c r="AG13" s="627"/>
      <c r="AH13" s="627"/>
      <c r="AI13" s="627"/>
      <c r="AJ13" s="627"/>
      <c r="AK13" s="627"/>
      <c r="AL13" s="628" t="s">
        <v>139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4885049</v>
      </c>
      <c r="BH13" s="624"/>
      <c r="BI13" s="624"/>
      <c r="BJ13" s="624"/>
      <c r="BK13" s="624"/>
      <c r="BL13" s="624"/>
      <c r="BM13" s="624"/>
      <c r="BN13" s="625"/>
      <c r="BO13" s="626">
        <v>48.4</v>
      </c>
      <c r="BP13" s="626"/>
      <c r="BQ13" s="626"/>
      <c r="BR13" s="626"/>
      <c r="BS13" s="627">
        <v>855032</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2038543</v>
      </c>
      <c r="CS13" s="624"/>
      <c r="CT13" s="624"/>
      <c r="CU13" s="624"/>
      <c r="CV13" s="624"/>
      <c r="CW13" s="624"/>
      <c r="CX13" s="624"/>
      <c r="CY13" s="625"/>
      <c r="CZ13" s="626">
        <v>6.4</v>
      </c>
      <c r="DA13" s="626"/>
      <c r="DB13" s="626"/>
      <c r="DC13" s="626"/>
      <c r="DD13" s="632">
        <v>635093</v>
      </c>
      <c r="DE13" s="624"/>
      <c r="DF13" s="624"/>
      <c r="DG13" s="624"/>
      <c r="DH13" s="624"/>
      <c r="DI13" s="624"/>
      <c r="DJ13" s="624"/>
      <c r="DK13" s="624"/>
      <c r="DL13" s="624"/>
      <c r="DM13" s="624"/>
      <c r="DN13" s="624"/>
      <c r="DO13" s="624"/>
      <c r="DP13" s="625"/>
      <c r="DQ13" s="632">
        <v>1363094</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504</v>
      </c>
      <c r="S14" s="624"/>
      <c r="T14" s="624"/>
      <c r="U14" s="624"/>
      <c r="V14" s="624"/>
      <c r="W14" s="624"/>
      <c r="X14" s="624"/>
      <c r="Y14" s="625"/>
      <c r="Z14" s="626">
        <v>0</v>
      </c>
      <c r="AA14" s="626"/>
      <c r="AB14" s="626"/>
      <c r="AC14" s="626"/>
      <c r="AD14" s="627">
        <v>504</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266070</v>
      </c>
      <c r="BH14" s="624"/>
      <c r="BI14" s="624"/>
      <c r="BJ14" s="624"/>
      <c r="BK14" s="624"/>
      <c r="BL14" s="624"/>
      <c r="BM14" s="624"/>
      <c r="BN14" s="625"/>
      <c r="BO14" s="626">
        <v>2.6</v>
      </c>
      <c r="BP14" s="626"/>
      <c r="BQ14" s="626"/>
      <c r="BR14" s="626"/>
      <c r="BS14" s="627" t="s">
        <v>242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1167403</v>
      </c>
      <c r="CS14" s="624"/>
      <c r="CT14" s="624"/>
      <c r="CU14" s="624"/>
      <c r="CV14" s="624"/>
      <c r="CW14" s="624"/>
      <c r="CX14" s="624"/>
      <c r="CY14" s="625"/>
      <c r="CZ14" s="626">
        <v>3.7</v>
      </c>
      <c r="DA14" s="626"/>
      <c r="DB14" s="626"/>
      <c r="DC14" s="626"/>
      <c r="DD14" s="632">
        <v>77595</v>
      </c>
      <c r="DE14" s="624"/>
      <c r="DF14" s="624"/>
      <c r="DG14" s="624"/>
      <c r="DH14" s="624"/>
      <c r="DI14" s="624"/>
      <c r="DJ14" s="624"/>
      <c r="DK14" s="624"/>
      <c r="DL14" s="624"/>
      <c r="DM14" s="624"/>
      <c r="DN14" s="624"/>
      <c r="DO14" s="624"/>
      <c r="DP14" s="625"/>
      <c r="DQ14" s="632">
        <v>1078046</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242</v>
      </c>
      <c r="AA15" s="626"/>
      <c r="AB15" s="626"/>
      <c r="AC15" s="626"/>
      <c r="AD15" s="627" t="s">
        <v>139</v>
      </c>
      <c r="AE15" s="627"/>
      <c r="AF15" s="627"/>
      <c r="AG15" s="627"/>
      <c r="AH15" s="627"/>
      <c r="AI15" s="627"/>
      <c r="AJ15" s="627"/>
      <c r="AK15" s="627"/>
      <c r="AL15" s="628" t="s">
        <v>139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478442</v>
      </c>
      <c r="BH15" s="624"/>
      <c r="BI15" s="624"/>
      <c r="BJ15" s="624"/>
      <c r="BK15" s="624"/>
      <c r="BL15" s="624"/>
      <c r="BM15" s="624"/>
      <c r="BN15" s="625"/>
      <c r="BO15" s="626">
        <v>4.7</v>
      </c>
      <c r="BP15" s="626"/>
      <c r="BQ15" s="626"/>
      <c r="BR15" s="626"/>
      <c r="BS15" s="627" t="s">
        <v>139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2035439</v>
      </c>
      <c r="CS15" s="624"/>
      <c r="CT15" s="624"/>
      <c r="CU15" s="624"/>
      <c r="CV15" s="624"/>
      <c r="CW15" s="624"/>
      <c r="CX15" s="624"/>
      <c r="CY15" s="625"/>
      <c r="CZ15" s="626">
        <v>6.4</v>
      </c>
      <c r="DA15" s="626"/>
      <c r="DB15" s="626"/>
      <c r="DC15" s="626"/>
      <c r="DD15" s="632">
        <v>298370</v>
      </c>
      <c r="DE15" s="624"/>
      <c r="DF15" s="624"/>
      <c r="DG15" s="624"/>
      <c r="DH15" s="624"/>
      <c r="DI15" s="624"/>
      <c r="DJ15" s="624"/>
      <c r="DK15" s="624"/>
      <c r="DL15" s="624"/>
      <c r="DM15" s="624"/>
      <c r="DN15" s="624"/>
      <c r="DO15" s="624"/>
      <c r="DP15" s="625"/>
      <c r="DQ15" s="632">
        <v>1682696</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37957</v>
      </c>
      <c r="S16" s="624"/>
      <c r="T16" s="624"/>
      <c r="U16" s="624"/>
      <c r="V16" s="624"/>
      <c r="W16" s="624"/>
      <c r="X16" s="624"/>
      <c r="Y16" s="625"/>
      <c r="Z16" s="626">
        <v>0.1</v>
      </c>
      <c r="AA16" s="626"/>
      <c r="AB16" s="626"/>
      <c r="AC16" s="626"/>
      <c r="AD16" s="627">
        <v>37957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242</v>
      </c>
      <c r="BP16" s="626"/>
      <c r="BQ16" s="626"/>
      <c r="BR16" s="626"/>
      <c r="BS16" s="627" t="s">
        <v>139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1289</v>
      </c>
      <c r="CS16" s="624"/>
      <c r="CT16" s="624"/>
      <c r="CU16" s="624"/>
      <c r="CV16" s="624"/>
      <c r="CW16" s="624"/>
      <c r="CX16" s="624"/>
      <c r="CY16" s="625"/>
      <c r="CZ16" s="626">
        <v>0</v>
      </c>
      <c r="DA16" s="626"/>
      <c r="DB16" s="626"/>
      <c r="DC16" s="626"/>
      <c r="DD16" s="632" t="s">
        <v>139</v>
      </c>
      <c r="DE16" s="624"/>
      <c r="DF16" s="624"/>
      <c r="DG16" s="624"/>
      <c r="DH16" s="624"/>
      <c r="DI16" s="624"/>
      <c r="DJ16" s="624"/>
      <c r="DK16" s="624"/>
      <c r="DL16" s="624"/>
      <c r="DM16" s="624"/>
      <c r="DN16" s="624"/>
      <c r="DO16" s="624"/>
      <c r="DP16" s="625"/>
      <c r="DQ16" s="632">
        <v>1189</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152415</v>
      </c>
      <c r="S17" s="624"/>
      <c r="T17" s="624"/>
      <c r="U17" s="624"/>
      <c r="V17" s="624"/>
      <c r="W17" s="624"/>
      <c r="X17" s="624"/>
      <c r="Y17" s="625"/>
      <c r="Z17" s="626">
        <v>0.5</v>
      </c>
      <c r="AA17" s="626"/>
      <c r="AB17" s="626"/>
      <c r="AC17" s="626"/>
      <c r="AD17" s="627">
        <v>152415</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242</v>
      </c>
      <c r="BP17" s="626"/>
      <c r="BQ17" s="626"/>
      <c r="BR17" s="626"/>
      <c r="BS17" s="627" t="s">
        <v>139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3171173</v>
      </c>
      <c r="CS17" s="624"/>
      <c r="CT17" s="624"/>
      <c r="CU17" s="624"/>
      <c r="CV17" s="624"/>
      <c r="CW17" s="624"/>
      <c r="CX17" s="624"/>
      <c r="CY17" s="625"/>
      <c r="CZ17" s="626">
        <v>10</v>
      </c>
      <c r="DA17" s="626"/>
      <c r="DB17" s="626"/>
      <c r="DC17" s="626"/>
      <c r="DD17" s="632" t="s">
        <v>242</v>
      </c>
      <c r="DE17" s="624"/>
      <c r="DF17" s="624"/>
      <c r="DG17" s="624"/>
      <c r="DH17" s="624"/>
      <c r="DI17" s="624"/>
      <c r="DJ17" s="624"/>
      <c r="DK17" s="624"/>
      <c r="DL17" s="624"/>
      <c r="DM17" s="624"/>
      <c r="DN17" s="624"/>
      <c r="DO17" s="624"/>
      <c r="DP17" s="625"/>
      <c r="DQ17" s="632">
        <v>3165171</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89058</v>
      </c>
      <c r="S18" s="624"/>
      <c r="T18" s="624"/>
      <c r="U18" s="624"/>
      <c r="V18" s="624"/>
      <c r="W18" s="624"/>
      <c r="X18" s="624"/>
      <c r="Y18" s="625"/>
      <c r="Z18" s="626">
        <v>0.3</v>
      </c>
      <c r="AA18" s="626"/>
      <c r="AB18" s="626"/>
      <c r="AC18" s="626"/>
      <c r="AD18" s="627">
        <v>89058</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139</v>
      </c>
      <c r="DA18" s="626"/>
      <c r="DB18" s="626"/>
      <c r="DC18" s="626"/>
      <c r="DD18" s="632" t="s">
        <v>242</v>
      </c>
      <c r="DE18" s="624"/>
      <c r="DF18" s="624"/>
      <c r="DG18" s="624"/>
      <c r="DH18" s="624"/>
      <c r="DI18" s="624"/>
      <c r="DJ18" s="624"/>
      <c r="DK18" s="624"/>
      <c r="DL18" s="624"/>
      <c r="DM18" s="624"/>
      <c r="DN18" s="624"/>
      <c r="DO18" s="624"/>
      <c r="DP18" s="625"/>
      <c r="DQ18" s="632" t="s">
        <v>138</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80530</v>
      </c>
      <c r="S19" s="624"/>
      <c r="T19" s="624"/>
      <c r="U19" s="624"/>
      <c r="V19" s="624"/>
      <c r="W19" s="624"/>
      <c r="X19" s="624"/>
      <c r="Y19" s="625"/>
      <c r="Z19" s="626">
        <v>0.2</v>
      </c>
      <c r="AA19" s="626"/>
      <c r="AB19" s="626"/>
      <c r="AC19" s="626"/>
      <c r="AD19" s="627">
        <v>80530</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138</v>
      </c>
      <c r="BH19" s="624"/>
      <c r="BI19" s="624"/>
      <c r="BJ19" s="624"/>
      <c r="BK19" s="624"/>
      <c r="BL19" s="624"/>
      <c r="BM19" s="624"/>
      <c r="BN19" s="625"/>
      <c r="BO19" s="626" t="s">
        <v>138</v>
      </c>
      <c r="BP19" s="626"/>
      <c r="BQ19" s="626"/>
      <c r="BR19" s="626"/>
      <c r="BS19" s="627" t="s">
        <v>139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138</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8528</v>
      </c>
      <c r="S20" s="624"/>
      <c r="T20" s="624"/>
      <c r="U20" s="624"/>
      <c r="V20" s="624"/>
      <c r="W20" s="624"/>
      <c r="X20" s="624"/>
      <c r="Y20" s="625"/>
      <c r="Z20" s="626">
        <v>0</v>
      </c>
      <c r="AA20" s="626"/>
      <c r="AB20" s="626"/>
      <c r="AC20" s="626"/>
      <c r="AD20" s="627">
        <v>8528</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242</v>
      </c>
      <c r="BH20" s="624"/>
      <c r="BI20" s="624"/>
      <c r="BJ20" s="624"/>
      <c r="BK20" s="624"/>
      <c r="BL20" s="624"/>
      <c r="BM20" s="624"/>
      <c r="BN20" s="625"/>
      <c r="BO20" s="626" t="s">
        <v>139</v>
      </c>
      <c r="BP20" s="626"/>
      <c r="BQ20" s="626"/>
      <c r="BR20" s="626"/>
      <c r="BS20" s="627" t="s">
        <v>139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31848330</v>
      </c>
      <c r="CS20" s="624"/>
      <c r="CT20" s="624"/>
      <c r="CU20" s="624"/>
      <c r="CV20" s="624"/>
      <c r="CW20" s="624"/>
      <c r="CX20" s="624"/>
      <c r="CY20" s="625"/>
      <c r="CZ20" s="626">
        <v>100</v>
      </c>
      <c r="DA20" s="626"/>
      <c r="DB20" s="626"/>
      <c r="DC20" s="626"/>
      <c r="DD20" s="632">
        <v>1479139</v>
      </c>
      <c r="DE20" s="624"/>
      <c r="DF20" s="624"/>
      <c r="DG20" s="624"/>
      <c r="DH20" s="624"/>
      <c r="DI20" s="624"/>
      <c r="DJ20" s="624"/>
      <c r="DK20" s="624"/>
      <c r="DL20" s="624"/>
      <c r="DM20" s="624"/>
      <c r="DN20" s="624"/>
      <c r="DO20" s="624"/>
      <c r="DP20" s="625"/>
      <c r="DQ20" s="632">
        <v>21572243</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6241319</v>
      </c>
      <c r="S21" s="624"/>
      <c r="T21" s="624"/>
      <c r="U21" s="624"/>
      <c r="V21" s="624"/>
      <c r="W21" s="624"/>
      <c r="X21" s="624"/>
      <c r="Y21" s="625"/>
      <c r="Z21" s="626">
        <v>19.3</v>
      </c>
      <c r="AA21" s="626"/>
      <c r="AB21" s="626"/>
      <c r="AC21" s="626"/>
      <c r="AD21" s="627">
        <v>5244632</v>
      </c>
      <c r="AE21" s="627"/>
      <c r="AF21" s="627"/>
      <c r="AG21" s="627"/>
      <c r="AH21" s="627"/>
      <c r="AI21" s="627"/>
      <c r="AJ21" s="627"/>
      <c r="AK21" s="627"/>
      <c r="AL21" s="628">
        <v>30.4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242</v>
      </c>
      <c r="BH21" s="624"/>
      <c r="BI21" s="624"/>
      <c r="BJ21" s="624"/>
      <c r="BK21" s="624"/>
      <c r="BL21" s="624"/>
      <c r="BM21" s="624"/>
      <c r="BN21" s="625"/>
      <c r="BO21" s="626" t="s">
        <v>242</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5244632</v>
      </c>
      <c r="S22" s="624"/>
      <c r="T22" s="624"/>
      <c r="U22" s="624"/>
      <c r="V22" s="624"/>
      <c r="W22" s="624"/>
      <c r="X22" s="624"/>
      <c r="Y22" s="625"/>
      <c r="Z22" s="626">
        <v>16.2</v>
      </c>
      <c r="AA22" s="626"/>
      <c r="AB22" s="626"/>
      <c r="AC22" s="626"/>
      <c r="AD22" s="627">
        <v>5244632</v>
      </c>
      <c r="AE22" s="627"/>
      <c r="AF22" s="627"/>
      <c r="AG22" s="627"/>
      <c r="AH22" s="627"/>
      <c r="AI22" s="627"/>
      <c r="AJ22" s="627"/>
      <c r="AK22" s="627"/>
      <c r="AL22" s="628">
        <v>30.4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138</v>
      </c>
      <c r="BP22" s="626"/>
      <c r="BQ22" s="626"/>
      <c r="BR22" s="626"/>
      <c r="BS22" s="627" t="s">
        <v>242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996687</v>
      </c>
      <c r="S23" s="624"/>
      <c r="T23" s="624"/>
      <c r="U23" s="624"/>
      <c r="V23" s="624"/>
      <c r="W23" s="624"/>
      <c r="X23" s="624"/>
      <c r="Y23" s="625"/>
      <c r="Z23" s="626">
        <v>3.1</v>
      </c>
      <c r="AA23" s="626"/>
      <c r="AB23" s="626"/>
      <c r="AC23" s="626"/>
      <c r="AD23" s="627" t="s">
        <v>139</v>
      </c>
      <c r="AE23" s="627"/>
      <c r="AF23" s="627"/>
      <c r="AG23" s="627"/>
      <c r="AH23" s="627"/>
      <c r="AI23" s="627"/>
      <c r="AJ23" s="627"/>
      <c r="AK23" s="627"/>
      <c r="AL23" s="628" t="s">
        <v>139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138</v>
      </c>
      <c r="BP23" s="626"/>
      <c r="BQ23" s="626"/>
      <c r="BR23" s="626"/>
      <c r="BS23" s="627" t="s">
        <v>139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138</v>
      </c>
      <c r="AE24" s="627"/>
      <c r="AF24" s="627"/>
      <c r="AG24" s="627"/>
      <c r="AH24" s="627"/>
      <c r="AI24" s="627"/>
      <c r="AJ24" s="627"/>
      <c r="AK24" s="627"/>
      <c r="AL24" s="628" t="s">
        <v>139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139</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16556173</v>
      </c>
      <c r="CS24" s="613"/>
      <c r="CT24" s="613"/>
      <c r="CU24" s="613"/>
      <c r="CV24" s="613"/>
      <c r="CW24" s="613"/>
      <c r="CX24" s="613"/>
      <c r="CY24" s="614"/>
      <c r="CZ24" s="617">
        <v>52</v>
      </c>
      <c r="DA24" s="618"/>
      <c r="DB24" s="618"/>
      <c r="DC24" s="634"/>
      <c r="DD24" s="657">
        <v>10426069</v>
      </c>
      <c r="DE24" s="613"/>
      <c r="DF24" s="613"/>
      <c r="DG24" s="613"/>
      <c r="DH24" s="613"/>
      <c r="DI24" s="613"/>
      <c r="DJ24" s="613"/>
      <c r="DK24" s="614"/>
      <c r="DL24" s="657">
        <v>10090872</v>
      </c>
      <c r="DM24" s="613"/>
      <c r="DN24" s="613"/>
      <c r="DO24" s="613"/>
      <c r="DP24" s="613"/>
      <c r="DQ24" s="613"/>
      <c r="DR24" s="613"/>
      <c r="DS24" s="613"/>
      <c r="DT24" s="613"/>
      <c r="DU24" s="613"/>
      <c r="DV24" s="614"/>
      <c r="DW24" s="617">
        <v>57.2</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18909550</v>
      </c>
      <c r="S25" s="624"/>
      <c r="T25" s="624"/>
      <c r="U25" s="624"/>
      <c r="V25" s="624"/>
      <c r="W25" s="624"/>
      <c r="X25" s="624"/>
      <c r="Y25" s="625"/>
      <c r="Z25" s="626">
        <v>58.3</v>
      </c>
      <c r="AA25" s="626"/>
      <c r="AB25" s="626"/>
      <c r="AC25" s="626"/>
      <c r="AD25" s="627">
        <v>17057831</v>
      </c>
      <c r="AE25" s="627"/>
      <c r="AF25" s="627"/>
      <c r="AG25" s="627"/>
      <c r="AH25" s="627"/>
      <c r="AI25" s="627"/>
      <c r="AJ25" s="627"/>
      <c r="AK25" s="627"/>
      <c r="AL25" s="628">
        <v>98.8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242</v>
      </c>
      <c r="BP25" s="626"/>
      <c r="BQ25" s="626"/>
      <c r="BR25" s="626"/>
      <c r="BS25" s="627" t="s">
        <v>139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5175694</v>
      </c>
      <c r="CS25" s="653"/>
      <c r="CT25" s="653"/>
      <c r="CU25" s="653"/>
      <c r="CV25" s="653"/>
      <c r="CW25" s="653"/>
      <c r="CX25" s="653"/>
      <c r="CY25" s="654"/>
      <c r="CZ25" s="628">
        <v>16.3</v>
      </c>
      <c r="DA25" s="655"/>
      <c r="DB25" s="655"/>
      <c r="DC25" s="658"/>
      <c r="DD25" s="632">
        <v>4657116</v>
      </c>
      <c r="DE25" s="653"/>
      <c r="DF25" s="653"/>
      <c r="DG25" s="653"/>
      <c r="DH25" s="653"/>
      <c r="DI25" s="653"/>
      <c r="DJ25" s="653"/>
      <c r="DK25" s="654"/>
      <c r="DL25" s="632">
        <v>4505128</v>
      </c>
      <c r="DM25" s="653"/>
      <c r="DN25" s="653"/>
      <c r="DO25" s="653"/>
      <c r="DP25" s="653"/>
      <c r="DQ25" s="653"/>
      <c r="DR25" s="653"/>
      <c r="DS25" s="653"/>
      <c r="DT25" s="653"/>
      <c r="DU25" s="653"/>
      <c r="DV25" s="654"/>
      <c r="DW25" s="628">
        <v>25.5</v>
      </c>
      <c r="DX25" s="655"/>
      <c r="DY25" s="655"/>
      <c r="DZ25" s="655"/>
      <c r="EA25" s="655"/>
      <c r="EB25" s="655"/>
      <c r="EC25" s="656"/>
    </row>
    <row r="26" spans="2:133" ht="11.25" customHeight="1" x14ac:dyDescent="0.2">
      <c r="B26" s="620" t="s">
        <v>298</v>
      </c>
      <c r="C26" s="621"/>
      <c r="D26" s="621"/>
      <c r="E26" s="621"/>
      <c r="F26" s="621"/>
      <c r="G26" s="621"/>
      <c r="H26" s="621"/>
      <c r="I26" s="621"/>
      <c r="J26" s="621"/>
      <c r="K26" s="621"/>
      <c r="L26" s="621"/>
      <c r="M26" s="621"/>
      <c r="N26" s="621"/>
      <c r="O26" s="621"/>
      <c r="P26" s="621"/>
      <c r="Q26" s="622"/>
      <c r="R26" s="623">
        <v>6252</v>
      </c>
      <c r="S26" s="624"/>
      <c r="T26" s="624"/>
      <c r="U26" s="624"/>
      <c r="V26" s="624"/>
      <c r="W26" s="624"/>
      <c r="X26" s="624"/>
      <c r="Y26" s="625"/>
      <c r="Z26" s="626">
        <v>0</v>
      </c>
      <c r="AA26" s="626"/>
      <c r="AB26" s="626"/>
      <c r="AC26" s="626"/>
      <c r="AD26" s="627">
        <v>6252</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139</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3186847</v>
      </c>
      <c r="CS26" s="624"/>
      <c r="CT26" s="624"/>
      <c r="CU26" s="624"/>
      <c r="CV26" s="624"/>
      <c r="CW26" s="624"/>
      <c r="CX26" s="624"/>
      <c r="CY26" s="625"/>
      <c r="CZ26" s="628">
        <v>10</v>
      </c>
      <c r="DA26" s="655"/>
      <c r="DB26" s="655"/>
      <c r="DC26" s="658"/>
      <c r="DD26" s="632">
        <v>2877058</v>
      </c>
      <c r="DE26" s="624"/>
      <c r="DF26" s="624"/>
      <c r="DG26" s="624"/>
      <c r="DH26" s="624"/>
      <c r="DI26" s="624"/>
      <c r="DJ26" s="624"/>
      <c r="DK26" s="625"/>
      <c r="DL26" s="632" t="s">
        <v>242</v>
      </c>
      <c r="DM26" s="624"/>
      <c r="DN26" s="624"/>
      <c r="DO26" s="624"/>
      <c r="DP26" s="624"/>
      <c r="DQ26" s="624"/>
      <c r="DR26" s="624"/>
      <c r="DS26" s="624"/>
      <c r="DT26" s="624"/>
      <c r="DU26" s="624"/>
      <c r="DV26" s="625"/>
      <c r="DW26" s="628" t="s">
        <v>242</v>
      </c>
      <c r="DX26" s="655"/>
      <c r="DY26" s="655"/>
      <c r="DZ26" s="655"/>
      <c r="EA26" s="655"/>
      <c r="EB26" s="655"/>
      <c r="EC26" s="656"/>
    </row>
    <row r="27" spans="2:133" ht="11.25" customHeight="1" x14ac:dyDescent="0.2">
      <c r="B27" s="620" t="s">
        <v>301</v>
      </c>
      <c r="C27" s="621"/>
      <c r="D27" s="621"/>
      <c r="E27" s="621"/>
      <c r="F27" s="621"/>
      <c r="G27" s="621"/>
      <c r="H27" s="621"/>
      <c r="I27" s="621"/>
      <c r="J27" s="621"/>
      <c r="K27" s="621"/>
      <c r="L27" s="621"/>
      <c r="M27" s="621"/>
      <c r="N27" s="621"/>
      <c r="O27" s="621"/>
      <c r="P27" s="621"/>
      <c r="Q27" s="622"/>
      <c r="R27" s="623">
        <v>107344</v>
      </c>
      <c r="S27" s="624"/>
      <c r="T27" s="624"/>
      <c r="U27" s="624"/>
      <c r="V27" s="624"/>
      <c r="W27" s="624"/>
      <c r="X27" s="624"/>
      <c r="Y27" s="625"/>
      <c r="Z27" s="626">
        <v>0.3</v>
      </c>
      <c r="AA27" s="626"/>
      <c r="AB27" s="626"/>
      <c r="AC27" s="626"/>
      <c r="AD27" s="627">
        <v>1</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10100753</v>
      </c>
      <c r="BH27" s="624"/>
      <c r="BI27" s="624"/>
      <c r="BJ27" s="624"/>
      <c r="BK27" s="624"/>
      <c r="BL27" s="624"/>
      <c r="BM27" s="624"/>
      <c r="BN27" s="625"/>
      <c r="BO27" s="626">
        <v>100</v>
      </c>
      <c r="BP27" s="626"/>
      <c r="BQ27" s="626"/>
      <c r="BR27" s="626"/>
      <c r="BS27" s="627">
        <v>1005887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8209306</v>
      </c>
      <c r="CS27" s="653"/>
      <c r="CT27" s="653"/>
      <c r="CU27" s="653"/>
      <c r="CV27" s="653"/>
      <c r="CW27" s="653"/>
      <c r="CX27" s="653"/>
      <c r="CY27" s="654"/>
      <c r="CZ27" s="628">
        <v>25.8</v>
      </c>
      <c r="DA27" s="655"/>
      <c r="DB27" s="655"/>
      <c r="DC27" s="658"/>
      <c r="DD27" s="632">
        <v>2603782</v>
      </c>
      <c r="DE27" s="653"/>
      <c r="DF27" s="653"/>
      <c r="DG27" s="653"/>
      <c r="DH27" s="653"/>
      <c r="DI27" s="653"/>
      <c r="DJ27" s="653"/>
      <c r="DK27" s="654"/>
      <c r="DL27" s="632">
        <v>2420573</v>
      </c>
      <c r="DM27" s="653"/>
      <c r="DN27" s="653"/>
      <c r="DO27" s="653"/>
      <c r="DP27" s="653"/>
      <c r="DQ27" s="653"/>
      <c r="DR27" s="653"/>
      <c r="DS27" s="653"/>
      <c r="DT27" s="653"/>
      <c r="DU27" s="653"/>
      <c r="DV27" s="654"/>
      <c r="DW27" s="628">
        <v>13.7</v>
      </c>
      <c r="DX27" s="655"/>
      <c r="DY27" s="655"/>
      <c r="DZ27" s="655"/>
      <c r="EA27" s="655"/>
      <c r="EB27" s="655"/>
      <c r="EC27" s="656"/>
    </row>
    <row r="28" spans="2:133" ht="11.25" customHeight="1" x14ac:dyDescent="0.2">
      <c r="B28" s="620" t="s">
        <v>304</v>
      </c>
      <c r="C28" s="621"/>
      <c r="D28" s="621"/>
      <c r="E28" s="621"/>
      <c r="F28" s="621"/>
      <c r="G28" s="621"/>
      <c r="H28" s="621"/>
      <c r="I28" s="621"/>
      <c r="J28" s="621"/>
      <c r="K28" s="621"/>
      <c r="L28" s="621"/>
      <c r="M28" s="621"/>
      <c r="N28" s="621"/>
      <c r="O28" s="621"/>
      <c r="P28" s="621"/>
      <c r="Q28" s="622"/>
      <c r="R28" s="623">
        <v>179220</v>
      </c>
      <c r="S28" s="624"/>
      <c r="T28" s="624"/>
      <c r="U28" s="624"/>
      <c r="V28" s="624"/>
      <c r="W28" s="624"/>
      <c r="X28" s="624"/>
      <c r="Y28" s="625"/>
      <c r="Z28" s="626">
        <v>0.6</v>
      </c>
      <c r="AA28" s="626"/>
      <c r="AB28" s="626"/>
      <c r="AC28" s="626"/>
      <c r="AD28" s="627">
        <v>77554</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3171173</v>
      </c>
      <c r="CS28" s="624"/>
      <c r="CT28" s="624"/>
      <c r="CU28" s="624"/>
      <c r="CV28" s="624"/>
      <c r="CW28" s="624"/>
      <c r="CX28" s="624"/>
      <c r="CY28" s="625"/>
      <c r="CZ28" s="628">
        <v>10</v>
      </c>
      <c r="DA28" s="655"/>
      <c r="DB28" s="655"/>
      <c r="DC28" s="658"/>
      <c r="DD28" s="632">
        <v>3165171</v>
      </c>
      <c r="DE28" s="624"/>
      <c r="DF28" s="624"/>
      <c r="DG28" s="624"/>
      <c r="DH28" s="624"/>
      <c r="DI28" s="624"/>
      <c r="DJ28" s="624"/>
      <c r="DK28" s="625"/>
      <c r="DL28" s="632">
        <v>3165171</v>
      </c>
      <c r="DM28" s="624"/>
      <c r="DN28" s="624"/>
      <c r="DO28" s="624"/>
      <c r="DP28" s="624"/>
      <c r="DQ28" s="624"/>
      <c r="DR28" s="624"/>
      <c r="DS28" s="624"/>
      <c r="DT28" s="624"/>
      <c r="DU28" s="624"/>
      <c r="DV28" s="625"/>
      <c r="DW28" s="628">
        <v>17.899999999999999</v>
      </c>
      <c r="DX28" s="655"/>
      <c r="DY28" s="655"/>
      <c r="DZ28" s="655"/>
      <c r="EA28" s="655"/>
      <c r="EB28" s="655"/>
      <c r="EC28" s="656"/>
    </row>
    <row r="29" spans="2:133" ht="11.25" customHeight="1" x14ac:dyDescent="0.2">
      <c r="B29" s="620" t="s">
        <v>306</v>
      </c>
      <c r="C29" s="621"/>
      <c r="D29" s="621"/>
      <c r="E29" s="621"/>
      <c r="F29" s="621"/>
      <c r="G29" s="621"/>
      <c r="H29" s="621"/>
      <c r="I29" s="621"/>
      <c r="J29" s="621"/>
      <c r="K29" s="621"/>
      <c r="L29" s="621"/>
      <c r="M29" s="621"/>
      <c r="N29" s="621"/>
      <c r="O29" s="621"/>
      <c r="P29" s="621"/>
      <c r="Q29" s="622"/>
      <c r="R29" s="623">
        <v>37105</v>
      </c>
      <c r="S29" s="624"/>
      <c r="T29" s="624"/>
      <c r="U29" s="624"/>
      <c r="V29" s="624"/>
      <c r="W29" s="624"/>
      <c r="X29" s="624"/>
      <c r="Y29" s="625"/>
      <c r="Z29" s="626">
        <v>0.1</v>
      </c>
      <c r="AA29" s="626"/>
      <c r="AB29" s="626"/>
      <c r="AC29" s="626"/>
      <c r="AD29" s="627">
        <v>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3171173</v>
      </c>
      <c r="CS29" s="653"/>
      <c r="CT29" s="653"/>
      <c r="CU29" s="653"/>
      <c r="CV29" s="653"/>
      <c r="CW29" s="653"/>
      <c r="CX29" s="653"/>
      <c r="CY29" s="654"/>
      <c r="CZ29" s="628">
        <v>10</v>
      </c>
      <c r="DA29" s="655"/>
      <c r="DB29" s="655"/>
      <c r="DC29" s="658"/>
      <c r="DD29" s="632">
        <v>3165171</v>
      </c>
      <c r="DE29" s="653"/>
      <c r="DF29" s="653"/>
      <c r="DG29" s="653"/>
      <c r="DH29" s="653"/>
      <c r="DI29" s="653"/>
      <c r="DJ29" s="653"/>
      <c r="DK29" s="654"/>
      <c r="DL29" s="632">
        <v>3165171</v>
      </c>
      <c r="DM29" s="653"/>
      <c r="DN29" s="653"/>
      <c r="DO29" s="653"/>
      <c r="DP29" s="653"/>
      <c r="DQ29" s="653"/>
      <c r="DR29" s="653"/>
      <c r="DS29" s="653"/>
      <c r="DT29" s="653"/>
      <c r="DU29" s="653"/>
      <c r="DV29" s="654"/>
      <c r="DW29" s="628">
        <v>17.899999999999999</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6262666</v>
      </c>
      <c r="S30" s="624"/>
      <c r="T30" s="624"/>
      <c r="U30" s="624"/>
      <c r="V30" s="624"/>
      <c r="W30" s="624"/>
      <c r="X30" s="624"/>
      <c r="Y30" s="625"/>
      <c r="Z30" s="626">
        <v>19.3</v>
      </c>
      <c r="AA30" s="626"/>
      <c r="AB30" s="626"/>
      <c r="AC30" s="626"/>
      <c r="AD30" s="627" t="s">
        <v>139</v>
      </c>
      <c r="AE30" s="627"/>
      <c r="AF30" s="627"/>
      <c r="AG30" s="627"/>
      <c r="AH30" s="627"/>
      <c r="AI30" s="627"/>
      <c r="AJ30" s="627"/>
      <c r="AK30" s="627"/>
      <c r="AL30" s="628" t="s">
        <v>138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3046547</v>
      </c>
      <c r="CS30" s="624"/>
      <c r="CT30" s="624"/>
      <c r="CU30" s="624"/>
      <c r="CV30" s="624"/>
      <c r="CW30" s="624"/>
      <c r="CX30" s="624"/>
      <c r="CY30" s="625"/>
      <c r="CZ30" s="628">
        <v>9.6</v>
      </c>
      <c r="DA30" s="655"/>
      <c r="DB30" s="655"/>
      <c r="DC30" s="658"/>
      <c r="DD30" s="632">
        <v>3040832</v>
      </c>
      <c r="DE30" s="624"/>
      <c r="DF30" s="624"/>
      <c r="DG30" s="624"/>
      <c r="DH30" s="624"/>
      <c r="DI30" s="624"/>
      <c r="DJ30" s="624"/>
      <c r="DK30" s="625"/>
      <c r="DL30" s="632">
        <v>3040832</v>
      </c>
      <c r="DM30" s="624"/>
      <c r="DN30" s="624"/>
      <c r="DO30" s="624"/>
      <c r="DP30" s="624"/>
      <c r="DQ30" s="624"/>
      <c r="DR30" s="624"/>
      <c r="DS30" s="624"/>
      <c r="DT30" s="624"/>
      <c r="DU30" s="624"/>
      <c r="DV30" s="625"/>
      <c r="DW30" s="628">
        <v>17.2</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242</v>
      </c>
      <c r="AA31" s="626"/>
      <c r="AB31" s="626"/>
      <c r="AC31" s="626"/>
      <c r="AD31" s="627" t="s">
        <v>139</v>
      </c>
      <c r="AE31" s="627"/>
      <c r="AF31" s="627"/>
      <c r="AG31" s="627"/>
      <c r="AH31" s="627"/>
      <c r="AI31" s="627"/>
      <c r="AJ31" s="627"/>
      <c r="AK31" s="627"/>
      <c r="AL31" s="628" t="s">
        <v>242</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99.3</v>
      </c>
      <c r="BH31" s="667"/>
      <c r="BI31" s="667"/>
      <c r="BJ31" s="667"/>
      <c r="BK31" s="667"/>
      <c r="BL31" s="667"/>
      <c r="BM31" s="618">
        <v>97.7</v>
      </c>
      <c r="BN31" s="667"/>
      <c r="BO31" s="667"/>
      <c r="BP31" s="667"/>
      <c r="BQ31" s="668"/>
      <c r="BR31" s="670">
        <v>99.2</v>
      </c>
      <c r="BS31" s="667"/>
      <c r="BT31" s="667"/>
      <c r="BU31" s="667"/>
      <c r="BV31" s="667"/>
      <c r="BW31" s="667"/>
      <c r="BX31" s="618">
        <v>97.6</v>
      </c>
      <c r="BY31" s="667"/>
      <c r="BZ31" s="667"/>
      <c r="CA31" s="667"/>
      <c r="CB31" s="668"/>
      <c r="CD31" s="663"/>
      <c r="CE31" s="664"/>
      <c r="CF31" s="620" t="s">
        <v>316</v>
      </c>
      <c r="CG31" s="621"/>
      <c r="CH31" s="621"/>
      <c r="CI31" s="621"/>
      <c r="CJ31" s="621"/>
      <c r="CK31" s="621"/>
      <c r="CL31" s="621"/>
      <c r="CM31" s="621"/>
      <c r="CN31" s="621"/>
      <c r="CO31" s="621"/>
      <c r="CP31" s="621"/>
      <c r="CQ31" s="622"/>
      <c r="CR31" s="623">
        <v>124626</v>
      </c>
      <c r="CS31" s="653"/>
      <c r="CT31" s="653"/>
      <c r="CU31" s="653"/>
      <c r="CV31" s="653"/>
      <c r="CW31" s="653"/>
      <c r="CX31" s="653"/>
      <c r="CY31" s="654"/>
      <c r="CZ31" s="628">
        <v>0.4</v>
      </c>
      <c r="DA31" s="655"/>
      <c r="DB31" s="655"/>
      <c r="DC31" s="658"/>
      <c r="DD31" s="632">
        <v>124339</v>
      </c>
      <c r="DE31" s="653"/>
      <c r="DF31" s="653"/>
      <c r="DG31" s="653"/>
      <c r="DH31" s="653"/>
      <c r="DI31" s="653"/>
      <c r="DJ31" s="653"/>
      <c r="DK31" s="654"/>
      <c r="DL31" s="632">
        <v>124339</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2583468</v>
      </c>
      <c r="S32" s="624"/>
      <c r="T32" s="624"/>
      <c r="U32" s="624"/>
      <c r="V32" s="624"/>
      <c r="W32" s="624"/>
      <c r="X32" s="624"/>
      <c r="Y32" s="625"/>
      <c r="Z32" s="626">
        <v>8</v>
      </c>
      <c r="AA32" s="626"/>
      <c r="AB32" s="626"/>
      <c r="AC32" s="626"/>
      <c r="AD32" s="627" t="s">
        <v>139</v>
      </c>
      <c r="AE32" s="627"/>
      <c r="AF32" s="627"/>
      <c r="AG32" s="627"/>
      <c r="AH32" s="627"/>
      <c r="AI32" s="627"/>
      <c r="AJ32" s="627"/>
      <c r="AK32" s="627"/>
      <c r="AL32" s="628" t="s">
        <v>138</v>
      </c>
      <c r="AM32" s="629"/>
      <c r="AN32" s="629"/>
      <c r="AO32" s="630"/>
      <c r="AP32" s="673"/>
      <c r="AQ32" s="674"/>
      <c r="AR32" s="674"/>
      <c r="AS32" s="674"/>
      <c r="AT32" s="678"/>
      <c r="AU32" s="214" t="s">
        <v>318</v>
      </c>
      <c r="AX32" s="620" t="s">
        <v>319</v>
      </c>
      <c r="AY32" s="621"/>
      <c r="AZ32" s="621"/>
      <c r="BA32" s="621"/>
      <c r="BB32" s="621"/>
      <c r="BC32" s="621"/>
      <c r="BD32" s="621"/>
      <c r="BE32" s="621"/>
      <c r="BF32" s="622"/>
      <c r="BG32" s="680">
        <v>99.1</v>
      </c>
      <c r="BH32" s="653"/>
      <c r="BI32" s="653"/>
      <c r="BJ32" s="653"/>
      <c r="BK32" s="653"/>
      <c r="BL32" s="653"/>
      <c r="BM32" s="629">
        <v>98.1</v>
      </c>
      <c r="BN32" s="653"/>
      <c r="BO32" s="653"/>
      <c r="BP32" s="653"/>
      <c r="BQ32" s="669"/>
      <c r="BR32" s="680">
        <v>99.2</v>
      </c>
      <c r="BS32" s="653"/>
      <c r="BT32" s="653"/>
      <c r="BU32" s="653"/>
      <c r="BV32" s="653"/>
      <c r="BW32" s="653"/>
      <c r="BX32" s="629">
        <v>98.2</v>
      </c>
      <c r="BY32" s="653"/>
      <c r="BZ32" s="653"/>
      <c r="CA32" s="653"/>
      <c r="CB32" s="669"/>
      <c r="CD32" s="665"/>
      <c r="CE32" s="666"/>
      <c r="CF32" s="620" t="s">
        <v>320</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138</v>
      </c>
      <c r="DA32" s="655"/>
      <c r="DB32" s="655"/>
      <c r="DC32" s="658"/>
      <c r="DD32" s="632" t="s">
        <v>242</v>
      </c>
      <c r="DE32" s="624"/>
      <c r="DF32" s="624"/>
      <c r="DG32" s="624"/>
      <c r="DH32" s="624"/>
      <c r="DI32" s="624"/>
      <c r="DJ32" s="624"/>
      <c r="DK32" s="625"/>
      <c r="DL32" s="632" t="s">
        <v>242</v>
      </c>
      <c r="DM32" s="624"/>
      <c r="DN32" s="624"/>
      <c r="DO32" s="624"/>
      <c r="DP32" s="624"/>
      <c r="DQ32" s="624"/>
      <c r="DR32" s="624"/>
      <c r="DS32" s="624"/>
      <c r="DT32" s="624"/>
      <c r="DU32" s="624"/>
      <c r="DV32" s="625"/>
      <c r="DW32" s="628" t="s">
        <v>242</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107047</v>
      </c>
      <c r="S33" s="624"/>
      <c r="T33" s="624"/>
      <c r="U33" s="624"/>
      <c r="V33" s="624"/>
      <c r="W33" s="624"/>
      <c r="X33" s="624"/>
      <c r="Y33" s="625"/>
      <c r="Z33" s="626">
        <v>0.3</v>
      </c>
      <c r="AA33" s="626"/>
      <c r="AB33" s="626"/>
      <c r="AC33" s="626"/>
      <c r="AD33" s="627">
        <v>90745</v>
      </c>
      <c r="AE33" s="627"/>
      <c r="AF33" s="627"/>
      <c r="AG33" s="627"/>
      <c r="AH33" s="627"/>
      <c r="AI33" s="627"/>
      <c r="AJ33" s="627"/>
      <c r="AK33" s="627"/>
      <c r="AL33" s="628">
        <v>0.5</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99.4</v>
      </c>
      <c r="BH33" s="682"/>
      <c r="BI33" s="682"/>
      <c r="BJ33" s="682"/>
      <c r="BK33" s="682"/>
      <c r="BL33" s="682"/>
      <c r="BM33" s="683">
        <v>97.2</v>
      </c>
      <c r="BN33" s="682"/>
      <c r="BO33" s="682"/>
      <c r="BP33" s="682"/>
      <c r="BQ33" s="684"/>
      <c r="BR33" s="681">
        <v>99.1</v>
      </c>
      <c r="BS33" s="682"/>
      <c r="BT33" s="682"/>
      <c r="BU33" s="682"/>
      <c r="BV33" s="682"/>
      <c r="BW33" s="682"/>
      <c r="BX33" s="683">
        <v>96.9</v>
      </c>
      <c r="BY33" s="682"/>
      <c r="BZ33" s="682"/>
      <c r="CA33" s="682"/>
      <c r="CB33" s="684"/>
      <c r="CD33" s="620" t="s">
        <v>323</v>
      </c>
      <c r="CE33" s="621"/>
      <c r="CF33" s="621"/>
      <c r="CG33" s="621"/>
      <c r="CH33" s="621"/>
      <c r="CI33" s="621"/>
      <c r="CJ33" s="621"/>
      <c r="CK33" s="621"/>
      <c r="CL33" s="621"/>
      <c r="CM33" s="621"/>
      <c r="CN33" s="621"/>
      <c r="CO33" s="621"/>
      <c r="CP33" s="621"/>
      <c r="CQ33" s="622"/>
      <c r="CR33" s="623">
        <v>13811729</v>
      </c>
      <c r="CS33" s="653"/>
      <c r="CT33" s="653"/>
      <c r="CU33" s="653"/>
      <c r="CV33" s="653"/>
      <c r="CW33" s="653"/>
      <c r="CX33" s="653"/>
      <c r="CY33" s="654"/>
      <c r="CZ33" s="628">
        <v>43.4</v>
      </c>
      <c r="DA33" s="655"/>
      <c r="DB33" s="655"/>
      <c r="DC33" s="658"/>
      <c r="DD33" s="632">
        <v>10907564</v>
      </c>
      <c r="DE33" s="653"/>
      <c r="DF33" s="653"/>
      <c r="DG33" s="653"/>
      <c r="DH33" s="653"/>
      <c r="DI33" s="653"/>
      <c r="DJ33" s="653"/>
      <c r="DK33" s="654"/>
      <c r="DL33" s="632">
        <v>7422669</v>
      </c>
      <c r="DM33" s="653"/>
      <c r="DN33" s="653"/>
      <c r="DO33" s="653"/>
      <c r="DP33" s="653"/>
      <c r="DQ33" s="653"/>
      <c r="DR33" s="653"/>
      <c r="DS33" s="653"/>
      <c r="DT33" s="653"/>
      <c r="DU33" s="653"/>
      <c r="DV33" s="654"/>
      <c r="DW33" s="628">
        <v>42.1</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379789</v>
      </c>
      <c r="S34" s="624"/>
      <c r="T34" s="624"/>
      <c r="U34" s="624"/>
      <c r="V34" s="624"/>
      <c r="W34" s="624"/>
      <c r="X34" s="624"/>
      <c r="Y34" s="625"/>
      <c r="Z34" s="626">
        <v>1.2</v>
      </c>
      <c r="AA34" s="626"/>
      <c r="AB34" s="626"/>
      <c r="AC34" s="626"/>
      <c r="AD34" s="627" t="s">
        <v>242</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3118310</v>
      </c>
      <c r="CS34" s="624"/>
      <c r="CT34" s="624"/>
      <c r="CU34" s="624"/>
      <c r="CV34" s="624"/>
      <c r="CW34" s="624"/>
      <c r="CX34" s="624"/>
      <c r="CY34" s="625"/>
      <c r="CZ34" s="628">
        <v>9.8000000000000007</v>
      </c>
      <c r="DA34" s="655"/>
      <c r="DB34" s="655"/>
      <c r="DC34" s="658"/>
      <c r="DD34" s="632">
        <v>2112245</v>
      </c>
      <c r="DE34" s="624"/>
      <c r="DF34" s="624"/>
      <c r="DG34" s="624"/>
      <c r="DH34" s="624"/>
      <c r="DI34" s="624"/>
      <c r="DJ34" s="624"/>
      <c r="DK34" s="625"/>
      <c r="DL34" s="632">
        <v>1983057</v>
      </c>
      <c r="DM34" s="624"/>
      <c r="DN34" s="624"/>
      <c r="DO34" s="624"/>
      <c r="DP34" s="624"/>
      <c r="DQ34" s="624"/>
      <c r="DR34" s="624"/>
      <c r="DS34" s="624"/>
      <c r="DT34" s="624"/>
      <c r="DU34" s="624"/>
      <c r="DV34" s="625"/>
      <c r="DW34" s="628">
        <v>11.2</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883220</v>
      </c>
      <c r="S35" s="624"/>
      <c r="T35" s="624"/>
      <c r="U35" s="624"/>
      <c r="V35" s="624"/>
      <c r="W35" s="624"/>
      <c r="X35" s="624"/>
      <c r="Y35" s="625"/>
      <c r="Z35" s="626">
        <v>2.7</v>
      </c>
      <c r="AA35" s="626"/>
      <c r="AB35" s="626"/>
      <c r="AC35" s="626"/>
      <c r="AD35" s="627" t="s">
        <v>139</v>
      </c>
      <c r="AE35" s="627"/>
      <c r="AF35" s="627"/>
      <c r="AG35" s="627"/>
      <c r="AH35" s="627"/>
      <c r="AI35" s="627"/>
      <c r="AJ35" s="627"/>
      <c r="AK35" s="627"/>
      <c r="AL35" s="628" t="s">
        <v>139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337114</v>
      </c>
      <c r="CS35" s="653"/>
      <c r="CT35" s="653"/>
      <c r="CU35" s="653"/>
      <c r="CV35" s="653"/>
      <c r="CW35" s="653"/>
      <c r="CX35" s="653"/>
      <c r="CY35" s="654"/>
      <c r="CZ35" s="628">
        <v>1.1000000000000001</v>
      </c>
      <c r="DA35" s="655"/>
      <c r="DB35" s="655"/>
      <c r="DC35" s="658"/>
      <c r="DD35" s="632">
        <v>301479</v>
      </c>
      <c r="DE35" s="653"/>
      <c r="DF35" s="653"/>
      <c r="DG35" s="653"/>
      <c r="DH35" s="653"/>
      <c r="DI35" s="653"/>
      <c r="DJ35" s="653"/>
      <c r="DK35" s="654"/>
      <c r="DL35" s="632">
        <v>263363</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1270154</v>
      </c>
      <c r="S36" s="624"/>
      <c r="T36" s="624"/>
      <c r="U36" s="624"/>
      <c r="V36" s="624"/>
      <c r="W36" s="624"/>
      <c r="X36" s="624"/>
      <c r="Y36" s="625"/>
      <c r="Z36" s="626">
        <v>3.9</v>
      </c>
      <c r="AA36" s="626"/>
      <c r="AB36" s="626"/>
      <c r="AC36" s="626"/>
      <c r="AD36" s="627" t="s">
        <v>242</v>
      </c>
      <c r="AE36" s="627"/>
      <c r="AF36" s="627"/>
      <c r="AG36" s="627"/>
      <c r="AH36" s="627"/>
      <c r="AI36" s="627"/>
      <c r="AJ36" s="627"/>
      <c r="AK36" s="627"/>
      <c r="AL36" s="628" t="s">
        <v>139</v>
      </c>
      <c r="AM36" s="629"/>
      <c r="AN36" s="629"/>
      <c r="AO36" s="630"/>
      <c r="AP36" s="222"/>
      <c r="AQ36" s="685" t="s">
        <v>331</v>
      </c>
      <c r="AR36" s="686"/>
      <c r="AS36" s="686"/>
      <c r="AT36" s="686"/>
      <c r="AU36" s="686"/>
      <c r="AV36" s="686"/>
      <c r="AW36" s="686"/>
      <c r="AX36" s="686"/>
      <c r="AY36" s="687"/>
      <c r="AZ36" s="612">
        <v>5020878</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206400</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5666470</v>
      </c>
      <c r="CS36" s="624"/>
      <c r="CT36" s="624"/>
      <c r="CU36" s="624"/>
      <c r="CV36" s="624"/>
      <c r="CW36" s="624"/>
      <c r="CX36" s="624"/>
      <c r="CY36" s="625"/>
      <c r="CZ36" s="628">
        <v>17.8</v>
      </c>
      <c r="DA36" s="655"/>
      <c r="DB36" s="655"/>
      <c r="DC36" s="658"/>
      <c r="DD36" s="632">
        <v>5228711</v>
      </c>
      <c r="DE36" s="624"/>
      <c r="DF36" s="624"/>
      <c r="DG36" s="624"/>
      <c r="DH36" s="624"/>
      <c r="DI36" s="624"/>
      <c r="DJ36" s="624"/>
      <c r="DK36" s="625"/>
      <c r="DL36" s="632">
        <v>3270566</v>
      </c>
      <c r="DM36" s="624"/>
      <c r="DN36" s="624"/>
      <c r="DO36" s="624"/>
      <c r="DP36" s="624"/>
      <c r="DQ36" s="624"/>
      <c r="DR36" s="624"/>
      <c r="DS36" s="624"/>
      <c r="DT36" s="624"/>
      <c r="DU36" s="624"/>
      <c r="DV36" s="625"/>
      <c r="DW36" s="628">
        <v>18.5</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338079</v>
      </c>
      <c r="S37" s="624"/>
      <c r="T37" s="624"/>
      <c r="U37" s="624"/>
      <c r="V37" s="624"/>
      <c r="W37" s="624"/>
      <c r="X37" s="624"/>
      <c r="Y37" s="625"/>
      <c r="Z37" s="626">
        <v>1</v>
      </c>
      <c r="AA37" s="626"/>
      <c r="AB37" s="626"/>
      <c r="AC37" s="626"/>
      <c r="AD37" s="627">
        <v>26235</v>
      </c>
      <c r="AE37" s="627"/>
      <c r="AF37" s="627"/>
      <c r="AG37" s="627"/>
      <c r="AH37" s="627"/>
      <c r="AI37" s="627"/>
      <c r="AJ37" s="627"/>
      <c r="AK37" s="627"/>
      <c r="AL37" s="628">
        <v>0.2</v>
      </c>
      <c r="AM37" s="629"/>
      <c r="AN37" s="629"/>
      <c r="AO37" s="630"/>
      <c r="AQ37" s="689" t="s">
        <v>335</v>
      </c>
      <c r="AR37" s="690"/>
      <c r="AS37" s="690"/>
      <c r="AT37" s="690"/>
      <c r="AU37" s="690"/>
      <c r="AV37" s="690"/>
      <c r="AW37" s="690"/>
      <c r="AX37" s="690"/>
      <c r="AY37" s="691"/>
      <c r="AZ37" s="623">
        <v>1387212</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206400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1533089</v>
      </c>
      <c r="CS37" s="653"/>
      <c r="CT37" s="653"/>
      <c r="CU37" s="653"/>
      <c r="CV37" s="653"/>
      <c r="CW37" s="653"/>
      <c r="CX37" s="653"/>
      <c r="CY37" s="654"/>
      <c r="CZ37" s="628">
        <v>4.8</v>
      </c>
      <c r="DA37" s="655"/>
      <c r="DB37" s="655"/>
      <c r="DC37" s="658"/>
      <c r="DD37" s="632">
        <v>1424953</v>
      </c>
      <c r="DE37" s="653"/>
      <c r="DF37" s="653"/>
      <c r="DG37" s="653"/>
      <c r="DH37" s="653"/>
      <c r="DI37" s="653"/>
      <c r="DJ37" s="653"/>
      <c r="DK37" s="654"/>
      <c r="DL37" s="632">
        <v>1414362</v>
      </c>
      <c r="DM37" s="653"/>
      <c r="DN37" s="653"/>
      <c r="DO37" s="653"/>
      <c r="DP37" s="653"/>
      <c r="DQ37" s="653"/>
      <c r="DR37" s="653"/>
      <c r="DS37" s="653"/>
      <c r="DT37" s="653"/>
      <c r="DU37" s="653"/>
      <c r="DV37" s="654"/>
      <c r="DW37" s="628">
        <v>8</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1352800</v>
      </c>
      <c r="S38" s="624"/>
      <c r="T38" s="624"/>
      <c r="U38" s="624"/>
      <c r="V38" s="624"/>
      <c r="W38" s="624"/>
      <c r="X38" s="624"/>
      <c r="Y38" s="625"/>
      <c r="Z38" s="626">
        <v>4.2</v>
      </c>
      <c r="AA38" s="626"/>
      <c r="AB38" s="626"/>
      <c r="AC38" s="626"/>
      <c r="AD38" s="627" t="s">
        <v>138</v>
      </c>
      <c r="AE38" s="627"/>
      <c r="AF38" s="627"/>
      <c r="AG38" s="627"/>
      <c r="AH38" s="627"/>
      <c r="AI38" s="627"/>
      <c r="AJ38" s="627"/>
      <c r="AK38" s="627"/>
      <c r="AL38" s="628" t="s">
        <v>242</v>
      </c>
      <c r="AM38" s="629"/>
      <c r="AN38" s="629"/>
      <c r="AO38" s="630"/>
      <c r="AQ38" s="689" t="s">
        <v>339</v>
      </c>
      <c r="AR38" s="690"/>
      <c r="AS38" s="690"/>
      <c r="AT38" s="690"/>
      <c r="AU38" s="690"/>
      <c r="AV38" s="690"/>
      <c r="AW38" s="690"/>
      <c r="AX38" s="690"/>
      <c r="AY38" s="691"/>
      <c r="AZ38" s="623">
        <v>732677</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10114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2748610</v>
      </c>
      <c r="CS38" s="624"/>
      <c r="CT38" s="624"/>
      <c r="CU38" s="624"/>
      <c r="CV38" s="624"/>
      <c r="CW38" s="624"/>
      <c r="CX38" s="624"/>
      <c r="CY38" s="625"/>
      <c r="CZ38" s="628">
        <v>8.6</v>
      </c>
      <c r="DA38" s="655"/>
      <c r="DB38" s="655"/>
      <c r="DC38" s="658"/>
      <c r="DD38" s="632">
        <v>2076622</v>
      </c>
      <c r="DE38" s="624"/>
      <c r="DF38" s="624"/>
      <c r="DG38" s="624"/>
      <c r="DH38" s="624"/>
      <c r="DI38" s="624"/>
      <c r="DJ38" s="624"/>
      <c r="DK38" s="625"/>
      <c r="DL38" s="632">
        <v>1905683</v>
      </c>
      <c r="DM38" s="624"/>
      <c r="DN38" s="624"/>
      <c r="DO38" s="624"/>
      <c r="DP38" s="624"/>
      <c r="DQ38" s="624"/>
      <c r="DR38" s="624"/>
      <c r="DS38" s="624"/>
      <c r="DT38" s="624"/>
      <c r="DU38" s="624"/>
      <c r="DV38" s="625"/>
      <c r="DW38" s="628">
        <v>10.8</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242</v>
      </c>
      <c r="AA39" s="626"/>
      <c r="AB39" s="626"/>
      <c r="AC39" s="626"/>
      <c r="AD39" s="627" t="s">
        <v>138</v>
      </c>
      <c r="AE39" s="627"/>
      <c r="AF39" s="627"/>
      <c r="AG39" s="627"/>
      <c r="AH39" s="627"/>
      <c r="AI39" s="627"/>
      <c r="AJ39" s="627"/>
      <c r="AK39" s="627"/>
      <c r="AL39" s="628" t="s">
        <v>138</v>
      </c>
      <c r="AM39" s="629"/>
      <c r="AN39" s="629"/>
      <c r="AO39" s="630"/>
      <c r="AQ39" s="689" t="s">
        <v>343</v>
      </c>
      <c r="AR39" s="690"/>
      <c r="AS39" s="690"/>
      <c r="AT39" s="690"/>
      <c r="AU39" s="690"/>
      <c r="AV39" s="690"/>
      <c r="AW39" s="690"/>
      <c r="AX39" s="690"/>
      <c r="AY39" s="691"/>
      <c r="AZ39" s="623">
        <v>152379</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15043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1329415</v>
      </c>
      <c r="CS39" s="653"/>
      <c r="CT39" s="653"/>
      <c r="CU39" s="653"/>
      <c r="CV39" s="653"/>
      <c r="CW39" s="653"/>
      <c r="CX39" s="653"/>
      <c r="CY39" s="654"/>
      <c r="CZ39" s="628">
        <v>4.2</v>
      </c>
      <c r="DA39" s="655"/>
      <c r="DB39" s="655"/>
      <c r="DC39" s="658"/>
      <c r="DD39" s="632">
        <v>657257</v>
      </c>
      <c r="DE39" s="653"/>
      <c r="DF39" s="653"/>
      <c r="DG39" s="653"/>
      <c r="DH39" s="653"/>
      <c r="DI39" s="653"/>
      <c r="DJ39" s="653"/>
      <c r="DK39" s="654"/>
      <c r="DL39" s="632" t="s">
        <v>242</v>
      </c>
      <c r="DM39" s="653"/>
      <c r="DN39" s="653"/>
      <c r="DO39" s="653"/>
      <c r="DP39" s="653"/>
      <c r="DQ39" s="653"/>
      <c r="DR39" s="653"/>
      <c r="DS39" s="653"/>
      <c r="DT39" s="653"/>
      <c r="DU39" s="653"/>
      <c r="DV39" s="654"/>
      <c r="DW39" s="628" t="s">
        <v>242</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388900</v>
      </c>
      <c r="S40" s="624"/>
      <c r="T40" s="624"/>
      <c r="U40" s="624"/>
      <c r="V40" s="624"/>
      <c r="W40" s="624"/>
      <c r="X40" s="624"/>
      <c r="Y40" s="625"/>
      <c r="Z40" s="626">
        <v>1.2</v>
      </c>
      <c r="AA40" s="626"/>
      <c r="AB40" s="626"/>
      <c r="AC40" s="626"/>
      <c r="AD40" s="627" t="s">
        <v>242</v>
      </c>
      <c r="AE40" s="627"/>
      <c r="AF40" s="627"/>
      <c r="AG40" s="627"/>
      <c r="AH40" s="627"/>
      <c r="AI40" s="627"/>
      <c r="AJ40" s="627"/>
      <c r="AK40" s="627"/>
      <c r="AL40" s="628" t="s">
        <v>242</v>
      </c>
      <c r="AM40" s="629"/>
      <c r="AN40" s="629"/>
      <c r="AO40" s="630"/>
      <c r="AQ40" s="689" t="s">
        <v>347</v>
      </c>
      <c r="AR40" s="690"/>
      <c r="AS40" s="690"/>
      <c r="AT40" s="690"/>
      <c r="AU40" s="690"/>
      <c r="AV40" s="690"/>
      <c r="AW40" s="690"/>
      <c r="AX40" s="690"/>
      <c r="AY40" s="691"/>
      <c r="AZ40" s="623" t="s">
        <v>139</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101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611810</v>
      </c>
      <c r="CS40" s="624"/>
      <c r="CT40" s="624"/>
      <c r="CU40" s="624"/>
      <c r="CV40" s="624"/>
      <c r="CW40" s="624"/>
      <c r="CX40" s="624"/>
      <c r="CY40" s="625"/>
      <c r="CZ40" s="628">
        <v>1.9</v>
      </c>
      <c r="DA40" s="655"/>
      <c r="DB40" s="655"/>
      <c r="DC40" s="658"/>
      <c r="DD40" s="632">
        <v>531250</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32416694</v>
      </c>
      <c r="S41" s="699"/>
      <c r="T41" s="699"/>
      <c r="U41" s="699"/>
      <c r="V41" s="699"/>
      <c r="W41" s="699"/>
      <c r="X41" s="699"/>
      <c r="Y41" s="700"/>
      <c r="Z41" s="701">
        <v>100</v>
      </c>
      <c r="AA41" s="701"/>
      <c r="AB41" s="701"/>
      <c r="AC41" s="701"/>
      <c r="AD41" s="702">
        <v>17258619</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567476</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138</v>
      </c>
      <c r="CS41" s="653"/>
      <c r="CT41" s="653"/>
      <c r="CU41" s="653"/>
      <c r="CV41" s="653"/>
      <c r="CW41" s="653"/>
      <c r="CX41" s="653"/>
      <c r="CY41" s="654"/>
      <c r="CZ41" s="628" t="s">
        <v>139</v>
      </c>
      <c r="DA41" s="655"/>
      <c r="DB41" s="655"/>
      <c r="DC41" s="658"/>
      <c r="DD41" s="632" t="s">
        <v>138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2181134</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396</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1480428</v>
      </c>
      <c r="CS42" s="653"/>
      <c r="CT42" s="653"/>
      <c r="CU42" s="653"/>
      <c r="CV42" s="653"/>
      <c r="CW42" s="653"/>
      <c r="CX42" s="653"/>
      <c r="CY42" s="654"/>
      <c r="CZ42" s="628">
        <v>4.5999999999999996</v>
      </c>
      <c r="DA42" s="655"/>
      <c r="DB42" s="655"/>
      <c r="DC42" s="658"/>
      <c r="DD42" s="632">
        <v>238610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20758</v>
      </c>
      <c r="CS43" s="653"/>
      <c r="CT43" s="653"/>
      <c r="CU43" s="653"/>
      <c r="CV43" s="653"/>
      <c r="CW43" s="653"/>
      <c r="CX43" s="653"/>
      <c r="CY43" s="654"/>
      <c r="CZ43" s="628">
        <v>0.1</v>
      </c>
      <c r="DA43" s="655"/>
      <c r="DB43" s="655"/>
      <c r="DC43" s="658"/>
      <c r="DD43" s="632">
        <v>20758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1479139</v>
      </c>
      <c r="CS44" s="624"/>
      <c r="CT44" s="624"/>
      <c r="CU44" s="624"/>
      <c r="CV44" s="624"/>
      <c r="CW44" s="624"/>
      <c r="CX44" s="624"/>
      <c r="CY44" s="625"/>
      <c r="CZ44" s="628">
        <v>4.5999999999999996</v>
      </c>
      <c r="DA44" s="629"/>
      <c r="DB44" s="629"/>
      <c r="DC44" s="635"/>
      <c r="DD44" s="632">
        <v>237421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690849</v>
      </c>
      <c r="CS45" s="653"/>
      <c r="CT45" s="653"/>
      <c r="CU45" s="653"/>
      <c r="CV45" s="653"/>
      <c r="CW45" s="653"/>
      <c r="CX45" s="653"/>
      <c r="CY45" s="654"/>
      <c r="CZ45" s="628">
        <v>2.2000000000000002</v>
      </c>
      <c r="DA45" s="655"/>
      <c r="DB45" s="655"/>
      <c r="DC45" s="658"/>
      <c r="DD45" s="632">
        <v>18016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771483</v>
      </c>
      <c r="CS46" s="624"/>
      <c r="CT46" s="624"/>
      <c r="CU46" s="624"/>
      <c r="CV46" s="624"/>
      <c r="CW46" s="624"/>
      <c r="CX46" s="624"/>
      <c r="CY46" s="625"/>
      <c r="CZ46" s="628">
        <v>2.4</v>
      </c>
      <c r="DA46" s="629"/>
      <c r="DB46" s="629"/>
      <c r="DC46" s="635"/>
      <c r="DD46" s="632">
        <v>217679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1289</v>
      </c>
      <c r="CS47" s="653"/>
      <c r="CT47" s="653"/>
      <c r="CU47" s="653"/>
      <c r="CV47" s="653"/>
      <c r="CW47" s="653"/>
      <c r="CX47" s="653"/>
      <c r="CY47" s="654"/>
      <c r="CZ47" s="628">
        <v>0</v>
      </c>
      <c r="DA47" s="655"/>
      <c r="DB47" s="655"/>
      <c r="DC47" s="658"/>
      <c r="DD47" s="632">
        <v>1189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366</v>
      </c>
      <c r="CG48" s="621"/>
      <c r="CH48" s="621"/>
      <c r="CI48" s="621"/>
      <c r="CJ48" s="621"/>
      <c r="CK48" s="621"/>
      <c r="CL48" s="621"/>
      <c r="CM48" s="621"/>
      <c r="CN48" s="621"/>
      <c r="CO48" s="621"/>
      <c r="CP48" s="621"/>
      <c r="CQ48" s="622"/>
      <c r="CR48" s="623" t="s">
        <v>138</v>
      </c>
      <c r="CS48" s="624"/>
      <c r="CT48" s="624"/>
      <c r="CU48" s="624"/>
      <c r="CV48" s="624"/>
      <c r="CW48" s="624"/>
      <c r="CX48" s="624"/>
      <c r="CY48" s="625"/>
      <c r="CZ48" s="628" t="s">
        <v>139</v>
      </c>
      <c r="DA48" s="629"/>
      <c r="DB48" s="629"/>
      <c r="DC48" s="635"/>
      <c r="DD48" s="632" t="s">
        <v>138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31848330</v>
      </c>
      <c r="CS49" s="682"/>
      <c r="CT49" s="682"/>
      <c r="CU49" s="682"/>
      <c r="CV49" s="682"/>
      <c r="CW49" s="682"/>
      <c r="CX49" s="682"/>
      <c r="CY49" s="711"/>
      <c r="CZ49" s="703">
        <v>100</v>
      </c>
      <c r="DA49" s="712"/>
      <c r="DB49" s="712"/>
      <c r="DC49" s="713"/>
      <c r="DD49" s="714">
        <v>21572243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ik0xTobEtKLdJM8217Mbv3RSm1FpZ5bdqis3nP55J+bQoCtAdgxj39obphJqW3l3OZlfyBlfbSrPhI30EaRYA==" saltValue="7inbeULPTt+KS+Ktt6Az+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32405</v>
      </c>
      <c r="R7" s="753"/>
      <c r="S7" s="753"/>
      <c r="T7" s="753"/>
      <c r="U7" s="753"/>
      <c r="V7" s="753">
        <v>31839</v>
      </c>
      <c r="W7" s="753"/>
      <c r="X7" s="753"/>
      <c r="Y7" s="753"/>
      <c r="Z7" s="753"/>
      <c r="AA7" s="753">
        <f>Q7-V7</f>
        <v>566</v>
      </c>
      <c r="AB7" s="753"/>
      <c r="AC7" s="753"/>
      <c r="AD7" s="753"/>
      <c r="AE7" s="754"/>
      <c r="AF7" s="755">
        <v>536</v>
      </c>
      <c r="AG7" s="756"/>
      <c r="AH7" s="756"/>
      <c r="AI7" s="756"/>
      <c r="AJ7" s="757"/>
      <c r="AK7" s="758">
        <v>870</v>
      </c>
      <c r="AL7" s="759"/>
      <c r="AM7" s="759"/>
      <c r="AN7" s="759"/>
      <c r="AO7" s="759"/>
      <c r="AP7" s="759">
        <v>32575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5</v>
      </c>
      <c r="CI7" s="744"/>
      <c r="CJ7" s="744"/>
      <c r="CK7" s="744"/>
      <c r="CL7" s="745"/>
      <c r="CM7" s="743">
        <v>442</v>
      </c>
      <c r="CN7" s="744"/>
      <c r="CO7" s="744"/>
      <c r="CP7" s="744"/>
      <c r="CQ7" s="745"/>
      <c r="CR7" s="743">
        <v>25</v>
      </c>
      <c r="CS7" s="744"/>
      <c r="CT7" s="744"/>
      <c r="CU7" s="744"/>
      <c r="CV7" s="745"/>
      <c r="CW7" s="743" t="s">
        <v>587</v>
      </c>
      <c r="CX7" s="744"/>
      <c r="CY7" s="744"/>
      <c r="CZ7" s="744"/>
      <c r="DA7" s="745"/>
      <c r="DB7" s="743" t="s">
        <v>587</v>
      </c>
      <c r="DC7" s="744"/>
      <c r="DD7" s="744"/>
      <c r="DE7" s="744"/>
      <c r="DF7" s="745"/>
      <c r="DG7" s="743" t="s">
        <v>587</v>
      </c>
      <c r="DH7" s="744"/>
      <c r="DI7" s="744"/>
      <c r="DJ7" s="744"/>
      <c r="DK7" s="745"/>
      <c r="DL7" s="743" t="s">
        <v>587</v>
      </c>
      <c r="DM7" s="744"/>
      <c r="DN7" s="744"/>
      <c r="DO7" s="744"/>
      <c r="DP7" s="745"/>
      <c r="DQ7" s="743" t="s">
        <v>587</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10</v>
      </c>
      <c r="R8" s="784"/>
      <c r="S8" s="784"/>
      <c r="T8" s="784"/>
      <c r="U8" s="784"/>
      <c r="V8" s="784">
        <v>9</v>
      </c>
      <c r="W8" s="784"/>
      <c r="X8" s="784"/>
      <c r="Y8" s="784"/>
      <c r="Z8" s="784"/>
      <c r="AA8" s="784">
        <v>0</v>
      </c>
      <c r="AB8" s="784"/>
      <c r="AC8" s="784"/>
      <c r="AD8" s="784"/>
      <c r="AE8" s="785"/>
      <c r="AF8" s="786">
        <v>0</v>
      </c>
      <c r="AG8" s="787"/>
      <c r="AH8" s="787"/>
      <c r="AI8" s="787"/>
      <c r="AJ8" s="788"/>
      <c r="AK8" s="769" t="s">
        <v>587</v>
      </c>
      <c r="AL8" s="770"/>
      <c r="AM8" s="770"/>
      <c r="AN8" s="770"/>
      <c r="AO8" s="770"/>
      <c r="AP8" s="770">
        <v>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392</v>
      </c>
      <c r="C9" s="781"/>
      <c r="D9" s="781"/>
      <c r="E9" s="781"/>
      <c r="F9" s="781"/>
      <c r="G9" s="781"/>
      <c r="H9" s="781"/>
      <c r="I9" s="781"/>
      <c r="J9" s="781"/>
      <c r="K9" s="781"/>
      <c r="L9" s="781"/>
      <c r="M9" s="781"/>
      <c r="N9" s="781"/>
      <c r="O9" s="781"/>
      <c r="P9" s="782"/>
      <c r="Q9" s="783">
        <v>46</v>
      </c>
      <c r="R9" s="784"/>
      <c r="S9" s="784"/>
      <c r="T9" s="784"/>
      <c r="U9" s="784"/>
      <c r="V9" s="784">
        <v>43</v>
      </c>
      <c r="W9" s="784"/>
      <c r="X9" s="784"/>
      <c r="Y9" s="784"/>
      <c r="Z9" s="784"/>
      <c r="AA9" s="784">
        <f>Q9-V9</f>
        <v>3</v>
      </c>
      <c r="AB9" s="784"/>
      <c r="AC9" s="784"/>
      <c r="AD9" s="784"/>
      <c r="AE9" s="785"/>
      <c r="AF9" s="786">
        <v>3</v>
      </c>
      <c r="AG9" s="787"/>
      <c r="AH9" s="787"/>
      <c r="AI9" s="787"/>
      <c r="AJ9" s="788"/>
      <c r="AK9" s="769">
        <v>11</v>
      </c>
      <c r="AL9" s="770"/>
      <c r="AM9" s="770"/>
      <c r="AN9" s="770"/>
      <c r="AO9" s="770"/>
      <c r="AP9" s="770">
        <v>148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32417</v>
      </c>
      <c r="R23" s="793"/>
      <c r="S23" s="793"/>
      <c r="T23" s="793"/>
      <c r="U23" s="793"/>
      <c r="V23" s="793">
        <v>31848</v>
      </c>
      <c r="W23" s="793"/>
      <c r="X23" s="793"/>
      <c r="Y23" s="793"/>
      <c r="Z23" s="793"/>
      <c r="AA23" s="793">
        <v>568</v>
      </c>
      <c r="AB23" s="793"/>
      <c r="AC23" s="793"/>
      <c r="AD23" s="793"/>
      <c r="AE23" s="794"/>
      <c r="AF23" s="795">
        <v>539</v>
      </c>
      <c r="AG23" s="793"/>
      <c r="AH23" s="793"/>
      <c r="AI23" s="793"/>
      <c r="AJ23" s="796"/>
      <c r="AK23" s="797"/>
      <c r="AL23" s="798"/>
      <c r="AM23" s="798"/>
      <c r="AN23" s="798"/>
      <c r="AO23" s="798"/>
      <c r="AP23" s="793">
        <v>32724</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8411</v>
      </c>
      <c r="R28" s="823"/>
      <c r="S28" s="823"/>
      <c r="T28" s="823"/>
      <c r="U28" s="823"/>
      <c r="V28" s="823">
        <v>8205</v>
      </c>
      <c r="W28" s="823"/>
      <c r="X28" s="823"/>
      <c r="Y28" s="823"/>
      <c r="Z28" s="823"/>
      <c r="AA28" s="823">
        <v>206</v>
      </c>
      <c r="AB28" s="823"/>
      <c r="AC28" s="823"/>
      <c r="AD28" s="823"/>
      <c r="AE28" s="824"/>
      <c r="AF28" s="825">
        <v>206</v>
      </c>
      <c r="AG28" s="823"/>
      <c r="AH28" s="823"/>
      <c r="AI28" s="823"/>
      <c r="AJ28" s="826"/>
      <c r="AK28" s="827">
        <v>567</v>
      </c>
      <c r="AL28" s="828"/>
      <c r="AM28" s="828"/>
      <c r="AN28" s="828"/>
      <c r="AO28" s="828"/>
      <c r="AP28" s="828" t="s">
        <v>587</v>
      </c>
      <c r="AQ28" s="828"/>
      <c r="AR28" s="828"/>
      <c r="AS28" s="828"/>
      <c r="AT28" s="828"/>
      <c r="AU28" s="828" t="s">
        <v>587</v>
      </c>
      <c r="AV28" s="828"/>
      <c r="AW28" s="828"/>
      <c r="AX28" s="828"/>
      <c r="AY28" s="828"/>
      <c r="AZ28" s="829" t="s">
        <v>587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7830</v>
      </c>
      <c r="R29" s="784"/>
      <c r="S29" s="784"/>
      <c r="T29" s="784"/>
      <c r="U29" s="784"/>
      <c r="V29" s="784">
        <v>7544</v>
      </c>
      <c r="W29" s="784"/>
      <c r="X29" s="784"/>
      <c r="Y29" s="784"/>
      <c r="Z29" s="784"/>
      <c r="AA29" s="784">
        <v>286</v>
      </c>
      <c r="AB29" s="784"/>
      <c r="AC29" s="784"/>
      <c r="AD29" s="784"/>
      <c r="AE29" s="785"/>
      <c r="AF29" s="786">
        <v>286</v>
      </c>
      <c r="AG29" s="787"/>
      <c r="AH29" s="787"/>
      <c r="AI29" s="787"/>
      <c r="AJ29" s="788"/>
      <c r="AK29" s="834">
        <v>1190</v>
      </c>
      <c r="AL29" s="830"/>
      <c r="AM29" s="830"/>
      <c r="AN29" s="830"/>
      <c r="AO29" s="830"/>
      <c r="AP29" s="830" t="s">
        <v>587</v>
      </c>
      <c r="AQ29" s="830"/>
      <c r="AR29" s="830"/>
      <c r="AS29" s="830"/>
      <c r="AT29" s="830"/>
      <c r="AU29" s="830" t="s">
        <v>587</v>
      </c>
      <c r="AV29" s="830"/>
      <c r="AW29" s="830"/>
      <c r="AX29" s="830"/>
      <c r="AY29" s="830"/>
      <c r="AZ29" s="831" t="s">
        <v>587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1978</v>
      </c>
      <c r="R30" s="784"/>
      <c r="S30" s="784"/>
      <c r="T30" s="784"/>
      <c r="U30" s="784"/>
      <c r="V30" s="784">
        <v>1975</v>
      </c>
      <c r="W30" s="784"/>
      <c r="X30" s="784"/>
      <c r="Y30" s="784"/>
      <c r="Z30" s="784"/>
      <c r="AA30" s="784">
        <v>4</v>
      </c>
      <c r="AB30" s="784"/>
      <c r="AC30" s="784"/>
      <c r="AD30" s="784"/>
      <c r="AE30" s="785"/>
      <c r="AF30" s="786">
        <v>4</v>
      </c>
      <c r="AG30" s="787"/>
      <c r="AH30" s="787"/>
      <c r="AI30" s="787"/>
      <c r="AJ30" s="788"/>
      <c r="AK30" s="834">
        <v>998</v>
      </c>
      <c r="AL30" s="830"/>
      <c r="AM30" s="830"/>
      <c r="AN30" s="830"/>
      <c r="AO30" s="830"/>
      <c r="AP30" s="830" t="s">
        <v>587</v>
      </c>
      <c r="AQ30" s="830"/>
      <c r="AR30" s="830"/>
      <c r="AS30" s="830"/>
      <c r="AT30" s="830"/>
      <c r="AU30" s="830" t="s">
        <v>587</v>
      </c>
      <c r="AV30" s="830"/>
      <c r="AW30" s="830"/>
      <c r="AX30" s="830"/>
      <c r="AY30" s="830"/>
      <c r="AZ30" s="831" t="s">
        <v>587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1703</v>
      </c>
      <c r="R31" s="784"/>
      <c r="S31" s="784"/>
      <c r="T31" s="784"/>
      <c r="U31" s="784"/>
      <c r="V31" s="784">
        <v>1851</v>
      </c>
      <c r="W31" s="784"/>
      <c r="X31" s="784"/>
      <c r="Y31" s="784"/>
      <c r="Z31" s="784"/>
      <c r="AA31" s="784">
        <f>Q31-V31</f>
        <v>-148</v>
      </c>
      <c r="AB31" s="784"/>
      <c r="AC31" s="784"/>
      <c r="AD31" s="784"/>
      <c r="AE31" s="785"/>
      <c r="AF31" s="786">
        <v>2883</v>
      </c>
      <c r="AG31" s="787"/>
      <c r="AH31" s="787"/>
      <c r="AI31" s="787"/>
      <c r="AJ31" s="788"/>
      <c r="AK31" s="834">
        <f>30+122</f>
        <v>152</v>
      </c>
      <c r="AL31" s="830"/>
      <c r="AM31" s="830"/>
      <c r="AN31" s="830"/>
      <c r="AO31" s="830"/>
      <c r="AP31" s="830">
        <v>1804</v>
      </c>
      <c r="AQ31" s="830"/>
      <c r="AR31" s="830"/>
      <c r="AS31" s="830"/>
      <c r="AT31" s="830"/>
      <c r="AU31" s="830">
        <v>1034</v>
      </c>
      <c r="AV31" s="830"/>
      <c r="AW31" s="830"/>
      <c r="AX31" s="830"/>
      <c r="AY31" s="830"/>
      <c r="AZ31" s="831" t="s">
        <v>587</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5818</v>
      </c>
      <c r="R32" s="784"/>
      <c r="S32" s="784"/>
      <c r="T32" s="784"/>
      <c r="U32" s="784"/>
      <c r="V32" s="784">
        <v>5366</v>
      </c>
      <c r="W32" s="784"/>
      <c r="X32" s="784"/>
      <c r="Y32" s="784"/>
      <c r="Z32" s="784"/>
      <c r="AA32" s="784">
        <f t="shared" ref="AA32:AA33" si="0">Q32-V32</f>
        <v>452</v>
      </c>
      <c r="AB32" s="784"/>
      <c r="AC32" s="784"/>
      <c r="AD32" s="784"/>
      <c r="AE32" s="785"/>
      <c r="AF32" s="786">
        <v>1212</v>
      </c>
      <c r="AG32" s="787"/>
      <c r="AH32" s="787"/>
      <c r="AI32" s="787"/>
      <c r="AJ32" s="788"/>
      <c r="AK32" s="834">
        <f>784+603</f>
        <v>1387</v>
      </c>
      <c r="AL32" s="830"/>
      <c r="AM32" s="830"/>
      <c r="AN32" s="830"/>
      <c r="AO32" s="830"/>
      <c r="AP32" s="830">
        <v>2479</v>
      </c>
      <c r="AQ32" s="830"/>
      <c r="AR32" s="830"/>
      <c r="AS32" s="830"/>
      <c r="AT32" s="830"/>
      <c r="AU32" s="830">
        <v>1753</v>
      </c>
      <c r="AV32" s="830"/>
      <c r="AW32" s="830"/>
      <c r="AX32" s="830"/>
      <c r="AY32" s="830"/>
      <c r="AZ32" s="831" t="s">
        <v>587</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2536</v>
      </c>
      <c r="R33" s="784"/>
      <c r="S33" s="784"/>
      <c r="T33" s="784"/>
      <c r="U33" s="784"/>
      <c r="V33" s="784">
        <v>2486</v>
      </c>
      <c r="W33" s="784"/>
      <c r="X33" s="784"/>
      <c r="Y33" s="784"/>
      <c r="Z33" s="784"/>
      <c r="AA33" s="784">
        <f t="shared" si="0"/>
        <v>50</v>
      </c>
      <c r="AB33" s="784"/>
      <c r="AC33" s="784"/>
      <c r="AD33" s="784"/>
      <c r="AE33" s="785"/>
      <c r="AF33" s="786">
        <v>631</v>
      </c>
      <c r="AG33" s="787"/>
      <c r="AH33" s="787"/>
      <c r="AI33" s="787"/>
      <c r="AJ33" s="788"/>
      <c r="AK33" s="834">
        <f>3+536+10+183+1</f>
        <v>733</v>
      </c>
      <c r="AL33" s="830"/>
      <c r="AM33" s="830"/>
      <c r="AN33" s="830"/>
      <c r="AO33" s="830"/>
      <c r="AP33" s="830">
        <f>43+10873+3440</f>
        <v>14356</v>
      </c>
      <c r="AQ33" s="830"/>
      <c r="AR33" s="830"/>
      <c r="AS33" s="830"/>
      <c r="AT33" s="830"/>
      <c r="AU33" s="830">
        <v>11829</v>
      </c>
      <c r="AV33" s="830"/>
      <c r="AW33" s="830"/>
      <c r="AX33" s="830"/>
      <c r="AY33" s="830"/>
      <c r="AZ33" s="831" t="s">
        <v>587</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5222</v>
      </c>
      <c r="AG63" s="844"/>
      <c r="AH63" s="844"/>
      <c r="AI63" s="844"/>
      <c r="AJ63" s="845"/>
      <c r="AK63" s="846"/>
      <c r="AL63" s="841"/>
      <c r="AM63" s="841"/>
      <c r="AN63" s="841"/>
      <c r="AO63" s="841"/>
      <c r="AP63" s="844">
        <v>18639</v>
      </c>
      <c r="AQ63" s="844"/>
      <c r="AR63" s="844"/>
      <c r="AS63" s="844"/>
      <c r="AT63" s="844"/>
      <c r="AU63" s="844">
        <v>14616</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403</v>
      </c>
      <c r="AL66" s="728"/>
      <c r="AM66" s="728"/>
      <c r="AN66" s="728"/>
      <c r="AO66" s="729"/>
      <c r="AP66" s="733" t="s">
        <v>423</v>
      </c>
      <c r="AQ66" s="734"/>
      <c r="AR66" s="734"/>
      <c r="AS66" s="734"/>
      <c r="AT66" s="735"/>
      <c r="AU66" s="733" t="s">
        <v>424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589</v>
      </c>
      <c r="C68" s="870"/>
      <c r="D68" s="870"/>
      <c r="E68" s="870"/>
      <c r="F68" s="870"/>
      <c r="G68" s="870"/>
      <c r="H68" s="870"/>
      <c r="I68" s="870"/>
      <c r="J68" s="870"/>
      <c r="K68" s="870"/>
      <c r="L68" s="870"/>
      <c r="M68" s="870"/>
      <c r="N68" s="870"/>
      <c r="O68" s="870"/>
      <c r="P68" s="871"/>
      <c r="Q68" s="872">
        <v>1993</v>
      </c>
      <c r="R68" s="866"/>
      <c r="S68" s="866"/>
      <c r="T68" s="866"/>
      <c r="U68" s="866"/>
      <c r="V68" s="866">
        <v>1906</v>
      </c>
      <c r="W68" s="866"/>
      <c r="X68" s="866"/>
      <c r="Y68" s="866"/>
      <c r="Z68" s="866"/>
      <c r="AA68" s="866">
        <v>86</v>
      </c>
      <c r="AB68" s="866"/>
      <c r="AC68" s="866"/>
      <c r="AD68" s="866"/>
      <c r="AE68" s="866"/>
      <c r="AF68" s="866">
        <v>86</v>
      </c>
      <c r="AG68" s="866"/>
      <c r="AH68" s="866"/>
      <c r="AI68" s="866"/>
      <c r="AJ68" s="866"/>
      <c r="AK68" s="866" t="s">
        <v>587</v>
      </c>
      <c r="AL68" s="866"/>
      <c r="AM68" s="866"/>
      <c r="AN68" s="866"/>
      <c r="AO68" s="866"/>
      <c r="AP68" s="866">
        <v>153</v>
      </c>
      <c r="AQ68" s="866"/>
      <c r="AR68" s="866"/>
      <c r="AS68" s="866"/>
      <c r="AT68" s="866"/>
      <c r="AU68" s="866">
        <v>153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590</v>
      </c>
      <c r="C69" s="874"/>
      <c r="D69" s="874"/>
      <c r="E69" s="874"/>
      <c r="F69" s="874"/>
      <c r="G69" s="874"/>
      <c r="H69" s="874"/>
      <c r="I69" s="874"/>
      <c r="J69" s="874"/>
      <c r="K69" s="874"/>
      <c r="L69" s="874"/>
      <c r="M69" s="874"/>
      <c r="N69" s="874"/>
      <c r="O69" s="874"/>
      <c r="P69" s="875"/>
      <c r="Q69" s="876">
        <v>197</v>
      </c>
      <c r="R69" s="830"/>
      <c r="S69" s="830"/>
      <c r="T69" s="830"/>
      <c r="U69" s="830"/>
      <c r="V69" s="830">
        <v>194</v>
      </c>
      <c r="W69" s="830"/>
      <c r="X69" s="830"/>
      <c r="Y69" s="830"/>
      <c r="Z69" s="830"/>
      <c r="AA69" s="830">
        <v>3</v>
      </c>
      <c r="AB69" s="830"/>
      <c r="AC69" s="830"/>
      <c r="AD69" s="830"/>
      <c r="AE69" s="830"/>
      <c r="AF69" s="830">
        <v>3</v>
      </c>
      <c r="AG69" s="830"/>
      <c r="AH69" s="830"/>
      <c r="AI69" s="830"/>
      <c r="AJ69" s="830"/>
      <c r="AK69" s="830" t="s">
        <v>587</v>
      </c>
      <c r="AL69" s="830"/>
      <c r="AM69" s="830"/>
      <c r="AN69" s="830"/>
      <c r="AO69" s="830"/>
      <c r="AP69" s="830" t="s">
        <v>587</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591</v>
      </c>
      <c r="C70" s="874"/>
      <c r="D70" s="874"/>
      <c r="E70" s="874"/>
      <c r="F70" s="874"/>
      <c r="G70" s="874"/>
      <c r="H70" s="874"/>
      <c r="I70" s="874"/>
      <c r="J70" s="874"/>
      <c r="K70" s="874"/>
      <c r="L70" s="874"/>
      <c r="M70" s="874"/>
      <c r="N70" s="874"/>
      <c r="O70" s="874"/>
      <c r="P70" s="875"/>
      <c r="Q70" s="876">
        <v>243734</v>
      </c>
      <c r="R70" s="830"/>
      <c r="S70" s="830"/>
      <c r="T70" s="830"/>
      <c r="U70" s="830"/>
      <c r="V70" s="830">
        <v>232719</v>
      </c>
      <c r="W70" s="830"/>
      <c r="X70" s="830"/>
      <c r="Y70" s="830"/>
      <c r="Z70" s="830"/>
      <c r="AA70" s="830">
        <v>11015</v>
      </c>
      <c r="AB70" s="830"/>
      <c r="AC70" s="830"/>
      <c r="AD70" s="830"/>
      <c r="AE70" s="830"/>
      <c r="AF70" s="830">
        <v>11015</v>
      </c>
      <c r="AG70" s="830"/>
      <c r="AH70" s="830"/>
      <c r="AI70" s="830"/>
      <c r="AJ70" s="830"/>
      <c r="AK70" s="830" t="s">
        <v>587</v>
      </c>
      <c r="AL70" s="830"/>
      <c r="AM70" s="830"/>
      <c r="AN70" s="830"/>
      <c r="AO70" s="830"/>
      <c r="AP70" s="830" t="s">
        <v>587</v>
      </c>
      <c r="AQ70" s="830"/>
      <c r="AR70" s="830"/>
      <c r="AS70" s="830"/>
      <c r="AT70" s="830"/>
      <c r="AU70" s="830" t="s">
        <v>587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592</v>
      </c>
      <c r="C71" s="874"/>
      <c r="D71" s="874"/>
      <c r="E71" s="874"/>
      <c r="F71" s="874"/>
      <c r="G71" s="874"/>
      <c r="H71" s="874"/>
      <c r="I71" s="874"/>
      <c r="J71" s="874"/>
      <c r="K71" s="874"/>
      <c r="L71" s="874"/>
      <c r="M71" s="874"/>
      <c r="N71" s="874"/>
      <c r="O71" s="874"/>
      <c r="P71" s="875"/>
      <c r="Q71" s="876">
        <v>295</v>
      </c>
      <c r="R71" s="830"/>
      <c r="S71" s="830"/>
      <c r="T71" s="830"/>
      <c r="U71" s="830"/>
      <c r="V71" s="830">
        <v>275</v>
      </c>
      <c r="W71" s="830"/>
      <c r="X71" s="830"/>
      <c r="Y71" s="830"/>
      <c r="Z71" s="830"/>
      <c r="AA71" s="830">
        <v>20</v>
      </c>
      <c r="AB71" s="830"/>
      <c r="AC71" s="830"/>
      <c r="AD71" s="830"/>
      <c r="AE71" s="830"/>
      <c r="AF71" s="830">
        <v>20</v>
      </c>
      <c r="AG71" s="830"/>
      <c r="AH71" s="830"/>
      <c r="AI71" s="830"/>
      <c r="AJ71" s="830"/>
      <c r="AK71" s="830">
        <v>84</v>
      </c>
      <c r="AL71" s="830"/>
      <c r="AM71" s="830"/>
      <c r="AN71" s="830"/>
      <c r="AO71" s="830"/>
      <c r="AP71" s="830" t="s">
        <v>587</v>
      </c>
      <c r="AQ71" s="830"/>
      <c r="AR71" s="830"/>
      <c r="AS71" s="830"/>
      <c r="AT71" s="830"/>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6">
        <v>66</v>
      </c>
      <c r="R72" s="830"/>
      <c r="S72" s="830"/>
      <c r="T72" s="830"/>
      <c r="U72" s="830"/>
      <c r="V72" s="830">
        <v>65</v>
      </c>
      <c r="W72" s="830"/>
      <c r="X72" s="830"/>
      <c r="Y72" s="830"/>
      <c r="Z72" s="830"/>
      <c r="AA72" s="830">
        <v>1</v>
      </c>
      <c r="AB72" s="830"/>
      <c r="AC72" s="830"/>
      <c r="AD72" s="830"/>
      <c r="AE72" s="830"/>
      <c r="AF72" s="830">
        <v>1</v>
      </c>
      <c r="AG72" s="830"/>
      <c r="AH72" s="830"/>
      <c r="AI72" s="830"/>
      <c r="AJ72" s="830"/>
      <c r="AK72" s="830" t="s">
        <v>587</v>
      </c>
      <c r="AL72" s="830"/>
      <c r="AM72" s="830"/>
      <c r="AN72" s="830"/>
      <c r="AO72" s="830"/>
      <c r="AP72" s="830" t="s">
        <v>587</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594</v>
      </c>
      <c r="C73" s="874"/>
      <c r="D73" s="874"/>
      <c r="E73" s="874"/>
      <c r="F73" s="874"/>
      <c r="G73" s="874"/>
      <c r="H73" s="874"/>
      <c r="I73" s="874"/>
      <c r="J73" s="874"/>
      <c r="K73" s="874"/>
      <c r="L73" s="874"/>
      <c r="M73" s="874"/>
      <c r="N73" s="874"/>
      <c r="O73" s="874"/>
      <c r="P73" s="875"/>
      <c r="Q73" s="876">
        <v>54</v>
      </c>
      <c r="R73" s="830"/>
      <c r="S73" s="830"/>
      <c r="T73" s="830"/>
      <c r="U73" s="830"/>
      <c r="V73" s="830">
        <v>53</v>
      </c>
      <c r="W73" s="830"/>
      <c r="X73" s="830"/>
      <c r="Y73" s="830"/>
      <c r="Z73" s="830"/>
      <c r="AA73" s="830">
        <v>1</v>
      </c>
      <c r="AB73" s="830"/>
      <c r="AC73" s="830"/>
      <c r="AD73" s="830"/>
      <c r="AE73" s="830"/>
      <c r="AF73" s="830">
        <v>1</v>
      </c>
      <c r="AG73" s="830"/>
      <c r="AH73" s="830"/>
      <c r="AI73" s="830"/>
      <c r="AJ73" s="830"/>
      <c r="AK73" s="830" t="s">
        <v>587</v>
      </c>
      <c r="AL73" s="830"/>
      <c r="AM73" s="830"/>
      <c r="AN73" s="830"/>
      <c r="AO73" s="830"/>
      <c r="AP73" s="830" t="s">
        <v>587</v>
      </c>
      <c r="AQ73" s="830"/>
      <c r="AR73" s="830"/>
      <c r="AS73" s="830"/>
      <c r="AT73" s="830"/>
      <c r="AU73" s="830" t="s">
        <v>587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595</v>
      </c>
      <c r="C74" s="874"/>
      <c r="D74" s="874"/>
      <c r="E74" s="874"/>
      <c r="F74" s="874"/>
      <c r="G74" s="874"/>
      <c r="H74" s="874"/>
      <c r="I74" s="874"/>
      <c r="J74" s="874"/>
      <c r="K74" s="874"/>
      <c r="L74" s="874"/>
      <c r="M74" s="874"/>
      <c r="N74" s="874"/>
      <c r="O74" s="874"/>
      <c r="P74" s="875"/>
      <c r="Q74" s="876">
        <v>5</v>
      </c>
      <c r="R74" s="830"/>
      <c r="S74" s="830"/>
      <c r="T74" s="830"/>
      <c r="U74" s="830"/>
      <c r="V74" s="830">
        <v>5</v>
      </c>
      <c r="W74" s="830"/>
      <c r="X74" s="830"/>
      <c r="Y74" s="830"/>
      <c r="Z74" s="830"/>
      <c r="AA74" s="830">
        <v>1</v>
      </c>
      <c r="AB74" s="830"/>
      <c r="AC74" s="830"/>
      <c r="AD74" s="830"/>
      <c r="AE74" s="830"/>
      <c r="AF74" s="830">
        <v>1</v>
      </c>
      <c r="AG74" s="830"/>
      <c r="AH74" s="830"/>
      <c r="AI74" s="830"/>
      <c r="AJ74" s="830"/>
      <c r="AK74" s="830" t="s">
        <v>587</v>
      </c>
      <c r="AL74" s="830"/>
      <c r="AM74" s="830"/>
      <c r="AN74" s="830"/>
      <c r="AO74" s="830"/>
      <c r="AP74" s="830" t="s">
        <v>587</v>
      </c>
      <c r="AQ74" s="830"/>
      <c r="AR74" s="830"/>
      <c r="AS74" s="830"/>
      <c r="AT74" s="830"/>
      <c r="AU74" s="830" t="s">
        <v>587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596</v>
      </c>
      <c r="C75" s="874"/>
      <c r="D75" s="874"/>
      <c r="E75" s="874"/>
      <c r="F75" s="874"/>
      <c r="G75" s="874"/>
      <c r="H75" s="874"/>
      <c r="I75" s="874"/>
      <c r="J75" s="874"/>
      <c r="K75" s="874"/>
      <c r="L75" s="874"/>
      <c r="M75" s="874"/>
      <c r="N75" s="874"/>
      <c r="O75" s="874"/>
      <c r="P75" s="875"/>
      <c r="Q75" s="877">
        <v>7087</v>
      </c>
      <c r="R75" s="878"/>
      <c r="S75" s="878"/>
      <c r="T75" s="878"/>
      <c r="U75" s="834"/>
      <c r="V75" s="879">
        <v>6511</v>
      </c>
      <c r="W75" s="878"/>
      <c r="X75" s="878"/>
      <c r="Y75" s="878"/>
      <c r="Z75" s="834"/>
      <c r="AA75" s="879">
        <v>576</v>
      </c>
      <c r="AB75" s="878"/>
      <c r="AC75" s="878"/>
      <c r="AD75" s="878"/>
      <c r="AE75" s="834"/>
      <c r="AF75" s="879">
        <v>576</v>
      </c>
      <c r="AG75" s="878"/>
      <c r="AH75" s="878"/>
      <c r="AI75" s="878"/>
      <c r="AJ75" s="834"/>
      <c r="AK75" s="879">
        <v>17</v>
      </c>
      <c r="AL75" s="878"/>
      <c r="AM75" s="878"/>
      <c r="AN75" s="878"/>
      <c r="AO75" s="834"/>
      <c r="AP75" s="879" t="s">
        <v>587</v>
      </c>
      <c r="AQ75" s="878"/>
      <c r="AR75" s="878"/>
      <c r="AS75" s="878"/>
      <c r="AT75" s="834"/>
      <c r="AU75" s="879" t="s">
        <v>587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597</v>
      </c>
      <c r="C76" s="874"/>
      <c r="D76" s="874"/>
      <c r="E76" s="874"/>
      <c r="F76" s="874"/>
      <c r="G76" s="874"/>
      <c r="H76" s="874"/>
      <c r="I76" s="874"/>
      <c r="J76" s="874"/>
      <c r="K76" s="874"/>
      <c r="L76" s="874"/>
      <c r="M76" s="874"/>
      <c r="N76" s="874"/>
      <c r="O76" s="874"/>
      <c r="P76" s="875"/>
      <c r="Q76" s="877">
        <v>291</v>
      </c>
      <c r="R76" s="878"/>
      <c r="S76" s="878"/>
      <c r="T76" s="878"/>
      <c r="U76" s="834"/>
      <c r="V76" s="879">
        <v>280</v>
      </c>
      <c r="W76" s="878"/>
      <c r="X76" s="878"/>
      <c r="Y76" s="878"/>
      <c r="Z76" s="834"/>
      <c r="AA76" s="879">
        <v>11</v>
      </c>
      <c r="AB76" s="878"/>
      <c r="AC76" s="878"/>
      <c r="AD76" s="878"/>
      <c r="AE76" s="834"/>
      <c r="AF76" s="879">
        <v>11</v>
      </c>
      <c r="AG76" s="878"/>
      <c r="AH76" s="878"/>
      <c r="AI76" s="878"/>
      <c r="AJ76" s="834"/>
      <c r="AK76" s="879" t="s">
        <v>587</v>
      </c>
      <c r="AL76" s="878"/>
      <c r="AM76" s="878"/>
      <c r="AN76" s="878"/>
      <c r="AO76" s="834"/>
      <c r="AP76" s="879">
        <v>315</v>
      </c>
      <c r="AQ76" s="878"/>
      <c r="AR76" s="878"/>
      <c r="AS76" s="878"/>
      <c r="AT76" s="834"/>
      <c r="AU76" s="879">
        <v>12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598</v>
      </c>
      <c r="C77" s="874"/>
      <c r="D77" s="874"/>
      <c r="E77" s="874"/>
      <c r="F77" s="874"/>
      <c r="G77" s="874"/>
      <c r="H77" s="874"/>
      <c r="I77" s="874"/>
      <c r="J77" s="874"/>
      <c r="K77" s="874"/>
      <c r="L77" s="874"/>
      <c r="M77" s="874"/>
      <c r="N77" s="874"/>
      <c r="O77" s="874"/>
      <c r="P77" s="875"/>
      <c r="Q77" s="877">
        <v>4</v>
      </c>
      <c r="R77" s="878"/>
      <c r="S77" s="878"/>
      <c r="T77" s="878"/>
      <c r="U77" s="834"/>
      <c r="V77" s="879">
        <v>2</v>
      </c>
      <c r="W77" s="878"/>
      <c r="X77" s="878"/>
      <c r="Y77" s="878"/>
      <c r="Z77" s="834"/>
      <c r="AA77" s="879">
        <v>3</v>
      </c>
      <c r="AB77" s="878"/>
      <c r="AC77" s="878"/>
      <c r="AD77" s="878"/>
      <c r="AE77" s="834"/>
      <c r="AF77" s="879">
        <v>3</v>
      </c>
      <c r="AG77" s="878"/>
      <c r="AH77" s="878"/>
      <c r="AI77" s="878"/>
      <c r="AJ77" s="834"/>
      <c r="AK77" s="879" t="s">
        <v>587</v>
      </c>
      <c r="AL77" s="878"/>
      <c r="AM77" s="878"/>
      <c r="AN77" s="878"/>
      <c r="AO77" s="834"/>
      <c r="AP77" s="879" t="s">
        <v>587</v>
      </c>
      <c r="AQ77" s="878"/>
      <c r="AR77" s="878"/>
      <c r="AS77" s="878"/>
      <c r="AT77" s="834"/>
      <c r="AU77" s="879" t="s">
        <v>587</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11717</v>
      </c>
      <c r="AG88" s="844"/>
      <c r="AH88" s="844"/>
      <c r="AI88" s="844"/>
      <c r="AJ88" s="844"/>
      <c r="AK88" s="841"/>
      <c r="AL88" s="841"/>
      <c r="AM88" s="841"/>
      <c r="AN88" s="841"/>
      <c r="AO88" s="841"/>
      <c r="AP88" s="844">
        <v>468</v>
      </c>
      <c r="AQ88" s="844"/>
      <c r="AR88" s="844"/>
      <c r="AS88" s="844"/>
      <c r="AT88" s="844"/>
      <c r="AU88" s="844">
        <v>165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310</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310</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310</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3128927</v>
      </c>
      <c r="AB110" s="900"/>
      <c r="AC110" s="900"/>
      <c r="AD110" s="900"/>
      <c r="AE110" s="901"/>
      <c r="AF110" s="902">
        <v>3196721</v>
      </c>
      <c r="AG110" s="900"/>
      <c r="AH110" s="900"/>
      <c r="AI110" s="900"/>
      <c r="AJ110" s="901"/>
      <c r="AK110" s="902">
        <v>3171173</v>
      </c>
      <c r="AL110" s="900"/>
      <c r="AM110" s="900"/>
      <c r="AN110" s="900"/>
      <c r="AO110" s="901"/>
      <c r="AP110" s="903">
        <v>21.7</v>
      </c>
      <c r="AQ110" s="904"/>
      <c r="AR110" s="904"/>
      <c r="AS110" s="904"/>
      <c r="AT110" s="905"/>
      <c r="AU110" s="906" t="s">
        <v>76</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34807653</v>
      </c>
      <c r="BR110" s="931"/>
      <c r="BS110" s="931"/>
      <c r="BT110" s="931"/>
      <c r="BU110" s="931"/>
      <c r="BV110" s="931">
        <v>34417458</v>
      </c>
      <c r="BW110" s="931"/>
      <c r="BX110" s="931"/>
      <c r="BY110" s="931"/>
      <c r="BZ110" s="931"/>
      <c r="CA110" s="931">
        <v>32723712</v>
      </c>
      <c r="CB110" s="931"/>
      <c r="CC110" s="931"/>
      <c r="CD110" s="931"/>
      <c r="CE110" s="931"/>
      <c r="CF110" s="944">
        <v>223.6</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139</v>
      </c>
      <c r="DR110" s="931"/>
      <c r="DS110" s="931"/>
      <c r="DT110" s="931"/>
      <c r="DU110" s="931"/>
      <c r="DV110" s="932" t="s">
        <v>442</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444</v>
      </c>
      <c r="AG111" s="938"/>
      <c r="AH111" s="938"/>
      <c r="AI111" s="938"/>
      <c r="AJ111" s="939"/>
      <c r="AK111" s="940" t="s">
        <v>416</v>
      </c>
      <c r="AL111" s="938"/>
      <c r="AM111" s="938"/>
      <c r="AN111" s="938"/>
      <c r="AO111" s="939"/>
      <c r="AP111" s="941" t="s">
        <v>416</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8129</v>
      </c>
      <c r="BR111" s="926"/>
      <c r="BS111" s="926"/>
      <c r="BT111" s="926"/>
      <c r="BU111" s="926"/>
      <c r="BV111" s="926">
        <v>7920</v>
      </c>
      <c r="BW111" s="926"/>
      <c r="BX111" s="926"/>
      <c r="BY111" s="926"/>
      <c r="BZ111" s="926"/>
      <c r="CA111" s="926">
        <v>6054</v>
      </c>
      <c r="CB111" s="926"/>
      <c r="CC111" s="926"/>
      <c r="CD111" s="926"/>
      <c r="CE111" s="926"/>
      <c r="CF111" s="920">
        <v>0</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139</v>
      </c>
      <c r="DR111" s="926"/>
      <c r="DS111" s="926"/>
      <c r="DT111" s="926"/>
      <c r="DU111" s="926"/>
      <c r="DV111" s="927" t="s">
        <v>447</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396</v>
      </c>
      <c r="AG112" s="959"/>
      <c r="AH112" s="959"/>
      <c r="AI112" s="959"/>
      <c r="AJ112" s="960"/>
      <c r="AK112" s="961" t="s">
        <v>416</v>
      </c>
      <c r="AL112" s="959"/>
      <c r="AM112" s="959"/>
      <c r="AN112" s="959"/>
      <c r="AO112" s="960"/>
      <c r="AP112" s="962" t="s">
        <v>139</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14912401</v>
      </c>
      <c r="BR112" s="926"/>
      <c r="BS112" s="926"/>
      <c r="BT112" s="926"/>
      <c r="BU112" s="926"/>
      <c r="BV112" s="926">
        <v>15537506</v>
      </c>
      <c r="BW112" s="926"/>
      <c r="BX112" s="926"/>
      <c r="BY112" s="926"/>
      <c r="BZ112" s="926"/>
      <c r="CA112" s="926">
        <v>14615786</v>
      </c>
      <c r="CB112" s="926"/>
      <c r="CC112" s="926"/>
      <c r="CD112" s="926"/>
      <c r="CE112" s="926"/>
      <c r="CF112" s="920">
        <v>99.9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139</v>
      </c>
      <c r="DH112" s="926"/>
      <c r="DI112" s="926"/>
      <c r="DJ112" s="926"/>
      <c r="DK112" s="926"/>
      <c r="DL112" s="926" t="s">
        <v>447</v>
      </c>
      <c r="DM112" s="926"/>
      <c r="DN112" s="926"/>
      <c r="DO112" s="926"/>
      <c r="DP112" s="926"/>
      <c r="DQ112" s="926" t="s">
        <v>444</v>
      </c>
      <c r="DR112" s="926"/>
      <c r="DS112" s="926"/>
      <c r="DT112" s="926"/>
      <c r="DU112" s="926"/>
      <c r="DV112" s="927" t="s">
        <v>452</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1164181</v>
      </c>
      <c r="AB113" s="938"/>
      <c r="AC113" s="938"/>
      <c r="AD113" s="938"/>
      <c r="AE113" s="939"/>
      <c r="AF113" s="940">
        <v>1201935</v>
      </c>
      <c r="AG113" s="938"/>
      <c r="AH113" s="938"/>
      <c r="AI113" s="938"/>
      <c r="AJ113" s="939"/>
      <c r="AK113" s="940">
        <v>1188811</v>
      </c>
      <c r="AL113" s="938"/>
      <c r="AM113" s="938"/>
      <c r="AN113" s="938"/>
      <c r="AO113" s="939"/>
      <c r="AP113" s="941">
        <v>8.1</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626682</v>
      </c>
      <c r="BR113" s="926"/>
      <c r="BS113" s="926"/>
      <c r="BT113" s="926"/>
      <c r="BU113" s="926"/>
      <c r="BV113" s="926">
        <v>390996</v>
      </c>
      <c r="BW113" s="926"/>
      <c r="BX113" s="926"/>
      <c r="BY113" s="926"/>
      <c r="BZ113" s="926"/>
      <c r="CA113" s="926">
        <v>165250</v>
      </c>
      <c r="CB113" s="926"/>
      <c r="CC113" s="926"/>
      <c r="CD113" s="926"/>
      <c r="CE113" s="926"/>
      <c r="CF113" s="920">
        <v>1.1000000000000001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447</v>
      </c>
      <c r="DM113" s="959"/>
      <c r="DN113" s="959"/>
      <c r="DO113" s="959"/>
      <c r="DP113" s="960"/>
      <c r="DQ113" s="961" t="s">
        <v>447</v>
      </c>
      <c r="DR113" s="959"/>
      <c r="DS113" s="959"/>
      <c r="DT113" s="959"/>
      <c r="DU113" s="960"/>
      <c r="DV113" s="962" t="s">
        <v>452</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239796</v>
      </c>
      <c r="AB114" s="959"/>
      <c r="AC114" s="959"/>
      <c r="AD114" s="959"/>
      <c r="AE114" s="960"/>
      <c r="AF114" s="961">
        <v>241524</v>
      </c>
      <c r="AG114" s="959"/>
      <c r="AH114" s="959"/>
      <c r="AI114" s="959"/>
      <c r="AJ114" s="960"/>
      <c r="AK114" s="961">
        <v>227809</v>
      </c>
      <c r="AL114" s="959"/>
      <c r="AM114" s="959"/>
      <c r="AN114" s="959"/>
      <c r="AO114" s="960"/>
      <c r="AP114" s="962">
        <v>1.6</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4348494</v>
      </c>
      <c r="BR114" s="926"/>
      <c r="BS114" s="926"/>
      <c r="BT114" s="926"/>
      <c r="BU114" s="926"/>
      <c r="BV114" s="926">
        <v>4246784</v>
      </c>
      <c r="BW114" s="926"/>
      <c r="BX114" s="926"/>
      <c r="BY114" s="926"/>
      <c r="BZ114" s="926"/>
      <c r="CA114" s="926">
        <v>4190125</v>
      </c>
      <c r="CB114" s="926"/>
      <c r="CC114" s="926"/>
      <c r="CD114" s="926"/>
      <c r="CE114" s="926"/>
      <c r="CF114" s="920">
        <v>28.6</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396</v>
      </c>
      <c r="DH114" s="959"/>
      <c r="DI114" s="959"/>
      <c r="DJ114" s="959"/>
      <c r="DK114" s="960"/>
      <c r="DL114" s="961" t="s">
        <v>416</v>
      </c>
      <c r="DM114" s="959"/>
      <c r="DN114" s="959"/>
      <c r="DO114" s="959"/>
      <c r="DP114" s="960"/>
      <c r="DQ114" s="961" t="s">
        <v>447</v>
      </c>
      <c r="DR114" s="959"/>
      <c r="DS114" s="959"/>
      <c r="DT114" s="959"/>
      <c r="DU114" s="960"/>
      <c r="DV114" s="962" t="s">
        <v>447</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10193</v>
      </c>
      <c r="AB115" s="938"/>
      <c r="AC115" s="938"/>
      <c r="AD115" s="938"/>
      <c r="AE115" s="939"/>
      <c r="AF115" s="940">
        <v>1115</v>
      </c>
      <c r="AG115" s="938"/>
      <c r="AH115" s="938"/>
      <c r="AI115" s="938"/>
      <c r="AJ115" s="939"/>
      <c r="AK115" s="940">
        <v>960</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139</v>
      </c>
      <c r="BW115" s="926"/>
      <c r="BX115" s="926"/>
      <c r="BY115" s="926"/>
      <c r="BZ115" s="926"/>
      <c r="CA115" s="926" t="s">
        <v>416</v>
      </c>
      <c r="CB115" s="926"/>
      <c r="CC115" s="926"/>
      <c r="CD115" s="926"/>
      <c r="CE115" s="926"/>
      <c r="CF115" s="920" t="s">
        <v>139</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396</v>
      </c>
      <c r="DH115" s="959"/>
      <c r="DI115" s="959"/>
      <c r="DJ115" s="959"/>
      <c r="DK115" s="960"/>
      <c r="DL115" s="961" t="s">
        <v>139</v>
      </c>
      <c r="DM115" s="959"/>
      <c r="DN115" s="959"/>
      <c r="DO115" s="959"/>
      <c r="DP115" s="960"/>
      <c r="DQ115" s="961" t="s">
        <v>447</v>
      </c>
      <c r="DR115" s="959"/>
      <c r="DS115" s="959"/>
      <c r="DT115" s="959"/>
      <c r="DU115" s="960"/>
      <c r="DV115" s="962" t="s">
        <v>447</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82</v>
      </c>
      <c r="AB116" s="959"/>
      <c r="AC116" s="959"/>
      <c r="AD116" s="959"/>
      <c r="AE116" s="960"/>
      <c r="AF116" s="961" t="s">
        <v>139</v>
      </c>
      <c r="AG116" s="959"/>
      <c r="AH116" s="959"/>
      <c r="AI116" s="959"/>
      <c r="AJ116" s="960"/>
      <c r="AK116" s="961" t="s">
        <v>447</v>
      </c>
      <c r="AL116" s="959"/>
      <c r="AM116" s="959"/>
      <c r="AN116" s="959"/>
      <c r="AO116" s="960"/>
      <c r="AP116" s="962" t="s">
        <v>447</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139</v>
      </c>
      <c r="BR116" s="926"/>
      <c r="BS116" s="926"/>
      <c r="BT116" s="926"/>
      <c r="BU116" s="926"/>
      <c r="BV116" s="926" t="s">
        <v>416</v>
      </c>
      <c r="BW116" s="926"/>
      <c r="BX116" s="926"/>
      <c r="BY116" s="926"/>
      <c r="BZ116" s="926"/>
      <c r="CA116" s="926" t="s">
        <v>447</v>
      </c>
      <c r="CB116" s="926"/>
      <c r="CC116" s="926"/>
      <c r="CD116" s="926"/>
      <c r="CE116" s="926"/>
      <c r="CF116" s="920" t="s">
        <v>139</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7847</v>
      </c>
      <c r="DH116" s="959"/>
      <c r="DI116" s="959"/>
      <c r="DJ116" s="959"/>
      <c r="DK116" s="960"/>
      <c r="DL116" s="961">
        <v>7853</v>
      </c>
      <c r="DM116" s="959"/>
      <c r="DN116" s="959"/>
      <c r="DO116" s="959"/>
      <c r="DP116" s="960"/>
      <c r="DQ116" s="961">
        <v>6054</v>
      </c>
      <c r="DR116" s="959"/>
      <c r="DS116" s="959"/>
      <c r="DT116" s="959"/>
      <c r="DU116" s="960"/>
      <c r="DV116" s="962">
        <v>0</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4543179</v>
      </c>
      <c r="AB117" s="979"/>
      <c r="AC117" s="979"/>
      <c r="AD117" s="979"/>
      <c r="AE117" s="980"/>
      <c r="AF117" s="981">
        <v>4641295</v>
      </c>
      <c r="AG117" s="979"/>
      <c r="AH117" s="979"/>
      <c r="AI117" s="979"/>
      <c r="AJ117" s="980"/>
      <c r="AK117" s="981">
        <v>4588753</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139</v>
      </c>
      <c r="BW117" s="926"/>
      <c r="BX117" s="926"/>
      <c r="BY117" s="926"/>
      <c r="BZ117" s="926"/>
      <c r="CA117" s="926" t="s">
        <v>139</v>
      </c>
      <c r="CB117" s="926"/>
      <c r="CC117" s="926"/>
      <c r="CD117" s="926"/>
      <c r="CE117" s="926"/>
      <c r="CF117" s="920" t="s">
        <v>139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139</v>
      </c>
      <c r="DH117" s="959"/>
      <c r="DI117" s="959"/>
      <c r="DJ117" s="959"/>
      <c r="DK117" s="960"/>
      <c r="DL117" s="961" t="s">
        <v>139</v>
      </c>
      <c r="DM117" s="959"/>
      <c r="DN117" s="959"/>
      <c r="DO117" s="959"/>
      <c r="DP117" s="960"/>
      <c r="DQ117" s="961" t="s">
        <v>442</v>
      </c>
      <c r="DR117" s="959"/>
      <c r="DS117" s="959"/>
      <c r="DT117" s="959"/>
      <c r="DU117" s="960"/>
      <c r="DV117" s="962" t="s">
        <v>452</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310</v>
      </c>
      <c r="AL118" s="893"/>
      <c r="AM118" s="893"/>
      <c r="AN118" s="893"/>
      <c r="AO118" s="894"/>
      <c r="AP118" s="970" t="s">
        <v>436</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469</v>
      </c>
      <c r="BW118" s="1000"/>
      <c r="BX118" s="1000"/>
      <c r="BY118" s="1000"/>
      <c r="BZ118" s="1000"/>
      <c r="CA118" s="1000" t="s">
        <v>396</v>
      </c>
      <c r="CB118" s="1000"/>
      <c r="CC118" s="1000"/>
      <c r="CD118" s="1000"/>
      <c r="CE118" s="1000"/>
      <c r="CF118" s="920" t="s">
        <v>139</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442</v>
      </c>
      <c r="DH118" s="959"/>
      <c r="DI118" s="959"/>
      <c r="DJ118" s="959"/>
      <c r="DK118" s="960"/>
      <c r="DL118" s="961" t="s">
        <v>396</v>
      </c>
      <c r="DM118" s="959"/>
      <c r="DN118" s="959"/>
      <c r="DO118" s="959"/>
      <c r="DP118" s="960"/>
      <c r="DQ118" s="961" t="s">
        <v>396</v>
      </c>
      <c r="DR118" s="959"/>
      <c r="DS118" s="959"/>
      <c r="DT118" s="959"/>
      <c r="DU118" s="960"/>
      <c r="DV118" s="962" t="s">
        <v>442</v>
      </c>
      <c r="DW118" s="963"/>
      <c r="DX118" s="963"/>
      <c r="DY118" s="963"/>
      <c r="DZ118" s="964"/>
    </row>
    <row r="119" spans="1:130" s="230" customFormat="1" ht="26.25" customHeight="1" x14ac:dyDescent="0.2">
      <c r="A119" s="1057"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139</v>
      </c>
      <c r="AG119" s="900"/>
      <c r="AH119" s="900"/>
      <c r="AI119" s="900"/>
      <c r="AJ119" s="901"/>
      <c r="AK119" s="902" t="s">
        <v>139</v>
      </c>
      <c r="AL119" s="900"/>
      <c r="AM119" s="900"/>
      <c r="AN119" s="900"/>
      <c r="AO119" s="901"/>
      <c r="AP119" s="903" t="s">
        <v>442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471</v>
      </c>
      <c r="BP119" s="1005"/>
      <c r="BQ119" s="999">
        <v>54703359</v>
      </c>
      <c r="BR119" s="1000"/>
      <c r="BS119" s="1000"/>
      <c r="BT119" s="1000"/>
      <c r="BU119" s="1000"/>
      <c r="BV119" s="1000">
        <v>54600664</v>
      </c>
      <c r="BW119" s="1000"/>
      <c r="BX119" s="1000"/>
      <c r="BY119" s="1000"/>
      <c r="BZ119" s="1000"/>
      <c r="CA119" s="1000">
        <v>51700927</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282</v>
      </c>
      <c r="DH119" s="986"/>
      <c r="DI119" s="986"/>
      <c r="DJ119" s="986"/>
      <c r="DK119" s="987"/>
      <c r="DL119" s="985">
        <v>67</v>
      </c>
      <c r="DM119" s="986"/>
      <c r="DN119" s="986"/>
      <c r="DO119" s="986"/>
      <c r="DP119" s="987"/>
      <c r="DQ119" s="985" t="s">
        <v>442</v>
      </c>
      <c r="DR119" s="986"/>
      <c r="DS119" s="986"/>
      <c r="DT119" s="986"/>
      <c r="DU119" s="987"/>
      <c r="DV119" s="988" t="s">
        <v>442</v>
      </c>
      <c r="DW119" s="989"/>
      <c r="DX119" s="989"/>
      <c r="DY119" s="989"/>
      <c r="DZ119" s="990"/>
    </row>
    <row r="120" spans="1:130" s="230" customFormat="1" ht="26.25" customHeight="1" x14ac:dyDescent="0.2">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139</v>
      </c>
      <c r="AB120" s="959"/>
      <c r="AC120" s="959"/>
      <c r="AD120" s="959"/>
      <c r="AE120" s="960"/>
      <c r="AF120" s="961" t="s">
        <v>396</v>
      </c>
      <c r="AG120" s="959"/>
      <c r="AH120" s="959"/>
      <c r="AI120" s="959"/>
      <c r="AJ120" s="960"/>
      <c r="AK120" s="961" t="s">
        <v>442</v>
      </c>
      <c r="AL120" s="959"/>
      <c r="AM120" s="959"/>
      <c r="AN120" s="959"/>
      <c r="AO120" s="960"/>
      <c r="AP120" s="962" t="s">
        <v>396</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1437782</v>
      </c>
      <c r="BR120" s="931"/>
      <c r="BS120" s="931"/>
      <c r="BT120" s="931"/>
      <c r="BU120" s="931"/>
      <c r="BV120" s="931">
        <v>3123674</v>
      </c>
      <c r="BW120" s="931"/>
      <c r="BX120" s="931"/>
      <c r="BY120" s="931"/>
      <c r="BZ120" s="931"/>
      <c r="CA120" s="931">
        <v>4284037</v>
      </c>
      <c r="CB120" s="931"/>
      <c r="CC120" s="931"/>
      <c r="CD120" s="931"/>
      <c r="CE120" s="931"/>
      <c r="CF120" s="944">
        <v>29.3</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11108720</v>
      </c>
      <c r="DH120" s="931"/>
      <c r="DI120" s="931"/>
      <c r="DJ120" s="931"/>
      <c r="DK120" s="931"/>
      <c r="DL120" s="931">
        <v>11585652</v>
      </c>
      <c r="DM120" s="931"/>
      <c r="DN120" s="931"/>
      <c r="DO120" s="931"/>
      <c r="DP120" s="931"/>
      <c r="DQ120" s="931">
        <v>11829162</v>
      </c>
      <c r="DR120" s="931"/>
      <c r="DS120" s="931"/>
      <c r="DT120" s="931"/>
      <c r="DU120" s="931"/>
      <c r="DV120" s="932">
        <v>80.8</v>
      </c>
      <c r="DW120" s="932"/>
      <c r="DX120" s="932"/>
      <c r="DY120" s="932"/>
      <c r="DZ120" s="933"/>
    </row>
    <row r="121" spans="1:130" s="230" customFormat="1" ht="26.25" customHeight="1" x14ac:dyDescent="0.2">
      <c r="A121" s="1058"/>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396</v>
      </c>
      <c r="AB121" s="959"/>
      <c r="AC121" s="959"/>
      <c r="AD121" s="959"/>
      <c r="AE121" s="960"/>
      <c r="AF121" s="961" t="s">
        <v>442</v>
      </c>
      <c r="AG121" s="959"/>
      <c r="AH121" s="959"/>
      <c r="AI121" s="959"/>
      <c r="AJ121" s="960"/>
      <c r="AK121" s="961" t="s">
        <v>396</v>
      </c>
      <c r="AL121" s="959"/>
      <c r="AM121" s="959"/>
      <c r="AN121" s="959"/>
      <c r="AO121" s="960"/>
      <c r="AP121" s="962" t="s">
        <v>442</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491</v>
      </c>
      <c r="BR121" s="926"/>
      <c r="BS121" s="926"/>
      <c r="BT121" s="926"/>
      <c r="BU121" s="926"/>
      <c r="BV121" s="926">
        <v>77</v>
      </c>
      <c r="BW121" s="926"/>
      <c r="BX121" s="926"/>
      <c r="BY121" s="926"/>
      <c r="BZ121" s="926"/>
      <c r="CA121" s="926" t="s">
        <v>396</v>
      </c>
      <c r="CB121" s="926"/>
      <c r="CC121" s="926"/>
      <c r="CD121" s="926"/>
      <c r="CE121" s="926"/>
      <c r="CF121" s="920" t="s">
        <v>396</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2707947</v>
      </c>
      <c r="DH121" s="926"/>
      <c r="DI121" s="926"/>
      <c r="DJ121" s="926"/>
      <c r="DK121" s="926"/>
      <c r="DL121" s="926">
        <v>2191071</v>
      </c>
      <c r="DM121" s="926"/>
      <c r="DN121" s="926"/>
      <c r="DO121" s="926"/>
      <c r="DP121" s="926"/>
      <c r="DQ121" s="926">
        <v>1752932</v>
      </c>
      <c r="DR121" s="926"/>
      <c r="DS121" s="926"/>
      <c r="DT121" s="926"/>
      <c r="DU121" s="926"/>
      <c r="DV121" s="927">
        <v>12</v>
      </c>
      <c r="DW121" s="927"/>
      <c r="DX121" s="927"/>
      <c r="DY121" s="927"/>
      <c r="DZ121" s="928"/>
    </row>
    <row r="122" spans="1:130" s="230" customFormat="1" ht="26.25" customHeight="1" x14ac:dyDescent="0.2">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396</v>
      </c>
      <c r="AB122" s="959"/>
      <c r="AC122" s="959"/>
      <c r="AD122" s="959"/>
      <c r="AE122" s="960"/>
      <c r="AF122" s="961" t="s">
        <v>396</v>
      </c>
      <c r="AG122" s="959"/>
      <c r="AH122" s="959"/>
      <c r="AI122" s="959"/>
      <c r="AJ122" s="960"/>
      <c r="AK122" s="961" t="s">
        <v>396</v>
      </c>
      <c r="AL122" s="959"/>
      <c r="AM122" s="959"/>
      <c r="AN122" s="959"/>
      <c r="AO122" s="960"/>
      <c r="AP122" s="962" t="s">
        <v>442</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27677745</v>
      </c>
      <c r="BR122" s="1000"/>
      <c r="BS122" s="1000"/>
      <c r="BT122" s="1000"/>
      <c r="BU122" s="1000"/>
      <c r="BV122" s="1000">
        <v>27143337</v>
      </c>
      <c r="BW122" s="1000"/>
      <c r="BX122" s="1000"/>
      <c r="BY122" s="1000"/>
      <c r="BZ122" s="1000"/>
      <c r="CA122" s="1000">
        <v>26209571</v>
      </c>
      <c r="CB122" s="1000"/>
      <c r="CC122" s="1000"/>
      <c r="CD122" s="1000"/>
      <c r="CE122" s="1000"/>
      <c r="CF122" s="1017">
        <v>179.1</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1095734</v>
      </c>
      <c r="DH122" s="926"/>
      <c r="DI122" s="926"/>
      <c r="DJ122" s="926"/>
      <c r="DK122" s="926"/>
      <c r="DL122" s="926">
        <v>1760783</v>
      </c>
      <c r="DM122" s="926"/>
      <c r="DN122" s="926"/>
      <c r="DO122" s="926"/>
      <c r="DP122" s="926"/>
      <c r="DQ122" s="926">
        <v>1033692</v>
      </c>
      <c r="DR122" s="926"/>
      <c r="DS122" s="926"/>
      <c r="DT122" s="926"/>
      <c r="DU122" s="926"/>
      <c r="DV122" s="927">
        <v>7.1</v>
      </c>
      <c r="DW122" s="927"/>
      <c r="DX122" s="927"/>
      <c r="DY122" s="927"/>
      <c r="DZ122" s="928"/>
    </row>
    <row r="123" spans="1:130" s="230" customFormat="1" ht="26.25" customHeight="1" x14ac:dyDescent="0.2">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139</v>
      </c>
      <c r="AB123" s="959"/>
      <c r="AC123" s="959"/>
      <c r="AD123" s="959"/>
      <c r="AE123" s="960"/>
      <c r="AF123" s="961" t="s">
        <v>139</v>
      </c>
      <c r="AG123" s="959"/>
      <c r="AH123" s="959"/>
      <c r="AI123" s="959"/>
      <c r="AJ123" s="960"/>
      <c r="AK123" s="961" t="s">
        <v>442</v>
      </c>
      <c r="AL123" s="959"/>
      <c r="AM123" s="959"/>
      <c r="AN123" s="959"/>
      <c r="AO123" s="960"/>
      <c r="AP123" s="962" t="s">
        <v>396</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482</v>
      </c>
      <c r="BP123" s="1005"/>
      <c r="BQ123" s="1064">
        <v>29116018</v>
      </c>
      <c r="BR123" s="1031"/>
      <c r="BS123" s="1031"/>
      <c r="BT123" s="1031"/>
      <c r="BU123" s="1031"/>
      <c r="BV123" s="1031">
        <v>30267088</v>
      </c>
      <c r="BW123" s="1031"/>
      <c r="BX123" s="1031"/>
      <c r="BY123" s="1031"/>
      <c r="BZ123" s="1031"/>
      <c r="CA123" s="1031">
        <v>30493608</v>
      </c>
      <c r="CB123" s="1031"/>
      <c r="CC123" s="1031"/>
      <c r="CD123" s="1031"/>
      <c r="CE123" s="1031"/>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139</v>
      </c>
      <c r="DH123" s="959"/>
      <c r="DI123" s="959"/>
      <c r="DJ123" s="959"/>
      <c r="DK123" s="960"/>
      <c r="DL123" s="961" t="s">
        <v>139</v>
      </c>
      <c r="DM123" s="959"/>
      <c r="DN123" s="959"/>
      <c r="DO123" s="959"/>
      <c r="DP123" s="960"/>
      <c r="DQ123" s="961" t="s">
        <v>139</v>
      </c>
      <c r="DR123" s="959"/>
      <c r="DS123" s="959"/>
      <c r="DT123" s="959"/>
      <c r="DU123" s="960"/>
      <c r="DV123" s="962" t="s">
        <v>139</v>
      </c>
      <c r="DW123" s="963"/>
      <c r="DX123" s="963"/>
      <c r="DY123" s="963"/>
      <c r="DZ123" s="964"/>
    </row>
    <row r="124" spans="1:130" s="230" customFormat="1" ht="26.25" customHeight="1" thickBot="1" x14ac:dyDescent="0.25">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469</v>
      </c>
      <c r="AB124" s="959"/>
      <c r="AC124" s="959"/>
      <c r="AD124" s="959"/>
      <c r="AE124" s="960"/>
      <c r="AF124" s="961" t="s">
        <v>396</v>
      </c>
      <c r="AG124" s="959"/>
      <c r="AH124" s="959"/>
      <c r="AI124" s="959"/>
      <c r="AJ124" s="960"/>
      <c r="AK124" s="961" t="s">
        <v>139</v>
      </c>
      <c r="AL124" s="959"/>
      <c r="AM124" s="959"/>
      <c r="AN124" s="959"/>
      <c r="AO124" s="960"/>
      <c r="AP124" s="962" t="s">
        <v>139</v>
      </c>
      <c r="AQ124" s="963"/>
      <c r="AR124" s="963"/>
      <c r="AS124" s="963"/>
      <c r="AT124" s="964"/>
      <c r="AU124" s="1060" t="s">
        <v>484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179.7</v>
      </c>
      <c r="BR124" s="1027"/>
      <c r="BS124" s="1027"/>
      <c r="BT124" s="1027"/>
      <c r="BU124" s="1027"/>
      <c r="BV124" s="1027">
        <v>161.6</v>
      </c>
      <c r="BW124" s="1027"/>
      <c r="BX124" s="1027"/>
      <c r="BY124" s="1027"/>
      <c r="BZ124" s="1027"/>
      <c r="CA124" s="1027">
        <v>144.9</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416</v>
      </c>
      <c r="DH124" s="986"/>
      <c r="DI124" s="986"/>
      <c r="DJ124" s="986"/>
      <c r="DK124" s="987"/>
      <c r="DL124" s="985" t="s">
        <v>416</v>
      </c>
      <c r="DM124" s="986"/>
      <c r="DN124" s="986"/>
      <c r="DO124" s="986"/>
      <c r="DP124" s="987"/>
      <c r="DQ124" s="985" t="s">
        <v>416</v>
      </c>
      <c r="DR124" s="986"/>
      <c r="DS124" s="986"/>
      <c r="DT124" s="986"/>
      <c r="DU124" s="987"/>
      <c r="DV124" s="988" t="s">
        <v>416</v>
      </c>
      <c r="DW124" s="989"/>
      <c r="DX124" s="989"/>
      <c r="DY124" s="989"/>
      <c r="DZ124" s="990"/>
    </row>
    <row r="125" spans="1:130" s="230" customFormat="1" ht="26.25" customHeight="1" x14ac:dyDescent="0.2">
      <c r="A125" s="1058"/>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416</v>
      </c>
      <c r="AB125" s="959"/>
      <c r="AC125" s="959"/>
      <c r="AD125" s="959"/>
      <c r="AE125" s="960"/>
      <c r="AF125" s="961" t="s">
        <v>416</v>
      </c>
      <c r="AG125" s="959"/>
      <c r="AH125" s="959"/>
      <c r="AI125" s="959"/>
      <c r="AJ125" s="960"/>
      <c r="AK125" s="961" t="s">
        <v>416</v>
      </c>
      <c r="AL125" s="959"/>
      <c r="AM125" s="959"/>
      <c r="AN125" s="959"/>
      <c r="AO125" s="960"/>
      <c r="AP125" s="962" t="s">
        <v>416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416</v>
      </c>
      <c r="DH125" s="931"/>
      <c r="DI125" s="931"/>
      <c r="DJ125" s="931"/>
      <c r="DK125" s="931"/>
      <c r="DL125" s="931" t="s">
        <v>416</v>
      </c>
      <c r="DM125" s="931"/>
      <c r="DN125" s="931"/>
      <c r="DO125" s="931"/>
      <c r="DP125" s="931"/>
      <c r="DQ125" s="931" t="s">
        <v>416</v>
      </c>
      <c r="DR125" s="931"/>
      <c r="DS125" s="931"/>
      <c r="DT125" s="931"/>
      <c r="DU125" s="931"/>
      <c r="DV125" s="932" t="s">
        <v>416</v>
      </c>
      <c r="DW125" s="932"/>
      <c r="DX125" s="932"/>
      <c r="DY125" s="932"/>
      <c r="DZ125" s="933"/>
    </row>
    <row r="126" spans="1:130" s="230" customFormat="1" ht="26.25" customHeight="1" thickBot="1" x14ac:dyDescent="0.25">
      <c r="A126" s="1058"/>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9609</v>
      </c>
      <c r="AB126" s="959"/>
      <c r="AC126" s="959"/>
      <c r="AD126" s="959"/>
      <c r="AE126" s="960"/>
      <c r="AF126" s="961">
        <v>900</v>
      </c>
      <c r="AG126" s="959"/>
      <c r="AH126" s="959"/>
      <c r="AI126" s="959"/>
      <c r="AJ126" s="960"/>
      <c r="AK126" s="961">
        <v>893</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416</v>
      </c>
      <c r="DH126" s="926"/>
      <c r="DI126" s="926"/>
      <c r="DJ126" s="926"/>
      <c r="DK126" s="926"/>
      <c r="DL126" s="926" t="s">
        <v>416</v>
      </c>
      <c r="DM126" s="926"/>
      <c r="DN126" s="926"/>
      <c r="DO126" s="926"/>
      <c r="DP126" s="926"/>
      <c r="DQ126" s="926" t="s">
        <v>416</v>
      </c>
      <c r="DR126" s="926"/>
      <c r="DS126" s="926"/>
      <c r="DT126" s="926"/>
      <c r="DU126" s="926"/>
      <c r="DV126" s="927" t="s">
        <v>416</v>
      </c>
      <c r="DW126" s="927"/>
      <c r="DX126" s="927"/>
      <c r="DY126" s="927"/>
      <c r="DZ126" s="928"/>
    </row>
    <row r="127" spans="1:130" s="230" customFormat="1" ht="26.25" customHeight="1" x14ac:dyDescent="0.2">
      <c r="A127" s="1059"/>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584</v>
      </c>
      <c r="AB127" s="959"/>
      <c r="AC127" s="959"/>
      <c r="AD127" s="959"/>
      <c r="AE127" s="960"/>
      <c r="AF127" s="961">
        <v>215</v>
      </c>
      <c r="AG127" s="959"/>
      <c r="AH127" s="959"/>
      <c r="AI127" s="959"/>
      <c r="AJ127" s="960"/>
      <c r="AK127" s="961">
        <v>67</v>
      </c>
      <c r="AL127" s="959"/>
      <c r="AM127" s="959"/>
      <c r="AN127" s="959"/>
      <c r="AO127" s="960"/>
      <c r="AP127" s="962">
        <v>0</v>
      </c>
      <c r="AQ127" s="963"/>
      <c r="AR127" s="963"/>
      <c r="AS127" s="963"/>
      <c r="AT127" s="964"/>
      <c r="AU127" s="232"/>
      <c r="AV127" s="232"/>
      <c r="AW127" s="232"/>
      <c r="AX127" s="1032" t="s">
        <v>490</v>
      </c>
      <c r="AY127" s="1033"/>
      <c r="AZ127" s="1033"/>
      <c r="BA127" s="1033"/>
      <c r="BB127" s="1033"/>
      <c r="BC127" s="1033"/>
      <c r="BD127" s="1033"/>
      <c r="BE127" s="1034"/>
      <c r="BF127" s="1035" t="s">
        <v>491</v>
      </c>
      <c r="BG127" s="1033"/>
      <c r="BH127" s="1033"/>
      <c r="BI127" s="1033"/>
      <c r="BJ127" s="1033"/>
      <c r="BK127" s="1033"/>
      <c r="BL127" s="1034"/>
      <c r="BM127" s="1035" t="s">
        <v>492</v>
      </c>
      <c r="BN127" s="1033"/>
      <c r="BO127" s="1033"/>
      <c r="BP127" s="1033"/>
      <c r="BQ127" s="1033"/>
      <c r="BR127" s="1033"/>
      <c r="BS127" s="1034"/>
      <c r="BT127" s="1035" t="s">
        <v>493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416</v>
      </c>
      <c r="DH127" s="926"/>
      <c r="DI127" s="926"/>
      <c r="DJ127" s="926"/>
      <c r="DK127" s="926"/>
      <c r="DL127" s="926" t="s">
        <v>416</v>
      </c>
      <c r="DM127" s="926"/>
      <c r="DN127" s="926"/>
      <c r="DO127" s="926"/>
      <c r="DP127" s="926"/>
      <c r="DQ127" s="926" t="s">
        <v>416</v>
      </c>
      <c r="DR127" s="926"/>
      <c r="DS127" s="926"/>
      <c r="DT127" s="926"/>
      <c r="DU127" s="926"/>
      <c r="DV127" s="927" t="s">
        <v>416</v>
      </c>
      <c r="DW127" s="927"/>
      <c r="DX127" s="927"/>
      <c r="DY127" s="927"/>
      <c r="DZ127" s="928"/>
    </row>
    <row r="128" spans="1:130" s="230" customFormat="1" ht="26.25" customHeight="1" thickBot="1" x14ac:dyDescent="0.25">
      <c r="A128" s="1042" t="s">
        <v>495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496</v>
      </c>
      <c r="X128" s="1044"/>
      <c r="Y128" s="1044"/>
      <c r="Z128" s="1045"/>
      <c r="AA128" s="1046">
        <v>2005</v>
      </c>
      <c r="AB128" s="1047"/>
      <c r="AC128" s="1047"/>
      <c r="AD128" s="1047"/>
      <c r="AE128" s="1048"/>
      <c r="AF128" s="1049">
        <v>1128</v>
      </c>
      <c r="AG128" s="1047"/>
      <c r="AH128" s="1047"/>
      <c r="AI128" s="1047"/>
      <c r="AJ128" s="1048"/>
      <c r="AK128" s="1049">
        <v>2100</v>
      </c>
      <c r="AL128" s="1047"/>
      <c r="AM128" s="1047"/>
      <c r="AN128" s="1047"/>
      <c r="AO128" s="1048"/>
      <c r="AP128" s="1050"/>
      <c r="AQ128" s="1051"/>
      <c r="AR128" s="1051"/>
      <c r="AS128" s="1051"/>
      <c r="AT128" s="1052"/>
      <c r="AU128" s="232"/>
      <c r="AV128" s="232"/>
      <c r="AW128" s="232"/>
      <c r="AX128" s="896" t="s">
        <v>497</v>
      </c>
      <c r="AY128" s="897"/>
      <c r="AZ128" s="897"/>
      <c r="BA128" s="897"/>
      <c r="BB128" s="897"/>
      <c r="BC128" s="897"/>
      <c r="BD128" s="897"/>
      <c r="BE128" s="898"/>
      <c r="BF128" s="1053" t="s">
        <v>416</v>
      </c>
      <c r="BG128" s="1054"/>
      <c r="BH128" s="1054"/>
      <c r="BI128" s="1054"/>
      <c r="BJ128" s="1054"/>
      <c r="BK128" s="1054"/>
      <c r="BL128" s="1055"/>
      <c r="BM128" s="1053">
        <v>12.65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498</v>
      </c>
      <c r="CQ128" s="726"/>
      <c r="CR128" s="726"/>
      <c r="CS128" s="726"/>
      <c r="CT128" s="726"/>
      <c r="CU128" s="726"/>
      <c r="CV128" s="726"/>
      <c r="CW128" s="726"/>
      <c r="CX128" s="726"/>
      <c r="CY128" s="726"/>
      <c r="CZ128" s="726"/>
      <c r="DA128" s="726"/>
      <c r="DB128" s="726"/>
      <c r="DC128" s="726"/>
      <c r="DD128" s="726"/>
      <c r="DE128" s="726"/>
      <c r="DF128" s="1037"/>
      <c r="DG128" s="1038" t="s">
        <v>416</v>
      </c>
      <c r="DH128" s="1039"/>
      <c r="DI128" s="1039"/>
      <c r="DJ128" s="1039"/>
      <c r="DK128" s="1039"/>
      <c r="DL128" s="1039" t="s">
        <v>416</v>
      </c>
      <c r="DM128" s="1039"/>
      <c r="DN128" s="1039"/>
      <c r="DO128" s="1039"/>
      <c r="DP128" s="1039"/>
      <c r="DQ128" s="1039" t="s">
        <v>416</v>
      </c>
      <c r="DR128" s="1039"/>
      <c r="DS128" s="1039"/>
      <c r="DT128" s="1039"/>
      <c r="DU128" s="1039"/>
      <c r="DV128" s="1040" t="s">
        <v>416</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16498548</v>
      </c>
      <c r="AB129" s="959"/>
      <c r="AC129" s="959"/>
      <c r="AD129" s="959"/>
      <c r="AE129" s="960"/>
      <c r="AF129" s="961">
        <v>17358064</v>
      </c>
      <c r="AG129" s="959"/>
      <c r="AH129" s="959"/>
      <c r="AI129" s="959"/>
      <c r="AJ129" s="960"/>
      <c r="AK129" s="961">
        <v>16929980</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416</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2267259</v>
      </c>
      <c r="AB130" s="959"/>
      <c r="AC130" s="959"/>
      <c r="AD130" s="959"/>
      <c r="AE130" s="960"/>
      <c r="AF130" s="961">
        <v>2302633</v>
      </c>
      <c r="AG130" s="959"/>
      <c r="AH130" s="959"/>
      <c r="AI130" s="959"/>
      <c r="AJ130" s="960"/>
      <c r="AK130" s="961">
        <v>2295637</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15.7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14231289</v>
      </c>
      <c r="AB131" s="986"/>
      <c r="AC131" s="986"/>
      <c r="AD131" s="986"/>
      <c r="AE131" s="987"/>
      <c r="AF131" s="985">
        <v>15055431</v>
      </c>
      <c r="AG131" s="986"/>
      <c r="AH131" s="986"/>
      <c r="AI131" s="986"/>
      <c r="AJ131" s="987"/>
      <c r="AK131" s="985">
        <v>14634343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7"/>
      <c r="BF131" s="1084">
        <v>144.9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15.978278570000001</v>
      </c>
      <c r="AB132" s="1097"/>
      <c r="AC132" s="1097"/>
      <c r="AD132" s="1097"/>
      <c r="AE132" s="1098"/>
      <c r="AF132" s="1099">
        <v>15.526184539999999</v>
      </c>
      <c r="AG132" s="1097"/>
      <c r="AH132" s="1097"/>
      <c r="AI132" s="1097"/>
      <c r="AJ132" s="1098"/>
      <c r="AK132" s="1099">
        <v>15.65506562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16</v>
      </c>
      <c r="AB133" s="1080"/>
      <c r="AC133" s="1080"/>
      <c r="AD133" s="1080"/>
      <c r="AE133" s="1081"/>
      <c r="AF133" s="1079">
        <v>15.8</v>
      </c>
      <c r="AG133" s="1080"/>
      <c r="AH133" s="1080"/>
      <c r="AI133" s="1080"/>
      <c r="AJ133" s="1081"/>
      <c r="AK133" s="1079">
        <v>15.7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Bl3hOib9FDyw6uiWO/VET9n+5SAYlwaYgUD2+CfbAKaQc74u6IGkdRnvKrmGXRnSxKWh+aRziHyTfdgAihIPw==" saltValue="lpIyHn93HmKwk4zXOEcp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Zy6OkGgy3tUzSYFWoOXW7lQp2jPGGujncF7YeOMxH5qf3qMAylaj+d1P78g5pNqTvSBb+Cz8sImM6LzBZ89/g==" saltValue="3plTNEU9EsAd0PGXGjGY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BJyJAXeRLkOGmTiLI+tgrhgU5KpfYJEArg1/PDfENA6/m/DayJ6gyrEOwWfN4jYbBwDv2P0fBz8qRgCyzkwTA==" saltValue="mBzJvZlMk+ZMXcQQlvnf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5175694</v>
      </c>
      <c r="AP9" s="281">
        <v>67931</v>
      </c>
      <c r="AQ9" s="282">
        <v>73449</v>
      </c>
      <c r="AR9" s="283">
        <v>-7.5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163038</v>
      </c>
      <c r="AP10" s="284">
        <v>2140</v>
      </c>
      <c r="AQ10" s="285">
        <v>5917</v>
      </c>
      <c r="AR10" s="286">
        <v>-63.8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113757</v>
      </c>
      <c r="AP11" s="284">
        <v>1493</v>
      </c>
      <c r="AQ11" s="285">
        <v>1123</v>
      </c>
      <c r="AR11" s="286">
        <v>32.9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9</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86866</v>
      </c>
      <c r="AP13" s="284">
        <v>1140</v>
      </c>
      <c r="AQ13" s="285">
        <v>2374</v>
      </c>
      <c r="AR13" s="286">
        <v>-52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20758</v>
      </c>
      <c r="AP14" s="284">
        <v>272</v>
      </c>
      <c r="AQ14" s="285">
        <v>1666</v>
      </c>
      <c r="AR14" s="286">
        <v>-83.7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-440495</v>
      </c>
      <c r="AP15" s="284">
        <v>-5782</v>
      </c>
      <c r="AQ15" s="285">
        <v>-4765</v>
      </c>
      <c r="AR15" s="286">
        <v>21.3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5119618</v>
      </c>
      <c r="AP16" s="284">
        <v>67195</v>
      </c>
      <c r="AQ16" s="285">
        <v>79774</v>
      </c>
      <c r="AR16" s="286">
        <v>-15.8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6.69</v>
      </c>
      <c r="AP21" s="298">
        <v>7.58</v>
      </c>
      <c r="AQ21" s="299">
        <v>-0.89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96.5</v>
      </c>
      <c r="AP22" s="303">
        <v>98.4</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3171173</v>
      </c>
      <c r="AP32" s="312">
        <v>41622</v>
      </c>
      <c r="AQ32" s="313">
        <v>42324</v>
      </c>
      <c r="AR32" s="314">
        <v>-1.7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47</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1188811</v>
      </c>
      <c r="AP35" s="312">
        <v>15603</v>
      </c>
      <c r="AQ35" s="313">
        <v>12192</v>
      </c>
      <c r="AR35" s="314">
        <v>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227809</v>
      </c>
      <c r="AP36" s="312">
        <v>2990</v>
      </c>
      <c r="AQ36" s="313">
        <v>2056</v>
      </c>
      <c r="AR36" s="314">
        <v>45.4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960</v>
      </c>
      <c r="AP37" s="312">
        <v>13</v>
      </c>
      <c r="AQ37" s="313">
        <v>621</v>
      </c>
      <c r="AR37" s="314">
        <v>-97.9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-2100</v>
      </c>
      <c r="AP39" s="312">
        <v>-28</v>
      </c>
      <c r="AQ39" s="313">
        <v>-5206</v>
      </c>
      <c r="AR39" s="314">
        <v>-99.5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-2295637</v>
      </c>
      <c r="AP40" s="312">
        <v>-30130</v>
      </c>
      <c r="AQ40" s="313">
        <v>-36761</v>
      </c>
      <c r="AR40" s="314">
        <v>-18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2291016</v>
      </c>
      <c r="AP41" s="312">
        <v>30070</v>
      </c>
      <c r="AQ41" s="313">
        <v>15273</v>
      </c>
      <c r="AR41" s="314">
        <v>96.9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2344957</v>
      </c>
      <c r="AN51" s="334">
        <v>29722</v>
      </c>
      <c r="AO51" s="335">
        <v>37.299999999999997</v>
      </c>
      <c r="AP51" s="336">
        <v>54684</v>
      </c>
      <c r="AQ51" s="337">
        <v>1.1000000000000001</v>
      </c>
      <c r="AR51" s="338">
        <v>36.200000000000003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892272</v>
      </c>
      <c r="AN52" s="342">
        <v>11309</v>
      </c>
      <c r="AO52" s="343">
        <v>9.8000000000000007</v>
      </c>
      <c r="AP52" s="344">
        <v>32829</v>
      </c>
      <c r="AQ52" s="345">
        <v>7.2</v>
      </c>
      <c r="AR52" s="346">
        <v>2.6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3476856</v>
      </c>
      <c r="AN53" s="334">
        <v>44349</v>
      </c>
      <c r="AO53" s="335">
        <v>49.2</v>
      </c>
      <c r="AP53" s="336">
        <v>62383</v>
      </c>
      <c r="AQ53" s="337">
        <v>14.1</v>
      </c>
      <c r="AR53" s="338">
        <v>35.1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1589044</v>
      </c>
      <c r="AN54" s="342">
        <v>20269</v>
      </c>
      <c r="AO54" s="343">
        <v>79.2</v>
      </c>
      <c r="AP54" s="344">
        <v>35325</v>
      </c>
      <c r="AQ54" s="345">
        <v>7.6</v>
      </c>
      <c r="AR54" s="346">
        <v>71.599999999999994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1997934</v>
      </c>
      <c r="AN55" s="334">
        <v>25752</v>
      </c>
      <c r="AO55" s="335">
        <v>-41.9</v>
      </c>
      <c r="AP55" s="336">
        <v>63812</v>
      </c>
      <c r="AQ55" s="337">
        <v>2.2999999999999998</v>
      </c>
      <c r="AR55" s="338">
        <v>-44.2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951086</v>
      </c>
      <c r="AN56" s="342">
        <v>12259</v>
      </c>
      <c r="AO56" s="343">
        <v>-39.5</v>
      </c>
      <c r="AP56" s="344">
        <v>33848</v>
      </c>
      <c r="AQ56" s="345">
        <v>-4.2</v>
      </c>
      <c r="AR56" s="346">
        <v>-35.299999999999997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1188044</v>
      </c>
      <c r="AN57" s="334">
        <v>15447</v>
      </c>
      <c r="AO57" s="335">
        <v>-40</v>
      </c>
      <c r="AP57" s="336">
        <v>54225</v>
      </c>
      <c r="AQ57" s="337">
        <v>-15</v>
      </c>
      <c r="AR57" s="338">
        <v>-25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569802</v>
      </c>
      <c r="AN58" s="342">
        <v>7409</v>
      </c>
      <c r="AO58" s="343">
        <v>-39.6</v>
      </c>
      <c r="AP58" s="344">
        <v>27337</v>
      </c>
      <c r="AQ58" s="345">
        <v>-19.2</v>
      </c>
      <c r="AR58" s="346">
        <v>-20.399999999999999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1479139</v>
      </c>
      <c r="AN59" s="334">
        <v>19414</v>
      </c>
      <c r="AO59" s="335">
        <v>25.7</v>
      </c>
      <c r="AP59" s="336">
        <v>54016</v>
      </c>
      <c r="AQ59" s="337">
        <v>-0.4</v>
      </c>
      <c r="AR59" s="338">
        <v>26.1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771483</v>
      </c>
      <c r="AN60" s="342">
        <v>10126</v>
      </c>
      <c r="AO60" s="343">
        <v>36.700000000000003</v>
      </c>
      <c r="AP60" s="344">
        <v>28078</v>
      </c>
      <c r="AQ60" s="345">
        <v>2.7</v>
      </c>
      <c r="AR60" s="346">
        <v>34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2097386</v>
      </c>
      <c r="AN61" s="349">
        <v>26937</v>
      </c>
      <c r="AO61" s="350">
        <v>6.1</v>
      </c>
      <c r="AP61" s="351">
        <v>57824</v>
      </c>
      <c r="AQ61" s="352">
        <v>0.4</v>
      </c>
      <c r="AR61" s="338">
        <v>5.7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954737</v>
      </c>
      <c r="AN62" s="342">
        <v>12274</v>
      </c>
      <c r="AO62" s="343">
        <v>9.3000000000000007</v>
      </c>
      <c r="AP62" s="344">
        <v>31483</v>
      </c>
      <c r="AQ62" s="345">
        <v>-1.2</v>
      </c>
      <c r="AR62" s="346">
        <v>10.5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y/yqM0gocQclxUiM6bolNd7g/bL5Nh+Y+/lRqToA/JtyDdl5ZQ8n3feWErYn/n+HIDaUZdkG8C/uz6bdBqYiw==" saltValue="0QNET6kWFMBLTaVjG+OS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Rk8iGd5D9uxyVhy+Lw8rtPqHXEX7sMXEbsDlT3ZKsDGf7jA5Oo4EEOQq5zYYuNCpIqRfchbVO4vnqd2d7Kzjjg==" saltValue="cAV5NEciNLb6yw3dyvEN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GG8GKVirj3WHm49K5vbs0MPAOdqW5+IRJJiV9Nq3TjSnFcJhJR6j7nbUfHtvVsslNjyWLl/3/tsi27axkv8Jlg==" saltValue="5pLHNZA8zT1+Z612ZQ4C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0.69</v>
      </c>
      <c r="G47" s="12">
        <v>0.77</v>
      </c>
      <c r="H47" s="12">
        <v>1.4</v>
      </c>
      <c r="I47" s="12">
        <v>7.26</v>
      </c>
      <c r="J47" s="13">
        <v>11.19</v>
      </c>
    </row>
    <row r="48" spans="2:10" ht="57.75" customHeight="1" x14ac:dyDescent="0.2">
      <c r="B48" s="14"/>
      <c r="C48" s="1141" t="s">
        <v>4</v>
      </c>
      <c r="D48" s="1141"/>
      <c r="E48" s="1142"/>
      <c r="F48" s="15">
        <v>1.4</v>
      </c>
      <c r="G48" s="16">
        <v>1.28</v>
      </c>
      <c r="H48" s="16">
        <v>3.32</v>
      </c>
      <c r="I48" s="16">
        <v>7.29</v>
      </c>
      <c r="J48" s="17">
        <v>3.19</v>
      </c>
    </row>
    <row r="49" spans="2:10" ht="57.75" customHeight="1" thickBot="1" x14ac:dyDescent="0.25">
      <c r="B49" s="18"/>
      <c r="C49" s="1143" t="s">
        <v>5</v>
      </c>
      <c r="D49" s="1143"/>
      <c r="E49" s="1144"/>
      <c r="F49" s="19" t="s">
        <v>567</v>
      </c>
      <c r="G49" s="20" t="s">
        <v>568</v>
      </c>
      <c r="H49" s="20">
        <v>2.72</v>
      </c>
      <c r="I49" s="20">
        <v>10.06</v>
      </c>
      <c r="J49" s="21" t="s">
        <v>569</v>
      </c>
    </row>
    <row r="50" spans="2:10" ht="13.2" x14ac:dyDescent="0.2"/>
  </sheetData>
  <sheetProtection algorithmName="SHA-512" hashValue="Ju7jy+AyOCZU81inpDa/vM3zwZ4nQVxnQ+FIrVVlCxpj6D5O60WstfJt4H0+LPRewQYC+J25gKxfqt57HSY4xw==" saltValue="82Lqc98yebV4CrO4vskh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