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28800" windowHeight="12228" tabRatio="771"/>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18"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CO35" i="10"/>
  <c r="BE35" i="10"/>
  <c r="C34" i="10"/>
  <c r="C35" i="10" s="1"/>
  <c r="U34" i="10" l="1"/>
  <c r="U35" i="10" s="1"/>
  <c r="U36"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<sst xmlns="http://schemas.openxmlformats.org/spreadsheetml/2006/main" count="1101" uniqueCount="620">
  <si>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</si>
  <si>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</si>
  <si>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</si>
  <si>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</si>
  <si>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</si>
  <si>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</si>
  <si>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</si>
  <si>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</si>
  <si>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</si>
  <si>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</si>
  <si>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</si>
  <si>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</si>
  <si>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</si>
  <si>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</si>
  <si>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</si>
  <si>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</si>
  <si>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</si>
  <si>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</si>
  <si>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</si>
  <si>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</si>
  <si>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</si>
  <si>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</si>
  <si>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</si>
  <si>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</si>
  <si>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</si>
  <si>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</si>
  <si>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</si>
  <si>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</si>
  <si>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</si>
  <si>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</si>
  <si>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</si>
  <si>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</si>
  <si>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</si>
  <si>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</si>
  <si>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</si>
  <si>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</si>
  <si>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</si>
  <si>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</si>
  <si>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</si>
  <si>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</si>
  <si>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</si>
  <si>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</si>
  <si>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</si>
  <si>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</si>
  <si>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</si>
  <si>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</si>
  <si>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</si>
  <si>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</si>
  <si>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</si>
  <si>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</si>
  <si>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</si>
  <si>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</si>
  <si>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</si>
  <si>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</si>
  <si>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</si>
  <si>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</si>
  <si>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</si>
  <si>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</si>
  <si>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</si>
  <si>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</si>
  <si>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</si>
  <si>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</si>
  <si>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</si>
  <si>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</si>
  <si>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</si>
  <si>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</si>
  <si>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</si>
  <si>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</si>
  <si>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</si>
  <si>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</si>
  <si>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</si>
  <si>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</si>
  <si>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</si>
  <si>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</si>
  <si>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</si>
  <si>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</si>
  <si>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</si>
  <si>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</si>
  <si>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</si>
  <si>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</si>
  <si>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</si>
  <si>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</si>
  <si>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</si>
  <si>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</si>
  <si>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</si>
  <si>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</si>
  <si>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</si>
  <si>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</si>
  <si>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</si>
  <si>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</si>
  <si>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</si>
  <si>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</si>
  <si>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</si>
  <si>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</si>
  <si>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</si>
  <si>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</si>
  <si>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</si>
  <si>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</si>
  <si>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</si>
  <si>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</si>
  <si>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</si>
  <si>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</si>
  <si>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</si>
  <si>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</si>
  <si>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</si>
  <si>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</si>
  <si>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</si>
  <si>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</si>
  <si>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</si>
  <si>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</si>
  <si>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</si>
  <si>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</si>
  <si>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</si>
  <si>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</si>
  <si>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</si>
  <si>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</si>
  <si>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</si>
  <si>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</si>
  <si>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</si>
  <si>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</si>
  <si>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</si>
  <si>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</si>
  <si>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</si>
  <si>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</si>
  <si>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</si>
  <si>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</si>
  <si>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</si>
  <si>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</si>
  <si>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</si>
  <si>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</si>
  <si>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</si>
  <si>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</si>
  <si>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</si>
  <si>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</si>
  <si>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</si>
  <si>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</si>
  <si>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</si>
  <si>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</si>
  <si>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</si>
  <si>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</si>
  <si>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</si>
  <si>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</si>
  <si>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</si>
  <si>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</si>
  <si>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</si>
  <si>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</si>
  <si>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</si>
  <si>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</si>
  <si>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</si>
  <si>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</si>
  <si>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</si>
  <si>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</si>
  <si>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</si>
  <si>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</si>
  <si>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</si>
  <si>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</si>
  <si>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</si>
  <si>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</si>
  <si>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</si>
  <si>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</si>
  <si>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</si>
  <si>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</si>
  <si>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</si>
  <si>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</si>
  <si>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</si>
  <si>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</si>
  <si>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</si>
  <si>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</si>
  <si>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</si>
  <si>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</si>
  <si>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</si>
  <si>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</si>
  <si>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</si>
  <si>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</si>
  <si>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</si>
  <si>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</si>
  <si>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</si>
  <si>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</si>
  <si>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</si>
  <si>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</si>
  <si>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</si>
  <si>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</si>
  <si>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</si>
  <si>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</si>
  <si>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</si>
  <si>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</si>
  <si>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</si>
  <si>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</si>
  <si>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</si>
  <si>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</si>
  <si>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</si>
  <si>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</si>
  <si>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</si>
  <si>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</si>
  <si>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</si>
  <si>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</si>
  <si>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</si>
  <si>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</si>
  <si>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</si>
  <si>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</si>
  <si>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</si>
  <si>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</si>
  <si>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</si>
  <si>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</si>
  <si>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</si>
  <si>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</si>
  <si>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</si>
  <si>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</si>
  <si>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</si>
  <si>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</si>
  <si>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</si>
  <si>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</si>
  <si>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</si>
  <si>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</si>
  <si>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</si>
  <si>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</si>
  <si>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</si>
  <si>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三重県玉城町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</si>
  <si>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</si>
  <si>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</si>
  <si>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</si>
  <si>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</si>
  <si>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</si>
  <si>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</si>
  <si>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</si>
  <si>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</si>
  <si>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</si>
  <si>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</si>
  <si>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</si>
  <si>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</si>
  <si>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</si>
  <si>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</si>
  <si>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</si>
  <si>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</si>
  <si>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</si>
  <si>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</si>
  <si>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</si>
  <si>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</si>
  <si>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</si>
  <si>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</si>
  <si>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</si>
  <si>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</si>
  <si>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</si>
  <si>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</si>
  <si>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</si>
  <si>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</si>
  <si>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</si>
  <si>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</si>
  <si>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</si>
  <si>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</si>
  <si>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</si>
  <si>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</si>
  <si>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</si>
  <si>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</si>
  <si>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</si>
  <si>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</si>
  <si>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</si>
  <si>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</si>
  <si>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</si>
  <si>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</si>
  <si>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</si>
  <si>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</si>
  <si>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</si>
  <si>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</si>
  <si>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</si>
  <si>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</si>
  <si>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</si>
  <si>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</si>
  <si>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</si>
  <si>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</si>
  <si>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</si>
  <si>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</si>
  <si>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</si>
  <si>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</si>
  <si>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</si>
  <si>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</si>
  <si>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</si>
  <si>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</si>
  <si>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</si>
  <si>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</si>
  <si>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</si>
  <si>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</si>
  <si>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</si>
  <si>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</si>
  <si>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</si>
  <si>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</si>
  <si>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</si>
  <si>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</si>
  <si>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</si>
  <si>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</si>
  <si>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</si>
  <si>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</si>
  <si>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</si>
  <si>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</si>
  <si>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</si>
  <si>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</si>
  <si>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</si>
  <si>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</si>
  <si>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</si>
  <si>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</si>
  <si>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</si>
  <si>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</si>
  <si>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</si>
  <si>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</si>
  <si>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</si>
  <si>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</si>
  <si>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</si>
  <si>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</si>
  <si>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</si>
  <si>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</si>
  <si>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</si>
  <si>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</si>
  <si>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</si>
  <si>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</si>
  <si>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</si>
  <si>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</si>
  <si>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</si>
  <si>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</si>
  <si>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</si>
  <si>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</si>
  <si>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</si>
  <si>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</si>
  <si>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</si>
  <si>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</si>
  <si>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</si>
  <si>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</si>
  <si>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</si>
  <si>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</si>
  <si>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</si>
  <si>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</si>
  <si>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</si>
  <si>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</si>
  <si>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</si>
  <si>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</si>
  <si>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</si>
  <si>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</si>
  <si>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</si>
  <si>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</si>
  <si>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</si>
  <si>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</si>
  <si>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</si>
  <si>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</si>
  <si>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</si>
  <si>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</si>
  <si>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</si>
  <si>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</si>
  <si>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</si>
  <si>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</si>
  <si>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</si>
  <si>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</si>
  <si>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</si>
  <si>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</si>
  <si>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</si>
  <si>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</si>
  <si>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</si>
  <si>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</si>
  <si>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</si>
  <si>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</si>
  <si>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</si>
  <si>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</si>
  <si>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</si>
  <si>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</si>
  <si>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</si>
  <si>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</si>
  <si>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</si>
  <si>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</si>
  <si>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</si>
  <si>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</si>
  <si>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</si>
  <si>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</si>
  <si>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三重県玉城町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</si>
  <si>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</si>
  <si>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</si>
  <si>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</si>
  <si>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</si>
  <si>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</si>
  <si>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</si>
  <si>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</si>
  <si>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</si>
  <si>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</si>
  <si>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</si>
  <si>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</si>
  <si>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</si>
  <si>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</si>
  <si>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</si>
  <si>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</si>
  <si>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</si>
  <si>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</si>
  <si>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</si>
  <si>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</si>
  <si>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</si>
  <si>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山村振興事業特別会計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</si>
  <si>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</si>
  <si>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</si>
  <si>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</si>
  <si>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</si>
  <si>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</si>
  <si>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</si>
  <si>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</si>
  <si>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</si>
  <si>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</si>
  <si>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</si>
  <si>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</si>
  <si>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</si>
  <si>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</si>
  <si>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</si>
  <si>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</si>
  <si>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</si>
  <si>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</si>
  <si>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</si>
  <si>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</si>
  <si>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</si>
  <si>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</si>
  <si>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介護老人保健施設事業会計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</si>
  <si>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</si>
  <si>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</si>
  <si>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</si>
  <si>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</si>
  <si>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</si>
  <si>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</si>
  <si>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</si>
  <si>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</si>
  <si>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</si>
  <si>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</si>
  <si>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</si>
  <si>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</si>
  <si>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</si>
  <si>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</si>
  <si>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</si>
  <si>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</si>
  <si>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</si>
  <si>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</si>
  <si>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</si>
  <si>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</si>
  <si>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</si>
  <si>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</si>
  <si>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</si>
  <si>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</si>
  <si>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</si>
  <si>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</si>
  <si>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</si>
  <si>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</si>
  <si>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</si>
  <si>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</si>
  <si>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</si>
  <si>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</si>
  <si>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</si>
  <si>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</si>
  <si>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</si>
  <si>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</si>
  <si>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</si>
  <si>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</si>
  <si>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</si>
  <si>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</si>
  <si>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</si>
  <si>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</si>
  <si>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</si>
  <si>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</si>
  <si>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</si>
  <si>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</si>
  <si>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</si>
  <si>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</si>
  <si>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</si>
  <si>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</si>
  <si>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</si>
  <si>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</si>
  <si>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</si>
  <si>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</si>
  <si>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</si>
  <si>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</si>
  <si>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</si>
  <si>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</si>
  <si>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</si>
  <si>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</si>
  <si>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</si>
  <si>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</si>
  <si>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</si>
  <si>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</si>
  <si>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</si>
  <si>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</si>
  <si>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</si>
  <si>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</si>
  <si>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</si>
  <si>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</si>
  <si>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</si>
  <si>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</si>
  <si>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</si>
  <si>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</si>
  <si>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</si>
  <si>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</si>
  <si>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</si>
  <si>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</si>
  <si>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</si>
  <si>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</si>
  <si>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</si>
  <si>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</si>
  <si>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</si>
  <si>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</si>
  <si>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</si>
  <si>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</si>
  <si>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</si>
  <si>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</si>
  <si>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</si>
  <si>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</si>
  <si>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</si>
  <si>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</si>
  <si>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</si>
  <si>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</si>
  <si>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</si>
  <si>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</si>
  <si>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</si>
  <si>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</si>
  <si>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</si>
  <si>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</si>
  <si>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</si>
  <si>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</si>
  <si>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</si>
  <si>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</si>
  <si>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</si>
  <si>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</si>
  <si>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</si>
  <si>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</si>
  <si>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</si>
  <si>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</si>
  <si>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</si>
  <si>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</si>
  <si>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</si>
  <si>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</si>
  <si>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</si>
  <si>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</si>
  <si>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</si>
  <si>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</si>
  <si>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</si>
  <si>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</si>
  <si>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</si>
  <si>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</si>
  <si>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</si>
  <si>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</si>
  <si>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</si>
  <si>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</si>
  <si>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</si>
  <si>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</si>
  <si>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</si>
  <si>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</si>
  <si>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</si>
  <si>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</si>
  <si>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</si>
  <si>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</si>
  <si>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</si>
  <si>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</si>
  <si>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</si>
  <si>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</si>
  <si>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</si>
  <si>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</si>
  <si>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</si>
  <si>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</si>
  <si>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</si>
  <si>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</si>
  <si>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</si>
  <si>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</si>
  <si>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</si>
  <si>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</si>
  <si>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</si>
  <si>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</si>
  <si>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</si>
  <si>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</si>
  <si>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</si>
  <si>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</si>
  <si>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</si>
  <si>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</si>
  <si>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2.04</t>
  </si>
  <si>
    <t>▲ 4.86</t>
  </si>
  <si>
    <t>▲ 2.25</t>
  </si>
  <si>
    <t>水道事業会計</t>
  </si>
  <si>
    <t>病院事業会計</t>
  </si>
  <si>
    <t>下水道事業会計</t>
  </si>
  <si>
    <t>一般会計</t>
  </si>
  <si>
    <t>介護老人保健施設事業会計</t>
  </si>
  <si>
    <t>介護保険特別会計</t>
  </si>
  <si>
    <t>国民健康保険特別会計</t>
  </si>
  <si>
    <t>農業集落排水事業特別会計</t>
  </si>
  <si>
    <t>その他会計（赤字）</t>
  </si>
  <si>
    <t>▲ 0.66</t>
  </si>
  <si>
    <t>▲ 0.65</t>
  </si>
  <si>
    <t>▲ 0.60</t>
  </si>
  <si>
    <t>その他会計（黒字）</t>
  </si>
  <si>
    <t>（百万円）</t>
    <phoneticPr fontId="5"/>
  </si>
  <si>
    <t>H30</t>
    <phoneticPr fontId="5"/>
  </si>
  <si>
    <t>R01</t>
    <phoneticPr fontId="5"/>
  </si>
  <si>
    <t>R02</t>
    <phoneticPr fontId="5"/>
  </si>
  <si>
    <t>R03</t>
    <phoneticPr fontId="5"/>
  </si>
  <si>
    <t>R04</t>
    <phoneticPr fontId="5"/>
  </si>
  <si>
    <t>-</t>
    <phoneticPr fontId="2"/>
  </si>
  <si>
    <t>わたらい老人福祉施設組合（一般会計）</t>
    <rPh sb="4" eb="6">
      <t>ロウジン</t>
    </rPh>
    <rPh sb="6" eb="8">
      <t>フクシ</t>
    </rPh>
    <rPh sb="8" eb="10">
      <t>シセツ</t>
    </rPh>
    <rPh sb="10" eb="12">
      <t>クミアイ</t>
    </rPh>
    <rPh sb="13" eb="15">
      <t>イッパン</t>
    </rPh>
    <rPh sb="15" eb="17">
      <t>カイケイ</t>
    </rPh>
    <phoneticPr fontId="31"/>
  </si>
  <si>
    <t>〃（特別養護老人ホーム高砂寮特別会計）</t>
    <rPh sb="2" eb="4">
      <t>トクベツ</t>
    </rPh>
    <rPh sb="4" eb="6">
      <t>ヨウゴ</t>
    </rPh>
    <rPh sb="6" eb="8">
      <t>ロウジン</t>
    </rPh>
    <rPh sb="11" eb="13">
      <t>タカサゴ</t>
    </rPh>
    <rPh sb="13" eb="14">
      <t>リョウ</t>
    </rPh>
    <rPh sb="14" eb="16">
      <t>トクベツ</t>
    </rPh>
    <rPh sb="16" eb="18">
      <t>カイケイ</t>
    </rPh>
    <phoneticPr fontId="31"/>
  </si>
  <si>
    <t>〃（指定通所事業所高砂寮特別会計）</t>
  </si>
  <si>
    <t>〃（特別養護老人ホーム真砂寮特別会計）</t>
    <rPh sb="2" eb="4">
      <t>トクベツ</t>
    </rPh>
    <rPh sb="4" eb="6">
      <t>ヨウゴ</t>
    </rPh>
    <rPh sb="6" eb="8">
      <t>ロウジン</t>
    </rPh>
    <rPh sb="11" eb="13">
      <t>マサゴ</t>
    </rPh>
    <rPh sb="13" eb="14">
      <t>リョウ</t>
    </rPh>
    <rPh sb="14" eb="16">
      <t>トクベツ</t>
    </rPh>
    <rPh sb="16" eb="18">
      <t>カイケイ</t>
    </rPh>
    <phoneticPr fontId="31"/>
  </si>
  <si>
    <t>〃（特別養護老人ホームわたらい緑清苑特別会計）</t>
    <rPh sb="2" eb="4">
      <t>トクベツ</t>
    </rPh>
    <rPh sb="4" eb="6">
      <t>ヨウゴ</t>
    </rPh>
    <rPh sb="6" eb="8">
      <t>ロウジン</t>
    </rPh>
    <rPh sb="15" eb="16">
      <t>ミドリ</t>
    </rPh>
    <rPh sb="16" eb="17">
      <t>キヨ</t>
    </rPh>
    <rPh sb="17" eb="18">
      <t>エン</t>
    </rPh>
    <rPh sb="18" eb="20">
      <t>トクベツ</t>
    </rPh>
    <rPh sb="20" eb="22">
      <t>カイケイ</t>
    </rPh>
    <phoneticPr fontId="31"/>
  </si>
  <si>
    <t>三重県市町総合事務組合（一般会計）</t>
  </si>
  <si>
    <t>〃（共同研修特別会計）</t>
  </si>
  <si>
    <t>〃（デジタル地図特別会計）</t>
  </si>
  <si>
    <t>〃（物品特別会計）</t>
  </si>
  <si>
    <t>〃（退職手当特別会計）</t>
  </si>
  <si>
    <t>〃（消防救急無線特別会計）</t>
  </si>
  <si>
    <t>〃（公平委員会特別会計）</t>
  </si>
  <si>
    <t>伊勢広域環境組合（一般会計）</t>
    <rPh sb="9" eb="11">
      <t>イッパン</t>
    </rPh>
    <rPh sb="11" eb="13">
      <t>カイケイ</t>
    </rPh>
    <phoneticPr fontId="2"/>
  </si>
  <si>
    <t>三重地方税管理回収機構（一般会計）</t>
  </si>
  <si>
    <t>〃（滞納整理拡充事業特別会計）</t>
  </si>
  <si>
    <t>三重県後期高齢者医療広域連合（一般会計）</t>
  </si>
  <si>
    <t>〃（後期高齢者医療特別会計）</t>
  </si>
  <si>
    <t>-</t>
    <phoneticPr fontId="2"/>
  </si>
  <si>
    <t>-</t>
    <phoneticPr fontId="2"/>
  </si>
  <si>
    <t>度会土地開発公社</t>
    <rPh sb="0" eb="8">
      <t>ワタライトチカイハツコウシャ</t>
    </rPh>
    <phoneticPr fontId="2"/>
  </si>
  <si>
    <t>公共施設整備基金</t>
    <phoneticPr fontId="2"/>
  </si>
  <si>
    <t>ふるさと応援基金</t>
    <phoneticPr fontId="2"/>
  </si>
  <si>
    <t>活性化対策事業基金</t>
    <phoneticPr fontId="2"/>
  </si>
  <si>
    <t>企業版ふるさと納税地方創生基金</t>
    <phoneticPr fontId="2"/>
  </si>
  <si>
    <t>地域福祉基金</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</si>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</sst>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7"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187" fontId="34" fillId="6" borderId="120"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87" fontId="34" fillId="6" borderId="125" xfId="13" applyNumberFormat="1" applyFont="1" applyFill="1" applyBorder="1" applyAlignment="1" applyProtection="1">
      <alignment horizontal="right" vertical="center" shrinkToFit="1"/>
      <protection locked="0"/>
    </xf>
    <xf numFmtId="187" fontId="34" fillId="6" borderId="146" xfId="13" applyNumberFormat="1" applyFont="1" applyFill="1" applyBorder="1" applyAlignment="1" applyProtection="1">
      <alignment horizontal="right" vertical="center" shrinkToFit="1"/>
      <protection locked="0"/>
    </xf>
    <xf numFmtId="187" fontId="34" fillId="6" borderId="12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43" xfId="12" applyNumberFormat="1" applyFont="1" applyFill="1" applyBorder="1" applyAlignment="1" applyProtection="1">
      <alignment horizontal="right" vertical="center" shrinkToFit="1"/>
      <protection locked="0"/>
    </xf>
    <xf numFmtId="187" fontId="34" fillId="8" borderId="149"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externalLinks/externalLink1.xml" Type="http://schemas.openxmlformats.org/officeDocument/2006/relationships/externalLink"/><Relationship Id="rId16" Target="theme/theme1.xml" Type="http://schemas.openxmlformats.org/officeDocument/2006/relationships/theme"/><Relationship Id="rId17" Target="styles.xml" Type="http://schemas.openxmlformats.org/officeDocument/2006/relationships/styles"/><Relationship Id="rId18" Target="sharedStrings.xml" Type="http://schemas.openxmlformats.org/officeDocument/2006/relationships/sharedStrings"/><Relationship Id="rId19"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38F5-4969-8FF4-3D22E4AB63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27785</c:v>
                </c:pt>
                <c:pt idx="1">
                  <c:v>28764</c:v>
                </c:pt>
                <c:pt idx="2">
                  <c:v>41782</c:v>
                </c:pt>
                <c:pt idx="3">
                  <c:v>55887</c:v>
                </c:pt>
                <c:pt idx="4">
                  <c:v>51879</c:v>
                </c:pt>
              </c:numCache>
            </c:numRef>
          </c:val>
          <c:smooth val="0"/>
          <c:extLst>
            <c:ext xmlns:c16="http://schemas.microsoft.com/office/drawing/2014/chart" uri="{C3380CC4-5D6E-409C-BE32-E72D297353CC}">
              <c16:uniqueId val="{00000001-38F5-4969-8FF4-3D22E4AB63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5.16</c:v>
                </c:pt>
                <c:pt idx="1">
                  <c:v>4.1900000000000004</c:v>
                </c:pt>
                <c:pt idx="2">
                  <c:v>4.4800000000000004</c:v>
                </c:pt>
                <c:pt idx="3">
                  <c:v>5.85</c:v>
                </c:pt>
                <c:pt idx="4">
                  <c:v>5.15</c:v>
                </c:pt>
              </c:numCache>
            </c:numRef>
          </c:val>
          <c:extLst>
            <c:ext xmlns:c16="http://schemas.microsoft.com/office/drawing/2014/chart" uri="{C3380CC4-5D6E-409C-BE32-E72D297353CC}">
              <c16:uniqueId val="{00000000-E569-49A0-B13B-DDE6C31083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41.4</c:v>
                </c:pt>
                <c:pt idx="1">
                  <c:v>39.53</c:v>
                </c:pt>
                <c:pt idx="2">
                  <c:v>39.049999999999997</c:v>
                </c:pt>
                <c:pt idx="3">
                  <c:v>40.28</c:v>
                </c:pt>
                <c:pt idx="4">
                  <c:v>43.66</c:v>
                </c:pt>
              </c:numCache>
            </c:numRef>
          </c:val>
          <c:extLst>
            <c:ext xmlns:c16="http://schemas.microsoft.com/office/drawing/2014/chart" uri="{C3380CC4-5D6E-409C-BE32-E72D297353CC}">
              <c16:uniqueId val="{00000001-E569-49A0-B13B-DDE6C31083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-2.04</c:v>
                </c:pt>
                <c:pt idx="1">
                  <c:v>-4.8600000000000003</c:v>
                </c:pt>
                <c:pt idx="2">
                  <c:v>0.62</c:v>
                </c:pt>
                <c:pt idx="3">
                  <c:v>2.34</c:v>
                </c:pt>
                <c:pt idx="4">
                  <c:v>-2.25</c:v>
                </c:pt>
              </c:numCache>
            </c:numRef>
          </c:val>
          <c:smooth val="0"/>
          <c:extLst>
            <c:ext xmlns:c16="http://schemas.microsoft.com/office/drawing/2014/chart" uri="{C3380CC4-5D6E-409C-BE32-E72D297353CC}">
              <c16:uniqueId val="{00000002-E569-49A0-B13B-DDE6C31083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#N/A</c:v>
                </c:pt>
                <c:pt idx="1">
                  <c:v>0.11</c:v>
                </c:pt>
                <c:pt idx="2">
                  <c:v>#N/A</c:v>
                </c:pt>
                <c:pt idx="3">
                  <c:v>0.09</c:v>
                </c:pt>
                <c:pt idx="4">
                  <c:v>#N/A</c:v>
                </c:pt>
                <c:pt idx="5">
                  <c:v>0.06</c:v>
                </c:pt>
                <c:pt idx="6">
                  <c:v>#N/A</c:v>
                </c:pt>
                <c:pt idx="7">
                  <c:v>0.09</c:v>
                </c:pt>
                <c:pt idx="8">
                  <c:v>#N/A</c:v>
                </c:pt>
                <c:pt idx="9">
                  <c:v>0.11</c:v>
                </c:pt>
              </c:numCache>
            </c:numRef>
          </c:val>
          <c:extLst>
            <c:ext xmlns:c16="http://schemas.microsoft.com/office/drawing/2014/chart" uri="{C3380CC4-5D6E-409C-BE32-E72D297353CC}">
              <c16:uniqueId val="{00000000-2DDA-4975-8429-F152D9D00A2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0.66</c:v>
                </c:pt>
                <c:pt idx="1">
                  <c:v>#N/A</c:v>
                </c:pt>
                <c:pt idx="2">
                  <c:v>0.65</c:v>
                </c:pt>
                <c:pt idx="3">
                  <c:v>#N/A</c:v>
                </c:pt>
                <c:pt idx="4">
                  <c:v>0.6</c:v>
                </c:pt>
                <c:pt idx="5">
                  <c:v>#N/A</c:v>
                </c:pt>
                <c:pt idx="6">
                  <c:v>0</c:v>
                </c:pt>
                <c:pt idx="7">
                  <c:v>0</c:v>
                </c:pt>
                <c:pt idx="8">
                  <c:v>0</c:v>
                </c:pt>
                <c:pt idx="9">
                  <c:v>0</c:v>
                </c:pt>
              </c:numCache>
            </c:numRef>
          </c:val>
          <c:extLst>
            <c:ext xmlns:c16="http://schemas.microsoft.com/office/drawing/2014/chart" uri="{C3380CC4-5D6E-409C-BE32-E72D297353CC}">
              <c16:uniqueId val="{00000001-2DDA-4975-8429-F152D9D00A28}"/>
            </c:ext>
          </c:extLst>
        </c:ser>
        <c:ser>
          <c:idx val="2"/>
          <c:order val="2"/>
          <c:tx>
            <c:strRef>
              <c:f>[1]データシート!$A$29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#N/A</c:v>
                </c:pt>
                <c:pt idx="1">
                  <c:v>0</c:v>
                </c:pt>
                <c:pt idx="2">
                  <c:v>#N/A</c:v>
                </c:pt>
                <c:pt idx="3">
                  <c:v>0.02</c:v>
                </c:pt>
                <c:pt idx="4">
                  <c:v>#N/A</c:v>
                </c:pt>
                <c:pt idx="5">
                  <c:v>0.01</c:v>
                </c:pt>
                <c:pt idx="6">
                  <c:v>#N/A</c:v>
                </c:pt>
                <c:pt idx="7">
                  <c:v>0.02</c:v>
                </c:pt>
                <c:pt idx="8">
                  <c:v>#N/A</c:v>
                </c:pt>
                <c:pt idx="9">
                  <c:v>0.21</c:v>
                </c:pt>
              </c:numCache>
            </c:numRef>
          </c:val>
          <c:extLst>
            <c:ext xmlns:c16="http://schemas.microsoft.com/office/drawing/2014/chart" uri="{C3380CC4-5D6E-409C-BE32-E72D297353CC}">
              <c16:uniqueId val="{00000002-2DDA-4975-8429-F152D9D00A28}"/>
            </c:ext>
          </c:extLst>
        </c:ser>
        <c:ser>
          <c:idx val="3"/>
          <c:order val="3"/>
          <c:tx>
            <c:strRef>
              <c:f>[1]データシート!$A$30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2.0099999999999998</c:v>
                </c:pt>
                <c:pt idx="2">
                  <c:v>#N/A</c:v>
                </c:pt>
                <c:pt idx="3">
                  <c:v>1</c:v>
                </c:pt>
                <c:pt idx="4">
                  <c:v>#N/A</c:v>
                </c:pt>
                <c:pt idx="5">
                  <c:v>0.57999999999999996</c:v>
                </c:pt>
                <c:pt idx="6">
                  <c:v>#N/A</c:v>
                </c:pt>
                <c:pt idx="7">
                  <c:v>0.68</c:v>
                </c:pt>
                <c:pt idx="8">
                  <c:v>#N/A</c:v>
                </c:pt>
                <c:pt idx="9">
                  <c:v>0.96</c:v>
                </c:pt>
              </c:numCache>
            </c:numRef>
          </c:val>
          <c:extLst>
            <c:ext xmlns:c16="http://schemas.microsoft.com/office/drawing/2014/chart" uri="{C3380CC4-5D6E-409C-BE32-E72D297353CC}">
              <c16:uniqueId val="{00000003-2DDA-4975-8429-F152D9D00A28}"/>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1.58</c:v>
                </c:pt>
                <c:pt idx="2">
                  <c:v>#N/A</c:v>
                </c:pt>
                <c:pt idx="3">
                  <c:v>0.87</c:v>
                </c:pt>
                <c:pt idx="4">
                  <c:v>#N/A</c:v>
                </c:pt>
                <c:pt idx="5">
                  <c:v>0.53</c:v>
                </c:pt>
                <c:pt idx="6">
                  <c:v>#N/A</c:v>
                </c:pt>
                <c:pt idx="7">
                  <c:v>0.89</c:v>
                </c:pt>
                <c:pt idx="8">
                  <c:v>#N/A</c:v>
                </c:pt>
                <c:pt idx="9">
                  <c:v>0.98</c:v>
                </c:pt>
              </c:numCache>
            </c:numRef>
          </c:val>
          <c:extLst>
            <c:ext xmlns:c16="http://schemas.microsoft.com/office/drawing/2014/chart" uri="{C3380CC4-5D6E-409C-BE32-E72D297353CC}">
              <c16:uniqueId val="{00000004-2DDA-4975-8429-F152D9D00A28}"/>
            </c:ext>
          </c:extLst>
        </c:ser>
        <c:ser>
          <c:idx val="5"/>
          <c:order val="5"/>
          <c:tx>
            <c:strRef>
              <c:f>[1]データシート!$A$32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1.23</c:v>
                </c:pt>
                <c:pt idx="2">
                  <c:v>#N/A</c:v>
                </c:pt>
                <c:pt idx="3">
                  <c:v>1.33</c:v>
                </c:pt>
                <c:pt idx="4">
                  <c:v>#N/A</c:v>
                </c:pt>
                <c:pt idx="5">
                  <c:v>1.1200000000000001</c:v>
                </c:pt>
                <c:pt idx="6">
                  <c:v>#N/A</c:v>
                </c:pt>
                <c:pt idx="7">
                  <c:v>1.03</c:v>
                </c:pt>
                <c:pt idx="8">
                  <c:v>#N/A</c:v>
                </c:pt>
                <c:pt idx="9">
                  <c:v>1.04</c:v>
                </c:pt>
              </c:numCache>
            </c:numRef>
          </c:val>
          <c:extLst>
            <c:ext xmlns:c16="http://schemas.microsoft.com/office/drawing/2014/chart" uri="{C3380CC4-5D6E-409C-BE32-E72D297353CC}">
              <c16:uniqueId val="{00000005-2DDA-4975-8429-F152D9D00A28}"/>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5.78</c:v>
                </c:pt>
                <c:pt idx="2">
                  <c:v>#N/A</c:v>
                </c:pt>
                <c:pt idx="3">
                  <c:v>4.8099999999999996</c:v>
                </c:pt>
                <c:pt idx="4">
                  <c:v>#N/A</c:v>
                </c:pt>
                <c:pt idx="5">
                  <c:v>5.08</c:v>
                </c:pt>
                <c:pt idx="6">
                  <c:v>#N/A</c:v>
                </c:pt>
                <c:pt idx="7">
                  <c:v>5.82</c:v>
                </c:pt>
                <c:pt idx="8">
                  <c:v>#N/A</c:v>
                </c:pt>
                <c:pt idx="9">
                  <c:v>5.0999999999999996</c:v>
                </c:pt>
              </c:numCache>
            </c:numRef>
          </c:val>
          <c:extLst>
            <c:ext xmlns:c16="http://schemas.microsoft.com/office/drawing/2014/chart" uri="{C3380CC4-5D6E-409C-BE32-E72D297353CC}">
              <c16:uniqueId val="{00000006-2DDA-4975-8429-F152D9D00A28}"/>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8.24</c:v>
                </c:pt>
                <c:pt idx="2">
                  <c:v>#N/A</c:v>
                </c:pt>
                <c:pt idx="3">
                  <c:v>8.94</c:v>
                </c:pt>
                <c:pt idx="4">
                  <c:v>#N/A</c:v>
                </c:pt>
                <c:pt idx="5">
                  <c:v>8.67</c:v>
                </c:pt>
                <c:pt idx="6">
                  <c:v>#N/A</c:v>
                </c:pt>
                <c:pt idx="7">
                  <c:v>8.4</c:v>
                </c:pt>
                <c:pt idx="8">
                  <c:v>#N/A</c:v>
                </c:pt>
                <c:pt idx="9">
                  <c:v>9.0500000000000007</c:v>
                </c:pt>
              </c:numCache>
            </c:numRef>
          </c:val>
          <c:extLst>
            <c:ext xmlns:c16="http://schemas.microsoft.com/office/drawing/2014/chart" uri="{C3380CC4-5D6E-409C-BE32-E72D297353CC}">
              <c16:uniqueId val="{00000007-2DDA-4975-8429-F152D9D00A28}"/>
            </c:ext>
          </c:extLst>
        </c:ser>
        <c:ser>
          <c:idx val="8"/>
          <c:order val="8"/>
          <c:tx>
            <c:strRef>
              <c:f>[1]データシート!$A$35</c:f>
              <c:strCache>
                <c:ptCount val="1"/>
                <c:pt idx="0">
                  <c:v>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11.54</c:v>
                </c:pt>
                <c:pt idx="2">
                  <c:v>#N/A</c:v>
                </c:pt>
                <c:pt idx="3">
                  <c:v>11.11</c:v>
                </c:pt>
                <c:pt idx="4">
                  <c:v>#N/A</c:v>
                </c:pt>
                <c:pt idx="5">
                  <c:v>11.11</c:v>
                </c:pt>
                <c:pt idx="6">
                  <c:v>#N/A</c:v>
                </c:pt>
                <c:pt idx="7">
                  <c:v>14.17</c:v>
                </c:pt>
                <c:pt idx="8">
                  <c:v>#N/A</c:v>
                </c:pt>
                <c:pt idx="9">
                  <c:v>17.489999999999998</c:v>
                </c:pt>
              </c:numCache>
            </c:numRef>
          </c:val>
          <c:extLst>
            <c:ext xmlns:c16="http://schemas.microsoft.com/office/drawing/2014/chart" uri="{C3380CC4-5D6E-409C-BE32-E72D297353CC}">
              <c16:uniqueId val="{00000008-2DDA-4975-8429-F152D9D00A28}"/>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20.74</c:v>
                </c:pt>
                <c:pt idx="2">
                  <c:v>#N/A</c:v>
                </c:pt>
                <c:pt idx="3">
                  <c:v>20.3</c:v>
                </c:pt>
                <c:pt idx="4">
                  <c:v>#N/A</c:v>
                </c:pt>
                <c:pt idx="5">
                  <c:v>19.940000000000001</c:v>
                </c:pt>
                <c:pt idx="6">
                  <c:v>#N/A</c:v>
                </c:pt>
                <c:pt idx="7">
                  <c:v>20.28</c:v>
                </c:pt>
                <c:pt idx="8">
                  <c:v>#N/A</c:v>
                </c:pt>
                <c:pt idx="9">
                  <c:v>21.74</c:v>
                </c:pt>
              </c:numCache>
            </c:numRef>
          </c:val>
          <c:extLst>
            <c:ext xmlns:c16="http://schemas.microsoft.com/office/drawing/2014/chart" uri="{C3380CC4-5D6E-409C-BE32-E72D297353CC}">
              <c16:uniqueId val="{00000009-2DDA-4975-8429-F152D9D00A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577</c:v>
                </c:pt>
                <c:pt idx="5">
                  <c:v>562</c:v>
                </c:pt>
                <c:pt idx="8">
                  <c:v>567</c:v>
                </c:pt>
                <c:pt idx="11">
                  <c:v>589</c:v>
                </c:pt>
                <c:pt idx="14">
                  <c:v>590</c:v>
                </c:pt>
              </c:numCache>
            </c:numRef>
          </c:val>
          <c:extLst>
            <c:ext xmlns:c16="http://schemas.microsoft.com/office/drawing/2014/chart" uri="{C3380CC4-5D6E-409C-BE32-E72D297353CC}">
              <c16:uniqueId val="{00000000-24B4-48E3-8C62-DAD953E0AF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B4-48E3-8C62-DAD953E0AF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4B4-48E3-8C62-DAD953E0AF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40</c:v>
                </c:pt>
                <c:pt idx="6">
                  <c:v>19</c:v>
                </c:pt>
                <c:pt idx="9">
                  <c:v>19</c:v>
                </c:pt>
                <c:pt idx="12">
                  <c:v>19</c:v>
                </c:pt>
              </c:numCache>
            </c:numRef>
          </c:val>
          <c:extLst>
            <c:ext xmlns:c16="http://schemas.microsoft.com/office/drawing/2014/chart" uri="{C3380CC4-5D6E-409C-BE32-E72D297353CC}">
              <c16:uniqueId val="{00000003-24B4-48E3-8C62-DAD953E0AF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362</c:v>
                </c:pt>
                <c:pt idx="3">
                  <c:v>373</c:v>
                </c:pt>
                <c:pt idx="6">
                  <c:v>371</c:v>
                </c:pt>
                <c:pt idx="9">
                  <c:v>334</c:v>
                </c:pt>
                <c:pt idx="12">
                  <c:v>339</c:v>
                </c:pt>
              </c:numCache>
            </c:numRef>
          </c:val>
          <c:extLst>
            <c:ext xmlns:c16="http://schemas.microsoft.com/office/drawing/2014/chart" uri="{C3380CC4-5D6E-409C-BE32-E72D297353CC}">
              <c16:uniqueId val="{00000004-24B4-48E3-8C62-DAD953E0AF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B4-48E3-8C62-DAD953E0AF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B4-48E3-8C62-DAD953E0AF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413</c:v>
                </c:pt>
                <c:pt idx="3">
                  <c:v>408</c:v>
                </c:pt>
                <c:pt idx="6">
                  <c:v>409</c:v>
                </c:pt>
                <c:pt idx="9">
                  <c:v>449</c:v>
                </c:pt>
                <c:pt idx="12">
                  <c:v>482</c:v>
                </c:pt>
              </c:numCache>
            </c:numRef>
          </c:val>
          <c:extLst>
            <c:ext xmlns:c16="http://schemas.microsoft.com/office/drawing/2014/chart" uri="{C3380CC4-5D6E-409C-BE32-E72D297353CC}">
              <c16:uniqueId val="{00000007-24B4-48E3-8C62-DAD953E0AF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254</c:v>
                </c:pt>
                <c:pt idx="2">
                  <c:v>#N/A</c:v>
                </c:pt>
                <c:pt idx="3">
                  <c:v>#N/A</c:v>
                </c:pt>
                <c:pt idx="4">
                  <c:v>259</c:v>
                </c:pt>
                <c:pt idx="5">
                  <c:v>#N/A</c:v>
                </c:pt>
                <c:pt idx="6">
                  <c:v>#N/A</c:v>
                </c:pt>
                <c:pt idx="7">
                  <c:v>232</c:v>
                </c:pt>
                <c:pt idx="8">
                  <c:v>#N/A</c:v>
                </c:pt>
                <c:pt idx="9">
                  <c:v>#N/A</c:v>
                </c:pt>
                <c:pt idx="10">
                  <c:v>213</c:v>
                </c:pt>
                <c:pt idx="11">
                  <c:v>#N/A</c:v>
                </c:pt>
                <c:pt idx="12">
                  <c:v>#N/A</c:v>
                </c:pt>
                <c:pt idx="13">
                  <c:v>250</c:v>
                </c:pt>
                <c:pt idx="14">
                  <c:v>#N/A</c:v>
                </c:pt>
              </c:numCache>
            </c:numRef>
          </c:val>
          <c:smooth val="0"/>
          <c:extLst>
            <c:ext xmlns:c16="http://schemas.microsoft.com/office/drawing/2014/chart" uri="{C3380CC4-5D6E-409C-BE32-E72D297353CC}">
              <c16:uniqueId val="{00000008-24B4-48E3-8C62-DAD953E0AF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6960</c:v>
                </c:pt>
                <c:pt idx="5">
                  <c:v>6797</c:v>
                </c:pt>
                <c:pt idx="8">
                  <c:v>6821</c:v>
                </c:pt>
                <c:pt idx="11">
                  <c:v>6794</c:v>
                </c:pt>
                <c:pt idx="14">
                  <c:v>6618</c:v>
                </c:pt>
              </c:numCache>
            </c:numRef>
          </c:val>
          <c:extLst>
            <c:ext xmlns:c16="http://schemas.microsoft.com/office/drawing/2014/chart" uri="{C3380CC4-5D6E-409C-BE32-E72D297353CC}">
              <c16:uniqueId val="{00000000-BD92-4FAB-841C-01C67F8106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c:v>
                </c:pt>
                <c:pt idx="5">
                  <c:v>24</c:v>
                </c:pt>
                <c:pt idx="8">
                  <c:v>17</c:v>
                </c:pt>
                <c:pt idx="11">
                  <c:v>10</c:v>
                </c:pt>
                <c:pt idx="14">
                  <c:v>5</c:v>
                </c:pt>
              </c:numCache>
            </c:numRef>
          </c:val>
          <c:extLst>
            <c:ext xmlns:c16="http://schemas.microsoft.com/office/drawing/2014/chart" uri="{C3380CC4-5D6E-409C-BE32-E72D297353CC}">
              <c16:uniqueId val="{00000001-BD92-4FAB-841C-01C67F8106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2318</c:v>
                </c:pt>
                <c:pt idx="5">
                  <c:v>2356</c:v>
                </c:pt>
                <c:pt idx="8">
                  <c:v>2440</c:v>
                </c:pt>
                <c:pt idx="11">
                  <c:v>2706</c:v>
                </c:pt>
                <c:pt idx="14">
                  <c:v>2857</c:v>
                </c:pt>
              </c:numCache>
            </c:numRef>
          </c:val>
          <c:extLst>
            <c:ext xmlns:c16="http://schemas.microsoft.com/office/drawing/2014/chart" uri="{C3380CC4-5D6E-409C-BE32-E72D297353CC}">
              <c16:uniqueId val="{00000002-BD92-4FAB-841C-01C67F8106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92-4FAB-841C-01C67F8106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92-4FAB-841C-01C67F8106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11</c:v>
                </c:pt>
                <c:pt idx="12">
                  <c:v>0</c:v>
                </c:pt>
              </c:numCache>
            </c:numRef>
          </c:val>
          <c:extLst>
            <c:ext xmlns:c16="http://schemas.microsoft.com/office/drawing/2014/chart" uri="{C3380CC4-5D6E-409C-BE32-E72D297353CC}">
              <c16:uniqueId val="{00000005-BD92-4FAB-841C-01C67F8106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172</c:v>
                </c:pt>
                <c:pt idx="3">
                  <c:v>177</c:v>
                </c:pt>
                <c:pt idx="6">
                  <c:v>172</c:v>
                </c:pt>
                <c:pt idx="9">
                  <c:v>114</c:v>
                </c:pt>
                <c:pt idx="12">
                  <c:v>2</c:v>
                </c:pt>
              </c:numCache>
            </c:numRef>
          </c:val>
          <c:extLst>
            <c:ext xmlns:c16="http://schemas.microsoft.com/office/drawing/2014/chart" uri="{C3380CC4-5D6E-409C-BE32-E72D297353CC}">
              <c16:uniqueId val="{00000006-BD92-4FAB-841C-01C67F8106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147</c:v>
                </c:pt>
                <c:pt idx="3">
                  <c:v>121</c:v>
                </c:pt>
                <c:pt idx="6">
                  <c:v>106</c:v>
                </c:pt>
                <c:pt idx="9">
                  <c:v>90</c:v>
                </c:pt>
                <c:pt idx="12">
                  <c:v>73</c:v>
                </c:pt>
              </c:numCache>
            </c:numRef>
          </c:val>
          <c:extLst>
            <c:ext xmlns:c16="http://schemas.microsoft.com/office/drawing/2014/chart" uri="{C3380CC4-5D6E-409C-BE32-E72D297353CC}">
              <c16:uniqueId val="{00000007-BD92-4FAB-841C-01C67F8106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5783</c:v>
                </c:pt>
                <c:pt idx="3">
                  <c:v>5681</c:v>
                </c:pt>
                <c:pt idx="6">
                  <c:v>5370</c:v>
                </c:pt>
                <c:pt idx="9">
                  <c:v>4948</c:v>
                </c:pt>
                <c:pt idx="12">
                  <c:v>4887</c:v>
                </c:pt>
              </c:numCache>
            </c:numRef>
          </c:val>
          <c:extLst>
            <c:ext xmlns:c16="http://schemas.microsoft.com/office/drawing/2014/chart" uri="{C3380CC4-5D6E-409C-BE32-E72D297353CC}">
              <c16:uniqueId val="{00000008-BD92-4FAB-841C-01C67F8106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3</c:v>
                </c:pt>
                <c:pt idx="6">
                  <c:v>8</c:v>
                </c:pt>
                <c:pt idx="9">
                  <c:v>6</c:v>
                </c:pt>
                <c:pt idx="12">
                  <c:v>21</c:v>
                </c:pt>
              </c:numCache>
            </c:numRef>
          </c:val>
          <c:extLst>
            <c:ext xmlns:c16="http://schemas.microsoft.com/office/drawing/2014/chart" uri="{C3380CC4-5D6E-409C-BE32-E72D297353CC}">
              <c16:uniqueId val="{00000009-BD92-4FAB-841C-01C67F8106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5133</c:v>
                </c:pt>
                <c:pt idx="3">
                  <c:v>5145</c:v>
                </c:pt>
                <c:pt idx="6">
                  <c:v>5335</c:v>
                </c:pt>
                <c:pt idx="9">
                  <c:v>5500</c:v>
                </c:pt>
                <c:pt idx="12">
                  <c:v>5603</c:v>
                </c:pt>
              </c:numCache>
            </c:numRef>
          </c:val>
          <c:extLst>
            <c:ext xmlns:c16="http://schemas.microsoft.com/office/drawing/2014/chart" uri="{C3380CC4-5D6E-409C-BE32-E72D297353CC}">
              <c16:uniqueId val="{0000000A-BD92-4FAB-841C-01C67F8106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1927</c:v>
                </c:pt>
                <c:pt idx="2">
                  <c:v>#N/A</c:v>
                </c:pt>
                <c:pt idx="3">
                  <c:v>#N/A</c:v>
                </c:pt>
                <c:pt idx="4">
                  <c:v>1949</c:v>
                </c:pt>
                <c:pt idx="5">
                  <c:v>#N/A</c:v>
                </c:pt>
                <c:pt idx="6">
                  <c:v>#N/A</c:v>
                </c:pt>
                <c:pt idx="7">
                  <c:v>1713</c:v>
                </c:pt>
                <c:pt idx="8">
                  <c:v>#N/A</c:v>
                </c:pt>
                <c:pt idx="9">
                  <c:v>#N/A</c:v>
                </c:pt>
                <c:pt idx="10">
                  <c:v>1159</c:v>
                </c:pt>
                <c:pt idx="11">
                  <c:v>#N/A</c:v>
                </c:pt>
                <c:pt idx="12">
                  <c:v>#N/A</c:v>
                </c:pt>
                <c:pt idx="13">
                  <c:v>1105</c:v>
                </c:pt>
                <c:pt idx="14">
                  <c:v>#N/A</c:v>
                </c:pt>
              </c:numCache>
            </c:numRef>
          </c:val>
          <c:smooth val="0"/>
          <c:extLst>
            <c:ext xmlns:c16="http://schemas.microsoft.com/office/drawing/2014/chart" uri="{C3380CC4-5D6E-409C-BE32-E72D297353CC}">
              <c16:uniqueId val="{0000000B-BD92-4FAB-841C-01C67F8106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1714</c:v>
                </c:pt>
                <c:pt idx="1">
                  <c:v>1868</c:v>
                </c:pt>
                <c:pt idx="2">
                  <c:v>1949</c:v>
                </c:pt>
              </c:numCache>
            </c:numRef>
          </c:val>
          <c:extLst>
            <c:ext xmlns:c16="http://schemas.microsoft.com/office/drawing/2014/chart" uri="{C3380CC4-5D6E-409C-BE32-E72D297353CC}">
              <c16:uniqueId val="{00000000-3432-4246-B5A5-769E7075BE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240</c:v>
                </c:pt>
                <c:pt idx="1">
                  <c:v>260</c:v>
                </c:pt>
                <c:pt idx="2">
                  <c:v>260</c:v>
                </c:pt>
              </c:numCache>
            </c:numRef>
          </c:val>
          <c:extLst>
            <c:ext xmlns:c16="http://schemas.microsoft.com/office/drawing/2014/chart" uri="{C3380CC4-5D6E-409C-BE32-E72D297353CC}">
              <c16:uniqueId val="{00000001-3432-4246-B5A5-769E7075BE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488</c:v>
                </c:pt>
                <c:pt idx="1">
                  <c:v>582</c:v>
                </c:pt>
                <c:pt idx="2">
                  <c:v>682</c:v>
                </c:pt>
              </c:numCache>
            </c:numRef>
          </c:val>
          <c:extLst>
            <c:ext xmlns:c16="http://schemas.microsoft.com/office/drawing/2014/chart" uri="{C3380CC4-5D6E-409C-BE32-E72D297353CC}">
              <c16:uniqueId val="{00000002-3432-4246-B5A5-769E7075BE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実質公債費比率の分子は、過去からの新規起債発行の抑制</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により、近年はほぼ横ばい状態である。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今後も新規地方債発行の抑制を基調とし、適切な事業実施と繰上償還を実施することにより、実質公債費比率の更なる健全化に努める。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対称なし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公営企業等繰入・組合等負担等の減少により将来負担額は減っている。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一方で、地方債の現在高が増加しているため今後は新規地方債発行を抑制しつつ充当可能財源の確保に努め、将来負担比率の更なる健全化を目指す。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三重県玉城町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普通交付税の増加や、事業の財源調整から、財政調整基金に</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８１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百万円の積み立てを行った。また、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令和３年度に創設した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０百万円を積み立て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、令和４年度に創設した企業版ふるさと納税地方創生基金に６</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それぞれの基金条例に定める額及び目的に応じて積み立て、取り崩しを行う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地域福祉基金：高齢者等の保健福祉の増進を図るため。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活性化対策事業基金：活性化対策事業に要する経費の財源に充てる。</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０百万円を積立。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基金を６０百万円取崩</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企業版ふるさと納税地方創生基金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６０百万円積立。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各種基金の目的により積み立てる。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基金全体の増減理由のとおり、財政調整基金に</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８１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地方財政法</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号。以下「法」という。</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項並びに第</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項に定める額を積み立てる。また災害復旧、地方債の繰上償還その他財源の不足を生じたときの財源を積み立てる。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増減なし</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町債の償還及び町債の適正な管理に必要な財源を確保していく。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15,162
15,036
40.91
7,635,992
7,288,845
229,953
4,464,276
5,603,053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財政力指数は０．５５となり、全国平均、類似団体内平均のいずれも上回った。今後も引き続き活力あるまちづくりを展開し、町税の収納率向上に努め、財政の健全化を図る。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xdr:cNvCxnSpPr/>
      </xdr:nvCxnSpPr>
      <xdr:spPr>
        <a:xfrm flipV="1">
          <a:off x="4514850" y="6059593"/>
          <a:ext cx="0" cy="15904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4584700" y="76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425950" y="76500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xdr:cNvSpPr txBox="1"/>
      </xdr:nvSpPr>
      <xdr:spPr>
        <a:xfrm>
          <a:off x="4584700" y="581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xdr:cNvCxnSpPr/>
      </xdr:nvCxnSpPr>
      <xdr:spPr>
        <a:xfrm>
          <a:off x="4425950" y="605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41487</xdr:rowOff>
    </xdr:from>
    <xdr:to>
      <xdr:col>23</xdr:col>
      <xdr:colOff>133350</xdr:colOff>
      <xdr:row>42</xdr:row>
      <xdr:rowOff>105833</xdr:rowOff>
    </xdr:to>
    <xdr:cxnSp macro="">
      <xdr:nvCxnSpPr>
        <xdr:cNvPr id="67" name="直線コネクタ 66"/>
        <xdr:cNvCxnSpPr/>
      </xdr:nvCxnSpPr>
      <xdr:spPr>
        <a:xfrm>
          <a:off x="3752850" y="7082367"/>
          <a:ext cx="762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8" name="財政力平均値テキスト"/>
        <xdr:cNvSpPr txBox="1"/>
      </xdr:nvSpPr>
      <xdr:spPr>
        <a:xfrm>
          <a:off x="4584700" y="7164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xdr:cNvSpPr/>
      </xdr:nvSpPr>
      <xdr:spPr>
        <a:xfrm>
          <a:off x="4464050" y="71924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41487</xdr:rowOff>
    </xdr:to>
    <xdr:cxnSp macro="">
      <xdr:nvCxnSpPr>
        <xdr:cNvPr id="70" name="直線コネクタ 69"/>
        <xdr:cNvCxnSpPr/>
      </xdr:nvCxnSpPr>
      <xdr:spPr>
        <a:xfrm>
          <a:off x="2940050" y="7066280"/>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xdr:cNvSpPr txBox="1"/>
      </xdr:nvSpPr>
      <xdr:spPr>
        <a:xfrm>
          <a:off x="3409950" y="725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9313</xdr:rowOff>
    </xdr:from>
    <xdr:to>
      <xdr:col>15</xdr:col>
      <xdr:colOff>82550</xdr:colOff>
      <xdr:row>42</xdr:row>
      <xdr:rowOff>25400</xdr:rowOff>
    </xdr:to>
    <xdr:cxnSp macro="">
      <xdr:nvCxnSpPr>
        <xdr:cNvPr id="73" name="直線コネクタ 72"/>
        <xdr:cNvCxnSpPr/>
      </xdr:nvCxnSpPr>
      <xdr:spPr>
        <a:xfrm>
          <a:off x="2127250" y="7050193"/>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xdr:cNvSpPr/>
      </xdr:nvSpPr>
      <xdr:spPr>
        <a:xfrm>
          <a:off x="28892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5" name="テキスト ボックス 74"/>
        <xdr:cNvSpPr txBox="1"/>
      </xdr:nvSpPr>
      <xdr:spPr>
        <a:xfrm>
          <a:off x="2597150" y="725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9313</xdr:rowOff>
    </xdr:from>
    <xdr:to>
      <xdr:col>11</xdr:col>
      <xdr:colOff>31750</xdr:colOff>
      <xdr:row>42</xdr:row>
      <xdr:rowOff>9313</xdr:rowOff>
    </xdr:to>
    <xdr:cxnSp macro="">
      <xdr:nvCxnSpPr>
        <xdr:cNvPr id="76" name="直線コネクタ 75"/>
        <xdr:cNvCxnSpPr/>
      </xdr:nvCxnSpPr>
      <xdr:spPr>
        <a:xfrm>
          <a:off x="1333500" y="705019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xdr:cNvSpPr/>
      </xdr:nvSpPr>
      <xdr:spPr>
        <a:xfrm>
          <a:off x="2095500" y="72085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8" name="テキスト ボックス 77"/>
        <xdr:cNvSpPr txBox="1"/>
      </xdr:nvSpPr>
      <xdr:spPr>
        <a:xfrm>
          <a:off x="1784350" y="729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xdr:cNvSpPr/>
      </xdr:nvSpPr>
      <xdr:spPr>
        <a:xfrm>
          <a:off x="1282700" y="72207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xdr:cNvSpPr txBox="1"/>
      </xdr:nvSpPr>
      <xdr:spPr>
        <a:xfrm>
          <a:off x="971550" y="730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6" name="楕円 85"/>
        <xdr:cNvSpPr/>
      </xdr:nvSpPr>
      <xdr:spPr>
        <a:xfrm>
          <a:off x="4464050" y="70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7" name="財政力該当値テキスト"/>
        <xdr:cNvSpPr txBox="1"/>
      </xdr:nvSpPr>
      <xdr:spPr>
        <a:xfrm>
          <a:off x="4584700" y="694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162137</xdr:rowOff>
    </xdr:from>
    <xdr:to>
      <xdr:col>19</xdr:col>
      <xdr:colOff>184150</xdr:colOff>
      <xdr:row>42</xdr:row>
      <xdr:rowOff>92287</xdr:rowOff>
    </xdr:to>
    <xdr:sp macro="" textlink="">
      <xdr:nvSpPr>
        <xdr:cNvPr id="88" name="楕円 87"/>
        <xdr:cNvSpPr/>
      </xdr:nvSpPr>
      <xdr:spPr>
        <a:xfrm>
          <a:off x="3702050" y="7035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102464</xdr:rowOff>
    </xdr:from>
    <xdr:ext cx="736600" cy="259045"/>
    <xdr:sp macro="" textlink="">
      <xdr:nvSpPr>
        <xdr:cNvPr id="89" name="テキスト ボックス 88"/>
        <xdr:cNvSpPr txBox="1"/>
      </xdr:nvSpPr>
      <xdr:spPr>
        <a:xfrm>
          <a:off x="3409950" y="680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xdr:cNvSpPr/>
      </xdr:nvSpPr>
      <xdr:spPr>
        <a:xfrm>
          <a:off x="2889250" y="7019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1" name="テキスト ボックス 90"/>
        <xdr:cNvSpPr txBox="1"/>
      </xdr:nvSpPr>
      <xdr:spPr>
        <a:xfrm>
          <a:off x="25971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129963</xdr:rowOff>
    </xdr:from>
    <xdr:to>
      <xdr:col>11</xdr:col>
      <xdr:colOff>82550</xdr:colOff>
      <xdr:row>42</xdr:row>
      <xdr:rowOff>60113</xdr:rowOff>
    </xdr:to>
    <xdr:sp macro="" textlink="">
      <xdr:nvSpPr>
        <xdr:cNvPr id="92" name="楕円 91"/>
        <xdr:cNvSpPr/>
      </xdr:nvSpPr>
      <xdr:spPr>
        <a:xfrm>
          <a:off x="2095500" y="70032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70290</xdr:rowOff>
    </xdr:from>
    <xdr:ext cx="762000" cy="259045"/>
    <xdr:sp macro="" textlink="">
      <xdr:nvSpPr>
        <xdr:cNvPr id="93" name="テキスト ボックス 92"/>
        <xdr:cNvSpPr txBox="1"/>
      </xdr:nvSpPr>
      <xdr:spPr>
        <a:xfrm>
          <a:off x="1784350" y="677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129963</xdr:rowOff>
    </xdr:from>
    <xdr:to>
      <xdr:col>7</xdr:col>
      <xdr:colOff>31750</xdr:colOff>
      <xdr:row>42</xdr:row>
      <xdr:rowOff>60113</xdr:rowOff>
    </xdr:to>
    <xdr:sp macro="" textlink="">
      <xdr:nvSpPr>
        <xdr:cNvPr id="94" name="楕円 93"/>
        <xdr:cNvSpPr/>
      </xdr:nvSpPr>
      <xdr:spPr>
        <a:xfrm>
          <a:off x="1282700" y="70032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70290</xdr:rowOff>
    </xdr:from>
    <xdr:ext cx="762000" cy="259045"/>
    <xdr:sp macro="" textlink="">
      <xdr:nvSpPr>
        <xdr:cNvPr id="95" name="テキスト ボックス 94"/>
        <xdr:cNvSpPr txBox="1"/>
      </xdr:nvSpPr>
      <xdr:spPr>
        <a:xfrm>
          <a:off x="971550" y="677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比３．６ポイントプラスの７８．７となり、全国平均、三重県平均、類似団体内平均をいずとれも下回ったものの、市町村に求められている７５．０％以下は上回った。今後も事務事業の見直し、内部経費の縮減及び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85090</xdr:rowOff>
    </xdr:to>
    <xdr:cxnSp macro="">
      <xdr:nvCxnSpPr>
        <xdr:cNvPr id="123" name="直線コネクタ 122"/>
        <xdr:cNvCxnSpPr/>
      </xdr:nvCxnSpPr>
      <xdr:spPr>
        <a:xfrm flipV="1">
          <a:off x="4514850" y="10058654"/>
          <a:ext cx="0" cy="923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57167</xdr:rowOff>
    </xdr:from>
    <xdr:ext cx="762000" cy="259045"/>
    <xdr:sp macro="" textlink="">
      <xdr:nvSpPr>
        <xdr:cNvPr id="124" name="財政構造の弾力性最小値テキスト"/>
        <xdr:cNvSpPr txBox="1"/>
      </xdr:nvSpPr>
      <xdr:spPr>
        <a:xfrm>
          <a:off x="4584700" y="1095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85090</xdr:rowOff>
    </xdr:from>
    <xdr:to>
      <xdr:col>24</xdr:col>
      <xdr:colOff>12700</xdr:colOff>
      <xdr:row>65</xdr:row>
      <xdr:rowOff>85090</xdr:rowOff>
    </xdr:to>
    <xdr:cxnSp macro="">
      <xdr:nvCxnSpPr>
        <xdr:cNvPr id="125" name="直線コネクタ 124"/>
        <xdr:cNvCxnSpPr/>
      </xdr:nvCxnSpPr>
      <xdr:spPr>
        <a:xfrm>
          <a:off x="4425950" y="10981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4584700" y="98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425950" y="100586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30226</xdr:rowOff>
    </xdr:from>
    <xdr:to>
      <xdr:col>23</xdr:col>
      <xdr:colOff>133350</xdr:colOff>
      <xdr:row>61</xdr:row>
      <xdr:rowOff>32512</xdr:rowOff>
    </xdr:to>
    <xdr:cxnSp macro="">
      <xdr:nvCxnSpPr>
        <xdr:cNvPr id="128" name="直線コネクタ 127"/>
        <xdr:cNvCxnSpPr/>
      </xdr:nvCxnSpPr>
      <xdr:spPr>
        <a:xfrm>
          <a:off x="3752850" y="10088626"/>
          <a:ext cx="762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29" name="財政構造の弾力性平均値テキスト"/>
        <xdr:cNvSpPr txBox="1"/>
      </xdr:nvSpPr>
      <xdr:spPr>
        <a:xfrm>
          <a:off x="4584700" y="10572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0" name="フローチャート: 判断 129"/>
        <xdr:cNvSpPr/>
      </xdr:nvSpPr>
      <xdr:spPr>
        <a:xfrm>
          <a:off x="4464050" y="1060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153416</xdr:rowOff>
    </xdr:from>
    <xdr:to>
      <xdr:col>19</xdr:col>
      <xdr:colOff>133350</xdr:colOff>
      <xdr:row>60</xdr:row>
      <xdr:rowOff>30226</xdr:rowOff>
    </xdr:to>
    <xdr:cxnSp macro="">
      <xdr:nvCxnSpPr>
        <xdr:cNvPr id="131" name="直線コネクタ 130"/>
        <xdr:cNvCxnSpPr/>
      </xdr:nvCxnSpPr>
      <xdr:spPr>
        <a:xfrm>
          <a:off x="2940050" y="10044176"/>
          <a:ext cx="8128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2" name="フローチャート: 判断 131"/>
        <xdr:cNvSpPr/>
      </xdr:nvSpPr>
      <xdr:spPr>
        <a:xfrm>
          <a:off x="370205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3" name="テキスト ボックス 132"/>
        <xdr:cNvSpPr txBox="1"/>
      </xdr:nvSpPr>
      <xdr:spPr>
        <a:xfrm>
          <a:off x="3409950" y="10521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153416</xdr:rowOff>
    </xdr:from>
    <xdr:to>
      <xdr:col>15</xdr:col>
      <xdr:colOff>82550</xdr:colOff>
      <xdr:row>59</xdr:row>
      <xdr:rowOff>167894</xdr:rowOff>
    </xdr:to>
    <xdr:cxnSp macro="">
      <xdr:nvCxnSpPr>
        <xdr:cNvPr id="134" name="直線コネクタ 133"/>
        <xdr:cNvCxnSpPr/>
      </xdr:nvCxnSpPr>
      <xdr:spPr>
        <a:xfrm flipV="1">
          <a:off x="2127250" y="10044176"/>
          <a:ext cx="8128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5" name="フローチャート: 判断 134"/>
        <xdr:cNvSpPr/>
      </xdr:nvSpPr>
      <xdr:spPr>
        <a:xfrm>
          <a:off x="2889250" y="1060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6" name="テキスト ボックス 135"/>
        <xdr:cNvSpPr txBox="1"/>
      </xdr:nvSpPr>
      <xdr:spPr>
        <a:xfrm>
          <a:off x="2597150" y="1068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114808</xdr:rowOff>
    </xdr:from>
    <xdr:to>
      <xdr:col>11</xdr:col>
      <xdr:colOff>31750</xdr:colOff>
      <xdr:row>59</xdr:row>
      <xdr:rowOff>167894</xdr:rowOff>
    </xdr:to>
    <xdr:cxnSp macro="">
      <xdr:nvCxnSpPr>
        <xdr:cNvPr id="137" name="直線コネクタ 136"/>
        <xdr:cNvCxnSpPr/>
      </xdr:nvCxnSpPr>
      <xdr:spPr>
        <a:xfrm>
          <a:off x="1333500" y="10005568"/>
          <a:ext cx="79375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38" name="フローチャート: 判断 137"/>
        <xdr:cNvSpPr/>
      </xdr:nvSpPr>
      <xdr:spPr>
        <a:xfrm>
          <a:off x="2095500" y="1063929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164355</xdr:rowOff>
    </xdr:from>
    <xdr:ext cx="762000" cy="259045"/>
    <xdr:sp macro="" textlink="">
      <xdr:nvSpPr>
        <xdr:cNvPr id="139" name="テキスト ボックス 138"/>
        <xdr:cNvSpPr txBox="1"/>
      </xdr:nvSpPr>
      <xdr:spPr>
        <a:xfrm>
          <a:off x="1784350" y="107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40" name="フローチャート: 判断 139"/>
        <xdr:cNvSpPr/>
      </xdr:nvSpPr>
      <xdr:spPr>
        <a:xfrm>
          <a:off x="1282700" y="106344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159529</xdr:rowOff>
    </xdr:from>
    <xdr:ext cx="762000" cy="259045"/>
    <xdr:sp macro="" textlink="">
      <xdr:nvSpPr>
        <xdr:cNvPr id="141" name="テキスト ボックス 140"/>
        <xdr:cNvSpPr txBox="1"/>
      </xdr:nvSpPr>
      <xdr:spPr>
        <a:xfrm>
          <a:off x="971550" y="1072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153162</xdr:rowOff>
    </xdr:from>
    <xdr:to>
      <xdr:col>23</xdr:col>
      <xdr:colOff>184150</xdr:colOff>
      <xdr:row>61</xdr:row>
      <xdr:rowOff>83312</xdr:rowOff>
    </xdr:to>
    <xdr:sp macro="" textlink="">
      <xdr:nvSpPr>
        <xdr:cNvPr id="147" name="楕円 146"/>
        <xdr:cNvSpPr/>
      </xdr:nvSpPr>
      <xdr:spPr>
        <a:xfrm>
          <a:off x="4464050" y="102115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169689</xdr:rowOff>
    </xdr:from>
    <xdr:ext cx="762000" cy="259045"/>
    <xdr:sp macro="" textlink="">
      <xdr:nvSpPr>
        <xdr:cNvPr id="148" name="財政構造の弾力性該当値テキスト"/>
        <xdr:cNvSpPr txBox="1"/>
      </xdr:nvSpPr>
      <xdr:spPr>
        <a:xfrm>
          <a:off x="4584700" y="1006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150876</xdr:rowOff>
    </xdr:from>
    <xdr:to>
      <xdr:col>19</xdr:col>
      <xdr:colOff>184150</xdr:colOff>
      <xdr:row>60</xdr:row>
      <xdr:rowOff>81026</xdr:rowOff>
    </xdr:to>
    <xdr:sp macro="" textlink="">
      <xdr:nvSpPr>
        <xdr:cNvPr id="149" name="楕円 148"/>
        <xdr:cNvSpPr/>
      </xdr:nvSpPr>
      <xdr:spPr>
        <a:xfrm>
          <a:off x="3702050" y="10041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91203</xdr:rowOff>
    </xdr:from>
    <xdr:ext cx="736600" cy="259045"/>
    <xdr:sp macro="" textlink="">
      <xdr:nvSpPr>
        <xdr:cNvPr id="150" name="テキスト ボックス 149"/>
        <xdr:cNvSpPr txBox="1"/>
      </xdr:nvSpPr>
      <xdr:spPr>
        <a:xfrm>
          <a:off x="3409950" y="981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102616</xdr:rowOff>
    </xdr:from>
    <xdr:to>
      <xdr:col>15</xdr:col>
      <xdr:colOff>133350</xdr:colOff>
      <xdr:row>60</xdr:row>
      <xdr:rowOff>32766</xdr:rowOff>
    </xdr:to>
    <xdr:sp macro="" textlink="">
      <xdr:nvSpPr>
        <xdr:cNvPr id="151" name="楕円 150"/>
        <xdr:cNvSpPr/>
      </xdr:nvSpPr>
      <xdr:spPr>
        <a:xfrm>
          <a:off x="2889250" y="99933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42943</xdr:rowOff>
    </xdr:from>
    <xdr:ext cx="762000" cy="259045"/>
    <xdr:sp macro="" textlink="">
      <xdr:nvSpPr>
        <xdr:cNvPr id="152" name="テキスト ボックス 151"/>
        <xdr:cNvSpPr txBox="1"/>
      </xdr:nvSpPr>
      <xdr:spPr>
        <a:xfrm>
          <a:off x="2597150" y="976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117094</xdr:rowOff>
    </xdr:from>
    <xdr:to>
      <xdr:col>11</xdr:col>
      <xdr:colOff>82550</xdr:colOff>
      <xdr:row>60</xdr:row>
      <xdr:rowOff>47244</xdr:rowOff>
    </xdr:to>
    <xdr:sp macro="" textlink="">
      <xdr:nvSpPr>
        <xdr:cNvPr id="153" name="楕円 152"/>
        <xdr:cNvSpPr/>
      </xdr:nvSpPr>
      <xdr:spPr>
        <a:xfrm>
          <a:off x="2095500" y="100078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57421</xdr:rowOff>
    </xdr:from>
    <xdr:ext cx="762000" cy="259045"/>
    <xdr:sp macro="" textlink="">
      <xdr:nvSpPr>
        <xdr:cNvPr id="154" name="テキスト ボックス 153"/>
        <xdr:cNvSpPr txBox="1"/>
      </xdr:nvSpPr>
      <xdr:spPr>
        <a:xfrm>
          <a:off x="1784350" y="978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64008</xdr:rowOff>
    </xdr:from>
    <xdr:to>
      <xdr:col>7</xdr:col>
      <xdr:colOff>31750</xdr:colOff>
      <xdr:row>59</xdr:row>
      <xdr:rowOff>165608</xdr:rowOff>
    </xdr:to>
    <xdr:sp macro="" textlink="">
      <xdr:nvSpPr>
        <xdr:cNvPr id="155" name="楕円 154"/>
        <xdr:cNvSpPr/>
      </xdr:nvSpPr>
      <xdr:spPr>
        <a:xfrm>
          <a:off x="1282700" y="99547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4335</xdr:rowOff>
    </xdr:from>
    <xdr:ext cx="762000" cy="259045"/>
    <xdr:sp macro="" textlink="">
      <xdr:nvSpPr>
        <xdr:cNvPr id="156" name="テキスト ボックス 155"/>
        <xdr:cNvSpPr txBox="1"/>
      </xdr:nvSpPr>
      <xdr:spPr>
        <a:xfrm>
          <a:off x="971550" y="972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決算額は、類似団体は下回ったものの、全国平均・三重県平均を上回った。近年増加傾向であった水準が、今年度は微増にとどまったが、さらなる事務事業の見直し、内部経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6" name="直線コネクタ 185"/>
        <xdr:cNvCxnSpPr/>
      </xdr:nvCxnSpPr>
      <xdr:spPr>
        <a:xfrm flipV="1">
          <a:off x="4514850" y="13733091"/>
          <a:ext cx="0" cy="1258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7" name="人件費・物件費等の状況最小値テキスト"/>
        <xdr:cNvSpPr txBox="1"/>
      </xdr:nvSpPr>
      <xdr:spPr>
        <a:xfrm>
          <a:off x="4584700" y="1496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88" name="直線コネクタ 187"/>
        <xdr:cNvCxnSpPr/>
      </xdr:nvCxnSpPr>
      <xdr:spPr>
        <a:xfrm>
          <a:off x="4425950" y="14991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89" name="人件費・物件費等の状況最大値テキスト"/>
        <xdr:cNvSpPr txBox="1"/>
      </xdr:nvSpPr>
      <xdr:spPr>
        <a:xfrm>
          <a:off x="4584700" y="1348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0" name="直線コネクタ 189"/>
        <xdr:cNvCxnSpPr/>
      </xdr:nvCxnSpPr>
      <xdr:spPr>
        <a:xfrm>
          <a:off x="4425950" y="137330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90157</xdr:rowOff>
    </xdr:from>
    <xdr:to>
      <xdr:col>23</xdr:col>
      <xdr:colOff>133350</xdr:colOff>
      <xdr:row>83</xdr:row>
      <xdr:rowOff>127535</xdr:rowOff>
    </xdr:to>
    <xdr:cxnSp macro="">
      <xdr:nvCxnSpPr>
        <xdr:cNvPr id="191" name="直線コネクタ 190"/>
        <xdr:cNvCxnSpPr/>
      </xdr:nvCxnSpPr>
      <xdr:spPr>
        <a:xfrm>
          <a:off x="3752850" y="14004277"/>
          <a:ext cx="762000" cy="3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131844</xdr:rowOff>
    </xdr:from>
    <xdr:ext cx="762000" cy="259045"/>
    <xdr:sp macro="" textlink="">
      <xdr:nvSpPr>
        <xdr:cNvPr id="192" name="人件費・物件費等の状況平均値テキスト"/>
        <xdr:cNvSpPr txBox="1"/>
      </xdr:nvSpPr>
      <xdr:spPr>
        <a:xfrm>
          <a:off x="4584700" y="14213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3" name="フローチャート: 判断 192"/>
        <xdr:cNvSpPr/>
      </xdr:nvSpPr>
      <xdr:spPr>
        <a:xfrm>
          <a:off x="4464050" y="14241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90157</xdr:rowOff>
    </xdr:from>
    <xdr:to>
      <xdr:col>19</xdr:col>
      <xdr:colOff>133350</xdr:colOff>
      <xdr:row>83</xdr:row>
      <xdr:rowOff>126062</xdr:rowOff>
    </xdr:to>
    <xdr:cxnSp macro="">
      <xdr:nvCxnSpPr>
        <xdr:cNvPr id="194" name="直線コネクタ 193"/>
        <xdr:cNvCxnSpPr/>
      </xdr:nvCxnSpPr>
      <xdr:spPr>
        <a:xfrm flipV="1">
          <a:off x="2940050" y="14004277"/>
          <a:ext cx="812800" cy="3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5" name="フローチャート: 判断 194"/>
        <xdr:cNvSpPr/>
      </xdr:nvSpPr>
      <xdr:spPr>
        <a:xfrm>
          <a:off x="3702050" y="14187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21127</xdr:rowOff>
    </xdr:from>
    <xdr:ext cx="736600" cy="259045"/>
    <xdr:sp macro="" textlink="">
      <xdr:nvSpPr>
        <xdr:cNvPr id="196" name="テキスト ボックス 195"/>
        <xdr:cNvSpPr txBox="1"/>
      </xdr:nvSpPr>
      <xdr:spPr>
        <a:xfrm>
          <a:off x="3409950" y="142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51612</xdr:rowOff>
    </xdr:from>
    <xdr:to>
      <xdr:col>15</xdr:col>
      <xdr:colOff>82550</xdr:colOff>
      <xdr:row>83</xdr:row>
      <xdr:rowOff>126062</xdr:rowOff>
    </xdr:to>
    <xdr:cxnSp macro="">
      <xdr:nvCxnSpPr>
        <xdr:cNvPr id="197" name="直線コネクタ 196"/>
        <xdr:cNvCxnSpPr/>
      </xdr:nvCxnSpPr>
      <xdr:spPr>
        <a:xfrm>
          <a:off x="2127250" y="13798092"/>
          <a:ext cx="812800" cy="24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198" name="フローチャート: 判断 197"/>
        <xdr:cNvSpPr/>
      </xdr:nvSpPr>
      <xdr:spPr>
        <a:xfrm>
          <a:off x="2889250" y="1413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136377</xdr:rowOff>
    </xdr:from>
    <xdr:ext cx="762000" cy="259045"/>
    <xdr:sp macro="" textlink="">
      <xdr:nvSpPr>
        <xdr:cNvPr id="199" name="テキスト ボックス 198"/>
        <xdr:cNvSpPr txBox="1"/>
      </xdr:nvSpPr>
      <xdr:spPr>
        <a:xfrm>
          <a:off x="2597150" y="1421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159102</xdr:rowOff>
    </xdr:from>
    <xdr:to>
      <xdr:col>11</xdr:col>
      <xdr:colOff>31750</xdr:colOff>
      <xdr:row>82</xdr:row>
      <xdr:rowOff>51612</xdr:rowOff>
    </xdr:to>
    <xdr:cxnSp macro="">
      <xdr:nvCxnSpPr>
        <xdr:cNvPr id="200" name="直線コネクタ 199"/>
        <xdr:cNvCxnSpPr/>
      </xdr:nvCxnSpPr>
      <xdr:spPr>
        <a:xfrm>
          <a:off x="1333500" y="13737942"/>
          <a:ext cx="793750" cy="6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1" name="フローチャート: 判断 200"/>
        <xdr:cNvSpPr/>
      </xdr:nvSpPr>
      <xdr:spPr>
        <a:xfrm>
          <a:off x="2095500" y="1399990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xdr:rowOff>
    </xdr:from>
    <xdr:ext cx="762000" cy="259045"/>
    <xdr:sp macro="" textlink="">
      <xdr:nvSpPr>
        <xdr:cNvPr id="202" name="テキスト ボックス 201"/>
        <xdr:cNvSpPr txBox="1"/>
      </xdr:nvSpPr>
      <xdr:spPr>
        <a:xfrm>
          <a:off x="1784350" y="1408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3" name="フローチャート: 判断 202"/>
        <xdr:cNvSpPr/>
      </xdr:nvSpPr>
      <xdr:spPr>
        <a:xfrm>
          <a:off x="1282700" y="139478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120104</xdr:rowOff>
    </xdr:from>
    <xdr:ext cx="762000" cy="259045"/>
    <xdr:sp macro="" textlink="">
      <xdr:nvSpPr>
        <xdr:cNvPr id="204" name="テキスト ボックス 203"/>
        <xdr:cNvSpPr txBox="1"/>
      </xdr:nvSpPr>
      <xdr:spPr>
        <a:xfrm>
          <a:off x="971550" y="1403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76735</xdr:rowOff>
    </xdr:from>
    <xdr:to>
      <xdr:col>23</xdr:col>
      <xdr:colOff>184150</xdr:colOff>
      <xdr:row>84</xdr:row>
      <xdr:rowOff>6885</xdr:rowOff>
    </xdr:to>
    <xdr:sp macro="" textlink="">
      <xdr:nvSpPr>
        <xdr:cNvPr id="210" name="楕円 209"/>
        <xdr:cNvSpPr/>
      </xdr:nvSpPr>
      <xdr:spPr>
        <a:xfrm>
          <a:off x="4464050" y="13990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93262</xdr:rowOff>
    </xdr:from>
    <xdr:ext cx="762000" cy="259045"/>
    <xdr:sp macro="" textlink="">
      <xdr:nvSpPr>
        <xdr:cNvPr id="211" name="人件費・物件費等の状況該当値テキスト"/>
        <xdr:cNvSpPr txBox="1"/>
      </xdr:nvSpPr>
      <xdr:spPr>
        <a:xfrm>
          <a:off x="4584700" y="1383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39357</xdr:rowOff>
    </xdr:from>
    <xdr:to>
      <xdr:col>19</xdr:col>
      <xdr:colOff>184150</xdr:colOff>
      <xdr:row>83</xdr:row>
      <xdr:rowOff>140957</xdr:rowOff>
    </xdr:to>
    <xdr:sp macro="" textlink="">
      <xdr:nvSpPr>
        <xdr:cNvPr id="212" name="楕円 211"/>
        <xdr:cNvSpPr/>
      </xdr:nvSpPr>
      <xdr:spPr>
        <a:xfrm>
          <a:off x="3702050" y="1395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151134</xdr:rowOff>
    </xdr:from>
    <xdr:ext cx="736600" cy="259045"/>
    <xdr:sp macro="" textlink="">
      <xdr:nvSpPr>
        <xdr:cNvPr id="213" name="テキスト ボックス 212"/>
        <xdr:cNvSpPr txBox="1"/>
      </xdr:nvSpPr>
      <xdr:spPr>
        <a:xfrm>
          <a:off x="3409950" y="1372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75262</xdr:rowOff>
    </xdr:from>
    <xdr:to>
      <xdr:col>15</xdr:col>
      <xdr:colOff>133350</xdr:colOff>
      <xdr:row>84</xdr:row>
      <xdr:rowOff>5412</xdr:rowOff>
    </xdr:to>
    <xdr:sp macro="" textlink="">
      <xdr:nvSpPr>
        <xdr:cNvPr id="214" name="楕円 213"/>
        <xdr:cNvSpPr/>
      </xdr:nvSpPr>
      <xdr:spPr>
        <a:xfrm>
          <a:off x="2889250" y="139893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15589</xdr:rowOff>
    </xdr:from>
    <xdr:ext cx="762000" cy="259045"/>
    <xdr:sp macro="" textlink="">
      <xdr:nvSpPr>
        <xdr:cNvPr id="215" name="テキスト ボックス 214"/>
        <xdr:cNvSpPr txBox="1"/>
      </xdr:nvSpPr>
      <xdr:spPr>
        <a:xfrm>
          <a:off x="2597150" y="137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812</xdr:rowOff>
    </xdr:from>
    <xdr:to>
      <xdr:col>11</xdr:col>
      <xdr:colOff>82550</xdr:colOff>
      <xdr:row>82</xdr:row>
      <xdr:rowOff>102412</xdr:rowOff>
    </xdr:to>
    <xdr:sp macro="" textlink="">
      <xdr:nvSpPr>
        <xdr:cNvPr id="216" name="楕円 215"/>
        <xdr:cNvSpPr/>
      </xdr:nvSpPr>
      <xdr:spPr>
        <a:xfrm>
          <a:off x="2095500" y="137472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112589</xdr:rowOff>
    </xdr:from>
    <xdr:ext cx="762000" cy="259045"/>
    <xdr:sp macro="" textlink="">
      <xdr:nvSpPr>
        <xdr:cNvPr id="217" name="テキスト ボックス 216"/>
        <xdr:cNvSpPr txBox="1"/>
      </xdr:nvSpPr>
      <xdr:spPr>
        <a:xfrm>
          <a:off x="1784350" y="1352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108302</xdr:rowOff>
    </xdr:from>
    <xdr:to>
      <xdr:col>7</xdr:col>
      <xdr:colOff>31750</xdr:colOff>
      <xdr:row>82</xdr:row>
      <xdr:rowOff>38452</xdr:rowOff>
    </xdr:to>
    <xdr:sp macro="" textlink="">
      <xdr:nvSpPr>
        <xdr:cNvPr id="218" name="楕円 217"/>
        <xdr:cNvSpPr/>
      </xdr:nvSpPr>
      <xdr:spPr>
        <a:xfrm>
          <a:off x="1282700" y="1368714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48629</xdr:rowOff>
    </xdr:from>
    <xdr:ext cx="762000" cy="259045"/>
    <xdr:sp macro="" textlink="">
      <xdr:nvSpPr>
        <xdr:cNvPr id="219" name="テキスト ボックス 218"/>
        <xdr:cNvSpPr txBox="1"/>
      </xdr:nvSpPr>
      <xdr:spPr>
        <a:xfrm>
          <a:off x="971550" y="1345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前年同水準の９５．２となったが、全国平均・類似団体平均よりも下回っている。今後も適正な給与構造の見直し、職務・職責に応じた構造への転換を図るとともに、人事評価制度の活用も推進していく。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0" name="直線コネクタ 249"/>
        <xdr:cNvCxnSpPr/>
      </xdr:nvCxnSpPr>
      <xdr:spPr>
        <a:xfrm flipV="1">
          <a:off x="15474950" y="13472886"/>
          <a:ext cx="0" cy="1447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1" name="給与水準   （国との比較）最小値テキスト"/>
        <xdr:cNvSpPr txBox="1"/>
      </xdr:nvSpPr>
      <xdr:spPr>
        <a:xfrm>
          <a:off x="15563850" y="1489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2" name="直線コネクタ 251"/>
        <xdr:cNvCxnSpPr/>
      </xdr:nvCxnSpPr>
      <xdr:spPr>
        <a:xfrm>
          <a:off x="15405100" y="14920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3" name="給与水準   （国との比較）最大値テキスト"/>
        <xdr:cNvSpPr txBox="1"/>
      </xdr:nvSpPr>
      <xdr:spPr>
        <a:xfrm>
          <a:off x="15563850" y="1322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4" name="直線コネクタ 253"/>
        <xdr:cNvCxnSpPr/>
      </xdr:nvCxnSpPr>
      <xdr:spPr>
        <a:xfrm>
          <a:off x="15405100" y="13472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64407</xdr:rowOff>
    </xdr:to>
    <xdr:cxnSp macro="">
      <xdr:nvCxnSpPr>
        <xdr:cNvPr id="255" name="直線コネクタ 254"/>
        <xdr:cNvCxnSpPr/>
      </xdr:nvCxnSpPr>
      <xdr:spPr>
        <a:xfrm>
          <a:off x="14712950" y="13944056"/>
          <a:ext cx="762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6" name="給与水準   （国との比較）平均値テキスト"/>
        <xdr:cNvSpPr txBox="1"/>
      </xdr:nvSpPr>
      <xdr:spPr>
        <a:xfrm>
          <a:off x="15563850" y="14072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xdr:cNvSpPr/>
      </xdr:nvSpPr>
      <xdr:spPr>
        <a:xfrm>
          <a:off x="15427960" y="1409627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29936</xdr:rowOff>
    </xdr:to>
    <xdr:cxnSp macro="">
      <xdr:nvCxnSpPr>
        <xdr:cNvPr id="258" name="直線コネクタ 257"/>
        <xdr:cNvCxnSpPr/>
      </xdr:nvCxnSpPr>
      <xdr:spPr>
        <a:xfrm>
          <a:off x="13903960" y="13926820"/>
          <a:ext cx="80899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59" name="フローチャート: 判断 258"/>
        <xdr:cNvSpPr/>
      </xdr:nvSpPr>
      <xdr:spPr>
        <a:xfrm>
          <a:off x="14665960" y="1409627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0" name="テキスト ボックス 259"/>
        <xdr:cNvSpPr txBox="1"/>
      </xdr:nvSpPr>
      <xdr:spPr>
        <a:xfrm>
          <a:off x="14370050" y="14182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12700</xdr:rowOff>
    </xdr:to>
    <xdr:cxnSp macro="">
      <xdr:nvCxnSpPr>
        <xdr:cNvPr id="261" name="直線コネクタ 260"/>
        <xdr:cNvCxnSpPr/>
      </xdr:nvCxnSpPr>
      <xdr:spPr>
        <a:xfrm>
          <a:off x="13106400" y="13913394"/>
          <a:ext cx="797560" cy="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2" name="フローチャート: 判断 261"/>
        <xdr:cNvSpPr/>
      </xdr:nvSpPr>
      <xdr:spPr>
        <a:xfrm>
          <a:off x="13868400" y="141652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3" name="テキスト ボックス 262"/>
        <xdr:cNvSpPr txBox="1"/>
      </xdr:nvSpPr>
      <xdr:spPr>
        <a:xfrm>
          <a:off x="13557250" y="1425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82</xdr:row>
      <xdr:rowOff>166914</xdr:rowOff>
    </xdr:to>
    <xdr:cxnSp macro="">
      <xdr:nvCxnSpPr>
        <xdr:cNvPr id="264" name="直線コネクタ 263"/>
        <xdr:cNvCxnSpPr/>
      </xdr:nvCxnSpPr>
      <xdr:spPr>
        <a:xfrm>
          <a:off x="12293600" y="13792744"/>
          <a:ext cx="8128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5" name="フローチャート: 判断 264"/>
        <xdr:cNvSpPr/>
      </xdr:nvSpPr>
      <xdr:spPr>
        <a:xfrm>
          <a:off x="13055600" y="1416521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6" name="テキスト ボックス 265"/>
        <xdr:cNvSpPr txBox="1"/>
      </xdr:nvSpPr>
      <xdr:spPr>
        <a:xfrm>
          <a:off x="12763500" y="1425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7" name="フローチャート: 判断 266"/>
        <xdr:cNvSpPr/>
      </xdr:nvSpPr>
      <xdr:spPr>
        <a:xfrm>
          <a:off x="12242800" y="141824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68" name="テキスト ボックス 267"/>
        <xdr:cNvSpPr txBox="1"/>
      </xdr:nvSpPr>
      <xdr:spPr>
        <a:xfrm>
          <a:off x="11950700" y="1426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4" name="楕円 273"/>
        <xdr:cNvSpPr/>
      </xdr:nvSpPr>
      <xdr:spPr>
        <a:xfrm>
          <a:off x="15427960" y="1392772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75" name="給与水準   （国との比較）該当値テキスト"/>
        <xdr:cNvSpPr txBox="1"/>
      </xdr:nvSpPr>
      <xdr:spPr>
        <a:xfrm>
          <a:off x="15563850" y="1377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76" name="楕円 275"/>
        <xdr:cNvSpPr/>
      </xdr:nvSpPr>
      <xdr:spPr>
        <a:xfrm>
          <a:off x="14665960" y="138970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77" name="テキスト ボックス 276"/>
        <xdr:cNvSpPr txBox="1"/>
      </xdr:nvSpPr>
      <xdr:spPr>
        <a:xfrm>
          <a:off x="14370050" y="1366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8" name="楕円 277"/>
        <xdr:cNvSpPr/>
      </xdr:nvSpPr>
      <xdr:spPr>
        <a:xfrm>
          <a:off x="13868400" y="138798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9" name="テキスト ボックス 278"/>
        <xdr:cNvSpPr txBox="1"/>
      </xdr:nvSpPr>
      <xdr:spPr>
        <a:xfrm>
          <a:off x="13557250" y="1365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0" name="楕円 279"/>
        <xdr:cNvSpPr/>
      </xdr:nvSpPr>
      <xdr:spPr>
        <a:xfrm>
          <a:off x="13055600" y="1386259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1" name="テキスト ボックス 280"/>
        <xdr:cNvSpPr txBox="1"/>
      </xdr:nvSpPr>
      <xdr:spPr>
        <a:xfrm>
          <a:off x="12763500" y="1363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2" name="楕円 281"/>
        <xdr:cNvSpPr/>
      </xdr:nvSpPr>
      <xdr:spPr>
        <a:xfrm>
          <a:off x="12242800" y="13745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3" name="テキスト ボックス 282"/>
        <xdr:cNvSpPr txBox="1"/>
      </xdr:nvSpPr>
      <xdr:spPr>
        <a:xfrm>
          <a:off x="11950700" y="1351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千人当たりにおける職員数は７．３２人と全国平均、県平均、類似団体内平均のいずれも下回っている。さらなる事務の簡素化・民間活力の活用などにより、住民サービスを低下させることなく定員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3" name="直線コネクタ 312"/>
        <xdr:cNvCxnSpPr/>
      </xdr:nvCxnSpPr>
      <xdr:spPr>
        <a:xfrm flipV="1">
          <a:off x="15474950" y="9956906"/>
          <a:ext cx="0" cy="1425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4" name="定員管理の状況最小値テキスト"/>
        <xdr:cNvSpPr txBox="1"/>
      </xdr:nvSpPr>
      <xdr:spPr>
        <a:xfrm>
          <a:off x="15563850" y="1135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5" name="直線コネクタ 314"/>
        <xdr:cNvCxnSpPr/>
      </xdr:nvCxnSpPr>
      <xdr:spPr>
        <a:xfrm>
          <a:off x="15405100" y="113822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6" name="定員管理の状況最大値テキスト"/>
        <xdr:cNvSpPr txBox="1"/>
      </xdr:nvSpPr>
      <xdr:spPr>
        <a:xfrm>
          <a:off x="1556385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7" name="直線コネクタ 316"/>
        <xdr:cNvCxnSpPr/>
      </xdr:nvCxnSpPr>
      <xdr:spPr>
        <a:xfrm>
          <a:off x="15405100" y="9956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64135</xdr:rowOff>
    </xdr:from>
    <xdr:to>
      <xdr:col>81</xdr:col>
      <xdr:colOff>44450</xdr:colOff>
      <xdr:row>59</xdr:row>
      <xdr:rowOff>140546</xdr:rowOff>
    </xdr:to>
    <xdr:cxnSp macro="">
      <xdr:nvCxnSpPr>
        <xdr:cNvPr id="318" name="直線コネクタ 317"/>
        <xdr:cNvCxnSpPr/>
      </xdr:nvCxnSpPr>
      <xdr:spPr>
        <a:xfrm>
          <a:off x="14712950" y="9954895"/>
          <a:ext cx="762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70290</xdr:rowOff>
    </xdr:from>
    <xdr:ext cx="762000" cy="259045"/>
    <xdr:sp macro="" textlink="">
      <xdr:nvSpPr>
        <xdr:cNvPr id="319" name="定員管理の状況平均値テキスト"/>
        <xdr:cNvSpPr txBox="1"/>
      </xdr:nvSpPr>
      <xdr:spPr>
        <a:xfrm>
          <a:off x="15563850" y="10463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0" name="フローチャート: 判断 319"/>
        <xdr:cNvSpPr/>
      </xdr:nvSpPr>
      <xdr:spPr>
        <a:xfrm>
          <a:off x="15427960" y="104918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54081</xdr:rowOff>
    </xdr:from>
    <xdr:to>
      <xdr:col>77</xdr:col>
      <xdr:colOff>44450</xdr:colOff>
      <xdr:row>59</xdr:row>
      <xdr:rowOff>64135</xdr:rowOff>
    </xdr:to>
    <xdr:cxnSp macro="">
      <xdr:nvCxnSpPr>
        <xdr:cNvPr id="321" name="直線コネクタ 320"/>
        <xdr:cNvCxnSpPr/>
      </xdr:nvCxnSpPr>
      <xdr:spPr>
        <a:xfrm>
          <a:off x="13903960" y="9944841"/>
          <a:ext cx="80899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2" name="フローチャート: 判断 321"/>
        <xdr:cNvSpPr/>
      </xdr:nvSpPr>
      <xdr:spPr>
        <a:xfrm>
          <a:off x="14665960" y="104476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23" name="テキスト ボックス 322"/>
        <xdr:cNvSpPr txBox="1"/>
      </xdr:nvSpPr>
      <xdr:spPr>
        <a:xfrm>
          <a:off x="14370050" y="10534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54081</xdr:rowOff>
    </xdr:from>
    <xdr:to>
      <xdr:col>72</xdr:col>
      <xdr:colOff>203200</xdr:colOff>
      <xdr:row>59</xdr:row>
      <xdr:rowOff>126471</xdr:rowOff>
    </xdr:to>
    <xdr:cxnSp macro="">
      <xdr:nvCxnSpPr>
        <xdr:cNvPr id="324" name="直線コネクタ 323"/>
        <xdr:cNvCxnSpPr/>
      </xdr:nvCxnSpPr>
      <xdr:spPr>
        <a:xfrm flipV="1">
          <a:off x="13106400" y="9944841"/>
          <a:ext cx="7975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5" name="フローチャート: 判断 324"/>
        <xdr:cNvSpPr/>
      </xdr:nvSpPr>
      <xdr:spPr>
        <a:xfrm>
          <a:off x="13868400" y="104014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94103</xdr:rowOff>
    </xdr:from>
    <xdr:ext cx="762000" cy="259045"/>
    <xdr:sp macro="" textlink="">
      <xdr:nvSpPr>
        <xdr:cNvPr id="326" name="テキスト ボックス 325"/>
        <xdr:cNvSpPr txBox="1"/>
      </xdr:nvSpPr>
      <xdr:spPr>
        <a:xfrm>
          <a:off x="13557250" y="1048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114406</xdr:rowOff>
    </xdr:from>
    <xdr:to>
      <xdr:col>68</xdr:col>
      <xdr:colOff>152400</xdr:colOff>
      <xdr:row>59</xdr:row>
      <xdr:rowOff>126471</xdr:rowOff>
    </xdr:to>
    <xdr:cxnSp macro="">
      <xdr:nvCxnSpPr>
        <xdr:cNvPr id="327" name="直線コネクタ 326"/>
        <xdr:cNvCxnSpPr/>
      </xdr:nvCxnSpPr>
      <xdr:spPr>
        <a:xfrm>
          <a:off x="12293600" y="10005166"/>
          <a:ext cx="8128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28" name="フローチャート: 判断 327"/>
        <xdr:cNvSpPr/>
      </xdr:nvSpPr>
      <xdr:spPr>
        <a:xfrm>
          <a:off x="13055600" y="1044162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134320</xdr:rowOff>
    </xdr:from>
    <xdr:ext cx="762000" cy="259045"/>
    <xdr:sp macro="" textlink="">
      <xdr:nvSpPr>
        <xdr:cNvPr id="329" name="テキスト ボックス 328"/>
        <xdr:cNvSpPr txBox="1"/>
      </xdr:nvSpPr>
      <xdr:spPr>
        <a:xfrm>
          <a:off x="12763500" y="1052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2242800" y="1041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1" name="テキスト ボックス 330"/>
        <xdr:cNvSpPr txBox="1"/>
      </xdr:nvSpPr>
      <xdr:spPr>
        <a:xfrm>
          <a:off x="11950700" y="1049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89746</xdr:rowOff>
    </xdr:from>
    <xdr:to>
      <xdr:col>81</xdr:col>
      <xdr:colOff>95250</xdr:colOff>
      <xdr:row>60</xdr:row>
      <xdr:rowOff>19896</xdr:rowOff>
    </xdr:to>
    <xdr:sp macro="" textlink="">
      <xdr:nvSpPr>
        <xdr:cNvPr id="337" name="楕円 336"/>
        <xdr:cNvSpPr/>
      </xdr:nvSpPr>
      <xdr:spPr>
        <a:xfrm>
          <a:off x="15427960" y="998050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11023</xdr:rowOff>
    </xdr:from>
    <xdr:ext cx="762000" cy="259045"/>
    <xdr:sp macro="" textlink="">
      <xdr:nvSpPr>
        <xdr:cNvPr id="338" name="定員管理の状況該当値テキスト"/>
        <xdr:cNvSpPr txBox="1"/>
      </xdr:nvSpPr>
      <xdr:spPr>
        <a:xfrm>
          <a:off x="1556385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13335</xdr:rowOff>
    </xdr:from>
    <xdr:to>
      <xdr:col>77</xdr:col>
      <xdr:colOff>95250</xdr:colOff>
      <xdr:row>59</xdr:row>
      <xdr:rowOff>114935</xdr:rowOff>
    </xdr:to>
    <xdr:sp macro="" textlink="">
      <xdr:nvSpPr>
        <xdr:cNvPr id="339" name="楕円 338"/>
        <xdr:cNvSpPr/>
      </xdr:nvSpPr>
      <xdr:spPr>
        <a:xfrm>
          <a:off x="14665960" y="99040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125112</xdr:rowOff>
    </xdr:from>
    <xdr:ext cx="736600" cy="259045"/>
    <xdr:sp macro="" textlink="">
      <xdr:nvSpPr>
        <xdr:cNvPr id="340" name="テキスト ボックス 339"/>
        <xdr:cNvSpPr txBox="1"/>
      </xdr:nvSpPr>
      <xdr:spPr>
        <a:xfrm>
          <a:off x="14370050" y="968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3281</xdr:rowOff>
    </xdr:from>
    <xdr:to>
      <xdr:col>73</xdr:col>
      <xdr:colOff>44450</xdr:colOff>
      <xdr:row>59</xdr:row>
      <xdr:rowOff>104881</xdr:rowOff>
    </xdr:to>
    <xdr:sp macro="" textlink="">
      <xdr:nvSpPr>
        <xdr:cNvPr id="341" name="楕円 340"/>
        <xdr:cNvSpPr/>
      </xdr:nvSpPr>
      <xdr:spPr>
        <a:xfrm>
          <a:off x="13868400" y="98940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115058</xdr:rowOff>
    </xdr:from>
    <xdr:ext cx="762000" cy="259045"/>
    <xdr:sp macro="" textlink="">
      <xdr:nvSpPr>
        <xdr:cNvPr id="342" name="テキスト ボックス 341"/>
        <xdr:cNvSpPr txBox="1"/>
      </xdr:nvSpPr>
      <xdr:spPr>
        <a:xfrm>
          <a:off x="13557250" y="96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75671</xdr:rowOff>
    </xdr:from>
    <xdr:to>
      <xdr:col>68</xdr:col>
      <xdr:colOff>203200</xdr:colOff>
      <xdr:row>60</xdr:row>
      <xdr:rowOff>5821</xdr:rowOff>
    </xdr:to>
    <xdr:sp macro="" textlink="">
      <xdr:nvSpPr>
        <xdr:cNvPr id="343" name="楕円 342"/>
        <xdr:cNvSpPr/>
      </xdr:nvSpPr>
      <xdr:spPr>
        <a:xfrm>
          <a:off x="13055600" y="996643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15998</xdr:rowOff>
    </xdr:from>
    <xdr:ext cx="762000" cy="259045"/>
    <xdr:sp macro="" textlink="">
      <xdr:nvSpPr>
        <xdr:cNvPr id="344" name="テキスト ボックス 343"/>
        <xdr:cNvSpPr txBox="1"/>
      </xdr:nvSpPr>
      <xdr:spPr>
        <a:xfrm>
          <a:off x="12763500" y="973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63606</xdr:rowOff>
    </xdr:from>
    <xdr:to>
      <xdr:col>64</xdr:col>
      <xdr:colOff>152400</xdr:colOff>
      <xdr:row>59</xdr:row>
      <xdr:rowOff>165206</xdr:rowOff>
    </xdr:to>
    <xdr:sp macro="" textlink="">
      <xdr:nvSpPr>
        <xdr:cNvPr id="345" name="楕円 344"/>
        <xdr:cNvSpPr/>
      </xdr:nvSpPr>
      <xdr:spPr>
        <a:xfrm>
          <a:off x="12242800" y="995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3933</xdr:rowOff>
    </xdr:from>
    <xdr:ext cx="762000" cy="259045"/>
    <xdr:sp macro="" textlink="">
      <xdr:nvSpPr>
        <xdr:cNvPr id="346" name="テキスト ボックス 345"/>
        <xdr:cNvSpPr txBox="1"/>
      </xdr:nvSpPr>
      <xdr:spPr>
        <a:xfrm>
          <a:off x="11950700" y="972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比率は標準財政規模の増加等により、前年度と同水準の５．９％で類似団体平均よりも下回っているが、全国・三重県平均を上回る結果となっている。今後については適正な事業実施により更なる抑制に努めていく。また、一般会計では、地方債の上限額を元金償還額と定め引き続き抑制を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097915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3" name="直線コネクタ 372"/>
        <xdr:cNvCxnSpPr/>
      </xdr:nvCxnSpPr>
      <xdr:spPr>
        <a:xfrm flipV="1">
          <a:off x="15474950" y="5982970"/>
          <a:ext cx="0" cy="1538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4" name="公債費負担の状況最小値テキスト"/>
        <xdr:cNvSpPr txBox="1"/>
      </xdr:nvSpPr>
      <xdr:spPr>
        <a:xfrm>
          <a:off x="15563850" y="749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5" name="直線コネクタ 374"/>
        <xdr:cNvCxnSpPr/>
      </xdr:nvCxnSpPr>
      <xdr:spPr>
        <a:xfrm>
          <a:off x="15405100" y="75219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556385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5405100" y="5982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163322</xdr:rowOff>
    </xdr:to>
    <xdr:cxnSp macro="">
      <xdr:nvCxnSpPr>
        <xdr:cNvPr id="378" name="直線コネクタ 377"/>
        <xdr:cNvCxnSpPr/>
      </xdr:nvCxnSpPr>
      <xdr:spPr>
        <a:xfrm flipV="1">
          <a:off x="14712950" y="6681978"/>
          <a:ext cx="762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79" name="公債費負担の状況平均値テキスト"/>
        <xdr:cNvSpPr txBox="1"/>
      </xdr:nvSpPr>
      <xdr:spPr>
        <a:xfrm>
          <a:off x="15563850" y="6811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0" name="フローチャート: 判断 379"/>
        <xdr:cNvSpPr/>
      </xdr:nvSpPr>
      <xdr:spPr>
        <a:xfrm>
          <a:off x="15427960" y="68397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69088</xdr:rowOff>
    </xdr:to>
    <xdr:cxnSp macro="">
      <xdr:nvCxnSpPr>
        <xdr:cNvPr id="381" name="直線コネクタ 380"/>
        <xdr:cNvCxnSpPr/>
      </xdr:nvCxnSpPr>
      <xdr:spPr>
        <a:xfrm flipV="1">
          <a:off x="13903960" y="6701282"/>
          <a:ext cx="80899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2" name="フローチャート: 判断 381"/>
        <xdr:cNvSpPr/>
      </xdr:nvSpPr>
      <xdr:spPr>
        <a:xfrm>
          <a:off x="14665960" y="68300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3" name="テキスト ボックス 382"/>
        <xdr:cNvSpPr txBox="1"/>
      </xdr:nvSpPr>
      <xdr:spPr>
        <a:xfrm>
          <a:off x="14370050" y="69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127000</xdr:rowOff>
    </xdr:to>
    <xdr:cxnSp macro="">
      <xdr:nvCxnSpPr>
        <xdr:cNvPr id="384" name="直線コネクタ 383"/>
        <xdr:cNvCxnSpPr/>
      </xdr:nvCxnSpPr>
      <xdr:spPr>
        <a:xfrm flipV="1">
          <a:off x="13106400" y="6774688"/>
          <a:ext cx="79756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5" name="フローチャート: 判断 384"/>
        <xdr:cNvSpPr/>
      </xdr:nvSpPr>
      <xdr:spPr>
        <a:xfrm>
          <a:off x="13868400" y="68590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386" name="テキスト ボックス 385"/>
        <xdr:cNvSpPr txBox="1"/>
      </xdr:nvSpPr>
      <xdr:spPr>
        <a:xfrm>
          <a:off x="13557250" y="694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146304</xdr:rowOff>
    </xdr:to>
    <xdr:cxnSp macro="">
      <xdr:nvCxnSpPr>
        <xdr:cNvPr id="387" name="直線コネクタ 386"/>
        <xdr:cNvCxnSpPr/>
      </xdr:nvCxnSpPr>
      <xdr:spPr>
        <a:xfrm flipV="1">
          <a:off x="12293600" y="6832600"/>
          <a:ext cx="8128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88" name="フローチャート: 判断 387"/>
        <xdr:cNvSpPr/>
      </xdr:nvSpPr>
      <xdr:spPr>
        <a:xfrm>
          <a:off x="13055600" y="690346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89" name="テキスト ボックス 388"/>
        <xdr:cNvSpPr txBox="1"/>
      </xdr:nvSpPr>
      <xdr:spPr>
        <a:xfrm>
          <a:off x="12763500" y="698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0" name="フローチャート: 判断 389"/>
        <xdr:cNvSpPr/>
      </xdr:nvSpPr>
      <xdr:spPr>
        <a:xfrm>
          <a:off x="12242800" y="69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1" name="テキスト ボックス 390"/>
        <xdr:cNvSpPr txBox="1"/>
      </xdr:nvSpPr>
      <xdr:spPr>
        <a:xfrm>
          <a:off x="11950700" y="699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97" name="楕円 396"/>
        <xdr:cNvSpPr/>
      </xdr:nvSpPr>
      <xdr:spPr>
        <a:xfrm>
          <a:off x="15427960" y="66311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398" name="公債費負担の状況該当値テキスト"/>
        <xdr:cNvSpPr txBox="1"/>
      </xdr:nvSpPr>
      <xdr:spPr>
        <a:xfrm>
          <a:off x="1556385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399" name="楕円 398"/>
        <xdr:cNvSpPr/>
      </xdr:nvSpPr>
      <xdr:spPr>
        <a:xfrm>
          <a:off x="14665960" y="665048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0" name="テキスト ボックス 399"/>
        <xdr:cNvSpPr txBox="1"/>
      </xdr:nvSpPr>
      <xdr:spPr>
        <a:xfrm>
          <a:off x="14370050" y="642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1" name="楕円 400"/>
        <xdr:cNvSpPr/>
      </xdr:nvSpPr>
      <xdr:spPr>
        <a:xfrm>
          <a:off x="13868400" y="67238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02" name="テキスト ボックス 401"/>
        <xdr:cNvSpPr txBox="1"/>
      </xdr:nvSpPr>
      <xdr:spPr>
        <a:xfrm>
          <a:off x="1355725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3" name="楕円 402"/>
        <xdr:cNvSpPr/>
      </xdr:nvSpPr>
      <xdr:spPr>
        <a:xfrm>
          <a:off x="13055600" y="67818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4" name="テキスト ボックス 403"/>
        <xdr:cNvSpPr txBox="1"/>
      </xdr:nvSpPr>
      <xdr:spPr>
        <a:xfrm>
          <a:off x="1276350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5" name="楕円 404"/>
        <xdr:cNvSpPr/>
      </xdr:nvSpPr>
      <xdr:spPr>
        <a:xfrm>
          <a:off x="12242800" y="6801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6" name="テキスト ボックス 405"/>
        <xdr:cNvSpPr txBox="1"/>
      </xdr:nvSpPr>
      <xdr:spPr>
        <a:xfrm>
          <a:off x="11950700" y="657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将来負担比率は、前年度と同水準の２８．４％となり、今年度についても、全国平均、県平均のいずれも上回った。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今後も緊急度・住民ニーズを的確に把握した適切な事業実施により将来に負担を残さないよう財政に健全化に努めていく。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5" name="直線コネクタ 434"/>
        <xdr:cNvCxnSpPr/>
      </xdr:nvCxnSpPr>
      <xdr:spPr>
        <a:xfrm flipV="1">
          <a:off x="15474950" y="2321137"/>
          <a:ext cx="0" cy="1443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6" name="将来負担の状況最小値テキスト"/>
        <xdr:cNvSpPr txBox="1"/>
      </xdr:nvSpPr>
      <xdr:spPr>
        <a:xfrm>
          <a:off x="15563850" y="373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7" name="直線コネクタ 436"/>
        <xdr:cNvCxnSpPr/>
      </xdr:nvCxnSpPr>
      <xdr:spPr>
        <a:xfrm>
          <a:off x="15405100" y="37648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27093</xdr:rowOff>
    </xdr:from>
    <xdr:to>
      <xdr:col>81</xdr:col>
      <xdr:colOff>44450</xdr:colOff>
      <xdr:row>17</xdr:row>
      <xdr:rowOff>29104</xdr:rowOff>
    </xdr:to>
    <xdr:cxnSp macro="">
      <xdr:nvCxnSpPr>
        <xdr:cNvPr id="440" name="直線コネクタ 439"/>
        <xdr:cNvCxnSpPr/>
      </xdr:nvCxnSpPr>
      <xdr:spPr>
        <a:xfrm flipV="1">
          <a:off x="14712950" y="2876973"/>
          <a:ext cx="762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5563850" y="213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29104</xdr:rowOff>
    </xdr:from>
    <xdr:to>
      <xdr:col>77</xdr:col>
      <xdr:colOff>44450</xdr:colOff>
      <xdr:row>19</xdr:row>
      <xdr:rowOff>11959</xdr:rowOff>
    </xdr:to>
    <xdr:cxnSp macro="">
      <xdr:nvCxnSpPr>
        <xdr:cNvPr id="443" name="直線コネクタ 442"/>
        <xdr:cNvCxnSpPr/>
      </xdr:nvCxnSpPr>
      <xdr:spPr>
        <a:xfrm flipV="1">
          <a:off x="13903960" y="2878984"/>
          <a:ext cx="80899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11959</xdr:rowOff>
    </xdr:from>
    <xdr:to>
      <xdr:col>72</xdr:col>
      <xdr:colOff>203200</xdr:colOff>
      <xdr:row>20</xdr:row>
      <xdr:rowOff>53658</xdr:rowOff>
    </xdr:to>
    <xdr:cxnSp macro="">
      <xdr:nvCxnSpPr>
        <xdr:cNvPr id="446" name="直線コネクタ 445"/>
        <xdr:cNvCxnSpPr/>
      </xdr:nvCxnSpPr>
      <xdr:spPr>
        <a:xfrm flipV="1">
          <a:off x="13106400" y="3197119"/>
          <a:ext cx="797560" cy="20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19579</xdr:rowOff>
    </xdr:from>
    <xdr:to>
      <xdr:col>73</xdr:col>
      <xdr:colOff>44450</xdr:colOff>
      <xdr:row>15</xdr:row>
      <xdr:rowOff>121179</xdr:rowOff>
    </xdr:to>
    <xdr:sp macro="" textlink="">
      <xdr:nvSpPr>
        <xdr:cNvPr id="447" name="フローチャート: 判断 446"/>
        <xdr:cNvSpPr/>
      </xdr:nvSpPr>
      <xdr:spPr>
        <a:xfrm>
          <a:off x="13868400" y="25341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48" name="テキスト ボックス 447"/>
        <xdr:cNvSpPr txBox="1"/>
      </xdr:nvSpPr>
      <xdr:spPr>
        <a:xfrm>
          <a:off x="13557250" y="231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53658</xdr:rowOff>
    </xdr:from>
    <xdr:to>
      <xdr:col>68</xdr:col>
      <xdr:colOff>152400</xdr:colOff>
      <xdr:row>20</xdr:row>
      <xdr:rowOff>71755</xdr:rowOff>
    </xdr:to>
    <xdr:cxnSp macro="">
      <xdr:nvCxnSpPr>
        <xdr:cNvPr id="449" name="直線コネクタ 448"/>
        <xdr:cNvCxnSpPr/>
      </xdr:nvCxnSpPr>
      <xdr:spPr>
        <a:xfrm flipV="1">
          <a:off x="12293600" y="3406458"/>
          <a:ext cx="8128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119063</xdr:rowOff>
    </xdr:from>
    <xdr:to>
      <xdr:col>68</xdr:col>
      <xdr:colOff>203200</xdr:colOff>
      <xdr:row>18</xdr:row>
      <xdr:rowOff>49213</xdr:rowOff>
    </xdr:to>
    <xdr:sp macro="" textlink="">
      <xdr:nvSpPr>
        <xdr:cNvPr id="450" name="フローチャート: 判断 449"/>
        <xdr:cNvSpPr/>
      </xdr:nvSpPr>
      <xdr:spPr>
        <a:xfrm>
          <a:off x="13055600" y="296894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59390</xdr:rowOff>
    </xdr:from>
    <xdr:ext cx="762000" cy="259045"/>
    <xdr:sp macro="" textlink="">
      <xdr:nvSpPr>
        <xdr:cNvPr id="451" name="テキスト ボックス 450"/>
        <xdr:cNvSpPr txBox="1"/>
      </xdr:nvSpPr>
      <xdr:spPr>
        <a:xfrm>
          <a:off x="12763500" y="274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7938</xdr:rowOff>
    </xdr:from>
    <xdr:to>
      <xdr:col>64</xdr:col>
      <xdr:colOff>152400</xdr:colOff>
      <xdr:row>18</xdr:row>
      <xdr:rowOff>109538</xdr:rowOff>
    </xdr:to>
    <xdr:sp macro="" textlink="">
      <xdr:nvSpPr>
        <xdr:cNvPr id="452" name="フローチャート: 判断 451"/>
        <xdr:cNvSpPr/>
      </xdr:nvSpPr>
      <xdr:spPr>
        <a:xfrm>
          <a:off x="12242800" y="302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119715</xdr:rowOff>
    </xdr:from>
    <xdr:ext cx="762000" cy="259045"/>
    <xdr:sp macro="" textlink="">
      <xdr:nvSpPr>
        <xdr:cNvPr id="453" name="テキスト ボックス 452"/>
        <xdr:cNvSpPr txBox="1"/>
      </xdr:nvSpPr>
      <xdr:spPr>
        <a:xfrm>
          <a:off x="11950700" y="280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147743</xdr:rowOff>
    </xdr:from>
    <xdr:to>
      <xdr:col>81</xdr:col>
      <xdr:colOff>95250</xdr:colOff>
      <xdr:row>17</xdr:row>
      <xdr:rowOff>77893</xdr:rowOff>
    </xdr:to>
    <xdr:sp macro="" textlink="">
      <xdr:nvSpPr>
        <xdr:cNvPr id="459" name="楕円 458"/>
        <xdr:cNvSpPr/>
      </xdr:nvSpPr>
      <xdr:spPr>
        <a:xfrm>
          <a:off x="15427960" y="282998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119820</xdr:rowOff>
    </xdr:from>
    <xdr:ext cx="762000" cy="259045"/>
    <xdr:sp macro="" textlink="">
      <xdr:nvSpPr>
        <xdr:cNvPr id="460" name="将来負担の状況該当値テキスト"/>
        <xdr:cNvSpPr txBox="1"/>
      </xdr:nvSpPr>
      <xdr:spPr>
        <a:xfrm>
          <a:off x="15563850" y="280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149754</xdr:rowOff>
    </xdr:from>
    <xdr:to>
      <xdr:col>77</xdr:col>
      <xdr:colOff>95250</xdr:colOff>
      <xdr:row>17</xdr:row>
      <xdr:rowOff>79904</xdr:rowOff>
    </xdr:to>
    <xdr:sp macro="" textlink="">
      <xdr:nvSpPr>
        <xdr:cNvPr id="461" name="楕円 460"/>
        <xdr:cNvSpPr/>
      </xdr:nvSpPr>
      <xdr:spPr>
        <a:xfrm>
          <a:off x="14665960" y="28319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64681</xdr:rowOff>
    </xdr:from>
    <xdr:ext cx="736600" cy="259045"/>
    <xdr:sp macro="" textlink="">
      <xdr:nvSpPr>
        <xdr:cNvPr id="462" name="テキスト ボックス 461"/>
        <xdr:cNvSpPr txBox="1"/>
      </xdr:nvSpPr>
      <xdr:spPr>
        <a:xfrm>
          <a:off x="14370050" y="291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132609</xdr:rowOff>
    </xdr:from>
    <xdr:to>
      <xdr:col>73</xdr:col>
      <xdr:colOff>44450</xdr:colOff>
      <xdr:row>19</xdr:row>
      <xdr:rowOff>62759</xdr:rowOff>
    </xdr:to>
    <xdr:sp macro="" textlink="">
      <xdr:nvSpPr>
        <xdr:cNvPr id="463" name="楕円 462"/>
        <xdr:cNvSpPr/>
      </xdr:nvSpPr>
      <xdr:spPr>
        <a:xfrm>
          <a:off x="13868400" y="315012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47536</xdr:rowOff>
    </xdr:from>
    <xdr:ext cx="762000" cy="259045"/>
    <xdr:sp macro="" textlink="">
      <xdr:nvSpPr>
        <xdr:cNvPr id="464" name="テキスト ボックス 463"/>
        <xdr:cNvSpPr txBox="1"/>
      </xdr:nvSpPr>
      <xdr:spPr>
        <a:xfrm>
          <a:off x="13557250" y="323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2858</xdr:rowOff>
    </xdr:from>
    <xdr:to>
      <xdr:col>68</xdr:col>
      <xdr:colOff>203200</xdr:colOff>
      <xdr:row>20</xdr:row>
      <xdr:rowOff>104458</xdr:rowOff>
    </xdr:to>
    <xdr:sp macro="" textlink="">
      <xdr:nvSpPr>
        <xdr:cNvPr id="465" name="楕円 464"/>
        <xdr:cNvSpPr/>
      </xdr:nvSpPr>
      <xdr:spPr>
        <a:xfrm>
          <a:off x="13055600" y="335565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89235</xdr:rowOff>
    </xdr:from>
    <xdr:ext cx="762000" cy="259045"/>
    <xdr:sp macro="" textlink="">
      <xdr:nvSpPr>
        <xdr:cNvPr id="466" name="テキスト ボックス 465"/>
        <xdr:cNvSpPr txBox="1"/>
      </xdr:nvSpPr>
      <xdr:spPr>
        <a:xfrm>
          <a:off x="12763500" y="344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20955</xdr:rowOff>
    </xdr:from>
    <xdr:to>
      <xdr:col>64</xdr:col>
      <xdr:colOff>152400</xdr:colOff>
      <xdr:row>20</xdr:row>
      <xdr:rowOff>122555</xdr:rowOff>
    </xdr:to>
    <xdr:sp macro="" textlink="">
      <xdr:nvSpPr>
        <xdr:cNvPr id="467" name="楕円 466"/>
        <xdr:cNvSpPr/>
      </xdr:nvSpPr>
      <xdr:spPr>
        <a:xfrm>
          <a:off x="12242800" y="33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107332</xdr:rowOff>
    </xdr:from>
    <xdr:ext cx="762000" cy="259045"/>
    <xdr:sp macro="" textlink="">
      <xdr:nvSpPr>
        <xdr:cNvPr id="468" name="テキスト ボックス 467"/>
        <xdr:cNvSpPr txBox="1"/>
      </xdr:nvSpPr>
      <xdr:spPr>
        <a:xfrm>
          <a:off x="11950700" y="346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15,162
15,036
40.91
7,635,992
7,288,845
229,953
4,464,276
5,603,053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人件費は、前年度比０．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ポイントマイナスの２１．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％となり、全国平均・県内平均よりも下回っ</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た。これは職員数や手当の水準が類似団体と比較して低いことが考えられる。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引き続き、定員管理・給与の適正化等の取組みを通じて、人件費の削減に努める。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3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36</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460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60706</xdr:rowOff>
    </xdr:from>
    <xdr:to>
      <xdr:col>11</xdr:col>
      <xdr:colOff>9525</xdr:colOff>
      <xdr:row>35</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614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xdr:rowOff>
    </xdr:from>
    <xdr:to>
      <xdr:col>6</xdr:col>
      <xdr:colOff>171450</xdr:colOff>
      <xdr:row>35</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121683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１７．２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％で全国平均・類似団体平均よりも上回っている。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これは新型コロナウイルス感染症の沈静化、物価高騰が要因と考えられる。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17</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66786"/>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78014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66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18</xdr:row>
      <xdr:rowOff>61686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21214"/>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18</xdr:row>
      <xdr:rowOff>61686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627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144236</xdr:rowOff>
    </xdr:from>
    <xdr:to>
      <xdr:col>78</xdr:col>
      <xdr:colOff>120650</xdr:colOff>
      <xdr:row>16</xdr:row>
      <xdr:rowOff>74386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83656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扶助費は、前年度比０．２ポイントプラスの５．</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となったが、福祉関係諸費抑制により、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全国・県内平均について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今後も現状維持に努める。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55</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64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56</xdr:row>
      <xdr:rowOff>61685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322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56</xdr:row>
      <xdr:rowOff>61685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１０．０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％で、いずれの平均より下回り良好な状態である。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この要因は、水道事業、病院事業、介護老人保健施設事業、下水道事業を公営企業（法適用）としており、繰出金が補助費等へ計上されているためである。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78015</xdr:rowOff>
    </xdr:from>
    <xdr:to>
      <xdr:col>82</xdr:col>
      <xdr:colOff>107950</xdr:colOff>
      <xdr:row>53</xdr:row>
      <xdr:rowOff>48078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8993415"/>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18342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48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78015</xdr:rowOff>
    </xdr:from>
    <xdr:to>
      <xdr:col>78</xdr:col>
      <xdr:colOff>69850</xdr:colOff>
      <xdr:row>53</xdr:row>
      <xdr:rowOff>4535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8993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154412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78015</xdr:rowOff>
    </xdr:from>
    <xdr:to>
      <xdr:col>73</xdr:col>
      <xdr:colOff>180975</xdr:colOff>
      <xdr:row>53</xdr:row>
      <xdr:rowOff>4535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8993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78015</xdr:rowOff>
    </xdr:from>
    <xdr:to>
      <xdr:col>69</xdr:col>
      <xdr:colOff>92075</xdr:colOff>
      <xdr:row>54</xdr:row>
      <xdr:rowOff>7257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8993415"/>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155122</xdr:rowOff>
    </xdr:from>
    <xdr:to>
      <xdr:col>69</xdr:col>
      <xdr:colOff>142875</xdr:colOff>
      <xdr:row>56</xdr:row>
      <xdr:rowOff>85272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70049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168728</xdr:rowOff>
    </xdr:from>
    <xdr:to>
      <xdr:col>82</xdr:col>
      <xdr:colOff>158750</xdr:colOff>
      <xdr:row>53</xdr:row>
      <xdr:rowOff>98878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77305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89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27215</xdr:rowOff>
    </xdr:from>
    <xdr:to>
      <xdr:col>78</xdr:col>
      <xdr:colOff>120650</xdr:colOff>
      <xdr:row>52</xdr:row>
      <xdr:rowOff>128815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138992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7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125185</xdr:rowOff>
    </xdr:from>
    <xdr:to>
      <xdr:col>74</xdr:col>
      <xdr:colOff>31750</xdr:colOff>
      <xdr:row>53</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65512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27215</xdr:rowOff>
    </xdr:from>
    <xdr:to>
      <xdr:col>69</xdr:col>
      <xdr:colOff>142875</xdr:colOff>
      <xdr:row>52</xdr:row>
      <xdr:rowOff>128815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138992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127907</xdr:rowOff>
    </xdr:from>
    <xdr:to>
      <xdr:col>65</xdr:col>
      <xdr:colOff>53975</xdr:colOff>
      <xdr:row>54</xdr:row>
      <xdr:rowOff>58057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68234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補助費等は、１４．</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全国平均・三重県平均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よりも上回っている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が、類似団体平均と比較すると若干下回った。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は、町立の病院、介護老人保健施設を有しているため、他の団体よりも繰出金が多くなっていること、また、下水道事業の町内全域の整備が順調に進捗しているため繰出金が増加していることが原因と思慮される。今後は、下水道事業の経費節減を図るとともに、独立採算の原則に立ち返って料金の見直し等行い、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62230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344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109237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37</xdr:row>
      <xdr:rowOff>62230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2534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81280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88900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11430</xdr:rowOff>
    </xdr:from>
    <xdr:to>
      <xdr:col>78</xdr:col>
      <xdr:colOff>120650</xdr:colOff>
      <xdr:row>37</xdr:row>
      <xdr:rowOff>113030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97807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公債費は前年度比０．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ポイントプラスの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１０．４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％であるものの、いずれの平均より下回り良好な状態である。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今後も地方債の借入限度額を償還元金以下に抑制するように努めるなど計画的な取り組みを進める。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xdr:rowOff>
    </xdr:from>
    <xdr:to>
      <xdr:col>24</xdr:col>
      <xdr:colOff>25400</xdr:colOff>
      <xdr:row>76</xdr:row>
      <xdr:rowOff>30987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0337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3556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015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76</xdr:row>
      <xdr:rowOff>12700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015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12700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124206</xdr:rowOff>
    </xdr:from>
    <xdr:to>
      <xdr:col>6</xdr:col>
      <xdr:colOff>171450</xdr:colOff>
      <xdr:row>76</xdr:row>
      <xdr:rowOff>54356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64533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普通建設事業費の人口一人当たりの決算額はいずれの平均より下回っている。今後も引き続き抑制に努める。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16510</xdr:rowOff>
    </xdr:from>
    <xdr:to>
      <xdr:col>82</xdr:col>
      <xdr:colOff>107950</xdr:colOff>
      <xdr:row>74</xdr:row>
      <xdr:rowOff>73660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5323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74947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33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142240</xdr:rowOff>
    </xdr:from>
    <xdr:to>
      <xdr:col>78</xdr:col>
      <xdr:colOff>69850</xdr:colOff>
      <xdr:row>73</xdr:row>
      <xdr:rowOff>16510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486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132097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81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119380</xdr:rowOff>
    </xdr:from>
    <xdr:to>
      <xdr:col>73</xdr:col>
      <xdr:colOff>180975</xdr:colOff>
      <xdr:row>72</xdr:row>
      <xdr:rowOff>142240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463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50800</xdr:rowOff>
    </xdr:from>
    <xdr:to>
      <xdr:col>69</xdr:col>
      <xdr:colOff>92075</xdr:colOff>
      <xdr:row>72</xdr:row>
      <xdr:rowOff>119380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395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166388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22860</xdr:rowOff>
    </xdr:from>
    <xdr:to>
      <xdr:col>82</xdr:col>
      <xdr:colOff>158750</xdr:colOff>
      <xdr:row>74</xdr:row>
      <xdr:rowOff>124460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39387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137160</xdr:rowOff>
    </xdr:from>
    <xdr:to>
      <xdr:col>78</xdr:col>
      <xdr:colOff>120650</xdr:colOff>
      <xdr:row>73</xdr:row>
      <xdr:rowOff>67310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77487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25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91440</xdr:rowOff>
    </xdr:from>
    <xdr:to>
      <xdr:col>74</xdr:col>
      <xdr:colOff>31750</xdr:colOff>
      <xdr:row>73</xdr:row>
      <xdr:rowOff>21590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31767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20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68580</xdr:rowOff>
    </xdr:from>
    <xdr:to>
      <xdr:col>69</xdr:col>
      <xdr:colOff>142875</xdr:colOff>
      <xdr:row>72</xdr:row>
      <xdr:rowOff>170180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4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8907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1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0</xdr:rowOff>
    </xdr:from>
    <xdr:to>
      <xdr:col>65</xdr:col>
      <xdr:colOff>53975</xdr:colOff>
      <xdr:row>72</xdr:row>
      <xdr:rowOff>101600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3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11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146952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136775</xdr:rowOff>
    </xdr:from>
    <xdr:to>
      <xdr:col>29</xdr:col>
      <xdr:colOff>127000</xdr:colOff>
      <xdr:row>19</xdr:row>
      <xdr:rowOff>157284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41950"/>
          <a:ext cx="647700" cy="2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122799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157284</xdr:rowOff>
    </xdr:from>
    <xdr:to>
      <xdr:col>26</xdr:col>
      <xdr:colOff>50800</xdr:colOff>
      <xdr:row>20</xdr:row>
      <xdr:rowOff>20222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62459"/>
          <a:ext cx="698500" cy="3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111548</xdr:rowOff>
    </xdr:from>
    <xdr:to>
      <xdr:col>22</xdr:col>
      <xdr:colOff>114300</xdr:colOff>
      <xdr:row>20</xdr:row>
      <xdr:rowOff>20222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16723"/>
          <a:ext cx="698500" cy="8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169635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111548</xdr:rowOff>
    </xdr:from>
    <xdr:to>
      <xdr:col>18</xdr:col>
      <xdr:colOff>177800</xdr:colOff>
      <xdr:row>19</xdr:row>
      <xdr:rowOff>140302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16723"/>
          <a:ext cx="698500" cy="28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66234</xdr:rowOff>
    </xdr:from>
    <xdr:to>
      <xdr:col>19</xdr:col>
      <xdr:colOff>38100</xdr:colOff>
      <xdr:row>16</xdr:row>
      <xdr:rowOff>167834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6561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74954</xdr:rowOff>
    </xdr:from>
    <xdr:to>
      <xdr:col>15</xdr:col>
      <xdr:colOff>101600</xdr:colOff>
      <xdr:row>17</xdr:row>
      <xdr:rowOff>5104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15281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85975</xdr:rowOff>
    </xdr:from>
    <xdr:to>
      <xdr:col>29</xdr:col>
      <xdr:colOff>177800</xdr:colOff>
      <xdr:row>20</xdr:row>
      <xdr:rowOff>16125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9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166002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106484</xdr:rowOff>
    </xdr:from>
    <xdr:to>
      <xdr:col>26</xdr:col>
      <xdr:colOff>101600</xdr:colOff>
      <xdr:row>20</xdr:row>
      <xdr:rowOff>36634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11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21411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98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140872</xdr:rowOff>
    </xdr:from>
    <xdr:to>
      <xdr:col>22</xdr:col>
      <xdr:colOff>165100</xdr:colOff>
      <xdr:row>20</xdr:row>
      <xdr:rowOff>71022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4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55799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3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60748</xdr:rowOff>
    </xdr:from>
    <xdr:to>
      <xdr:col>19</xdr:col>
      <xdr:colOff>38100</xdr:colOff>
      <xdr:row>19</xdr:row>
      <xdr:rowOff>162348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65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147125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5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89502</xdr:rowOff>
    </xdr:from>
    <xdr:to>
      <xdr:col>15</xdr:col>
      <xdr:colOff>101600</xdr:colOff>
      <xdr:row>20</xdr:row>
      <xdr:rowOff>19652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9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4429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8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150249</xdr:rowOff>
    </xdr:from>
    <xdr:to>
      <xdr:col>29</xdr:col>
      <xdr:colOff>127000</xdr:colOff>
      <xdr:row>37</xdr:row>
      <xdr:rowOff>37388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03499"/>
          <a:ext cx="647700" cy="5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2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11785</xdr:rowOff>
    </xdr:from>
    <xdr:to>
      <xdr:col>26</xdr:col>
      <xdr:colOff>50800</xdr:colOff>
      <xdr:row>37</xdr:row>
      <xdr:rowOff>37388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36485"/>
          <a:ext cx="6985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146796</xdr:rowOff>
    </xdr:from>
    <xdr:to>
      <xdr:col>22</xdr:col>
      <xdr:colOff>114300</xdr:colOff>
      <xdr:row>37</xdr:row>
      <xdr:rowOff>11785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00046"/>
          <a:ext cx="698500" cy="3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146796</xdr:rowOff>
    </xdr:from>
    <xdr:to>
      <xdr:col>18</xdr:col>
      <xdr:colOff>177800</xdr:colOff>
      <xdr:row>36</xdr:row>
      <xdr:rowOff>155049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00046"/>
          <a:ext cx="698500" cy="8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65447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37421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99449</xdr:rowOff>
    </xdr:from>
    <xdr:to>
      <xdr:col>29</xdr:col>
      <xdr:colOff>177800</xdr:colOff>
      <xdr:row>37</xdr:row>
      <xdr:rowOff>29599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71526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158038</xdr:rowOff>
    </xdr:from>
    <xdr:to>
      <xdr:col>26</xdr:col>
      <xdr:colOff>101600</xdr:colOff>
      <xdr:row>37</xdr:row>
      <xdr:rowOff>88188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11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72965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9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132435</xdr:rowOff>
    </xdr:from>
    <xdr:to>
      <xdr:col>22</xdr:col>
      <xdr:colOff>165100</xdr:colOff>
      <xdr:row>37</xdr:row>
      <xdr:rowOff>62585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8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47362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7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95996</xdr:rowOff>
    </xdr:from>
    <xdr:to>
      <xdr:col>19</xdr:col>
      <xdr:colOff>38100</xdr:colOff>
      <xdr:row>37</xdr:row>
      <xdr:rowOff>26146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49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10923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104249</xdr:rowOff>
    </xdr:from>
    <xdr:to>
      <xdr:col>15</xdr:col>
      <xdr:colOff>101600</xdr:colOff>
      <xdr:row>37</xdr:row>
      <xdr:rowOff>34399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5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4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15,162
15,036
40.91
7,635,992
7,288,845
229,953
4,464,276
5,603,053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34971</xdr:rowOff>
    </xdr:from>
    <xdr:to>
      <xdr:col>24</xdr:col>
      <xdr:colOff>62865</xdr:colOff>
      <xdr:row>38</xdr:row>
      <xdr:rowOff>20843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8471"/>
          <a:ext cx="1270" cy="135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24670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5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20843</xdr:rowOff>
    </xdr:from>
    <xdr:to>
      <xdr:col>24</xdr:col>
      <xdr:colOff>152400</xdr:colOff>
      <xdr:row>38</xdr:row>
      <xdr:rowOff>20843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53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153098</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34971</xdr:rowOff>
    </xdr:from>
    <xdr:to>
      <xdr:col>24</xdr:col>
      <xdr:colOff>152400</xdr:colOff>
      <xdr:row>30</xdr:row>
      <xdr:rowOff>34971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112299</xdr:rowOff>
    </xdr:from>
    <xdr:to>
      <xdr:col>24</xdr:col>
      <xdr:colOff>63500</xdr:colOff>
      <xdr:row>37</xdr:row>
      <xdr:rowOff>150673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55949"/>
          <a:ext cx="838200" cy="3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31493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60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8616</xdr:rowOff>
    </xdr:from>
    <xdr:to>
      <xdr:col>24</xdr:col>
      <xdr:colOff>114300</xdr:colOff>
      <xdr:row>35</xdr:row>
      <xdr:rowOff>110216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0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150673</xdr:rowOff>
    </xdr:from>
    <xdr:to>
      <xdr:col>19</xdr:col>
      <xdr:colOff>177800</xdr:colOff>
      <xdr:row>38</xdr:row>
      <xdr:rowOff>8103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94323"/>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38760</xdr:rowOff>
    </xdr:from>
    <xdr:to>
      <xdr:col>20</xdr:col>
      <xdr:colOff>38100</xdr:colOff>
      <xdr:row>35</xdr:row>
      <xdr:rowOff>140360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156887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8103</xdr:rowOff>
    </xdr:from>
    <xdr:to>
      <xdr:col>15</xdr:col>
      <xdr:colOff>50800</xdr:colOff>
      <xdr:row>39</xdr:row>
      <xdr:rowOff>20660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23203"/>
          <a:ext cx="889000" cy="18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111166</xdr:rowOff>
    </xdr:from>
    <xdr:to>
      <xdr:col>15</xdr:col>
      <xdr:colOff>101600</xdr:colOff>
      <xdr:row>36</xdr:row>
      <xdr:rowOff>41316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57843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8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20660</xdr:rowOff>
    </xdr:from>
    <xdr:to>
      <xdr:col>10</xdr:col>
      <xdr:colOff>114300</xdr:colOff>
      <xdr:row>39</xdr:row>
      <xdr:rowOff>35337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707210"/>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81692</xdr:rowOff>
    </xdr:from>
    <xdr:to>
      <xdr:col>10</xdr:col>
      <xdr:colOff>165100</xdr:colOff>
      <xdr:row>37</xdr:row>
      <xdr:rowOff>11842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5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28369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98562</xdr:rowOff>
    </xdr:from>
    <xdr:to>
      <xdr:col>6</xdr:col>
      <xdr:colOff>38100</xdr:colOff>
      <xdr:row>37</xdr:row>
      <xdr:rowOff>28712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7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45239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4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61499</xdr:rowOff>
    </xdr:from>
    <xdr:to>
      <xdr:col>24</xdr:col>
      <xdr:colOff>114300</xdr:colOff>
      <xdr:row>37</xdr:row>
      <xdr:rowOff>163099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0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147876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99873</xdr:rowOff>
    </xdr:from>
    <xdr:to>
      <xdr:col>20</xdr:col>
      <xdr:colOff>38100</xdr:colOff>
      <xdr:row>38</xdr:row>
      <xdr:rowOff>30023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21150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3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128753</xdr:rowOff>
    </xdr:from>
    <xdr:to>
      <xdr:col>15</xdr:col>
      <xdr:colOff>101600</xdr:colOff>
      <xdr:row>38</xdr:row>
      <xdr:rowOff>58903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50030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6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141310</xdr:rowOff>
    </xdr:from>
    <xdr:to>
      <xdr:col>10</xdr:col>
      <xdr:colOff>165100</xdr:colOff>
      <xdr:row>39</xdr:row>
      <xdr:rowOff>71460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62587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4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155987</xdr:rowOff>
    </xdr:from>
    <xdr:to>
      <xdr:col>6</xdr:col>
      <xdr:colOff>38100</xdr:colOff>
      <xdr:row>39</xdr:row>
      <xdr:rowOff>86137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77264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6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81097</xdr:rowOff>
    </xdr:from>
    <xdr:to>
      <xdr:col>24</xdr:col>
      <xdr:colOff>63500</xdr:colOff>
      <xdr:row>56</xdr:row>
      <xdr:rowOff>125168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82297"/>
          <a:ext cx="838200" cy="4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04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81097</xdr:rowOff>
    </xdr:from>
    <xdr:to>
      <xdr:col>19</xdr:col>
      <xdr:colOff>177800</xdr:colOff>
      <xdr:row>56</xdr:row>
      <xdr:rowOff>105280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82297"/>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105280</xdr:rowOff>
    </xdr:from>
    <xdr:to>
      <xdr:col>15</xdr:col>
      <xdr:colOff>50800</xdr:colOff>
      <xdr:row>57</xdr:row>
      <xdr:rowOff>59184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06480"/>
          <a:ext cx="889000" cy="12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161592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59184</xdr:rowOff>
    </xdr:from>
    <xdr:to>
      <xdr:col>10</xdr:col>
      <xdr:colOff>114300</xdr:colOff>
      <xdr:row>57</xdr:row>
      <xdr:rowOff>170349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31834"/>
          <a:ext cx="889000" cy="1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124578</xdr:rowOff>
    </xdr:from>
    <xdr:to>
      <xdr:col>10</xdr:col>
      <xdr:colOff>165100</xdr:colOff>
      <xdr:row>57</xdr:row>
      <xdr:rowOff>54728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71255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40339</xdr:rowOff>
    </xdr:from>
    <xdr:to>
      <xdr:col>6</xdr:col>
      <xdr:colOff>38100</xdr:colOff>
      <xdr:row>57</xdr:row>
      <xdr:rowOff>141939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158466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74368</xdr:rowOff>
    </xdr:from>
    <xdr:to>
      <xdr:col>24</xdr:col>
      <xdr:colOff>114300</xdr:colOff>
      <xdr:row>57</xdr:row>
      <xdr:rowOff>4518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52795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5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30297</xdr:rowOff>
    </xdr:from>
    <xdr:to>
      <xdr:col>20</xdr:col>
      <xdr:colOff>38100</xdr:colOff>
      <xdr:row>56</xdr:row>
      <xdr:rowOff>131897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148424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54480</xdr:rowOff>
    </xdr:from>
    <xdr:to>
      <xdr:col>15</xdr:col>
      <xdr:colOff>101600</xdr:colOff>
      <xdr:row>56</xdr:row>
      <xdr:rowOff>156080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3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8384</xdr:rowOff>
    </xdr:from>
    <xdr:to>
      <xdr:col>10</xdr:col>
      <xdr:colOff>165100</xdr:colOff>
      <xdr:row>57</xdr:row>
      <xdr:rowOff>109984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101111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119549</xdr:rowOff>
    </xdr:from>
    <xdr:to>
      <xdr:col>6</xdr:col>
      <xdr:colOff>38100</xdr:colOff>
      <xdr:row>58</xdr:row>
      <xdr:rowOff>49699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40826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8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157874</xdr:rowOff>
    </xdr:from>
    <xdr:to>
      <xdr:col>24</xdr:col>
      <xdr:colOff>63500</xdr:colOff>
      <xdr:row>78</xdr:row>
      <xdr:rowOff>35649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88074"/>
          <a:ext cx="838200" cy="2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145470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5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53480</xdr:rowOff>
    </xdr:from>
    <xdr:to>
      <xdr:col>19</xdr:col>
      <xdr:colOff>177800</xdr:colOff>
      <xdr:row>78</xdr:row>
      <xdr:rowOff>35649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083680"/>
          <a:ext cx="889000" cy="3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53480</xdr:rowOff>
    </xdr:from>
    <xdr:to>
      <xdr:col>15</xdr:col>
      <xdr:colOff>50800</xdr:colOff>
      <xdr:row>78</xdr:row>
      <xdr:rowOff>121793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083680"/>
          <a:ext cx="889000" cy="4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69003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113449</xdr:rowOff>
    </xdr:from>
    <xdr:to>
      <xdr:col>10</xdr:col>
      <xdr:colOff>114300</xdr:colOff>
      <xdr:row>78</xdr:row>
      <xdr:rowOff>121793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86549"/>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97320</xdr:rowOff>
    </xdr:from>
    <xdr:to>
      <xdr:col>10</xdr:col>
      <xdr:colOff>165100</xdr:colOff>
      <xdr:row>78</xdr:row>
      <xdr:rowOff>27470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43997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75527</xdr:rowOff>
    </xdr:from>
    <xdr:to>
      <xdr:col>6</xdr:col>
      <xdr:colOff>38100</xdr:colOff>
      <xdr:row>78</xdr:row>
      <xdr:rowOff>5677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22204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107074</xdr:rowOff>
    </xdr:from>
    <xdr:to>
      <xdr:col>24</xdr:col>
      <xdr:colOff>114300</xdr:colOff>
      <xdr:row>77</xdr:row>
      <xdr:rowOff>37224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129951</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156299</xdr:rowOff>
    </xdr:from>
    <xdr:to>
      <xdr:col>20</xdr:col>
      <xdr:colOff>38100</xdr:colOff>
      <xdr:row>78</xdr:row>
      <xdr:rowOff>86449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77576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2680</xdr:rowOff>
    </xdr:from>
    <xdr:to>
      <xdr:col>15</xdr:col>
      <xdr:colOff>101600</xdr:colOff>
      <xdr:row>76</xdr:row>
      <xdr:rowOff>104280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120807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8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70993</xdr:rowOff>
    </xdr:from>
    <xdr:to>
      <xdr:col>10</xdr:col>
      <xdr:colOff>165100</xdr:colOff>
      <xdr:row>79</xdr:row>
      <xdr:rowOff>1143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4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163720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3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62649</xdr:rowOff>
    </xdr:from>
    <xdr:to>
      <xdr:col>6</xdr:col>
      <xdr:colOff>38100</xdr:colOff>
      <xdr:row>78</xdr:row>
      <xdr:rowOff>164249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155376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123861</xdr:rowOff>
    </xdr:from>
    <xdr:to>
      <xdr:col>24</xdr:col>
      <xdr:colOff>63500</xdr:colOff>
      <xdr:row>97</xdr:row>
      <xdr:rowOff>96510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11611"/>
          <a:ext cx="838200" cy="31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123861</xdr:rowOff>
    </xdr:from>
    <xdr:to>
      <xdr:col>19</xdr:col>
      <xdr:colOff>177800</xdr:colOff>
      <xdr:row>97</xdr:row>
      <xdr:rowOff>150118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11611"/>
          <a:ext cx="889000" cy="36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150118</xdr:rowOff>
    </xdr:from>
    <xdr:to>
      <xdr:col>15</xdr:col>
      <xdr:colOff>50800</xdr:colOff>
      <xdr:row>98</xdr:row>
      <xdr:rowOff>14607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80768"/>
          <a:ext cx="889000" cy="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147428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14607</xdr:rowOff>
    </xdr:from>
    <xdr:to>
      <xdr:col>10</xdr:col>
      <xdr:colOff>114300</xdr:colOff>
      <xdr:row>98</xdr:row>
      <xdr:rowOff>82158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16707"/>
          <a:ext cx="8890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157421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28784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45710</xdr:rowOff>
    </xdr:from>
    <xdr:to>
      <xdr:col>24</xdr:col>
      <xdr:colOff>114300</xdr:colOff>
      <xdr:row>97</xdr:row>
      <xdr:rowOff>147310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24137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5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73061</xdr:rowOff>
    </xdr:from>
    <xdr:to>
      <xdr:col>20</xdr:col>
      <xdr:colOff>38100</xdr:colOff>
      <xdr:row>96</xdr:row>
      <xdr:rowOff>3211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165788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5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99318</xdr:rowOff>
    </xdr:from>
    <xdr:to>
      <xdr:col>15</xdr:col>
      <xdr:colOff>101600</xdr:colOff>
      <xdr:row>98</xdr:row>
      <xdr:rowOff>29468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2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20595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2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135257</xdr:rowOff>
    </xdr:from>
    <xdr:to>
      <xdr:col>10</xdr:col>
      <xdr:colOff>165100</xdr:colOff>
      <xdr:row>98</xdr:row>
      <xdr:rowOff>65407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56534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5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31358</xdr:rowOff>
    </xdr:from>
    <xdr:to>
      <xdr:col>6</xdr:col>
      <xdr:colOff>38100</xdr:colOff>
      <xdr:row>98</xdr:row>
      <xdr:rowOff>132958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124085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45992</xdr:rowOff>
    </xdr:from>
    <xdr:to>
      <xdr:col>55</xdr:col>
      <xdr:colOff>0</xdr:colOff>
      <xdr:row>37</xdr:row>
      <xdr:rowOff>14546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18192"/>
          <a:ext cx="838200" cy="1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14467</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15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106269</xdr:rowOff>
    </xdr:from>
    <xdr:to>
      <xdr:col>50</xdr:col>
      <xdr:colOff>114300</xdr:colOff>
      <xdr:row>37</xdr:row>
      <xdr:rowOff>14546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21219"/>
          <a:ext cx="889000" cy="93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170030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106269</xdr:rowOff>
    </xdr:from>
    <xdr:to>
      <xdr:col>45</xdr:col>
      <xdr:colOff>177800</xdr:colOff>
      <xdr:row>37</xdr:row>
      <xdr:rowOff>75930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21219"/>
          <a:ext cx="889000" cy="99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66484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1177</xdr:rowOff>
    </xdr:from>
    <xdr:to>
      <xdr:col>41</xdr:col>
      <xdr:colOff>50800</xdr:colOff>
      <xdr:row>37</xdr:row>
      <xdr:rowOff>75930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44827"/>
          <a:ext cx="889000" cy="7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73501</xdr:rowOff>
    </xdr:from>
    <xdr:to>
      <xdr:col>41</xdr:col>
      <xdr:colOff>101600</xdr:colOff>
      <xdr:row>37</xdr:row>
      <xdr:rowOff>3651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20178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170949</xdr:rowOff>
    </xdr:from>
    <xdr:to>
      <xdr:col>36</xdr:col>
      <xdr:colOff>165100</xdr:colOff>
      <xdr:row>36</xdr:row>
      <xdr:rowOff>101099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117626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166642</xdr:rowOff>
    </xdr:from>
    <xdr:to>
      <xdr:col>55</xdr:col>
      <xdr:colOff>50800</xdr:colOff>
      <xdr:row>36</xdr:row>
      <xdr:rowOff>96792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145069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135196</xdr:rowOff>
    </xdr:from>
    <xdr:to>
      <xdr:col>50</xdr:col>
      <xdr:colOff>165100</xdr:colOff>
      <xdr:row>37</xdr:row>
      <xdr:rowOff>65346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56473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55469</xdr:rowOff>
    </xdr:from>
    <xdr:to>
      <xdr:col>46</xdr:col>
      <xdr:colOff>38100</xdr:colOff>
      <xdr:row>31</xdr:row>
      <xdr:rowOff>157069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7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148196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6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25130</xdr:rowOff>
    </xdr:from>
    <xdr:to>
      <xdr:col>41</xdr:col>
      <xdr:colOff>101600</xdr:colOff>
      <xdr:row>37</xdr:row>
      <xdr:rowOff>126730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6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117857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6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121827</xdr:rowOff>
    </xdr:from>
    <xdr:to>
      <xdr:col>36</xdr:col>
      <xdr:colOff>165100</xdr:colOff>
      <xdr:row>37</xdr:row>
      <xdr:rowOff>51977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43104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8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159980</xdr:rowOff>
    </xdr:from>
    <xdr:to>
      <xdr:col>55</xdr:col>
      <xdr:colOff>0</xdr:colOff>
      <xdr:row>58</xdr:row>
      <xdr:rowOff>32160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32630"/>
          <a:ext cx="8382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109676</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3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159980</xdr:rowOff>
    </xdr:from>
    <xdr:to>
      <xdr:col>50</xdr:col>
      <xdr:colOff>114300</xdr:colOff>
      <xdr:row>58</xdr:row>
      <xdr:rowOff>142073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932630"/>
          <a:ext cx="8890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23951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142073</xdr:rowOff>
    </xdr:from>
    <xdr:to>
      <xdr:col>45</xdr:col>
      <xdr:colOff>177800</xdr:colOff>
      <xdr:row>59</xdr:row>
      <xdr:rowOff>112333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86173"/>
          <a:ext cx="889000" cy="14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87730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112333</xdr:rowOff>
    </xdr:from>
    <xdr:to>
      <xdr:col>41</xdr:col>
      <xdr:colOff>50800</xdr:colOff>
      <xdr:row>59</xdr:row>
      <xdr:rowOff>122990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10227883"/>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155815</xdr:rowOff>
    </xdr:from>
    <xdr:to>
      <xdr:col>41</xdr:col>
      <xdr:colOff>101600</xdr:colOff>
      <xdr:row>56</xdr:row>
      <xdr:rowOff>85965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102492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10392</xdr:rowOff>
    </xdr:from>
    <xdr:to>
      <xdr:col>36</xdr:col>
      <xdr:colOff>165100</xdr:colOff>
      <xdr:row>55</xdr:row>
      <xdr:rowOff>111992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4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128519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152810</xdr:rowOff>
    </xdr:from>
    <xdr:to>
      <xdr:col>55</xdr:col>
      <xdr:colOff>50800</xdr:colOff>
      <xdr:row>58</xdr:row>
      <xdr:rowOff>82960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131237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0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109180</xdr:rowOff>
    </xdr:from>
    <xdr:to>
      <xdr:col>50</xdr:col>
      <xdr:colOff>165100</xdr:colOff>
      <xdr:row>58</xdr:row>
      <xdr:rowOff>39330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30457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7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91273</xdr:rowOff>
    </xdr:from>
    <xdr:to>
      <xdr:col>46</xdr:col>
      <xdr:colOff>38100</xdr:colOff>
      <xdr:row>59</xdr:row>
      <xdr:rowOff>21423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3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12550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12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61533</xdr:rowOff>
    </xdr:from>
    <xdr:to>
      <xdr:col>41</xdr:col>
      <xdr:colOff>101600</xdr:colOff>
      <xdr:row>59</xdr:row>
      <xdr:rowOff>163133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17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154260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26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72190</xdr:rowOff>
    </xdr:from>
    <xdr:to>
      <xdr:col>36</xdr:col>
      <xdr:colOff>165100</xdr:colOff>
      <xdr:row>60</xdr:row>
      <xdr:rowOff>2340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1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164917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28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167754</xdr:rowOff>
    </xdr:from>
    <xdr:to>
      <xdr:col>55</xdr:col>
      <xdr:colOff>0</xdr:colOff>
      <xdr:row>78</xdr:row>
      <xdr:rowOff>58776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69404"/>
          <a:ext cx="838200" cy="6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167754</xdr:rowOff>
    </xdr:from>
    <xdr:to>
      <xdr:col>50</xdr:col>
      <xdr:colOff>114300</xdr:colOff>
      <xdr:row>78</xdr:row>
      <xdr:rowOff>31814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69404"/>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72648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31814</xdr:rowOff>
    </xdr:from>
    <xdr:to>
      <xdr:col>45</xdr:col>
      <xdr:colOff>177800</xdr:colOff>
      <xdr:row>78</xdr:row>
      <xdr:rowOff>62140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04914"/>
          <a:ext cx="8890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77767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62140</xdr:rowOff>
    </xdr:from>
    <xdr:to>
      <xdr:col>41</xdr:col>
      <xdr:colOff>50800</xdr:colOff>
      <xdr:row>78</xdr:row>
      <xdr:rowOff>105359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35240"/>
          <a:ext cx="889000" cy="4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100051</xdr:rowOff>
    </xdr:from>
    <xdr:to>
      <xdr:col>41</xdr:col>
      <xdr:colOff>101600</xdr:colOff>
      <xdr:row>77</xdr:row>
      <xdr:rowOff>30201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46727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99149</xdr:rowOff>
    </xdr:from>
    <xdr:to>
      <xdr:col>36</xdr:col>
      <xdr:colOff>165100</xdr:colOff>
      <xdr:row>76</xdr:row>
      <xdr:rowOff>29299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45826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7976</xdr:rowOff>
    </xdr:from>
    <xdr:to>
      <xdr:col>55</xdr:col>
      <xdr:colOff>50800</xdr:colOff>
      <xdr:row>78</xdr:row>
      <xdr:rowOff>109576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157853</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116954</xdr:rowOff>
    </xdr:from>
    <xdr:to>
      <xdr:col>50</xdr:col>
      <xdr:colOff>165100</xdr:colOff>
      <xdr:row>78</xdr:row>
      <xdr:rowOff>47104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63631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09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152464</xdr:rowOff>
    </xdr:from>
    <xdr:to>
      <xdr:col>46</xdr:col>
      <xdr:colOff>38100</xdr:colOff>
      <xdr:row>78</xdr:row>
      <xdr:rowOff>82614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5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99141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1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11340</xdr:rowOff>
    </xdr:from>
    <xdr:to>
      <xdr:col>41</xdr:col>
      <xdr:colOff>101600</xdr:colOff>
      <xdr:row>78</xdr:row>
      <xdr:rowOff>112940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104067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7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54559</xdr:rowOff>
    </xdr:from>
    <xdr:to>
      <xdr:col>36</xdr:col>
      <xdr:colOff>165100</xdr:colOff>
      <xdr:row>78</xdr:row>
      <xdr:rowOff>156159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147286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2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63984</xdr:rowOff>
    </xdr:from>
    <xdr:to>
      <xdr:col>55</xdr:col>
      <xdr:colOff>0</xdr:colOff>
      <xdr:row>96</xdr:row>
      <xdr:rowOff>102619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523184"/>
          <a:ext cx="838200" cy="3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63984</xdr:rowOff>
    </xdr:from>
    <xdr:to>
      <xdr:col>50</xdr:col>
      <xdr:colOff>114300</xdr:colOff>
      <xdr:row>97</xdr:row>
      <xdr:rowOff>107370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523184"/>
          <a:ext cx="889000" cy="2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69296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107370</xdr:rowOff>
    </xdr:from>
    <xdr:to>
      <xdr:col>45</xdr:col>
      <xdr:colOff>177800</xdr:colOff>
      <xdr:row>98</xdr:row>
      <xdr:rowOff>61699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38020"/>
          <a:ext cx="889000" cy="1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69671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5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29972</xdr:rowOff>
    </xdr:from>
    <xdr:to>
      <xdr:col>41</xdr:col>
      <xdr:colOff>50800</xdr:colOff>
      <xdr:row>98</xdr:row>
      <xdr:rowOff>61699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832072"/>
          <a:ext cx="889000" cy="3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82386</xdr:rowOff>
    </xdr:from>
    <xdr:to>
      <xdr:col>41</xdr:col>
      <xdr:colOff>101600</xdr:colOff>
      <xdr:row>96</xdr:row>
      <xdr:rowOff>12536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29063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1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148827</xdr:rowOff>
    </xdr:from>
    <xdr:to>
      <xdr:col>36</xdr:col>
      <xdr:colOff>165100</xdr:colOff>
      <xdr:row>96</xdr:row>
      <xdr:rowOff>78977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95504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51819</xdr:rowOff>
    </xdr:from>
    <xdr:to>
      <xdr:col>55</xdr:col>
      <xdr:colOff>50800</xdr:colOff>
      <xdr:row>96</xdr:row>
      <xdr:rowOff>153419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30246</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48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13184</xdr:rowOff>
    </xdr:from>
    <xdr:to>
      <xdr:col>50</xdr:col>
      <xdr:colOff>165100</xdr:colOff>
      <xdr:row>96</xdr:row>
      <xdr:rowOff>114784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7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105911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56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56570</xdr:rowOff>
    </xdr:from>
    <xdr:to>
      <xdr:col>46</xdr:col>
      <xdr:colOff>38100</xdr:colOff>
      <xdr:row>97</xdr:row>
      <xdr:rowOff>158170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149297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10899</xdr:rowOff>
    </xdr:from>
    <xdr:to>
      <xdr:col>41</xdr:col>
      <xdr:colOff>101600</xdr:colOff>
      <xdr:row>98</xdr:row>
      <xdr:rowOff>112499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103626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150622</xdr:rowOff>
    </xdr:from>
    <xdr:to>
      <xdr:col>36</xdr:col>
      <xdr:colOff>165100</xdr:colOff>
      <xdr:row>98</xdr:row>
      <xdr:rowOff>80772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71899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7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100381</xdr:rowOff>
    </xdr:from>
    <xdr:to>
      <xdr:col>85</xdr:col>
      <xdr:colOff>127000</xdr:colOff>
      <xdr:row>38</xdr:row>
      <xdr:rowOff>105593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15481"/>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100381</xdr:rowOff>
    </xdr:from>
    <xdr:to>
      <xdr:col>81</xdr:col>
      <xdr:colOff>50800</xdr:colOff>
      <xdr:row>38</xdr:row>
      <xdr:rowOff>108107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15481"/>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89728</xdr:rowOff>
    </xdr:from>
    <xdr:to>
      <xdr:col>76</xdr:col>
      <xdr:colOff>114300</xdr:colOff>
      <xdr:row>38</xdr:row>
      <xdr:rowOff>108107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433378"/>
          <a:ext cx="889000" cy="18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51625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0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77795</xdr:rowOff>
    </xdr:from>
    <xdr:to>
      <xdr:col>71</xdr:col>
      <xdr:colOff>177800</xdr:colOff>
      <xdr:row>37</xdr:row>
      <xdr:rowOff>89728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5735645"/>
          <a:ext cx="889000" cy="69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21875</xdr:rowOff>
    </xdr:from>
    <xdr:to>
      <xdr:col>72</xdr:col>
      <xdr:colOff>38100</xdr:colOff>
      <xdr:row>36</xdr:row>
      <xdr:rowOff>123475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1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140002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596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84877</xdr:rowOff>
    </xdr:from>
    <xdr:to>
      <xdr:col>67</xdr:col>
      <xdr:colOff>101600</xdr:colOff>
      <xdr:row>37</xdr:row>
      <xdr:rowOff>15027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2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6154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4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54793</xdr:rowOff>
    </xdr:from>
    <xdr:to>
      <xdr:col>85</xdr:col>
      <xdr:colOff>177800</xdr:colOff>
      <xdr:row>38</xdr:row>
      <xdr:rowOff>156393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141170</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48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49581</xdr:rowOff>
    </xdr:from>
    <xdr:to>
      <xdr:col>81</xdr:col>
      <xdr:colOff>101600</xdr:colOff>
      <xdr:row>38</xdr:row>
      <xdr:rowOff>151181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142308</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65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57307</xdr:rowOff>
    </xdr:from>
    <xdr:to>
      <xdr:col>76</xdr:col>
      <xdr:colOff>165100</xdr:colOff>
      <xdr:row>38</xdr:row>
      <xdr:rowOff>158907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150034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66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38928</xdr:rowOff>
    </xdr:from>
    <xdr:to>
      <xdr:col>72</xdr:col>
      <xdr:colOff>38100</xdr:colOff>
      <xdr:row>37</xdr:row>
      <xdr:rowOff>140528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38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131655</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47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26995</xdr:rowOff>
    </xdr:from>
    <xdr:to>
      <xdr:col>67</xdr:col>
      <xdr:colOff>101600</xdr:colOff>
      <xdr:row>33</xdr:row>
      <xdr:rowOff>128595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568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145122</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546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154812</xdr:rowOff>
    </xdr:from>
    <xdr:to>
      <xdr:col>85</xdr:col>
      <xdr:colOff>127000</xdr:colOff>
      <xdr:row>77</xdr:row>
      <xdr:rowOff>14072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85012"/>
          <a:ext cx="8382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111218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2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14072</xdr:rowOff>
    </xdr:from>
    <xdr:to>
      <xdr:col>81</xdr:col>
      <xdr:colOff>50800</xdr:colOff>
      <xdr:row>77</xdr:row>
      <xdr:rowOff>49848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15722"/>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59008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5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49848</xdr:rowOff>
    </xdr:from>
    <xdr:to>
      <xdr:col>76</xdr:col>
      <xdr:colOff>114300</xdr:colOff>
      <xdr:row>77</xdr:row>
      <xdr:rowOff>52299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51498"/>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86351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50533</xdr:rowOff>
    </xdr:from>
    <xdr:to>
      <xdr:col>71</xdr:col>
      <xdr:colOff>177800</xdr:colOff>
      <xdr:row>77</xdr:row>
      <xdr:rowOff>52299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52183"/>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148069</xdr:rowOff>
    </xdr:from>
    <xdr:to>
      <xdr:col>72</xdr:col>
      <xdr:colOff>38100</xdr:colOff>
      <xdr:row>75</xdr:row>
      <xdr:rowOff>78219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94746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144538</xdr:rowOff>
    </xdr:from>
    <xdr:to>
      <xdr:col>67</xdr:col>
      <xdr:colOff>101600</xdr:colOff>
      <xdr:row>75</xdr:row>
      <xdr:rowOff>74688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91215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104012</xdr:rowOff>
    </xdr:from>
    <xdr:to>
      <xdr:col>85</xdr:col>
      <xdr:colOff>177800</xdr:colOff>
      <xdr:row>77</xdr:row>
      <xdr:rowOff>34162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82439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1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134722</xdr:rowOff>
    </xdr:from>
    <xdr:to>
      <xdr:col>81</xdr:col>
      <xdr:colOff>101600</xdr:colOff>
      <xdr:row>77</xdr:row>
      <xdr:rowOff>64872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55999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170498</xdr:rowOff>
    </xdr:from>
    <xdr:to>
      <xdr:col>76</xdr:col>
      <xdr:colOff>165100</xdr:colOff>
      <xdr:row>77</xdr:row>
      <xdr:rowOff>100648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91775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1499</xdr:rowOff>
    </xdr:from>
    <xdr:to>
      <xdr:col>72</xdr:col>
      <xdr:colOff>38100</xdr:colOff>
      <xdr:row>77</xdr:row>
      <xdr:rowOff>103099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94226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171183</xdr:rowOff>
    </xdr:from>
    <xdr:to>
      <xdr:col>67</xdr:col>
      <xdr:colOff>101600</xdr:colOff>
      <xdr:row>77</xdr:row>
      <xdr:rowOff>101333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92460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9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18428</xdr:rowOff>
    </xdr:from>
    <xdr:to>
      <xdr:col>85</xdr:col>
      <xdr:colOff>127000</xdr:colOff>
      <xdr:row>97</xdr:row>
      <xdr:rowOff>146084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649078"/>
          <a:ext cx="838200" cy="1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33253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3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146084</xdr:rowOff>
    </xdr:from>
    <xdr:to>
      <xdr:col>81</xdr:col>
      <xdr:colOff>50800</xdr:colOff>
      <xdr:row>98</xdr:row>
      <xdr:rowOff>153253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776734"/>
          <a:ext cx="889000" cy="17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56658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82665</xdr:rowOff>
    </xdr:from>
    <xdr:to>
      <xdr:col>76</xdr:col>
      <xdr:colOff>114300</xdr:colOff>
      <xdr:row>98</xdr:row>
      <xdr:rowOff>153253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884765"/>
          <a:ext cx="889000" cy="7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26564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82665</xdr:rowOff>
    </xdr:from>
    <xdr:to>
      <xdr:col>71</xdr:col>
      <xdr:colOff>177800</xdr:colOff>
      <xdr:row>98</xdr:row>
      <xdr:rowOff>114602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84765"/>
          <a:ext cx="889000" cy="3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141168</xdr:rowOff>
    </xdr:from>
    <xdr:to>
      <xdr:col>72</xdr:col>
      <xdr:colOff>38100</xdr:colOff>
      <xdr:row>98</xdr:row>
      <xdr:rowOff>71318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87845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66596</xdr:rowOff>
    </xdr:from>
    <xdr:to>
      <xdr:col>67</xdr:col>
      <xdr:colOff>101600</xdr:colOff>
      <xdr:row>97</xdr:row>
      <xdr:rowOff>168196</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13273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139078</xdr:rowOff>
    </xdr:from>
    <xdr:to>
      <xdr:col>85</xdr:col>
      <xdr:colOff>177800</xdr:colOff>
      <xdr:row>97</xdr:row>
      <xdr:rowOff>69228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5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117505</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5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95284</xdr:rowOff>
    </xdr:from>
    <xdr:to>
      <xdr:col>81</xdr:col>
      <xdr:colOff>101600</xdr:colOff>
      <xdr:row>98</xdr:row>
      <xdr:rowOff>25434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16561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1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102453</xdr:rowOff>
    </xdr:from>
    <xdr:to>
      <xdr:col>76</xdr:col>
      <xdr:colOff>165100</xdr:colOff>
      <xdr:row>99</xdr:row>
      <xdr:rowOff>32603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23730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99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31865</xdr:rowOff>
    </xdr:from>
    <xdr:to>
      <xdr:col>72</xdr:col>
      <xdr:colOff>38100</xdr:colOff>
      <xdr:row>98</xdr:row>
      <xdr:rowOff>133465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124592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9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63802</xdr:rowOff>
    </xdr:from>
    <xdr:to>
      <xdr:col>67</xdr:col>
      <xdr:colOff>101600</xdr:colOff>
      <xdr:row>98</xdr:row>
      <xdr:rowOff>165402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156529</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5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44630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23004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130139</xdr:rowOff>
    </xdr:from>
    <xdr:to>
      <xdr:col>102</xdr:col>
      <xdr:colOff>165100</xdr:colOff>
      <xdr:row>38</xdr:row>
      <xdr:rowOff>60289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76816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121773</xdr:rowOff>
    </xdr:from>
    <xdr:to>
      <xdr:col>98</xdr:col>
      <xdr:colOff>38100</xdr:colOff>
      <xdr:row>38</xdr:row>
      <xdr:rowOff>51922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68450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62799</xdr:rowOff>
    </xdr:from>
    <xdr:to>
      <xdr:col>116</xdr:col>
      <xdr:colOff>63500</xdr:colOff>
      <xdr:row>58</xdr:row>
      <xdr:rowOff>84333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06899"/>
          <a:ext cx="8382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83190</xdr:rowOff>
    </xdr:from>
    <xdr:to>
      <xdr:col>111</xdr:col>
      <xdr:colOff>177800</xdr:colOff>
      <xdr:row>58</xdr:row>
      <xdr:rowOff>84333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272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83190</xdr:rowOff>
    </xdr:from>
    <xdr:to>
      <xdr:col>107</xdr:col>
      <xdr:colOff>50800</xdr:colOff>
      <xdr:row>58</xdr:row>
      <xdr:rowOff>83465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02729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76679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82459</xdr:rowOff>
    </xdr:from>
    <xdr:to>
      <xdr:col>102</xdr:col>
      <xdr:colOff>114300</xdr:colOff>
      <xdr:row>58</xdr:row>
      <xdr:rowOff>83465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2655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152908</xdr:rowOff>
    </xdr:from>
    <xdr:to>
      <xdr:col>102</xdr:col>
      <xdr:colOff>165100</xdr:colOff>
      <xdr:row>58</xdr:row>
      <xdr:rowOff>83058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99585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60129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11999</xdr:rowOff>
    </xdr:from>
    <xdr:to>
      <xdr:col>116</xdr:col>
      <xdr:colOff>114300</xdr:colOff>
      <xdr:row>58</xdr:row>
      <xdr:rowOff>113599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98376</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7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33533</xdr:rowOff>
    </xdr:from>
    <xdr:to>
      <xdr:col>112</xdr:col>
      <xdr:colOff>38100</xdr:colOff>
      <xdr:row>58</xdr:row>
      <xdr:rowOff>135133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126260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07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32390</xdr:rowOff>
    </xdr:from>
    <xdr:to>
      <xdr:col>107</xdr:col>
      <xdr:colOff>101600</xdr:colOff>
      <xdr:row>58</xdr:row>
      <xdr:rowOff>133990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125117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6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32665</xdr:rowOff>
    </xdr:from>
    <xdr:to>
      <xdr:col>102</xdr:col>
      <xdr:colOff>165100</xdr:colOff>
      <xdr:row>58</xdr:row>
      <xdr:rowOff>134265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125392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06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31659</xdr:rowOff>
    </xdr:from>
    <xdr:to>
      <xdr:col>98</xdr:col>
      <xdr:colOff>38100</xdr:colOff>
      <xdr:row>58</xdr:row>
      <xdr:rowOff>133259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7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124386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06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76206</xdr:rowOff>
    </xdr:from>
    <xdr:to>
      <xdr:col>116</xdr:col>
      <xdr:colOff>63500</xdr:colOff>
      <xdr:row>77</xdr:row>
      <xdr:rowOff>96304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77856"/>
          <a:ext cx="8382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11631</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74092</xdr:rowOff>
    </xdr:from>
    <xdr:to>
      <xdr:col>111</xdr:col>
      <xdr:colOff>177800</xdr:colOff>
      <xdr:row>77</xdr:row>
      <xdr:rowOff>96304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275742"/>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91279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0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74092</xdr:rowOff>
    </xdr:from>
    <xdr:to>
      <xdr:col>107</xdr:col>
      <xdr:colOff>50800</xdr:colOff>
      <xdr:row>77</xdr:row>
      <xdr:rowOff>107314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75742"/>
          <a:ext cx="8890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145743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107314</xdr:rowOff>
    </xdr:from>
    <xdr:to>
      <xdr:col>102</xdr:col>
      <xdr:colOff>114300</xdr:colOff>
      <xdr:row>77</xdr:row>
      <xdr:rowOff>119831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308964"/>
          <a:ext cx="889000" cy="1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163843</xdr:rowOff>
    </xdr:from>
    <xdr:to>
      <xdr:col>102</xdr:col>
      <xdr:colOff>165100</xdr:colOff>
      <xdr:row>75</xdr:row>
      <xdr:rowOff>93993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110520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146774</xdr:rowOff>
    </xdr:from>
    <xdr:to>
      <xdr:col>98</xdr:col>
      <xdr:colOff>38100</xdr:colOff>
      <xdr:row>75</xdr:row>
      <xdr:rowOff>76924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93451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25406</xdr:rowOff>
    </xdr:from>
    <xdr:to>
      <xdr:col>116</xdr:col>
      <xdr:colOff>114300</xdr:colOff>
      <xdr:row>77</xdr:row>
      <xdr:rowOff>127006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3833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45504</xdr:rowOff>
    </xdr:from>
    <xdr:to>
      <xdr:col>112</xdr:col>
      <xdr:colOff>38100</xdr:colOff>
      <xdr:row>77</xdr:row>
      <xdr:rowOff>147104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138231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3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23292</xdr:rowOff>
    </xdr:from>
    <xdr:to>
      <xdr:col>107</xdr:col>
      <xdr:colOff>101600</xdr:colOff>
      <xdr:row>77</xdr:row>
      <xdr:rowOff>124892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116019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56514</xdr:rowOff>
    </xdr:from>
    <xdr:to>
      <xdr:col>102</xdr:col>
      <xdr:colOff>165100</xdr:colOff>
      <xdr:row>77</xdr:row>
      <xdr:rowOff>158114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5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149241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69031</xdr:rowOff>
    </xdr:from>
    <xdr:to>
      <xdr:col>98</xdr:col>
      <xdr:colOff>38100</xdr:colOff>
      <xdr:row>77</xdr:row>
      <xdr:rowOff>170631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161758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・平成３０年度の災害復旧事業の伸びは平成２９年台風第２１号により、町内公共施設のいたるところで被害を受けたことによるもの。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扶助費の伸びは、新型コロナウイルス感染症対策事業に伴うものが主な要因。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令和４年度の維持補修費上昇は公共施設老朽化によるコスト増が要因。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７３，０４８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円となっており類似団体平均と比べて低い水準にある。過去（平成１９年から平成２７年度の間）の採用数が類似団体平均と比較して少ないことが主な要因である。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15,162
15,036
40.91
7,635,992
7,288,845
229,953
4,464,276
5,603,053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123317</xdr:rowOff>
    </xdr:from>
    <xdr:to>
      <xdr:col>24</xdr:col>
      <xdr:colOff>63500</xdr:colOff>
      <xdr:row>37</xdr:row>
      <xdr:rowOff>137033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66967"/>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106443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123317</xdr:rowOff>
    </xdr:from>
    <xdr:to>
      <xdr:col>19</xdr:col>
      <xdr:colOff>177800</xdr:colOff>
      <xdr:row>37</xdr:row>
      <xdr:rowOff>127127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6696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76344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127127</xdr:rowOff>
    </xdr:from>
    <xdr:to>
      <xdr:col>15</xdr:col>
      <xdr:colOff>50800</xdr:colOff>
      <xdr:row>37</xdr:row>
      <xdr:rowOff>143129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7077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143129</xdr:rowOff>
    </xdr:from>
    <xdr:to>
      <xdr:col>10</xdr:col>
      <xdr:colOff>114300</xdr:colOff>
      <xdr:row>37</xdr:row>
      <xdr:rowOff>160274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8677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123207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86233</xdr:rowOff>
    </xdr:from>
    <xdr:to>
      <xdr:col>24</xdr:col>
      <xdr:colOff>114300</xdr:colOff>
      <xdr:row>38</xdr:row>
      <xdr:rowOff>16383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64660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72517</xdr:rowOff>
    </xdr:from>
    <xdr:to>
      <xdr:col>20</xdr:col>
      <xdr:colOff>38100</xdr:colOff>
      <xdr:row>38</xdr:row>
      <xdr:rowOff>2667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165244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0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76327</xdr:rowOff>
    </xdr:from>
    <xdr:to>
      <xdr:col>15</xdr:col>
      <xdr:colOff>101600</xdr:colOff>
      <xdr:row>38</xdr:row>
      <xdr:rowOff>6477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169054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92329</xdr:rowOff>
    </xdr:from>
    <xdr:to>
      <xdr:col>10</xdr:col>
      <xdr:colOff>165100</xdr:colOff>
      <xdr:row>38</xdr:row>
      <xdr:rowOff>22479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13606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2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109474</xdr:rowOff>
    </xdr:from>
    <xdr:to>
      <xdr:col>6</xdr:col>
      <xdr:colOff>38100</xdr:colOff>
      <xdr:row>38</xdr:row>
      <xdr:rowOff>39624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30751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35998</xdr:rowOff>
    </xdr:from>
    <xdr:to>
      <xdr:col>24</xdr:col>
      <xdr:colOff>63500</xdr:colOff>
      <xdr:row>57</xdr:row>
      <xdr:rowOff>169290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08648"/>
          <a:ext cx="838200" cy="13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67667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25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49623</xdr:rowOff>
    </xdr:from>
    <xdr:to>
      <xdr:col>19</xdr:col>
      <xdr:colOff>177800</xdr:colOff>
      <xdr:row>57</xdr:row>
      <xdr:rowOff>169290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136473"/>
          <a:ext cx="889000" cy="80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133070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21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49623</xdr:rowOff>
    </xdr:from>
    <xdr:to>
      <xdr:col>15</xdr:col>
      <xdr:colOff>50800</xdr:colOff>
      <xdr:row>58</xdr:row>
      <xdr:rowOff>125106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136473"/>
          <a:ext cx="889000" cy="93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78435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125106</xdr:rowOff>
    </xdr:from>
    <xdr:to>
      <xdr:col>10</xdr:col>
      <xdr:colOff>114300</xdr:colOff>
      <xdr:row>59</xdr:row>
      <xdr:rowOff>36245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69206"/>
          <a:ext cx="889000" cy="8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49874</xdr:rowOff>
    </xdr:from>
    <xdr:to>
      <xdr:col>10</xdr:col>
      <xdr:colOff>165100</xdr:colOff>
      <xdr:row>56</xdr:row>
      <xdr:rowOff>151474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5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168001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4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124589</xdr:rowOff>
    </xdr:from>
    <xdr:to>
      <xdr:col>6</xdr:col>
      <xdr:colOff>38100</xdr:colOff>
      <xdr:row>56</xdr:row>
      <xdr:rowOff>54739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5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71266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32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156648</xdr:rowOff>
    </xdr:from>
    <xdr:to>
      <xdr:col>24</xdr:col>
      <xdr:colOff>114300</xdr:colOff>
      <xdr:row>57</xdr:row>
      <xdr:rowOff>86798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135075</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118490</xdr:rowOff>
    </xdr:from>
    <xdr:to>
      <xdr:col>20</xdr:col>
      <xdr:colOff>38100</xdr:colOff>
      <xdr:row>58</xdr:row>
      <xdr:rowOff>48640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39767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9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170273</xdr:rowOff>
    </xdr:from>
    <xdr:to>
      <xdr:col>15</xdr:col>
      <xdr:colOff>101600</xdr:colOff>
      <xdr:row>53</xdr:row>
      <xdr:rowOff>100423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0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91550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17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74306</xdr:rowOff>
    </xdr:from>
    <xdr:to>
      <xdr:col>10</xdr:col>
      <xdr:colOff>165100</xdr:colOff>
      <xdr:row>59</xdr:row>
      <xdr:rowOff>4456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167033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1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156895</xdr:rowOff>
    </xdr:from>
    <xdr:to>
      <xdr:col>6</xdr:col>
      <xdr:colOff>38100</xdr:colOff>
      <xdr:row>59</xdr:row>
      <xdr:rowOff>87045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78172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158503</xdr:rowOff>
    </xdr:from>
    <xdr:to>
      <xdr:col>24</xdr:col>
      <xdr:colOff>62865</xdr:colOff>
      <xdr:row>78</xdr:row>
      <xdr:rowOff>87450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0003"/>
          <a:ext cx="1270" cy="130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91277</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6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87450</xdr:rowOff>
    </xdr:from>
    <xdr:to>
      <xdr:col>24</xdr:col>
      <xdr:colOff>152400</xdr:colOff>
      <xdr:row>78</xdr:row>
      <xdr:rowOff>87450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6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105180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158503</xdr:rowOff>
    </xdr:from>
    <xdr:to>
      <xdr:col>24</xdr:col>
      <xdr:colOff>152400</xdr:colOff>
      <xdr:row>70</xdr:row>
      <xdr:rowOff>158503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0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65334</xdr:rowOff>
    </xdr:from>
    <xdr:to>
      <xdr:col>24</xdr:col>
      <xdr:colOff>63500</xdr:colOff>
      <xdr:row>77</xdr:row>
      <xdr:rowOff>24443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95534"/>
          <a:ext cx="838200" cy="13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86388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73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63511</xdr:rowOff>
    </xdr:from>
    <xdr:to>
      <xdr:col>24</xdr:col>
      <xdr:colOff>114300</xdr:colOff>
      <xdr:row>75</xdr:row>
      <xdr:rowOff>165111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65334</xdr:rowOff>
    </xdr:from>
    <xdr:to>
      <xdr:col>19</xdr:col>
      <xdr:colOff>177800</xdr:colOff>
      <xdr:row>78</xdr:row>
      <xdr:rowOff>72406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95534"/>
          <a:ext cx="889000" cy="3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122362</xdr:rowOff>
    </xdr:from>
    <xdr:to>
      <xdr:col>20</xdr:col>
      <xdr:colOff>38100</xdr:colOff>
      <xdr:row>75</xdr:row>
      <xdr:rowOff>52512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0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69039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8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51060</xdr:rowOff>
    </xdr:from>
    <xdr:to>
      <xdr:col>15</xdr:col>
      <xdr:colOff>50800</xdr:colOff>
      <xdr:row>78</xdr:row>
      <xdr:rowOff>72406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424160"/>
          <a:ext cx="889000" cy="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45265</xdr:rowOff>
    </xdr:from>
    <xdr:to>
      <xdr:col>15</xdr:col>
      <xdr:colOff>101600</xdr:colOff>
      <xdr:row>77</xdr:row>
      <xdr:rowOff>146865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4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163392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51060</xdr:rowOff>
    </xdr:from>
    <xdr:to>
      <xdr:col>10</xdr:col>
      <xdr:colOff>114300</xdr:colOff>
      <xdr:row>78</xdr:row>
      <xdr:rowOff>168461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24160"/>
          <a:ext cx="889000" cy="11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115990</xdr:rowOff>
    </xdr:from>
    <xdr:to>
      <xdr:col>10</xdr:col>
      <xdr:colOff>165100</xdr:colOff>
      <xdr:row>78</xdr:row>
      <xdr:rowOff>46140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62667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9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46651</xdr:rowOff>
    </xdr:from>
    <xdr:to>
      <xdr:col>6</xdr:col>
      <xdr:colOff>38100</xdr:colOff>
      <xdr:row>78</xdr:row>
      <xdr:rowOff>148251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41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164778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9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145093</xdr:rowOff>
    </xdr:from>
    <xdr:to>
      <xdr:col>24</xdr:col>
      <xdr:colOff>114300</xdr:colOff>
      <xdr:row>77</xdr:row>
      <xdr:rowOff>75243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7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123520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5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14534</xdr:rowOff>
    </xdr:from>
    <xdr:to>
      <xdr:col>20</xdr:col>
      <xdr:colOff>38100</xdr:colOff>
      <xdr:row>76</xdr:row>
      <xdr:rowOff>116134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107261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3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21606</xdr:rowOff>
    </xdr:from>
    <xdr:to>
      <xdr:col>15</xdr:col>
      <xdr:colOff>101600</xdr:colOff>
      <xdr:row>78</xdr:row>
      <xdr:rowOff>123206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114333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8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260</xdr:rowOff>
    </xdr:from>
    <xdr:to>
      <xdr:col>10</xdr:col>
      <xdr:colOff>165100</xdr:colOff>
      <xdr:row>78</xdr:row>
      <xdr:rowOff>101860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92987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6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117661</xdr:rowOff>
    </xdr:from>
    <xdr:to>
      <xdr:col>6</xdr:col>
      <xdr:colOff>38100</xdr:colOff>
      <xdr:row>79</xdr:row>
      <xdr:rowOff>47811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38938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8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51186</xdr:rowOff>
    </xdr:from>
    <xdr:to>
      <xdr:col>24</xdr:col>
      <xdr:colOff>63500</xdr:colOff>
      <xdr:row>95</xdr:row>
      <xdr:rowOff>69062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38936"/>
          <a:ext cx="8382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74537</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01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69062</xdr:rowOff>
    </xdr:from>
    <xdr:to>
      <xdr:col>19</xdr:col>
      <xdr:colOff>177800</xdr:colOff>
      <xdr:row>96</xdr:row>
      <xdr:rowOff>59713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56812"/>
          <a:ext cx="889000" cy="16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118147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58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59713</xdr:rowOff>
    </xdr:from>
    <xdr:to>
      <xdr:col>15</xdr:col>
      <xdr:colOff>50800</xdr:colOff>
      <xdr:row>97</xdr:row>
      <xdr:rowOff>29400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18913"/>
          <a:ext cx="889000" cy="1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16924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59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140477</xdr:rowOff>
    </xdr:from>
    <xdr:to>
      <xdr:col>10</xdr:col>
      <xdr:colOff>114300</xdr:colOff>
      <xdr:row>97</xdr:row>
      <xdr:rowOff>29400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99677"/>
          <a:ext cx="889000" cy="6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70292</xdr:rowOff>
    </xdr:from>
    <xdr:to>
      <xdr:col>10</xdr:col>
      <xdr:colOff>165100</xdr:colOff>
      <xdr:row>96</xdr:row>
      <xdr:rowOff>442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35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16969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13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109680</xdr:rowOff>
    </xdr:from>
    <xdr:to>
      <xdr:col>6</xdr:col>
      <xdr:colOff>38100</xdr:colOff>
      <xdr:row>96</xdr:row>
      <xdr:rowOff>39830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39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56357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7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386</xdr:rowOff>
    </xdr:from>
    <xdr:to>
      <xdr:col>24</xdr:col>
      <xdr:colOff>114300</xdr:colOff>
      <xdr:row>95</xdr:row>
      <xdr:rowOff>101986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150263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18262</xdr:rowOff>
    </xdr:from>
    <xdr:to>
      <xdr:col>20</xdr:col>
      <xdr:colOff>38100</xdr:colOff>
      <xdr:row>95</xdr:row>
      <xdr:rowOff>119862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110989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8913</xdr:rowOff>
    </xdr:from>
    <xdr:to>
      <xdr:col>15</xdr:col>
      <xdr:colOff>101600</xdr:colOff>
      <xdr:row>96</xdr:row>
      <xdr:rowOff>110513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101640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6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150050</xdr:rowOff>
    </xdr:from>
    <xdr:to>
      <xdr:col>10</xdr:col>
      <xdr:colOff>165100</xdr:colOff>
      <xdr:row>97</xdr:row>
      <xdr:rowOff>80200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71327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89677</xdr:rowOff>
    </xdr:from>
    <xdr:to>
      <xdr:col>6</xdr:col>
      <xdr:colOff>38100</xdr:colOff>
      <xdr:row>97</xdr:row>
      <xdr:rowOff>19827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10954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63348</xdr:rowOff>
    </xdr:from>
    <xdr:to>
      <xdr:col>55</xdr:col>
      <xdr:colOff>0</xdr:colOff>
      <xdr:row>35</xdr:row>
      <xdr:rowOff>67463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064098"/>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151909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24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166675</xdr:rowOff>
    </xdr:from>
    <xdr:to>
      <xdr:col>50</xdr:col>
      <xdr:colOff>114300</xdr:colOff>
      <xdr:row>35</xdr:row>
      <xdr:rowOff>67463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995975"/>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169740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166675</xdr:rowOff>
    </xdr:from>
    <xdr:to>
      <xdr:col>45</xdr:col>
      <xdr:colOff>177800</xdr:colOff>
      <xdr:row>35</xdr:row>
      <xdr:rowOff>4369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99597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114876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4369</xdr:rowOff>
    </xdr:from>
    <xdr:to>
      <xdr:col>41</xdr:col>
      <xdr:colOff>50800</xdr:colOff>
      <xdr:row>35</xdr:row>
      <xdr:rowOff>24028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00511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12920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12548</xdr:rowOff>
    </xdr:from>
    <xdr:to>
      <xdr:col>55</xdr:col>
      <xdr:colOff>50800</xdr:colOff>
      <xdr:row>35</xdr:row>
      <xdr:rowOff>114148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35425</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86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16663</xdr:rowOff>
    </xdr:from>
    <xdr:to>
      <xdr:col>50</xdr:col>
      <xdr:colOff>165100</xdr:colOff>
      <xdr:row>35</xdr:row>
      <xdr:rowOff>118263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134790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79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115875</xdr:rowOff>
    </xdr:from>
    <xdr:to>
      <xdr:col>46</xdr:col>
      <xdr:colOff>38100</xdr:colOff>
      <xdr:row>35</xdr:row>
      <xdr:rowOff>46025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9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62552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7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125019</xdr:rowOff>
    </xdr:from>
    <xdr:to>
      <xdr:col>41</xdr:col>
      <xdr:colOff>101600</xdr:colOff>
      <xdr:row>35</xdr:row>
      <xdr:rowOff>55169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9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71696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144678</xdr:rowOff>
    </xdr:from>
    <xdr:to>
      <xdr:col>36</xdr:col>
      <xdr:colOff>165100</xdr:colOff>
      <xdr:row>35</xdr:row>
      <xdr:rowOff>74828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91355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7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31597</xdr:rowOff>
    </xdr:from>
    <xdr:to>
      <xdr:col>55</xdr:col>
      <xdr:colOff>0</xdr:colOff>
      <xdr:row>57</xdr:row>
      <xdr:rowOff>121221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04247"/>
          <a:ext cx="838200" cy="8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55732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85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54445</xdr:rowOff>
    </xdr:from>
    <xdr:to>
      <xdr:col>50</xdr:col>
      <xdr:colOff>114300</xdr:colOff>
      <xdr:row>57</xdr:row>
      <xdr:rowOff>121221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27095"/>
          <a:ext cx="889000" cy="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3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54445</xdr:rowOff>
    </xdr:from>
    <xdr:to>
      <xdr:col>45</xdr:col>
      <xdr:colOff>177800</xdr:colOff>
      <xdr:row>57</xdr:row>
      <xdr:rowOff>111582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27095"/>
          <a:ext cx="889000" cy="5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1846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64986</xdr:rowOff>
    </xdr:from>
    <xdr:to>
      <xdr:col>41</xdr:col>
      <xdr:colOff>50800</xdr:colOff>
      <xdr:row>57</xdr:row>
      <xdr:rowOff>111582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37636"/>
          <a:ext cx="8890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99454</xdr:rowOff>
    </xdr:from>
    <xdr:to>
      <xdr:col>41</xdr:col>
      <xdr:colOff>101600</xdr:colOff>
      <xdr:row>57</xdr:row>
      <xdr:rowOff>29604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46131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17403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152247</xdr:rowOff>
    </xdr:from>
    <xdr:to>
      <xdr:col>55</xdr:col>
      <xdr:colOff>50800</xdr:colOff>
      <xdr:row>57</xdr:row>
      <xdr:rowOff>82397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130674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70421</xdr:rowOff>
    </xdr:from>
    <xdr:to>
      <xdr:col>50</xdr:col>
      <xdr:colOff>165100</xdr:colOff>
      <xdr:row>58</xdr:row>
      <xdr:rowOff>571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163148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3645</xdr:rowOff>
    </xdr:from>
    <xdr:to>
      <xdr:col>46</xdr:col>
      <xdr:colOff>38100</xdr:colOff>
      <xdr:row>57</xdr:row>
      <xdr:rowOff>105245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96372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60782</xdr:rowOff>
    </xdr:from>
    <xdr:to>
      <xdr:col>41</xdr:col>
      <xdr:colOff>101600</xdr:colOff>
      <xdr:row>57</xdr:row>
      <xdr:rowOff>162382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153509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14186</xdr:rowOff>
    </xdr:from>
    <xdr:to>
      <xdr:col>36</xdr:col>
      <xdr:colOff>165100</xdr:colOff>
      <xdr:row>57</xdr:row>
      <xdr:rowOff>115786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106913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146296</xdr:rowOff>
    </xdr:from>
    <xdr:to>
      <xdr:col>55</xdr:col>
      <xdr:colOff>0</xdr:colOff>
      <xdr:row>77</xdr:row>
      <xdr:rowOff>72165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76496"/>
          <a:ext cx="838200" cy="9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90517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77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64686</xdr:rowOff>
    </xdr:from>
    <xdr:to>
      <xdr:col>50</xdr:col>
      <xdr:colOff>114300</xdr:colOff>
      <xdr:row>77</xdr:row>
      <xdr:rowOff>72165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66336"/>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39659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64686</xdr:rowOff>
    </xdr:from>
    <xdr:to>
      <xdr:col>45</xdr:col>
      <xdr:colOff>177800</xdr:colOff>
      <xdr:row>78</xdr:row>
      <xdr:rowOff>95940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66336"/>
          <a:ext cx="889000" cy="20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150792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73144</xdr:rowOff>
    </xdr:from>
    <xdr:to>
      <xdr:col>41</xdr:col>
      <xdr:colOff>50800</xdr:colOff>
      <xdr:row>78</xdr:row>
      <xdr:rowOff>95940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46244"/>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81029</xdr:rowOff>
    </xdr:from>
    <xdr:to>
      <xdr:col>41</xdr:col>
      <xdr:colOff>101600</xdr:colOff>
      <xdr:row>77</xdr:row>
      <xdr:rowOff>11179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27707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36289</xdr:rowOff>
    </xdr:from>
    <xdr:to>
      <xdr:col>36</xdr:col>
      <xdr:colOff>165100</xdr:colOff>
      <xdr:row>76</xdr:row>
      <xdr:rowOff>137889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154416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95496</xdr:rowOff>
    </xdr:from>
    <xdr:to>
      <xdr:col>55</xdr:col>
      <xdr:colOff>50800</xdr:colOff>
      <xdr:row>77</xdr:row>
      <xdr:rowOff>25646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2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73923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21365</xdr:rowOff>
    </xdr:from>
    <xdr:to>
      <xdr:col>50</xdr:col>
      <xdr:colOff>165100</xdr:colOff>
      <xdr:row>77</xdr:row>
      <xdr:rowOff>122965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2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114092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31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13886</xdr:rowOff>
    </xdr:from>
    <xdr:to>
      <xdr:col>46</xdr:col>
      <xdr:colOff>38100</xdr:colOff>
      <xdr:row>77</xdr:row>
      <xdr:rowOff>115486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106613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0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45140</xdr:rowOff>
    </xdr:from>
    <xdr:to>
      <xdr:col>41</xdr:col>
      <xdr:colOff>101600</xdr:colOff>
      <xdr:row>78</xdr:row>
      <xdr:rowOff>146740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137867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1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22344</xdr:rowOff>
    </xdr:from>
    <xdr:to>
      <xdr:col>36</xdr:col>
      <xdr:colOff>165100</xdr:colOff>
      <xdr:row>78</xdr:row>
      <xdr:rowOff>123944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9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115071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8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168847</xdr:rowOff>
    </xdr:from>
    <xdr:to>
      <xdr:col>55</xdr:col>
      <xdr:colOff>0</xdr:colOff>
      <xdr:row>96</xdr:row>
      <xdr:rowOff>12712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285147"/>
          <a:ext cx="838200" cy="1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84935</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029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168180</xdr:rowOff>
    </xdr:from>
    <xdr:to>
      <xdr:col>50</xdr:col>
      <xdr:colOff>114300</xdr:colOff>
      <xdr:row>96</xdr:row>
      <xdr:rowOff>12712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455930"/>
          <a:ext cx="889000" cy="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67639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168180</xdr:rowOff>
    </xdr:from>
    <xdr:to>
      <xdr:col>45</xdr:col>
      <xdr:colOff>177800</xdr:colOff>
      <xdr:row>96</xdr:row>
      <xdr:rowOff>118650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559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37634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25191</xdr:rowOff>
    </xdr:from>
    <xdr:to>
      <xdr:col>41</xdr:col>
      <xdr:colOff>50800</xdr:colOff>
      <xdr:row>96</xdr:row>
      <xdr:rowOff>118650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484391"/>
          <a:ext cx="889000" cy="9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3651</xdr:rowOff>
    </xdr:from>
    <xdr:to>
      <xdr:col>41</xdr:col>
      <xdr:colOff>101600</xdr:colOff>
      <xdr:row>94</xdr:row>
      <xdr:rowOff>105251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121778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135249</xdr:rowOff>
    </xdr:from>
    <xdr:to>
      <xdr:col>36</xdr:col>
      <xdr:colOff>165100</xdr:colOff>
      <xdr:row>92</xdr:row>
      <xdr:rowOff>65399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81926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118047</xdr:rowOff>
    </xdr:from>
    <xdr:to>
      <xdr:col>55</xdr:col>
      <xdr:colOff>50800</xdr:colOff>
      <xdr:row>95</xdr:row>
      <xdr:rowOff>48197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96474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133362</xdr:rowOff>
    </xdr:from>
    <xdr:to>
      <xdr:col>50</xdr:col>
      <xdr:colOff>165100</xdr:colOff>
      <xdr:row>96</xdr:row>
      <xdr:rowOff>63512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54639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51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117380</xdr:rowOff>
    </xdr:from>
    <xdr:to>
      <xdr:col>46</xdr:col>
      <xdr:colOff>38100</xdr:colOff>
      <xdr:row>96</xdr:row>
      <xdr:rowOff>47530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38657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49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67850</xdr:rowOff>
    </xdr:from>
    <xdr:to>
      <xdr:col>41</xdr:col>
      <xdr:colOff>101600</xdr:colOff>
      <xdr:row>96</xdr:row>
      <xdr:rowOff>169450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160577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6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145841</xdr:rowOff>
    </xdr:from>
    <xdr:to>
      <xdr:col>36</xdr:col>
      <xdr:colOff>165100</xdr:colOff>
      <xdr:row>96</xdr:row>
      <xdr:rowOff>75991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67118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52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49370</xdr:rowOff>
    </xdr:from>
    <xdr:to>
      <xdr:col>85</xdr:col>
      <xdr:colOff>127000</xdr:colOff>
      <xdr:row>37</xdr:row>
      <xdr:rowOff>159654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050120"/>
          <a:ext cx="838200" cy="45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49370</xdr:rowOff>
    </xdr:from>
    <xdr:to>
      <xdr:col>81</xdr:col>
      <xdr:colOff>50800</xdr:colOff>
      <xdr:row>36</xdr:row>
      <xdr:rowOff>82974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050120"/>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56158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82974</xdr:rowOff>
    </xdr:from>
    <xdr:to>
      <xdr:col>76</xdr:col>
      <xdr:colOff>114300</xdr:colOff>
      <xdr:row>38</xdr:row>
      <xdr:rowOff>5022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255174"/>
          <a:ext cx="889000" cy="2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136152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0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xdr:rowOff>
    </xdr:from>
    <xdr:to>
      <xdr:col>71</xdr:col>
      <xdr:colOff>177800</xdr:colOff>
      <xdr:row>38</xdr:row>
      <xdr:rowOff>5022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515191"/>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110894</xdr:rowOff>
    </xdr:from>
    <xdr:to>
      <xdr:col>72</xdr:col>
      <xdr:colOff>38100</xdr:colOff>
      <xdr:row>37</xdr:row>
      <xdr:rowOff>41044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57571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131877</xdr:rowOff>
    </xdr:from>
    <xdr:to>
      <xdr:col>67</xdr:col>
      <xdr:colOff>101600</xdr:colOff>
      <xdr:row>37</xdr:row>
      <xdr:rowOff>62027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78554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108853</xdr:rowOff>
    </xdr:from>
    <xdr:to>
      <xdr:col>85</xdr:col>
      <xdr:colOff>177800</xdr:colOff>
      <xdr:row>38</xdr:row>
      <xdr:rowOff>39004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52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23780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170020</xdr:rowOff>
    </xdr:from>
    <xdr:to>
      <xdr:col>81</xdr:col>
      <xdr:colOff>101600</xdr:colOff>
      <xdr:row>35</xdr:row>
      <xdr:rowOff>100170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9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116697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7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32174</xdr:rowOff>
    </xdr:from>
    <xdr:to>
      <xdr:col>76</xdr:col>
      <xdr:colOff>165100</xdr:colOff>
      <xdr:row>36</xdr:row>
      <xdr:rowOff>133774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150301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9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125672</xdr:rowOff>
    </xdr:from>
    <xdr:to>
      <xdr:col>72</xdr:col>
      <xdr:colOff>38100</xdr:colOff>
      <xdr:row>38</xdr:row>
      <xdr:rowOff>55821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693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46949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6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120741</xdr:rowOff>
    </xdr:from>
    <xdr:to>
      <xdr:col>67</xdr:col>
      <xdr:colOff>101600</xdr:colOff>
      <xdr:row>38</xdr:row>
      <xdr:rowOff>50891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6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42018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5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116297</xdr:rowOff>
    </xdr:from>
    <xdr:to>
      <xdr:col>85</xdr:col>
      <xdr:colOff>127000</xdr:colOff>
      <xdr:row>58</xdr:row>
      <xdr:rowOff>68462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888947"/>
          <a:ext cx="838200" cy="1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86351</xdr:rowOff>
    </xdr:from>
    <xdr:to>
      <xdr:col>81</xdr:col>
      <xdr:colOff>50800</xdr:colOff>
      <xdr:row>58</xdr:row>
      <xdr:rowOff>68462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859001"/>
          <a:ext cx="889000" cy="1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86351</xdr:rowOff>
    </xdr:from>
    <xdr:to>
      <xdr:col>76</xdr:col>
      <xdr:colOff>114300</xdr:colOff>
      <xdr:row>58</xdr:row>
      <xdr:rowOff>90565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859001"/>
          <a:ext cx="889000" cy="17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44635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3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90565</xdr:rowOff>
    </xdr:from>
    <xdr:to>
      <xdr:col>71</xdr:col>
      <xdr:colOff>177800</xdr:colOff>
      <xdr:row>58</xdr:row>
      <xdr:rowOff>118583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10034665"/>
          <a:ext cx="889000" cy="2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148907</xdr:rowOff>
    </xdr:from>
    <xdr:to>
      <xdr:col>72</xdr:col>
      <xdr:colOff>38100</xdr:colOff>
      <xdr:row>56</xdr:row>
      <xdr:rowOff>79057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57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95584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3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64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164736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4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65497</xdr:rowOff>
    </xdr:from>
    <xdr:to>
      <xdr:col>85</xdr:col>
      <xdr:colOff>177800</xdr:colOff>
      <xdr:row>57</xdr:row>
      <xdr:rowOff>167097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8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43924</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8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17662</xdr:rowOff>
    </xdr:from>
    <xdr:to>
      <xdr:col>81</xdr:col>
      <xdr:colOff>101600</xdr:colOff>
      <xdr:row>58</xdr:row>
      <xdr:rowOff>119262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96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110389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05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35551</xdr:rowOff>
    </xdr:from>
    <xdr:to>
      <xdr:col>76</xdr:col>
      <xdr:colOff>165100</xdr:colOff>
      <xdr:row>57</xdr:row>
      <xdr:rowOff>137151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80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128278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90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39765</xdr:rowOff>
    </xdr:from>
    <xdr:to>
      <xdr:col>72</xdr:col>
      <xdr:colOff>38100</xdr:colOff>
      <xdr:row>58</xdr:row>
      <xdr:rowOff>141365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9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132492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0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67783</xdr:rowOff>
    </xdr:from>
    <xdr:to>
      <xdr:col>67</xdr:col>
      <xdr:colOff>101600</xdr:colOff>
      <xdr:row>58</xdr:row>
      <xdr:rowOff>169383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100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160510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1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100381</xdr:rowOff>
    </xdr:from>
    <xdr:to>
      <xdr:col>85</xdr:col>
      <xdr:colOff>127000</xdr:colOff>
      <xdr:row>78</xdr:row>
      <xdr:rowOff>105594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473481"/>
          <a:ext cx="838200" cy="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100381</xdr:rowOff>
    </xdr:from>
    <xdr:to>
      <xdr:col>81</xdr:col>
      <xdr:colOff>50800</xdr:colOff>
      <xdr:row>78</xdr:row>
      <xdr:rowOff>108108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473481"/>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89728</xdr:rowOff>
    </xdr:from>
    <xdr:to>
      <xdr:col>76</xdr:col>
      <xdr:colOff>114300</xdr:colOff>
      <xdr:row>78</xdr:row>
      <xdr:rowOff>108108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291378"/>
          <a:ext cx="889000" cy="18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51625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9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77795</xdr:rowOff>
    </xdr:from>
    <xdr:to>
      <xdr:col>71</xdr:col>
      <xdr:colOff>177800</xdr:colOff>
      <xdr:row>77</xdr:row>
      <xdr:rowOff>89728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2593645"/>
          <a:ext cx="889000" cy="69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18080</xdr:rowOff>
    </xdr:from>
    <xdr:to>
      <xdr:col>72</xdr:col>
      <xdr:colOff>38100</xdr:colOff>
      <xdr:row>76</xdr:row>
      <xdr:rowOff>119680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04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136207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282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84830</xdr:rowOff>
    </xdr:from>
    <xdr:to>
      <xdr:col>67</xdr:col>
      <xdr:colOff>101600</xdr:colOff>
      <xdr:row>77</xdr:row>
      <xdr:rowOff>14980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1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6107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0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54794</xdr:rowOff>
    </xdr:from>
    <xdr:to>
      <xdr:col>85</xdr:col>
      <xdr:colOff>177800</xdr:colOff>
      <xdr:row>78</xdr:row>
      <xdr:rowOff>156394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2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141171</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4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49581</xdr:rowOff>
    </xdr:from>
    <xdr:to>
      <xdr:col>81</xdr:col>
      <xdr:colOff>101600</xdr:colOff>
      <xdr:row>78</xdr:row>
      <xdr:rowOff>151181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142308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51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57308</xdr:rowOff>
    </xdr:from>
    <xdr:to>
      <xdr:col>76</xdr:col>
      <xdr:colOff>165100</xdr:colOff>
      <xdr:row>78</xdr:row>
      <xdr:rowOff>158908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150035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52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38928</xdr:rowOff>
    </xdr:from>
    <xdr:to>
      <xdr:col>72</xdr:col>
      <xdr:colOff>38100</xdr:colOff>
      <xdr:row>77</xdr:row>
      <xdr:rowOff>140528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2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131655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3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26995</xdr:rowOff>
    </xdr:from>
    <xdr:to>
      <xdr:col>67</xdr:col>
      <xdr:colOff>101600</xdr:colOff>
      <xdr:row>73</xdr:row>
      <xdr:rowOff>128595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25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145122</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47111" y="1231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154812</xdr:rowOff>
    </xdr:from>
    <xdr:to>
      <xdr:col>85</xdr:col>
      <xdr:colOff>127000</xdr:colOff>
      <xdr:row>97</xdr:row>
      <xdr:rowOff>14072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14012"/>
          <a:ext cx="8382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111193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05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14072</xdr:rowOff>
    </xdr:from>
    <xdr:to>
      <xdr:col>81</xdr:col>
      <xdr:colOff>50800</xdr:colOff>
      <xdr:row>97</xdr:row>
      <xdr:rowOff>49848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44722"/>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49848</xdr:rowOff>
    </xdr:from>
    <xdr:to>
      <xdr:col>76</xdr:col>
      <xdr:colOff>114300</xdr:colOff>
      <xdr:row>97</xdr:row>
      <xdr:rowOff>52299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80498"/>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86338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50533</xdr:rowOff>
    </xdr:from>
    <xdr:to>
      <xdr:col>71</xdr:col>
      <xdr:colOff>177800</xdr:colOff>
      <xdr:row>97</xdr:row>
      <xdr:rowOff>52299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81183"/>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148019</xdr:rowOff>
    </xdr:from>
    <xdr:to>
      <xdr:col>72</xdr:col>
      <xdr:colOff>38100</xdr:colOff>
      <xdr:row>95</xdr:row>
      <xdr:rowOff>78169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94696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144387</xdr:rowOff>
    </xdr:from>
    <xdr:to>
      <xdr:col>67</xdr:col>
      <xdr:colOff>101600</xdr:colOff>
      <xdr:row>95</xdr:row>
      <xdr:rowOff>74537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91064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104012</xdr:rowOff>
    </xdr:from>
    <xdr:to>
      <xdr:col>85</xdr:col>
      <xdr:colOff>177800</xdr:colOff>
      <xdr:row>97</xdr:row>
      <xdr:rowOff>34162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82439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134722</xdr:rowOff>
    </xdr:from>
    <xdr:to>
      <xdr:col>81</xdr:col>
      <xdr:colOff>101600</xdr:colOff>
      <xdr:row>97</xdr:row>
      <xdr:rowOff>64872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55999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170498</xdr:rowOff>
    </xdr:from>
    <xdr:to>
      <xdr:col>76</xdr:col>
      <xdr:colOff>165100</xdr:colOff>
      <xdr:row>97</xdr:row>
      <xdr:rowOff>100648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91775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1499</xdr:rowOff>
    </xdr:from>
    <xdr:to>
      <xdr:col>72</xdr:col>
      <xdr:colOff>38100</xdr:colOff>
      <xdr:row>97</xdr:row>
      <xdr:rowOff>103099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94226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2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171183</xdr:rowOff>
    </xdr:from>
    <xdr:to>
      <xdr:col>67</xdr:col>
      <xdr:colOff>101600</xdr:colOff>
      <xdr:row>97</xdr:row>
      <xdr:rowOff>101333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92460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132334</xdr:rowOff>
    </xdr:from>
    <xdr:to>
      <xdr:col>102</xdr:col>
      <xdr:colOff>165100</xdr:colOff>
      <xdr:row>36</xdr:row>
      <xdr:rowOff>62484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79011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11176</xdr:rowOff>
    </xdr:from>
    <xdr:to>
      <xdr:col>98</xdr:col>
      <xdr:colOff>38100</xdr:colOff>
      <xdr:row>34</xdr:row>
      <xdr:rowOff>112776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129303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概ね類似団体よりも下回っているものの、労働費が上回っている。労働費は中小企業従業員の福利厚生を高めるため、一般社団法人伊勢地域勤労者福祉サービスセンター（ジョイワーク）への加入促進支援、自治体協調融資（生活・住宅）を行ってい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年の消防費の伸びは、防災行政無線デジタル化更新工事及び消防出張所新築移転工事によるもの。</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年度は地方交付税の増加に伴う財源調整から、財政調整基金に積み立てを行った。今後も計画的な基金積立を行い、高い水準の維持を目指す。</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実質収支額・実質単年度収支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実質収支額は、継続して概ね標準財政規模の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％で推移しているが、実質単年度収支は、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は赤字となった。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今後も適正な財政運営に努める。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一般会計及び各事業会計については、各経費の圧縮、自主財源の確保等にも努め、黒字を維持している状況にあるが、今後も計画的な事業運営を図り、健全な財政運営に努める。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赤字となっていた住宅新築資金等貸付事業特別会計を、令和３年度で廃止としたため、連結実質赤字比率は、その他の会計では黒字となり、比率なしとしている。今後においても、各会計の収支を注視しつつ、これを継続することを目標と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arget="/Users/m231027/AppData/Local/Microsoft/Windows/INetCache/Content.Outlook/8D3WV1SK/0319&#20462;&#27491;&#12304;&#36001;&#25919;&#29366;&#27841;&#36039;&#26009;&#38598;&#12305;_244619_&#29577;&#22478;&#30010;_2022.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0.11</v>
          </cell>
          <cell r="D27" t="e">
            <v>#N/A</v>
          </cell>
          <cell r="E27">
            <v>0.09</v>
          </cell>
          <cell r="F27" t="e">
            <v>#N/A</v>
          </cell>
          <cell r="G27">
            <v>0.06</v>
          </cell>
          <cell r="H27" t="e">
            <v>#N/A</v>
          </cell>
          <cell r="I27">
            <v>0.09</v>
          </cell>
          <cell r="J27" t="e">
            <v>#N/A</v>
          </cell>
          <cell r="K27">
            <v>0.11</v>
          </cell>
        </row>
        <row r="28">
          <cell r="A28" t="str">
            <v>その他会計（赤字）</v>
          </cell>
          <cell r="B28">
            <v>0.66</v>
          </cell>
          <cell r="C28" t="e">
            <v>#N/A</v>
          </cell>
          <cell r="D28">
            <v>0.65</v>
          </cell>
          <cell r="E28" t="e">
            <v>#N/A</v>
          </cell>
          <cell r="F28">
            <v>0.6</v>
          </cell>
          <cell r="G28" t="e">
            <v>#N/A</v>
          </cell>
          <cell r="H28" t="e">
            <v>#VALUE!</v>
          </cell>
          <cell r="I28" t="e">
            <v>#VALUE!</v>
          </cell>
          <cell r="J28" t="e">
            <v>#VALUE!</v>
          </cell>
          <cell r="K28" t="e">
            <v>#VALUE!</v>
          </cell>
        </row>
        <row r="29">
          <cell r="A29" t="str">
            <v>農業集落排水事業特別会計</v>
          </cell>
          <cell r="B29" t="e">
            <v>#N/A</v>
          </cell>
          <cell r="C29">
            <v>0</v>
          </cell>
          <cell r="D29" t="e">
            <v>#N/A</v>
          </cell>
          <cell r="E29">
            <v>0.02</v>
          </cell>
          <cell r="F29" t="e">
            <v>#N/A</v>
          </cell>
          <cell r="G29">
            <v>0.01</v>
          </cell>
          <cell r="H29" t="e">
            <v>#N/A</v>
          </cell>
          <cell r="I29">
            <v>0.02</v>
          </cell>
          <cell r="J29" t="e">
            <v>#N/A</v>
          </cell>
          <cell r="K29">
            <v>0.21</v>
          </cell>
        </row>
        <row r="30">
          <cell r="A30" t="str">
            <v>国民健康保険特別会計</v>
          </cell>
          <cell r="B30" t="e">
            <v>#N/A</v>
          </cell>
          <cell r="C30">
            <v>2.0099999999999998</v>
          </cell>
          <cell r="D30" t="e">
            <v>#N/A</v>
          </cell>
          <cell r="E30">
            <v>1</v>
          </cell>
          <cell r="F30" t="e">
            <v>#N/A</v>
          </cell>
          <cell r="G30">
            <v>0.57999999999999996</v>
          </cell>
          <cell r="H30" t="e">
            <v>#N/A</v>
          </cell>
          <cell r="I30">
            <v>0.68</v>
          </cell>
          <cell r="J30" t="e">
            <v>#N/A</v>
          </cell>
          <cell r="K30">
            <v>0.96</v>
          </cell>
        </row>
        <row r="31">
          <cell r="A31" t="str">
            <v>介護保険特別会計</v>
          </cell>
          <cell r="B31" t="e">
            <v>#N/A</v>
          </cell>
          <cell r="C31">
            <v>1.58</v>
          </cell>
          <cell r="D31" t="e">
            <v>#N/A</v>
          </cell>
          <cell r="E31">
            <v>0.87</v>
          </cell>
          <cell r="F31" t="e">
            <v>#N/A</v>
          </cell>
          <cell r="G31">
            <v>0.53</v>
          </cell>
          <cell r="H31" t="e">
            <v>#N/A</v>
          </cell>
          <cell r="I31">
            <v>0.89</v>
          </cell>
          <cell r="J31" t="e">
            <v>#N/A</v>
          </cell>
          <cell r="K31">
            <v>0.98</v>
          </cell>
        </row>
        <row r="32">
          <cell r="A32" t="str">
            <v>介護老人保健施設事業会計</v>
          </cell>
          <cell r="B32" t="e">
            <v>#N/A</v>
          </cell>
          <cell r="C32">
            <v>1.23</v>
          </cell>
          <cell r="D32" t="e">
            <v>#N/A</v>
          </cell>
          <cell r="E32">
            <v>1.33</v>
          </cell>
          <cell r="F32" t="e">
            <v>#N/A</v>
          </cell>
          <cell r="G32">
            <v>1.1200000000000001</v>
          </cell>
          <cell r="H32" t="e">
            <v>#N/A</v>
          </cell>
          <cell r="I32">
            <v>1.03</v>
          </cell>
          <cell r="J32" t="e">
            <v>#N/A</v>
          </cell>
          <cell r="K32">
            <v>1.04</v>
          </cell>
        </row>
        <row r="33">
          <cell r="A33" t="str">
            <v>一般会計</v>
          </cell>
          <cell r="B33" t="e">
            <v>#N/A</v>
          </cell>
          <cell r="C33">
            <v>5.78</v>
          </cell>
          <cell r="D33" t="e">
            <v>#N/A</v>
          </cell>
          <cell r="E33">
            <v>4.8099999999999996</v>
          </cell>
          <cell r="F33" t="e">
            <v>#N/A</v>
          </cell>
          <cell r="G33">
            <v>5.08</v>
          </cell>
          <cell r="H33" t="e">
            <v>#N/A</v>
          </cell>
          <cell r="I33">
            <v>5.82</v>
          </cell>
          <cell r="J33" t="e">
            <v>#N/A</v>
          </cell>
          <cell r="K33">
            <v>5.0999999999999996</v>
          </cell>
        </row>
        <row r="34">
          <cell r="A34" t="str">
            <v>下水道事業会計</v>
          </cell>
          <cell r="B34" t="e">
            <v>#N/A</v>
          </cell>
          <cell r="C34">
            <v>8.24</v>
          </cell>
          <cell r="D34" t="e">
            <v>#N/A</v>
          </cell>
          <cell r="E34">
            <v>8.94</v>
          </cell>
          <cell r="F34" t="e">
            <v>#N/A</v>
          </cell>
          <cell r="G34">
            <v>8.67</v>
          </cell>
          <cell r="H34" t="e">
            <v>#N/A</v>
          </cell>
          <cell r="I34">
            <v>8.4</v>
          </cell>
          <cell r="J34" t="e">
            <v>#N/A</v>
          </cell>
          <cell r="K34">
            <v>9.0500000000000007</v>
          </cell>
        </row>
        <row r="35">
          <cell r="A35" t="str">
            <v>病院事業会計</v>
          </cell>
          <cell r="B35" t="e">
            <v>#N/A</v>
          </cell>
          <cell r="C35">
            <v>11.54</v>
          </cell>
          <cell r="D35" t="e">
            <v>#N/A</v>
          </cell>
          <cell r="E35">
            <v>11.11</v>
          </cell>
          <cell r="F35" t="e">
            <v>#N/A</v>
          </cell>
          <cell r="G35">
            <v>11.11</v>
          </cell>
          <cell r="H35" t="e">
            <v>#N/A</v>
          </cell>
          <cell r="I35">
            <v>14.17</v>
          </cell>
          <cell r="J35" t="e">
            <v>#N/A</v>
          </cell>
          <cell r="K35">
            <v>17.489999999999998</v>
          </cell>
        </row>
        <row r="36">
          <cell r="A36" t="str">
            <v>水道事業会計</v>
          </cell>
          <cell r="B36" t="e">
            <v>#N/A</v>
          </cell>
          <cell r="C36">
            <v>20.74</v>
          </cell>
          <cell r="D36" t="e">
            <v>#N/A</v>
          </cell>
          <cell r="E36">
            <v>20.3</v>
          </cell>
          <cell r="F36" t="e">
            <v>#N/A</v>
          </cell>
          <cell r="G36">
            <v>19.940000000000001</v>
          </cell>
          <cell r="H36" t="e">
            <v>#N/A</v>
          </cell>
          <cell r="I36">
            <v>20.28</v>
          </cell>
          <cell r="J36" t="e">
            <v>#N/A</v>
          </cell>
          <cell r="K36">
            <v>21.74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33203125" style="180" customWidth="1"/>
    <col min="13" max="17" width="2.441406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7635992</v>
      </c>
      <c r="BO4" s="371"/>
      <c r="BP4" s="371"/>
      <c r="BQ4" s="371"/>
      <c r="BR4" s="371"/>
      <c r="BS4" s="371"/>
      <c r="BT4" s="371"/>
      <c r="BU4" s="372"/>
      <c r="BV4" s="370">
        <v>7543213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5.2</v>
      </c>
      <c r="CU4" s="377"/>
      <c r="CV4" s="377"/>
      <c r="CW4" s="377"/>
      <c r="CX4" s="377"/>
      <c r="CY4" s="377"/>
      <c r="CZ4" s="377"/>
      <c r="DA4" s="378"/>
      <c r="DB4" s="376">
        <v>5.8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7288845</v>
      </c>
      <c r="BO5" s="408"/>
      <c r="BP5" s="408"/>
      <c r="BQ5" s="408"/>
      <c r="BR5" s="408"/>
      <c r="BS5" s="408"/>
      <c r="BT5" s="408"/>
      <c r="BU5" s="409"/>
      <c r="BV5" s="407">
        <v>7200202</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78.7</v>
      </c>
      <c r="CU5" s="405"/>
      <c r="CV5" s="405"/>
      <c r="CW5" s="405"/>
      <c r="CX5" s="405"/>
      <c r="CY5" s="405"/>
      <c r="CZ5" s="405"/>
      <c r="DA5" s="406"/>
      <c r="DB5" s="404">
        <v>75.099999999999994</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347147</v>
      </c>
      <c r="BO6" s="408"/>
      <c r="BP6" s="408"/>
      <c r="BQ6" s="408"/>
      <c r="BR6" s="408"/>
      <c r="BS6" s="408"/>
      <c r="BT6" s="408"/>
      <c r="BU6" s="409"/>
      <c r="BV6" s="407">
        <v>343011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80.3</v>
      </c>
      <c r="CU6" s="445"/>
      <c r="CV6" s="445"/>
      <c r="CW6" s="445"/>
      <c r="CX6" s="445"/>
      <c r="CY6" s="445"/>
      <c r="CZ6" s="445"/>
      <c r="DA6" s="446"/>
      <c r="DB6" s="444">
        <v>77.7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103</v>
      </c>
      <c r="AV7" s="440"/>
      <c r="AW7" s="440"/>
      <c r="AX7" s="440"/>
      <c r="AY7" s="441" t="s">
        <v>107</v>
      </c>
      <c r="AZ7" s="442"/>
      <c r="BA7" s="442"/>
      <c r="BB7" s="442"/>
      <c r="BC7" s="442"/>
      <c r="BD7" s="442"/>
      <c r="BE7" s="442"/>
      <c r="BF7" s="442"/>
      <c r="BG7" s="442"/>
      <c r="BH7" s="442"/>
      <c r="BI7" s="442"/>
      <c r="BJ7" s="442"/>
      <c r="BK7" s="442"/>
      <c r="BL7" s="442"/>
      <c r="BM7" s="443"/>
      <c r="BN7" s="407">
        <v>117194</v>
      </c>
      <c r="BO7" s="408"/>
      <c r="BP7" s="408"/>
      <c r="BQ7" s="408"/>
      <c r="BR7" s="408"/>
      <c r="BS7" s="408"/>
      <c r="BT7" s="408"/>
      <c r="BU7" s="409"/>
      <c r="BV7" s="407">
        <v>71799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4464276</v>
      </c>
      <c r="CU7" s="408"/>
      <c r="CV7" s="408"/>
      <c r="CW7" s="408"/>
      <c r="CX7" s="408"/>
      <c r="CY7" s="408"/>
      <c r="CZ7" s="408"/>
      <c r="DA7" s="409"/>
      <c r="DB7" s="407">
        <v>4638890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103</v>
      </c>
      <c r="AV8" s="440"/>
      <c r="AW8" s="440"/>
      <c r="AX8" s="440"/>
      <c r="AY8" s="441" t="s">
        <v>110</v>
      </c>
      <c r="AZ8" s="442"/>
      <c r="BA8" s="442"/>
      <c r="BB8" s="442"/>
      <c r="BC8" s="442"/>
      <c r="BD8" s="442"/>
      <c r="BE8" s="442"/>
      <c r="BF8" s="442"/>
      <c r="BG8" s="442"/>
      <c r="BH8" s="442"/>
      <c r="BI8" s="442"/>
      <c r="BJ8" s="442"/>
      <c r="BK8" s="442"/>
      <c r="BL8" s="442"/>
      <c r="BM8" s="443"/>
      <c r="BN8" s="407">
        <v>229953</v>
      </c>
      <c r="BO8" s="408"/>
      <c r="BP8" s="408"/>
      <c r="BQ8" s="408"/>
      <c r="BR8" s="408"/>
      <c r="BS8" s="408"/>
      <c r="BT8" s="408"/>
      <c r="BU8" s="409"/>
      <c r="BV8" s="407">
        <v>271212</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0.55000000000000004</v>
      </c>
      <c r="CU8" s="448"/>
      <c r="CV8" s="448"/>
      <c r="CW8" s="448"/>
      <c r="CX8" s="448"/>
      <c r="CY8" s="448"/>
      <c r="CZ8" s="448"/>
      <c r="DA8" s="449"/>
      <c r="DB8" s="447">
        <v>0.59</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15041</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95</v>
      </c>
      <c r="AV9" s="440"/>
      <c r="AW9" s="440"/>
      <c r="AX9" s="440"/>
      <c r="AY9" s="441" t="s">
        <v>116</v>
      </c>
      <c r="AZ9" s="442"/>
      <c r="BA9" s="442"/>
      <c r="BB9" s="442"/>
      <c r="BC9" s="442"/>
      <c r="BD9" s="442"/>
      <c r="BE9" s="442"/>
      <c r="BF9" s="442"/>
      <c r="BG9" s="442"/>
      <c r="BH9" s="442"/>
      <c r="BI9" s="442"/>
      <c r="BJ9" s="442"/>
      <c r="BK9" s="442"/>
      <c r="BL9" s="442"/>
      <c r="BM9" s="443"/>
      <c r="BN9" s="407">
        <v>-41259</v>
      </c>
      <c r="BO9" s="408"/>
      <c r="BP9" s="408"/>
      <c r="BQ9" s="408"/>
      <c r="BR9" s="408"/>
      <c r="BS9" s="408"/>
      <c r="BT9" s="408"/>
      <c r="BU9" s="409"/>
      <c r="BV9" s="407">
        <v>74403</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9.3000000000000007</v>
      </c>
      <c r="CU9" s="405"/>
      <c r="CV9" s="405"/>
      <c r="CW9" s="405"/>
      <c r="CX9" s="405"/>
      <c r="CY9" s="405"/>
      <c r="CZ9" s="405"/>
      <c r="DA9" s="406"/>
      <c r="DB9" s="404">
        <v>9.1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118</v>
      </c>
      <c r="M10" s="437"/>
      <c r="N10" s="437"/>
      <c r="O10" s="437"/>
      <c r="P10" s="437"/>
      <c r="Q10" s="438"/>
      <c r="R10" s="458">
        <v>15431</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95</v>
      </c>
      <c r="AV10" s="440"/>
      <c r="AW10" s="440"/>
      <c r="AX10" s="440"/>
      <c r="AY10" s="441" t="s">
        <v>120</v>
      </c>
      <c r="AZ10" s="442"/>
      <c r="BA10" s="442"/>
      <c r="BB10" s="442"/>
      <c r="BC10" s="442"/>
      <c r="BD10" s="442"/>
      <c r="BE10" s="442"/>
      <c r="BF10" s="442"/>
      <c r="BG10" s="442"/>
      <c r="BH10" s="442"/>
      <c r="BI10" s="442"/>
      <c r="BJ10" s="442"/>
      <c r="BK10" s="442"/>
      <c r="BL10" s="442"/>
      <c r="BM10" s="443"/>
      <c r="BN10" s="407">
        <v>90782</v>
      </c>
      <c r="BO10" s="408"/>
      <c r="BP10" s="408"/>
      <c r="BQ10" s="408"/>
      <c r="BR10" s="408"/>
      <c r="BS10" s="408"/>
      <c r="BT10" s="408"/>
      <c r="BU10" s="409"/>
      <c r="BV10" s="407">
        <v>34174</v>
      </c>
      <c r="BW10" s="408"/>
      <c r="BX10" s="408"/>
      <c r="BY10" s="408"/>
      <c r="BZ10" s="408"/>
      <c r="CA10" s="408"/>
      <c r="CB10" s="408"/>
      <c r="CC10" s="409"/>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122</v>
      </c>
      <c r="M11" s="462"/>
      <c r="N11" s="462"/>
      <c r="O11" s="462"/>
      <c r="P11" s="462"/>
      <c r="Q11" s="463"/>
      <c r="R11" s="464" t="s">
        <v>123</v>
      </c>
      <c r="S11" s="465"/>
      <c r="T11" s="465"/>
      <c r="U11" s="465"/>
      <c r="V11" s="466"/>
      <c r="W11" s="395"/>
      <c r="X11" s="396"/>
      <c r="Y11" s="396"/>
      <c r="Z11" s="396"/>
      <c r="AA11" s="396"/>
      <c r="AB11" s="396"/>
      <c r="AC11" s="396"/>
      <c r="AD11" s="396"/>
      <c r="AE11" s="396"/>
      <c r="AF11" s="396"/>
      <c r="AG11" s="396"/>
      <c r="AH11" s="396"/>
      <c r="AI11" s="396"/>
      <c r="AJ11" s="396"/>
      <c r="AK11" s="396"/>
      <c r="AL11" s="399"/>
      <c r="AM11" s="436" t="s">
        <v>124</v>
      </c>
      <c r="AN11" s="437"/>
      <c r="AO11" s="437"/>
      <c r="AP11" s="437"/>
      <c r="AQ11" s="437"/>
      <c r="AR11" s="437"/>
      <c r="AS11" s="437"/>
      <c r="AT11" s="438"/>
      <c r="AU11" s="439" t="s">
        <v>103</v>
      </c>
      <c r="AV11" s="440"/>
      <c r="AW11" s="440"/>
      <c r="AX11" s="440"/>
      <c r="AY11" s="441" t="s">
        <v>125</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126</v>
      </c>
      <c r="CE11" s="411"/>
      <c r="CF11" s="411"/>
      <c r="CG11" s="411"/>
      <c r="CH11" s="411"/>
      <c r="CI11" s="411"/>
      <c r="CJ11" s="411"/>
      <c r="CK11" s="411"/>
      <c r="CL11" s="411"/>
      <c r="CM11" s="411"/>
      <c r="CN11" s="411"/>
      <c r="CO11" s="411"/>
      <c r="CP11" s="411"/>
      <c r="CQ11" s="411"/>
      <c r="CR11" s="411"/>
      <c r="CS11" s="412"/>
      <c r="CT11" s="447" t="s">
        <v>127</v>
      </c>
      <c r="CU11" s="448"/>
      <c r="CV11" s="448"/>
      <c r="CW11" s="448"/>
      <c r="CX11" s="448"/>
      <c r="CY11" s="448"/>
      <c r="CZ11" s="448"/>
      <c r="DA11" s="449"/>
      <c r="DB11" s="447" t="s">
        <v>128</v>
      </c>
      <c r="DC11" s="448"/>
      <c r="DD11" s="448"/>
      <c r="DE11" s="448"/>
      <c r="DF11" s="448"/>
      <c r="DG11" s="448"/>
      <c r="DH11" s="448"/>
      <c r="DI11" s="449"/>
    </row>
    <row r="12" spans="1:119" ht="18.75" customHeight="1" x14ac:dyDescent="0.2">
      <c r="A12" s="181"/>
      <c r="B12" s="467" t="s">
        <v>129</v>
      </c>
      <c r="C12" s="468"/>
      <c r="D12" s="468"/>
      <c r="E12" s="468"/>
      <c r="F12" s="468"/>
      <c r="G12" s="468"/>
      <c r="H12" s="468"/>
      <c r="I12" s="468"/>
      <c r="J12" s="468"/>
      <c r="K12" s="469"/>
      <c r="L12" s="476" t="s">
        <v>130</v>
      </c>
      <c r="M12" s="477"/>
      <c r="N12" s="477"/>
      <c r="O12" s="477"/>
      <c r="P12" s="477"/>
      <c r="Q12" s="478"/>
      <c r="R12" s="479">
        <v>15162</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134</v>
      </c>
      <c r="AV12" s="440"/>
      <c r="AW12" s="440"/>
      <c r="AX12" s="440"/>
      <c r="AY12" s="441" t="s">
        <v>135</v>
      </c>
      <c r="AZ12" s="442"/>
      <c r="BA12" s="442"/>
      <c r="BB12" s="442"/>
      <c r="BC12" s="442"/>
      <c r="BD12" s="442"/>
      <c r="BE12" s="442"/>
      <c r="BF12" s="442"/>
      <c r="BG12" s="442"/>
      <c r="BH12" s="442"/>
      <c r="BI12" s="442"/>
      <c r="BJ12" s="442"/>
      <c r="BK12" s="442"/>
      <c r="BL12" s="442"/>
      <c r="BM12" s="443"/>
      <c r="BN12" s="407">
        <v>150000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128</v>
      </c>
      <c r="CU12" s="448"/>
      <c r="CV12" s="448"/>
      <c r="CW12" s="448"/>
      <c r="CX12" s="448"/>
      <c r="CY12" s="448"/>
      <c r="CZ12" s="448"/>
      <c r="DA12" s="449"/>
      <c r="DB12" s="447" t="s">
        <v>137</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15036</v>
      </c>
      <c r="S13" s="492"/>
      <c r="T13" s="492"/>
      <c r="U13" s="492"/>
      <c r="V13" s="493"/>
      <c r="W13" s="423" t="s">
        <v>139</v>
      </c>
      <c r="X13" s="424"/>
      <c r="Y13" s="424"/>
      <c r="Z13" s="424"/>
      <c r="AA13" s="424"/>
      <c r="AB13" s="414"/>
      <c r="AC13" s="458">
        <v>462</v>
      </c>
      <c r="AD13" s="459"/>
      <c r="AE13" s="459"/>
      <c r="AF13" s="459"/>
      <c r="AG13" s="501"/>
      <c r="AH13" s="458">
        <v>554</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-100477</v>
      </c>
      <c r="BO13" s="408"/>
      <c r="BP13" s="408"/>
      <c r="BQ13" s="408"/>
      <c r="BR13" s="408"/>
      <c r="BS13" s="408"/>
      <c r="BT13" s="408"/>
      <c r="BU13" s="409"/>
      <c r="BV13" s="407">
        <v>108577</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5.9</v>
      </c>
      <c r="CU13" s="405"/>
      <c r="CV13" s="405"/>
      <c r="CW13" s="405"/>
      <c r="CX13" s="405"/>
      <c r="CY13" s="405"/>
      <c r="CZ13" s="405"/>
      <c r="DA13" s="406"/>
      <c r="DB13" s="404">
        <v>6.1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15271</v>
      </c>
      <c r="S14" s="492"/>
      <c r="T14" s="492"/>
      <c r="U14" s="492"/>
      <c r="V14" s="493"/>
      <c r="W14" s="397"/>
      <c r="X14" s="398"/>
      <c r="Y14" s="398"/>
      <c r="Z14" s="398"/>
      <c r="AA14" s="398"/>
      <c r="AB14" s="387"/>
      <c r="AC14" s="494">
        <v>6.2</v>
      </c>
      <c r="AD14" s="495"/>
      <c r="AE14" s="495"/>
      <c r="AF14" s="495"/>
      <c r="AG14" s="496"/>
      <c r="AH14" s="494">
        <v>7.2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28.4</v>
      </c>
      <c r="CU14" s="506"/>
      <c r="CV14" s="506"/>
      <c r="CW14" s="506"/>
      <c r="CX14" s="506"/>
      <c r="CY14" s="506"/>
      <c r="CZ14" s="506"/>
      <c r="DA14" s="507"/>
      <c r="DB14" s="505">
        <v>28.5</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15142</v>
      </c>
      <c r="S15" s="492"/>
      <c r="T15" s="492"/>
      <c r="U15" s="492"/>
      <c r="V15" s="493"/>
      <c r="W15" s="423" t="s">
        <v>147</v>
      </c>
      <c r="X15" s="424"/>
      <c r="Y15" s="424"/>
      <c r="Z15" s="424"/>
      <c r="AA15" s="424"/>
      <c r="AB15" s="414"/>
      <c r="AC15" s="458">
        <v>2455</v>
      </c>
      <c r="AD15" s="459"/>
      <c r="AE15" s="459"/>
      <c r="AF15" s="459"/>
      <c r="AG15" s="501"/>
      <c r="AH15" s="458">
        <v>2588</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2023598</v>
      </c>
      <c r="BO15" s="371"/>
      <c r="BP15" s="371"/>
      <c r="BQ15" s="371"/>
      <c r="BR15" s="371"/>
      <c r="BS15" s="371"/>
      <c r="BT15" s="371"/>
      <c r="BU15" s="372"/>
      <c r="BV15" s="370">
        <v>2059609</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33.200000000000003</v>
      </c>
      <c r="AD16" s="495"/>
      <c r="AE16" s="495"/>
      <c r="AF16" s="495"/>
      <c r="AG16" s="496"/>
      <c r="AH16" s="494">
        <v>33.799999999999997</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3849301</v>
      </c>
      <c r="BO16" s="408"/>
      <c r="BP16" s="408"/>
      <c r="BQ16" s="408"/>
      <c r="BR16" s="408"/>
      <c r="BS16" s="408"/>
      <c r="BT16" s="408"/>
      <c r="BU16" s="409"/>
      <c r="BV16" s="407">
        <v>3777082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4481</v>
      </c>
      <c r="AD17" s="459"/>
      <c r="AE17" s="459"/>
      <c r="AF17" s="459"/>
      <c r="AG17" s="501"/>
      <c r="AH17" s="458">
        <v>4518</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2545849</v>
      </c>
      <c r="BO17" s="408"/>
      <c r="BP17" s="408"/>
      <c r="BQ17" s="408"/>
      <c r="BR17" s="408"/>
      <c r="BS17" s="408"/>
      <c r="BT17" s="408"/>
      <c r="BU17" s="409"/>
      <c r="BV17" s="407">
        <v>2597927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40.909999999999997</v>
      </c>
      <c r="M18" s="531"/>
      <c r="N18" s="531"/>
      <c r="O18" s="531"/>
      <c r="P18" s="531"/>
      <c r="Q18" s="531"/>
      <c r="R18" s="532"/>
      <c r="S18" s="532"/>
      <c r="T18" s="532"/>
      <c r="U18" s="532"/>
      <c r="V18" s="533"/>
      <c r="W18" s="425"/>
      <c r="X18" s="426"/>
      <c r="Y18" s="426"/>
      <c r="Z18" s="426"/>
      <c r="AA18" s="426"/>
      <c r="AB18" s="417"/>
      <c r="AC18" s="534">
        <v>60.6</v>
      </c>
      <c r="AD18" s="535"/>
      <c r="AE18" s="535"/>
      <c r="AF18" s="535"/>
      <c r="AG18" s="536"/>
      <c r="AH18" s="534">
        <v>59</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3617433</v>
      </c>
      <c r="BO18" s="408"/>
      <c r="BP18" s="408"/>
      <c r="BQ18" s="408"/>
      <c r="BR18" s="408"/>
      <c r="BS18" s="408"/>
      <c r="BT18" s="408"/>
      <c r="BU18" s="409"/>
      <c r="BV18" s="407">
        <v>3414444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368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5098657</v>
      </c>
      <c r="BO19" s="408"/>
      <c r="BP19" s="408"/>
      <c r="BQ19" s="408"/>
      <c r="BR19" s="408"/>
      <c r="BS19" s="408"/>
      <c r="BT19" s="408"/>
      <c r="BU19" s="409"/>
      <c r="BV19" s="407">
        <v>4853425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5404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5603053</v>
      </c>
      <c r="BO22" s="371"/>
      <c r="BP22" s="371"/>
      <c r="BQ22" s="371"/>
      <c r="BR22" s="371"/>
      <c r="BS22" s="371"/>
      <c r="BT22" s="371"/>
      <c r="BU22" s="372"/>
      <c r="BV22" s="370">
        <v>5500118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5127058</v>
      </c>
      <c r="BO23" s="408"/>
      <c r="BP23" s="408"/>
      <c r="BQ23" s="408"/>
      <c r="BR23" s="408"/>
      <c r="BS23" s="408"/>
      <c r="BT23" s="408"/>
      <c r="BU23" s="409"/>
      <c r="BV23" s="407">
        <v>5053072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7410</v>
      </c>
      <c r="R24" s="459"/>
      <c r="S24" s="459"/>
      <c r="T24" s="459"/>
      <c r="U24" s="459"/>
      <c r="V24" s="501"/>
      <c r="W24" s="553"/>
      <c r="X24" s="554"/>
      <c r="Y24" s="555"/>
      <c r="Z24" s="457" t="s">
        <v>172</v>
      </c>
      <c r="AA24" s="437"/>
      <c r="AB24" s="437"/>
      <c r="AC24" s="437"/>
      <c r="AD24" s="437"/>
      <c r="AE24" s="437"/>
      <c r="AF24" s="437"/>
      <c r="AG24" s="438"/>
      <c r="AH24" s="458">
        <v>111</v>
      </c>
      <c r="AI24" s="459"/>
      <c r="AJ24" s="459"/>
      <c r="AK24" s="459"/>
      <c r="AL24" s="501"/>
      <c r="AM24" s="458">
        <v>308358</v>
      </c>
      <c r="AN24" s="459"/>
      <c r="AO24" s="459"/>
      <c r="AP24" s="459"/>
      <c r="AQ24" s="459"/>
      <c r="AR24" s="501"/>
      <c r="AS24" s="458">
        <v>2778</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2816143</v>
      </c>
      <c r="BO24" s="408"/>
      <c r="BP24" s="408"/>
      <c r="BQ24" s="408"/>
      <c r="BR24" s="408"/>
      <c r="BS24" s="408"/>
      <c r="BT24" s="408"/>
      <c r="BU24" s="409"/>
      <c r="BV24" s="407">
        <v>2561052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5605</v>
      </c>
      <c r="R25" s="459"/>
      <c r="S25" s="459"/>
      <c r="T25" s="459"/>
      <c r="U25" s="459"/>
      <c r="V25" s="501"/>
      <c r="W25" s="553"/>
      <c r="X25" s="554"/>
      <c r="Y25" s="555"/>
      <c r="Z25" s="457" t="s">
        <v>175</v>
      </c>
      <c r="AA25" s="437"/>
      <c r="AB25" s="437"/>
      <c r="AC25" s="437"/>
      <c r="AD25" s="437"/>
      <c r="AE25" s="437"/>
      <c r="AF25" s="437"/>
      <c r="AG25" s="438"/>
      <c r="AH25" s="458" t="s">
        <v>137</v>
      </c>
      <c r="AI25" s="459"/>
      <c r="AJ25" s="459"/>
      <c r="AK25" s="459"/>
      <c r="AL25" s="501"/>
      <c r="AM25" s="458" t="s">
        <v>137</v>
      </c>
      <c r="AN25" s="459"/>
      <c r="AO25" s="459"/>
      <c r="AP25" s="459"/>
      <c r="AQ25" s="459"/>
      <c r="AR25" s="501"/>
      <c r="AS25" s="458" t="s">
        <v>137</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354433</v>
      </c>
      <c r="BO25" s="371"/>
      <c r="BP25" s="371"/>
      <c r="BQ25" s="371"/>
      <c r="BR25" s="371"/>
      <c r="BS25" s="371"/>
      <c r="BT25" s="371"/>
      <c r="BU25" s="372"/>
      <c r="BV25" s="370">
        <v>527592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4987</v>
      </c>
      <c r="R26" s="459"/>
      <c r="S26" s="459"/>
      <c r="T26" s="459"/>
      <c r="U26" s="459"/>
      <c r="V26" s="501"/>
      <c r="W26" s="553"/>
      <c r="X26" s="554"/>
      <c r="Y26" s="555"/>
      <c r="Z26" s="457" t="s">
        <v>178</v>
      </c>
      <c r="AA26" s="559"/>
      <c r="AB26" s="559"/>
      <c r="AC26" s="559"/>
      <c r="AD26" s="559"/>
      <c r="AE26" s="559"/>
      <c r="AF26" s="559"/>
      <c r="AG26" s="560"/>
      <c r="AH26" s="458">
        <v>3</v>
      </c>
      <c r="AI26" s="459"/>
      <c r="AJ26" s="459"/>
      <c r="AK26" s="459"/>
      <c r="AL26" s="501"/>
      <c r="AM26" s="458">
        <v>7974</v>
      </c>
      <c r="AN26" s="459"/>
      <c r="AO26" s="459"/>
      <c r="AP26" s="459"/>
      <c r="AQ26" s="459"/>
      <c r="AR26" s="501"/>
      <c r="AS26" s="458">
        <v>2658</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137</v>
      </c>
      <c r="BO26" s="408"/>
      <c r="BP26" s="408"/>
      <c r="BQ26" s="408"/>
      <c r="BR26" s="408"/>
      <c r="BS26" s="408"/>
      <c r="BT26" s="408"/>
      <c r="BU26" s="409"/>
      <c r="BV26" s="407" t="s">
        <v>137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2870</v>
      </c>
      <c r="R27" s="459"/>
      <c r="S27" s="459"/>
      <c r="T27" s="459"/>
      <c r="U27" s="459"/>
      <c r="V27" s="501"/>
      <c r="W27" s="553"/>
      <c r="X27" s="554"/>
      <c r="Y27" s="555"/>
      <c r="Z27" s="457" t="s">
        <v>181</v>
      </c>
      <c r="AA27" s="437"/>
      <c r="AB27" s="437"/>
      <c r="AC27" s="437"/>
      <c r="AD27" s="437"/>
      <c r="AE27" s="437"/>
      <c r="AF27" s="437"/>
      <c r="AG27" s="438"/>
      <c r="AH27" s="458" t="s">
        <v>127</v>
      </c>
      <c r="AI27" s="459"/>
      <c r="AJ27" s="459"/>
      <c r="AK27" s="459"/>
      <c r="AL27" s="501"/>
      <c r="AM27" s="458" t="s">
        <v>137</v>
      </c>
      <c r="AN27" s="459"/>
      <c r="AO27" s="459"/>
      <c r="AP27" s="459"/>
      <c r="AQ27" s="459"/>
      <c r="AR27" s="501"/>
      <c r="AS27" s="458" t="s">
        <v>182</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114109</v>
      </c>
      <c r="BO27" s="527"/>
      <c r="BP27" s="527"/>
      <c r="BQ27" s="527"/>
      <c r="BR27" s="527"/>
      <c r="BS27" s="527"/>
      <c r="BT27" s="527"/>
      <c r="BU27" s="528"/>
      <c r="BV27" s="526">
        <v>114100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2210</v>
      </c>
      <c r="R28" s="459"/>
      <c r="S28" s="459"/>
      <c r="T28" s="459"/>
      <c r="U28" s="459"/>
      <c r="V28" s="501"/>
      <c r="W28" s="553"/>
      <c r="X28" s="554"/>
      <c r="Y28" s="555"/>
      <c r="Z28" s="457" t="s">
        <v>185</v>
      </c>
      <c r="AA28" s="437"/>
      <c r="AB28" s="437"/>
      <c r="AC28" s="437"/>
      <c r="AD28" s="437"/>
      <c r="AE28" s="437"/>
      <c r="AF28" s="437"/>
      <c r="AG28" s="438"/>
      <c r="AH28" s="458" t="s">
        <v>137</v>
      </c>
      <c r="AI28" s="459"/>
      <c r="AJ28" s="459"/>
      <c r="AK28" s="459"/>
      <c r="AL28" s="501"/>
      <c r="AM28" s="458" t="s">
        <v>127</v>
      </c>
      <c r="AN28" s="459"/>
      <c r="AO28" s="459"/>
      <c r="AP28" s="459"/>
      <c r="AQ28" s="459"/>
      <c r="AR28" s="501"/>
      <c r="AS28" s="458" t="s">
        <v>137</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1949180</v>
      </c>
      <c r="BO28" s="371"/>
      <c r="BP28" s="371"/>
      <c r="BQ28" s="371"/>
      <c r="BR28" s="371"/>
      <c r="BS28" s="371"/>
      <c r="BT28" s="371"/>
      <c r="BU28" s="372"/>
      <c r="BV28" s="370">
        <v>1868398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11</v>
      </c>
      <c r="M29" s="459"/>
      <c r="N29" s="459"/>
      <c r="O29" s="459"/>
      <c r="P29" s="501"/>
      <c r="Q29" s="458">
        <v>2100</v>
      </c>
      <c r="R29" s="459"/>
      <c r="S29" s="459"/>
      <c r="T29" s="459"/>
      <c r="U29" s="459"/>
      <c r="V29" s="501"/>
      <c r="W29" s="556"/>
      <c r="X29" s="557"/>
      <c r="Y29" s="558"/>
      <c r="Z29" s="457" t="s">
        <v>188</v>
      </c>
      <c r="AA29" s="437"/>
      <c r="AB29" s="437"/>
      <c r="AC29" s="437"/>
      <c r="AD29" s="437"/>
      <c r="AE29" s="437"/>
      <c r="AF29" s="437"/>
      <c r="AG29" s="438"/>
      <c r="AH29" s="458">
        <v>111</v>
      </c>
      <c r="AI29" s="459"/>
      <c r="AJ29" s="459"/>
      <c r="AK29" s="459"/>
      <c r="AL29" s="501"/>
      <c r="AM29" s="458">
        <v>308358</v>
      </c>
      <c r="AN29" s="459"/>
      <c r="AO29" s="459"/>
      <c r="AP29" s="459"/>
      <c r="AQ29" s="459"/>
      <c r="AR29" s="501"/>
      <c r="AS29" s="458">
        <v>2778</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260181</v>
      </c>
      <c r="BO29" s="408"/>
      <c r="BP29" s="408"/>
      <c r="BQ29" s="408"/>
      <c r="BR29" s="408"/>
      <c r="BS29" s="408"/>
      <c r="BT29" s="408"/>
      <c r="BU29" s="409"/>
      <c r="BV29" s="407">
        <v>260046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95.2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682095</v>
      </c>
      <c r="BO30" s="527"/>
      <c r="BP30" s="527"/>
      <c r="BQ30" s="527"/>
      <c r="BR30" s="527"/>
      <c r="BS30" s="527"/>
      <c r="BT30" s="527"/>
      <c r="BU30" s="528"/>
      <c r="BV30" s="526">
        <v>582132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204</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IF('各会計、関係団体の財政状況及び健全化判断比率'!B35="","",'各会計、関係団体の財政状況及び健全化判断比率'!B35)</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わたらい老人福祉施設組合（一般会計）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度会土地開発公社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山村振興事業特別会計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〃（特別養護老人ホーム高砂寮特別会計）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〃（指定通所事業所高砂寮特別会計）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9</v>
      </c>
      <c r="AN37" s="597"/>
      <c r="AO37" s="598" t="str">
        <f>IF('各会計、関係団体の財政状況及び健全化判断比率'!B34="","",'各会計、関係団体の財政状況及び健全化判断比率'!B34)</f>
        <v>介護老人保健施設事業会計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〃（特別養護老人ホーム真砂寮特別会計）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〃（特別養護老人ホームわたらい緑清苑特別会計）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三重県市町総合事務組合（一般会計）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〃（共同研修特別会計）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〃（デジタル地図特別会計）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〃（物品特別会計）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〃（退職手当特別会計）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i2rqNAtvPwj12ytxnpdEnWlZzZw4jKjwU2iVgbXwc1/IzNtzkQfKB1umJnvTSPyxi4JDNlbI9P0Gd80Bw/SExA==" saltValue="1CCMwIbvNHCmmkifVNWxu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61" t="s">
        <v>573</v>
      </c>
      <c r="D34" s="1161"/>
      <c r="E34" s="1162"/>
      <c r="F34" s="32">
        <v>20.74</v>
      </c>
      <c r="G34" s="33">
        <v>20.3</v>
      </c>
      <c r="H34" s="33">
        <v>19.940000000000001</v>
      </c>
      <c r="I34" s="33">
        <v>20.28</v>
      </c>
      <c r="J34" s="34">
        <v>21.74</v>
      </c>
      <c r="K34" s="22"/>
      <c r="L34" s="22"/>
      <c r="M34" s="22"/>
      <c r="N34" s="22"/>
      <c r="O34" s="22"/>
      <c r="P34" s="22"/>
    </row>
    <row r="35" spans="1:16" ht="39" customHeight="1" x14ac:dyDescent="0.2">
      <c r="A35" s="22"/>
      <c r="B35" s="35"/>
      <c r="C35" s="1155" t="s">
        <v>574</v>
      </c>
      <c r="D35" s="1156"/>
      <c r="E35" s="1157"/>
      <c r="F35" s="36">
        <v>11.54</v>
      </c>
      <c r="G35" s="37">
        <v>11.11</v>
      </c>
      <c r="H35" s="37">
        <v>11.11</v>
      </c>
      <c r="I35" s="37">
        <v>14.17</v>
      </c>
      <c r="J35" s="38">
        <v>17.489999999999998</v>
      </c>
      <c r="K35" s="22"/>
      <c r="L35" s="22"/>
      <c r="M35" s="22"/>
      <c r="N35" s="22"/>
      <c r="O35" s="22"/>
      <c r="P35" s="22"/>
    </row>
    <row r="36" spans="1:16" ht="39" customHeight="1" x14ac:dyDescent="0.2">
      <c r="A36" s="22"/>
      <c r="B36" s="35"/>
      <c r="C36" s="1155" t="s">
        <v>575</v>
      </c>
      <c r="D36" s="1156"/>
      <c r="E36" s="1157"/>
      <c r="F36" s="36">
        <v>8.24</v>
      </c>
      <c r="G36" s="37">
        <v>8.94</v>
      </c>
      <c r="H36" s="37">
        <v>8.67</v>
      </c>
      <c r="I36" s="37">
        <v>8.4</v>
      </c>
      <c r="J36" s="38">
        <v>9.0500000000000007</v>
      </c>
      <c r="K36" s="22"/>
      <c r="L36" s="22"/>
      <c r="M36" s="22"/>
      <c r="N36" s="22"/>
      <c r="O36" s="22"/>
      <c r="P36" s="22"/>
    </row>
    <row r="37" spans="1:16" ht="39" customHeight="1" x14ac:dyDescent="0.2">
      <c r="A37" s="22"/>
      <c r="B37" s="35"/>
      <c r="C37" s="1155" t="s">
        <v>576</v>
      </c>
      <c r="D37" s="1156"/>
      <c r="E37" s="1157"/>
      <c r="F37" s="36">
        <v>5.78</v>
      </c>
      <c r="G37" s="37">
        <v>4.8099999999999996</v>
      </c>
      <c r="H37" s="37">
        <v>5.08</v>
      </c>
      <c r="I37" s="37">
        <v>5.82</v>
      </c>
      <c r="J37" s="38">
        <v>5.0999999999999996</v>
      </c>
      <c r="K37" s="22"/>
      <c r="L37" s="22"/>
      <c r="M37" s="22"/>
      <c r="N37" s="22"/>
      <c r="O37" s="22"/>
      <c r="P37" s="22"/>
    </row>
    <row r="38" spans="1:16" ht="39" customHeight="1" x14ac:dyDescent="0.2">
      <c r="A38" s="22"/>
      <c r="B38" s="35"/>
      <c r="C38" s="1155" t="s">
        <v>577</v>
      </c>
      <c r="D38" s="1156"/>
      <c r="E38" s="1157"/>
      <c r="F38" s="36">
        <v>1.23</v>
      </c>
      <c r="G38" s="37">
        <v>1.33</v>
      </c>
      <c r="H38" s="37">
        <v>1.1200000000000001</v>
      </c>
      <c r="I38" s="37">
        <v>1.03</v>
      </c>
      <c r="J38" s="38">
        <v>1.04</v>
      </c>
      <c r="K38" s="22"/>
      <c r="L38" s="22"/>
      <c r="M38" s="22"/>
      <c r="N38" s="22"/>
      <c r="O38" s="22"/>
      <c r="P38" s="22"/>
    </row>
    <row r="39" spans="1:16" ht="39" customHeight="1" x14ac:dyDescent="0.2">
      <c r="A39" s="22"/>
      <c r="B39" s="35"/>
      <c r="C39" s="1155" t="s">
        <v>578</v>
      </c>
      <c r="D39" s="1156"/>
      <c r="E39" s="1157"/>
      <c r="F39" s="36">
        <v>1.58</v>
      </c>
      <c r="G39" s="37">
        <v>0.87</v>
      </c>
      <c r="H39" s="37">
        <v>0.53</v>
      </c>
      <c r="I39" s="37">
        <v>0.89</v>
      </c>
      <c r="J39" s="38">
        <v>0.98</v>
      </c>
      <c r="K39" s="22"/>
      <c r="L39" s="22"/>
      <c r="M39" s="22"/>
      <c r="N39" s="22"/>
      <c r="O39" s="22"/>
      <c r="P39" s="22"/>
    </row>
    <row r="40" spans="1:16" ht="39" customHeight="1" x14ac:dyDescent="0.2">
      <c r="A40" s="22"/>
      <c r="B40" s="35"/>
      <c r="C40" s="1155" t="s">
        <v>579</v>
      </c>
      <c r="D40" s="1156"/>
      <c r="E40" s="1157"/>
      <c r="F40" s="36">
        <v>2.0099999999999998</v>
      </c>
      <c r="G40" s="37">
        <v>1</v>
      </c>
      <c r="H40" s="37">
        <v>0.57999999999999996</v>
      </c>
      <c r="I40" s="37">
        <v>0.68</v>
      </c>
      <c r="J40" s="38">
        <v>0.96</v>
      </c>
      <c r="K40" s="22"/>
      <c r="L40" s="22"/>
      <c r="M40" s="22"/>
      <c r="N40" s="22"/>
      <c r="O40" s="22"/>
      <c r="P40" s="22"/>
    </row>
    <row r="41" spans="1:16" ht="39" customHeight="1" x14ac:dyDescent="0.2">
      <c r="A41" s="22"/>
      <c r="B41" s="35"/>
      <c r="C41" s="1155" t="s">
        <v>580</v>
      </c>
      <c r="D41" s="1156"/>
      <c r="E41" s="1157"/>
      <c r="F41" s="36">
        <v>0</v>
      </c>
      <c r="G41" s="37">
        <v>0.02</v>
      </c>
      <c r="H41" s="37">
        <v>0.01</v>
      </c>
      <c r="I41" s="37">
        <v>0.02</v>
      </c>
      <c r="J41" s="38">
        <v>0.21</v>
      </c>
      <c r="K41" s="22"/>
      <c r="L41" s="22"/>
      <c r="M41" s="22"/>
      <c r="N41" s="22"/>
      <c r="O41" s="22"/>
      <c r="P41" s="22"/>
    </row>
    <row r="42" spans="1:16" ht="39" customHeight="1" x14ac:dyDescent="0.2">
      <c r="A42" s="22"/>
      <c r="B42" s="39"/>
      <c r="C42" s="1155" t="s">
        <v>581</v>
      </c>
      <c r="D42" s="1156"/>
      <c r="E42" s="1157"/>
      <c r="F42" s="36" t="s">
        <v>582</v>
      </c>
      <c r="G42" s="37" t="s">
        <v>583</v>
      </c>
      <c r="H42" s="37" t="s">
        <v>584</v>
      </c>
      <c r="I42" s="37" t="s">
        <v>524</v>
      </c>
      <c r="J42" s="38" t="s">
        <v>524</v>
      </c>
      <c r="K42" s="22"/>
      <c r="L42" s="22"/>
      <c r="M42" s="22"/>
      <c r="N42" s="22"/>
      <c r="O42" s="22"/>
      <c r="P42" s="22"/>
    </row>
    <row r="43" spans="1:16" ht="39" customHeight="1" thickBot="1" x14ac:dyDescent="0.25">
      <c r="A43" s="22"/>
      <c r="B43" s="40"/>
      <c r="C43" s="1158" t="s">
        <v>585</v>
      </c>
      <c r="D43" s="1159"/>
      <c r="E43" s="1160"/>
      <c r="F43" s="41">
        <v>0.11</v>
      </c>
      <c r="G43" s="42">
        <v>0.09</v>
      </c>
      <c r="H43" s="42">
        <v>0.06</v>
      </c>
      <c r="I43" s="42">
        <v>0.09</v>
      </c>
      <c r="J43" s="43">
        <v>0.11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ZciO6GY5Ljp15jgnD/u+rZAL1hon63whetyUdBgANDvdPye4DsfzKc/jxQPe7EVRAFk7ctKTlY6suPLr3CwoA==" saltValue="RKwdiC11XlShllZ/b9zl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63" t="s">
        <v>10</v>
      </c>
      <c r="C45" s="1164"/>
      <c r="D45" s="58"/>
      <c r="E45" s="1169" t="s">
        <v>11</v>
      </c>
      <c r="F45" s="1169"/>
      <c r="G45" s="1169"/>
      <c r="H45" s="1169"/>
      <c r="I45" s="1169"/>
      <c r="J45" s="1170"/>
      <c r="K45" s="59">
        <v>413</v>
      </c>
      <c r="L45" s="60">
        <v>408</v>
      </c>
      <c r="M45" s="60">
        <v>409</v>
      </c>
      <c r="N45" s="60">
        <v>449</v>
      </c>
      <c r="O45" s="61">
        <v>482</v>
      </c>
      <c r="P45" s="48"/>
      <c r="Q45" s="48"/>
      <c r="R45" s="48"/>
      <c r="S45" s="48"/>
      <c r="T45" s="48"/>
      <c r="U45" s="48"/>
    </row>
    <row r="46" spans="1:21" ht="30.75" customHeight="1" x14ac:dyDescent="0.2">
      <c r="A46" s="48"/>
      <c r="B46" s="1165"/>
      <c r="C46" s="1166"/>
      <c r="D46" s="62"/>
      <c r="E46" s="1171" t="s">
        <v>12</v>
      </c>
      <c r="F46" s="1171"/>
      <c r="G46" s="1171"/>
      <c r="H46" s="1171"/>
      <c r="I46" s="1171"/>
      <c r="J46" s="1172"/>
      <c r="K46" s="63" t="s">
        <v>524</v>
      </c>
      <c r="L46" s="64" t="s">
        <v>524</v>
      </c>
      <c r="M46" s="64" t="s">
        <v>524</v>
      </c>
      <c r="N46" s="64" t="s">
        <v>524</v>
      </c>
      <c r="O46" s="65" t="s">
        <v>524</v>
      </c>
      <c r="P46" s="48"/>
      <c r="Q46" s="48"/>
      <c r="R46" s="48"/>
      <c r="S46" s="48"/>
      <c r="T46" s="48"/>
      <c r="U46" s="48"/>
    </row>
    <row r="47" spans="1:21" ht="30.75" customHeight="1" x14ac:dyDescent="0.2">
      <c r="A47" s="48"/>
      <c r="B47" s="1165"/>
      <c r="C47" s="1166"/>
      <c r="D47" s="62"/>
      <c r="E47" s="1171" t="s">
        <v>13</v>
      </c>
      <c r="F47" s="1171"/>
      <c r="G47" s="1171"/>
      <c r="H47" s="1171"/>
      <c r="I47" s="1171"/>
      <c r="J47" s="1172"/>
      <c r="K47" s="63" t="s">
        <v>524</v>
      </c>
      <c r="L47" s="64" t="s">
        <v>524</v>
      </c>
      <c r="M47" s="64" t="s">
        <v>524</v>
      </c>
      <c r="N47" s="64" t="s">
        <v>524</v>
      </c>
      <c r="O47" s="65" t="s">
        <v>524</v>
      </c>
      <c r="P47" s="48"/>
      <c r="Q47" s="48"/>
      <c r="R47" s="48"/>
      <c r="S47" s="48"/>
      <c r="T47" s="48"/>
      <c r="U47" s="48"/>
    </row>
    <row r="48" spans="1:21" ht="30.75" customHeight="1" x14ac:dyDescent="0.2">
      <c r="A48" s="48"/>
      <c r="B48" s="1165"/>
      <c r="C48" s="1166"/>
      <c r="D48" s="62"/>
      <c r="E48" s="1171" t="s">
        <v>14</v>
      </c>
      <c r="F48" s="1171"/>
      <c r="G48" s="1171"/>
      <c r="H48" s="1171"/>
      <c r="I48" s="1171"/>
      <c r="J48" s="1172"/>
      <c r="K48" s="63">
        <v>362</v>
      </c>
      <c r="L48" s="64">
        <v>373</v>
      </c>
      <c r="M48" s="64">
        <v>371</v>
      </c>
      <c r="N48" s="64">
        <v>334</v>
      </c>
      <c r="O48" s="65">
        <v>339</v>
      </c>
      <c r="P48" s="48"/>
      <c r="Q48" s="48"/>
      <c r="R48" s="48"/>
      <c r="S48" s="48"/>
      <c r="T48" s="48"/>
      <c r="U48" s="48"/>
    </row>
    <row r="49" spans="1:21" ht="30.75" customHeight="1" x14ac:dyDescent="0.2">
      <c r="A49" s="48"/>
      <c r="B49" s="1165"/>
      <c r="C49" s="1166"/>
      <c r="D49" s="62"/>
      <c r="E49" s="1171" t="s">
        <v>15</v>
      </c>
      <c r="F49" s="1171"/>
      <c r="G49" s="1171"/>
      <c r="H49" s="1171"/>
      <c r="I49" s="1171"/>
      <c r="J49" s="1172"/>
      <c r="K49" s="63">
        <v>56</v>
      </c>
      <c r="L49" s="64">
        <v>40</v>
      </c>
      <c r="M49" s="64">
        <v>19</v>
      </c>
      <c r="N49" s="64">
        <v>19</v>
      </c>
      <c r="O49" s="65">
        <v>19</v>
      </c>
      <c r="P49" s="48"/>
      <c r="Q49" s="48"/>
      <c r="R49" s="48"/>
      <c r="S49" s="48"/>
      <c r="T49" s="48"/>
      <c r="U49" s="48"/>
    </row>
    <row r="50" spans="1:21" ht="30.75" customHeight="1" x14ac:dyDescent="0.2">
      <c r="A50" s="48"/>
      <c r="B50" s="1165"/>
      <c r="C50" s="1166"/>
      <c r="D50" s="62"/>
      <c r="E50" s="1171" t="s">
        <v>16</v>
      </c>
      <c r="F50" s="1171"/>
      <c r="G50" s="1171"/>
      <c r="H50" s="1171"/>
      <c r="I50" s="1171"/>
      <c r="J50" s="1172"/>
      <c r="K50" s="63" t="s">
        <v>524</v>
      </c>
      <c r="L50" s="64" t="s">
        <v>524</v>
      </c>
      <c r="M50" s="64" t="s">
        <v>524</v>
      </c>
      <c r="N50" s="64" t="s">
        <v>524</v>
      </c>
      <c r="O50" s="65" t="s">
        <v>524</v>
      </c>
      <c r="P50" s="48"/>
      <c r="Q50" s="48"/>
      <c r="R50" s="48"/>
      <c r="S50" s="48"/>
      <c r="T50" s="48"/>
      <c r="U50" s="48"/>
    </row>
    <row r="51" spans="1:21" ht="30.75" customHeight="1" x14ac:dyDescent="0.2">
      <c r="A51" s="48"/>
      <c r="B51" s="1167"/>
      <c r="C51" s="1168"/>
      <c r="D51" s="66"/>
      <c r="E51" s="1171" t="s">
        <v>17</v>
      </c>
      <c r="F51" s="1171"/>
      <c r="G51" s="1171"/>
      <c r="H51" s="1171"/>
      <c r="I51" s="1171"/>
      <c r="J51" s="1172"/>
      <c r="K51" s="63">
        <v>0</v>
      </c>
      <c r="L51" s="64">
        <v>0</v>
      </c>
      <c r="M51" s="64">
        <v>0</v>
      </c>
      <c r="N51" s="64">
        <v>0</v>
      </c>
      <c r="O51" s="65">
        <v>0</v>
      </c>
      <c r="P51" s="48"/>
      <c r="Q51" s="48"/>
      <c r="R51" s="48"/>
      <c r="S51" s="48"/>
      <c r="T51" s="48"/>
      <c r="U51" s="48"/>
    </row>
    <row r="52" spans="1:21" ht="30.75" customHeight="1" x14ac:dyDescent="0.2">
      <c r="A52" s="48"/>
      <c r="B52" s="1173" t="s">
        <v>18</v>
      </c>
      <c r="C52" s="1174"/>
      <c r="D52" s="66"/>
      <c r="E52" s="1171" t="s">
        <v>19</v>
      </c>
      <c r="F52" s="1171"/>
      <c r="G52" s="1171"/>
      <c r="H52" s="1171"/>
      <c r="I52" s="1171"/>
      <c r="J52" s="1172"/>
      <c r="K52" s="63">
        <v>577</v>
      </c>
      <c r="L52" s="64">
        <v>562</v>
      </c>
      <c r="M52" s="64">
        <v>567</v>
      </c>
      <c r="N52" s="64">
        <v>589</v>
      </c>
      <c r="O52" s="65">
        <v>590</v>
      </c>
      <c r="P52" s="48"/>
      <c r="Q52" s="48"/>
      <c r="R52" s="48"/>
      <c r="S52" s="48"/>
      <c r="T52" s="48"/>
      <c r="U52" s="48"/>
    </row>
    <row r="53" spans="1:21" ht="30.75" customHeight="1" thickBot="1" x14ac:dyDescent="0.25">
      <c r="A53" s="48"/>
      <c r="B53" s="1175" t="s">
        <v>20</v>
      </c>
      <c r="C53" s="1176"/>
      <c r="D53" s="67"/>
      <c r="E53" s="1177" t="s">
        <v>21</v>
      </c>
      <c r="F53" s="1177"/>
      <c r="G53" s="1177"/>
      <c r="H53" s="1177"/>
      <c r="I53" s="1177"/>
      <c r="J53" s="1178"/>
      <c r="K53" s="68">
        <v>254</v>
      </c>
      <c r="L53" s="69">
        <v>259</v>
      </c>
      <c r="M53" s="69">
        <v>232</v>
      </c>
      <c r="N53" s="69">
        <v>213</v>
      </c>
      <c r="O53" s="70">
        <v>250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5">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2">
      <c r="B58" s="1179" t="s">
        <v>25</v>
      </c>
      <c r="C58" s="1180"/>
      <c r="D58" s="1185" t="s">
        <v>26</v>
      </c>
      <c r="E58" s="1186"/>
      <c r="F58" s="1186"/>
      <c r="G58" s="1186"/>
      <c r="H58" s="1186"/>
      <c r="I58" s="1186"/>
      <c r="J58" s="1187"/>
      <c r="K58" s="83"/>
      <c r="L58" s="84"/>
      <c r="M58" s="84"/>
      <c r="N58" s="84"/>
      <c r="O58" s="85"/>
    </row>
    <row r="59" spans="1:21" ht="31.5" customHeight="1" x14ac:dyDescent="0.2">
      <c r="B59" s="1181"/>
      <c r="C59" s="1182"/>
      <c r="D59" s="1188" t="s">
        <v>27</v>
      </c>
      <c r="E59" s="1189"/>
      <c r="F59" s="1189"/>
      <c r="G59" s="1189"/>
      <c r="H59" s="1189"/>
      <c r="I59" s="1189"/>
      <c r="J59" s="1190"/>
      <c r="K59" s="86"/>
      <c r="L59" s="87"/>
      <c r="M59" s="87"/>
      <c r="N59" s="87"/>
      <c r="O59" s="88"/>
    </row>
    <row r="60" spans="1:21" ht="31.5" customHeight="1" thickBot="1" x14ac:dyDescent="0.25">
      <c r="B60" s="1183"/>
      <c r="C60" s="1184"/>
      <c r="D60" s="1191" t="s">
        <v>28</v>
      </c>
      <c r="E60" s="1192"/>
      <c r="F60" s="1192"/>
      <c r="G60" s="1192"/>
      <c r="H60" s="1192"/>
      <c r="I60" s="1192"/>
      <c r="J60" s="119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H9HXojMrnm/IDGI3htxeksxboCes2haOyKpdSsvos6nl3B/iVVBPRqxZnmT/qs1pbMBjLcdf3Mk/Wh4uRe89w==" saltValue="1xiEdHQVx67pH3kDkPd0v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5546875" style="96" customWidth="1"/>
    <col min="2" max="3" width="12.5546875" style="96" customWidth="1"/>
    <col min="4" max="4" width="11.5546875" style="96" customWidth="1"/>
    <col min="5" max="8" width="10.44140625" style="96" customWidth="1"/>
    <col min="9" max="13" width="16.44140625" style="96" customWidth="1"/>
    <col min="14" max="19" width="12.554687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565</v>
      </c>
      <c r="J40" s="103" t="s">
        <v>566</v>
      </c>
      <c r="K40" s="103" t="s">
        <v>567</v>
      </c>
      <c r="L40" s="103" t="s">
        <v>568</v>
      </c>
      <c r="M40" s="104" t="s">
        <v>569</v>
      </c>
    </row>
    <row r="41" spans="2:13" ht="27.75" customHeight="1" x14ac:dyDescent="0.2">
      <c r="B41" s="1194" t="s">
        <v>31</v>
      </c>
      <c r="C41" s="1195"/>
      <c r="D41" s="105"/>
      <c r="E41" s="1200" t="s">
        <v>32</v>
      </c>
      <c r="F41" s="1200"/>
      <c r="G41" s="1200"/>
      <c r="H41" s="1201"/>
      <c r="I41" s="355">
        <v>5133</v>
      </c>
      <c r="J41" s="356">
        <v>5145</v>
      </c>
      <c r="K41" s="356">
        <v>5335</v>
      </c>
      <c r="L41" s="356">
        <v>5500</v>
      </c>
      <c r="M41" s="357">
        <v>5603</v>
      </c>
    </row>
    <row r="42" spans="2:13" ht="27.75" customHeight="1" x14ac:dyDescent="0.2">
      <c r="B42" s="1196"/>
      <c r="C42" s="1197"/>
      <c r="D42" s="106"/>
      <c r="E42" s="1202" t="s">
        <v>33</v>
      </c>
      <c r="F42" s="1202"/>
      <c r="G42" s="1202"/>
      <c r="H42" s="1203"/>
      <c r="I42" s="358">
        <v>3</v>
      </c>
      <c r="J42" s="359">
        <v>3</v>
      </c>
      <c r="K42" s="359">
        <v>8</v>
      </c>
      <c r="L42" s="359">
        <v>6</v>
      </c>
      <c r="M42" s="360">
        <v>21</v>
      </c>
    </row>
    <row r="43" spans="2:13" ht="27.75" customHeight="1" x14ac:dyDescent="0.2">
      <c r="B43" s="1196"/>
      <c r="C43" s="1197"/>
      <c r="D43" s="106"/>
      <c r="E43" s="1202" t="s">
        <v>34</v>
      </c>
      <c r="F43" s="1202"/>
      <c r="G43" s="1202"/>
      <c r="H43" s="1203"/>
      <c r="I43" s="358">
        <v>5783</v>
      </c>
      <c r="J43" s="359">
        <v>5681</v>
      </c>
      <c r="K43" s="359">
        <v>5370</v>
      </c>
      <c r="L43" s="359">
        <v>4948</v>
      </c>
      <c r="M43" s="360">
        <v>4887</v>
      </c>
    </row>
    <row r="44" spans="2:13" ht="27.75" customHeight="1" x14ac:dyDescent="0.2">
      <c r="B44" s="1196"/>
      <c r="C44" s="1197"/>
      <c r="D44" s="106"/>
      <c r="E44" s="1202" t="s">
        <v>35</v>
      </c>
      <c r="F44" s="1202"/>
      <c r="G44" s="1202"/>
      <c r="H44" s="1203"/>
      <c r="I44" s="358">
        <v>147</v>
      </c>
      <c r="J44" s="359">
        <v>121</v>
      </c>
      <c r="K44" s="359">
        <v>106</v>
      </c>
      <c r="L44" s="359">
        <v>90</v>
      </c>
      <c r="M44" s="360">
        <v>73</v>
      </c>
    </row>
    <row r="45" spans="2:13" ht="27.75" customHeight="1" x14ac:dyDescent="0.2">
      <c r="B45" s="1196"/>
      <c r="C45" s="1197"/>
      <c r="D45" s="106"/>
      <c r="E45" s="1202" t="s">
        <v>36</v>
      </c>
      <c r="F45" s="1202"/>
      <c r="G45" s="1202"/>
      <c r="H45" s="1203"/>
      <c r="I45" s="358">
        <v>172</v>
      </c>
      <c r="J45" s="359">
        <v>177</v>
      </c>
      <c r="K45" s="359">
        <v>172</v>
      </c>
      <c r="L45" s="359">
        <v>114</v>
      </c>
      <c r="M45" s="360">
        <v>2</v>
      </c>
    </row>
    <row r="46" spans="2:13" ht="27.75" customHeight="1" x14ac:dyDescent="0.2">
      <c r="B46" s="1196"/>
      <c r="C46" s="1197"/>
      <c r="D46" s="107"/>
      <c r="E46" s="1202" t="s">
        <v>37</v>
      </c>
      <c r="F46" s="1202"/>
      <c r="G46" s="1202"/>
      <c r="H46" s="1203"/>
      <c r="I46" s="358" t="s">
        <v>524</v>
      </c>
      <c r="J46" s="359" t="s">
        <v>524</v>
      </c>
      <c r="K46" s="359" t="s">
        <v>524</v>
      </c>
      <c r="L46" s="359">
        <v>11</v>
      </c>
      <c r="M46" s="360" t="s">
        <v>524</v>
      </c>
    </row>
    <row r="47" spans="2:13" ht="27.75" customHeight="1" x14ac:dyDescent="0.2">
      <c r="B47" s="1196"/>
      <c r="C47" s="1197"/>
      <c r="D47" s="108"/>
      <c r="E47" s="1204" t="s">
        <v>38</v>
      </c>
      <c r="F47" s="1205"/>
      <c r="G47" s="1205"/>
      <c r="H47" s="1206"/>
      <c r="I47" s="358" t="s">
        <v>524</v>
      </c>
      <c r="J47" s="359" t="s">
        <v>524</v>
      </c>
      <c r="K47" s="359" t="s">
        <v>524</v>
      </c>
      <c r="L47" s="359" t="s">
        <v>524</v>
      </c>
      <c r="M47" s="360" t="s">
        <v>524</v>
      </c>
    </row>
    <row r="48" spans="2:13" ht="27.75" customHeight="1" x14ac:dyDescent="0.2">
      <c r="B48" s="1196"/>
      <c r="C48" s="1197"/>
      <c r="D48" s="106"/>
      <c r="E48" s="1202" t="s">
        <v>39</v>
      </c>
      <c r="F48" s="1202"/>
      <c r="G48" s="1202"/>
      <c r="H48" s="1203"/>
      <c r="I48" s="358" t="s">
        <v>524</v>
      </c>
      <c r="J48" s="359" t="s">
        <v>524</v>
      </c>
      <c r="K48" s="359" t="s">
        <v>524</v>
      </c>
      <c r="L48" s="359" t="s">
        <v>524</v>
      </c>
      <c r="M48" s="360" t="s">
        <v>524</v>
      </c>
    </row>
    <row r="49" spans="2:13" ht="27.75" customHeight="1" x14ac:dyDescent="0.2">
      <c r="B49" s="1198"/>
      <c r="C49" s="1199"/>
      <c r="D49" s="106"/>
      <c r="E49" s="1202" t="s">
        <v>40</v>
      </c>
      <c r="F49" s="1202"/>
      <c r="G49" s="1202"/>
      <c r="H49" s="1203"/>
      <c r="I49" s="358" t="s">
        <v>524</v>
      </c>
      <c r="J49" s="359" t="s">
        <v>524</v>
      </c>
      <c r="K49" s="359" t="s">
        <v>524</v>
      </c>
      <c r="L49" s="359" t="s">
        <v>524</v>
      </c>
      <c r="M49" s="360" t="s">
        <v>524</v>
      </c>
    </row>
    <row r="50" spans="2:13" ht="27.75" customHeight="1" x14ac:dyDescent="0.2">
      <c r="B50" s="1207" t="s">
        <v>41</v>
      </c>
      <c r="C50" s="1208"/>
      <c r="D50" s="109"/>
      <c r="E50" s="1202" t="s">
        <v>42</v>
      </c>
      <c r="F50" s="1202"/>
      <c r="G50" s="1202"/>
      <c r="H50" s="1203"/>
      <c r="I50" s="358">
        <v>2318</v>
      </c>
      <c r="J50" s="359">
        <v>2356</v>
      </c>
      <c r="K50" s="359">
        <v>2440</v>
      </c>
      <c r="L50" s="359">
        <v>2706</v>
      </c>
      <c r="M50" s="360">
        <v>2857</v>
      </c>
    </row>
    <row r="51" spans="2:13" ht="27.75" customHeight="1" x14ac:dyDescent="0.2">
      <c r="B51" s="1196"/>
      <c r="C51" s="1197"/>
      <c r="D51" s="106"/>
      <c r="E51" s="1202" t="s">
        <v>43</v>
      </c>
      <c r="F51" s="1202"/>
      <c r="G51" s="1202"/>
      <c r="H51" s="1203"/>
      <c r="I51" s="358">
        <v>33</v>
      </c>
      <c r="J51" s="359">
        <v>24</v>
      </c>
      <c r="K51" s="359">
        <v>17</v>
      </c>
      <c r="L51" s="359">
        <v>10</v>
      </c>
      <c r="M51" s="360">
        <v>5</v>
      </c>
    </row>
    <row r="52" spans="2:13" ht="27.75" customHeight="1" x14ac:dyDescent="0.2">
      <c r="B52" s="1198"/>
      <c r="C52" s="1199"/>
      <c r="D52" s="106"/>
      <c r="E52" s="1202" t="s">
        <v>44</v>
      </c>
      <c r="F52" s="1202"/>
      <c r="G52" s="1202"/>
      <c r="H52" s="1203"/>
      <c r="I52" s="358">
        <v>6960</v>
      </c>
      <c r="J52" s="359">
        <v>6797</v>
      </c>
      <c r="K52" s="359">
        <v>6821</v>
      </c>
      <c r="L52" s="359">
        <v>6794</v>
      </c>
      <c r="M52" s="360">
        <v>6618</v>
      </c>
    </row>
    <row r="53" spans="2:13" ht="27.75" customHeight="1" thickBot="1" x14ac:dyDescent="0.25">
      <c r="B53" s="1209" t="s">
        <v>45</v>
      </c>
      <c r="C53" s="1210"/>
      <c r="D53" s="110"/>
      <c r="E53" s="1211" t="s">
        <v>46</v>
      </c>
      <c r="F53" s="1211"/>
      <c r="G53" s="1211"/>
      <c r="H53" s="1212"/>
      <c r="I53" s="361">
        <v>1927</v>
      </c>
      <c r="J53" s="362">
        <v>1949</v>
      </c>
      <c r="K53" s="362">
        <v>1713</v>
      </c>
      <c r="L53" s="362">
        <v>1159</v>
      </c>
      <c r="M53" s="363">
        <v>1105</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pDkj3caASmyUUdVERRROsYKBZ1PrrzZ196f8axuuwLVqODpMFev8WMum+/t8tPy19oo+UvGwwQ48BuXOHnyfjA==" saltValue="qLszWPu4J2zn204gLk9d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33203125" style="1" customWidth="1"/>
    <col min="2" max="2" width="16.44140625" style="1" customWidth="1"/>
    <col min="3" max="5" width="26.33203125" style="1" customWidth="1"/>
    <col min="6" max="8" width="24.3320312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567</v>
      </c>
      <c r="G54" s="119" t="s">
        <v>568</v>
      </c>
      <c r="H54" s="120" t="s">
        <v>569</v>
      </c>
    </row>
    <row r="55" spans="2:8" ht="52.5" customHeight="1" x14ac:dyDescent="0.2">
      <c r="B55" s="121"/>
      <c r="C55" s="1221" t="s">
        <v>49</v>
      </c>
      <c r="D55" s="1221"/>
      <c r="E55" s="1222"/>
      <c r="F55" s="122">
        <v>1714</v>
      </c>
      <c r="G55" s="122">
        <v>1868</v>
      </c>
      <c r="H55" s="123">
        <v>1949</v>
      </c>
    </row>
    <row r="56" spans="2:8" ht="52.5" customHeight="1" x14ac:dyDescent="0.2">
      <c r="B56" s="124"/>
      <c r="C56" s="1223" t="s">
        <v>50</v>
      </c>
      <c r="D56" s="1223"/>
      <c r="E56" s="1224"/>
      <c r="F56" s="125">
        <v>240</v>
      </c>
      <c r="G56" s="125">
        <v>260</v>
      </c>
      <c r="H56" s="126">
        <v>260</v>
      </c>
    </row>
    <row r="57" spans="2:8" ht="53.25" customHeight="1" x14ac:dyDescent="0.2">
      <c r="B57" s="124"/>
      <c r="C57" s="1225" t="s">
        <v>51</v>
      </c>
      <c r="D57" s="1225"/>
      <c r="E57" s="1226"/>
      <c r="F57" s="127">
        <v>488</v>
      </c>
      <c r="G57" s="127">
        <v>582</v>
      </c>
      <c r="H57" s="128">
        <v>682</v>
      </c>
    </row>
    <row r="58" spans="2:8" ht="45.75" customHeight="1" x14ac:dyDescent="0.2">
      <c r="B58" s="129"/>
      <c r="C58" s="1213" t="s">
        <v>617</v>
      </c>
      <c r="D58" s="1214"/>
      <c r="E58" s="1215"/>
      <c r="F58" s="130">
        <v>216</v>
      </c>
      <c r="G58" s="130">
        <v>216</v>
      </c>
      <c r="H58" s="131">
        <v>217</v>
      </c>
    </row>
    <row r="59" spans="2:8" ht="45.75" customHeight="1" x14ac:dyDescent="0.2">
      <c r="B59" s="129"/>
      <c r="C59" s="1213" t="s">
        <v>613</v>
      </c>
      <c r="D59" s="1214"/>
      <c r="E59" s="1215"/>
      <c r="F59" s="130" t="s">
        <v>618</v>
      </c>
      <c r="G59" s="130">
        <v>50</v>
      </c>
      <c r="H59" s="131">
        <v>120</v>
      </c>
    </row>
    <row r="60" spans="2:8" ht="45.75" customHeight="1" x14ac:dyDescent="0.2">
      <c r="B60" s="129"/>
      <c r="C60" s="1213" t="s">
        <v>614</v>
      </c>
      <c r="D60" s="1214"/>
      <c r="E60" s="1215"/>
      <c r="F60" s="130">
        <v>126</v>
      </c>
      <c r="G60" s="130">
        <v>160</v>
      </c>
      <c r="H60" s="131">
        <v>100</v>
      </c>
    </row>
    <row r="61" spans="2:8" ht="45.75" customHeight="1" x14ac:dyDescent="0.2">
      <c r="B61" s="129"/>
      <c r="C61" s="1213" t="s">
        <v>615</v>
      </c>
      <c r="D61" s="1214"/>
      <c r="E61" s="1215"/>
      <c r="F61" s="130">
        <v>101</v>
      </c>
      <c r="G61" s="130">
        <v>98</v>
      </c>
      <c r="H61" s="131">
        <v>87</v>
      </c>
    </row>
    <row r="62" spans="2:8" ht="45.75" customHeight="1" thickBot="1" x14ac:dyDescent="0.25">
      <c r="B62" s="132"/>
      <c r="C62" s="1216" t="s">
        <v>616</v>
      </c>
      <c r="D62" s="1217"/>
      <c r="E62" s="1218"/>
      <c r="F62" s="133" t="s">
        <v>618</v>
      </c>
      <c r="G62" s="133" t="s">
        <v>618</v>
      </c>
      <c r="H62" s="134">
        <v>60</v>
      </c>
    </row>
    <row r="63" spans="2:8" ht="52.5" customHeight="1" thickBot="1" x14ac:dyDescent="0.25">
      <c r="B63" s="135"/>
      <c r="C63" s="1219" t="s">
        <v>52</v>
      </c>
      <c r="D63" s="1219"/>
      <c r="E63" s="1220"/>
      <c r="F63" s="136">
        <v>2442</v>
      </c>
      <c r="G63" s="136">
        <v>2711</v>
      </c>
      <c r="H63" s="137">
        <v>2891</v>
      </c>
    </row>
    <row r="64" spans="2:8" ht="13.2" x14ac:dyDescent="0.2"/>
  </sheetData>
  <sheetProtection algorithmName="SHA-512" hashValue="fw/ubLGVvYszu4HJvqMIyho+4mmvtZgQLLLD4knXe1aN5MFwZ1H27/8Qpxz9CUL/VtQWaRDvP9PH3FJqpx/L9w==" saltValue="O8UQB+aZzaP5g9liXahg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441406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562</v>
      </c>
      <c r="G2" s="151"/>
      <c r="H2" s="152"/>
    </row>
    <row r="3" spans="1:8" x14ac:dyDescent="0.2">
      <c r="A3" s="148" t="s">
        <v>555</v>
      </c>
      <c r="B3" s="153"/>
      <c r="C3" s="154"/>
      <c r="D3" s="155">
        <v>27785</v>
      </c>
      <c r="E3" s="156"/>
      <c r="F3" s="157">
        <v>96462</v>
      </c>
      <c r="G3" s="158"/>
      <c r="H3" s="159"/>
    </row>
    <row r="4" spans="1:8" x14ac:dyDescent="0.2">
      <c r="A4" s="160"/>
      <c r="B4" s="161"/>
      <c r="C4" s="162"/>
      <c r="D4" s="163">
        <v>15308</v>
      </c>
      <c r="E4" s="164"/>
      <c r="F4" s="165">
        <v>39886</v>
      </c>
      <c r="G4" s="166"/>
      <c r="H4" s="167"/>
    </row>
    <row r="5" spans="1:8" x14ac:dyDescent="0.2">
      <c r="A5" s="148" t="s">
        <v>557</v>
      </c>
      <c r="B5" s="153"/>
      <c r="C5" s="154"/>
      <c r="D5" s="155">
        <v>28764</v>
      </c>
      <c r="E5" s="156"/>
      <c r="F5" s="157">
        <v>83103</v>
      </c>
      <c r="G5" s="158"/>
      <c r="H5" s="159"/>
    </row>
    <row r="6" spans="1:8" x14ac:dyDescent="0.2">
      <c r="A6" s="160"/>
      <c r="B6" s="161"/>
      <c r="C6" s="162"/>
      <c r="D6" s="163">
        <v>18117</v>
      </c>
      <c r="E6" s="164"/>
      <c r="F6" s="165">
        <v>41378</v>
      </c>
      <c r="G6" s="166"/>
      <c r="H6" s="167"/>
    </row>
    <row r="7" spans="1:8" x14ac:dyDescent="0.2">
      <c r="A7" s="148" t="s">
        <v>558</v>
      </c>
      <c r="B7" s="153"/>
      <c r="C7" s="154"/>
      <c r="D7" s="155">
        <v>41782</v>
      </c>
      <c r="E7" s="156"/>
      <c r="F7" s="157">
        <v>84459</v>
      </c>
      <c r="G7" s="158"/>
      <c r="H7" s="159"/>
    </row>
    <row r="8" spans="1:8" x14ac:dyDescent="0.2">
      <c r="A8" s="160"/>
      <c r="B8" s="161"/>
      <c r="C8" s="162"/>
      <c r="D8" s="163">
        <v>22628</v>
      </c>
      <c r="E8" s="164"/>
      <c r="F8" s="165">
        <v>47314</v>
      </c>
      <c r="G8" s="166"/>
      <c r="H8" s="167"/>
    </row>
    <row r="9" spans="1:8" x14ac:dyDescent="0.2">
      <c r="A9" s="148" t="s">
        <v>559</v>
      </c>
      <c r="B9" s="153"/>
      <c r="C9" s="154"/>
      <c r="D9" s="155">
        <v>55887</v>
      </c>
      <c r="E9" s="156"/>
      <c r="F9" s="157">
        <v>74568</v>
      </c>
      <c r="G9" s="158"/>
      <c r="H9" s="159"/>
    </row>
    <row r="10" spans="1:8" x14ac:dyDescent="0.2">
      <c r="A10" s="160"/>
      <c r="B10" s="161"/>
      <c r="C10" s="162"/>
      <c r="D10" s="163">
        <v>32212</v>
      </c>
      <c r="E10" s="164"/>
      <c r="F10" s="165">
        <v>42558</v>
      </c>
      <c r="G10" s="166"/>
      <c r="H10" s="167"/>
    </row>
    <row r="11" spans="1:8" x14ac:dyDescent="0.2">
      <c r="A11" s="148" t="s">
        <v>560</v>
      </c>
      <c r="B11" s="153"/>
      <c r="C11" s="154"/>
      <c r="D11" s="155">
        <v>51879</v>
      </c>
      <c r="E11" s="156"/>
      <c r="F11" s="157">
        <v>73693</v>
      </c>
      <c r="G11" s="158"/>
      <c r="H11" s="159"/>
    </row>
    <row r="12" spans="1:8" x14ac:dyDescent="0.2">
      <c r="A12" s="160"/>
      <c r="B12" s="161"/>
      <c r="C12" s="168"/>
      <c r="D12" s="163">
        <v>33417</v>
      </c>
      <c r="E12" s="164"/>
      <c r="F12" s="165">
        <v>44203</v>
      </c>
      <c r="G12" s="166"/>
      <c r="H12" s="167"/>
    </row>
    <row r="13" spans="1:8" x14ac:dyDescent="0.2">
      <c r="A13" s="148"/>
      <c r="B13" s="153"/>
      <c r="C13" s="169"/>
      <c r="D13" s="170">
        <v>41219</v>
      </c>
      <c r="E13" s="171"/>
      <c r="F13" s="172">
        <v>82457</v>
      </c>
      <c r="G13" s="173"/>
      <c r="H13" s="159"/>
    </row>
    <row r="14" spans="1:8" x14ac:dyDescent="0.2">
      <c r="A14" s="160"/>
      <c r="B14" s="161"/>
      <c r="C14" s="162"/>
      <c r="D14" s="163">
        <v>24336</v>
      </c>
      <c r="E14" s="164"/>
      <c r="F14" s="165">
        <v>43068</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5.16</v>
      </c>
      <c r="C19" s="174">
        <f>ROUND(VALUE(SUBSTITUTE(実質収支比率等に係る経年分析!G$48,"▲","-")),2)</f>
        <v>4.1900000000000004</v>
      </c>
      <c r="D19" s="174">
        <f>ROUND(VALUE(SUBSTITUTE(実質収支比率等に係る経年分析!H$48,"▲","-")),2)</f>
        <v>4.4800000000000004</v>
      </c>
      <c r="E19" s="174">
        <f>ROUND(VALUE(SUBSTITUTE(実質収支比率等に係る経年分析!I$48,"▲","-")),2)</f>
        <v>5.85</v>
      </c>
      <c r="F19" s="174">
        <f>ROUND(VALUE(SUBSTITUTE(実質収支比率等に係る経年分析!J$48,"▲","-")),2)</f>
        <v>5.15</v>
      </c>
    </row>
    <row r="20" spans="1:11" x14ac:dyDescent="0.2">
      <c r="A20" s="174" t="s">
        <v>56</v>
      </c>
      <c r="B20" s="174">
        <f>ROUND(VALUE(SUBSTITUTE(実質収支比率等に係る経年分析!F$47,"▲","-")),2)</f>
        <v>41.4</v>
      </c>
      <c r="C20" s="174">
        <f>ROUND(VALUE(SUBSTITUTE(実質収支比率等に係る経年分析!G$47,"▲","-")),2)</f>
        <v>39.53</v>
      </c>
      <c r="D20" s="174">
        <f>ROUND(VALUE(SUBSTITUTE(実質収支比率等に係る経年分析!H$47,"▲","-")),2)</f>
        <v>39.049999999999997</v>
      </c>
      <c r="E20" s="174">
        <f>ROUND(VALUE(SUBSTITUTE(実質収支比率等に係る経年分析!I$47,"▲","-")),2)</f>
        <v>40.28</v>
      </c>
      <c r="F20" s="174">
        <f>ROUND(VALUE(SUBSTITUTE(実質収支比率等に係る経年分析!J$47,"▲","-")),2)</f>
        <v>43.66</v>
      </c>
    </row>
    <row r="21" spans="1:11" x14ac:dyDescent="0.2">
      <c r="A21" s="174" t="s">
        <v>57</v>
      </c>
      <c r="B21" s="174">
        <f>IF(ISNUMBER(VALUE(SUBSTITUTE(実質収支比率等に係る経年分析!F$49,"▲","-"))),ROUND(VALUE(SUBSTITUTE(実質収支比率等に係る経年分析!F$49,"▲","-")),2),NA())</f>
        <v>-2.04</v>
      </c>
      <c r="C21" s="174">
        <f>IF(ISNUMBER(VALUE(SUBSTITUTE(実質収支比率等に係る経年分析!G$49,"▲","-"))),ROUND(VALUE(SUBSTITUTE(実質収支比率等に係る経年分析!G$49,"▲","-")),2),NA())</f>
        <v>-4.8600000000000003</v>
      </c>
      <c r="D21" s="174">
        <f>IF(ISNUMBER(VALUE(SUBSTITUTE(実質収支比率等に係る経年分析!H$49,"▲","-"))),ROUND(VALUE(SUBSTITUTE(実質収支比率等に係る経年分析!H$49,"▲","-")),2),NA())</f>
        <v>0.62</v>
      </c>
      <c r="E21" s="174">
        <f>IF(ISNUMBER(VALUE(SUBSTITUTE(実質収支比率等に係る経年分析!I$49,"▲","-"))),ROUND(VALUE(SUBSTITUTE(実質収支比率等に係る経年分析!I$49,"▲","-")),2),NA())</f>
        <v>2.34</v>
      </c>
      <c r="F21" s="174">
        <f>IF(ISNUMBER(VALUE(SUBSTITUTE(実質収支比率等に係る経年分析!J$49,"▲","-"))),ROUND(VALUE(SUBSTITUTE(実質収支比率等に係る経年分析!J$49,"▲","-")),2),NA())</f>
        <v>-2.25</v>
      </c>
    </row>
    <row r="24" spans="1:11" x14ac:dyDescent="0.2">
      <c r="A24" s="144" t="s">
        <v>58</v>
      </c>
    </row>
    <row r="25" spans="1:11" x14ac:dyDescent="0.2">
      <c r="A25" s="175"/>
      <c r="B25" s="175" t="e">
        <f>#REF!</f>
        <v>#REF!</v>
      </c>
      <c r="C25" s="175"/>
      <c r="D25" s="175" t="e">
        <f>#REF!</f>
        <v>#REF!</v>
      </c>
      <c r="E25" s="175"/>
      <c r="F25" s="175" t="e">
        <f>#REF!</f>
        <v>#REF!</v>
      </c>
      <c r="G25" s="175"/>
      <c r="H25" s="175" t="e">
        <f>#REF!</f>
        <v>#REF!</v>
      </c>
      <c r="I25" s="175"/>
      <c r="J25" s="175" t="e">
        <f>#REF!</f>
        <v>#REF!</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e">
        <f>IF(#REF!="",NA(),#REF!)</f>
        <v>#REF!</v>
      </c>
      <c r="B27" s="175" t="e">
        <f>IF(ROUND(VALUE(SUBSTITUTE(#REF!,"▲", "-")), 2) &lt; 0, ABS(ROUND(VALUE(SUBSTITUTE(#REF!,"▲", "-")), 2)), NA())</f>
        <v>#REF!</v>
      </c>
      <c r="C27" s="175" t="e">
        <f>IF(ROUND(VALUE(SUBSTITUTE(#REF!,"▲", "-")), 2) &gt;= 0, ABS(ROUND(VALUE(SUBSTITUTE(#REF!,"▲", "-")), 2)), NA())</f>
        <v>#REF!</v>
      </c>
      <c r="D27" s="175" t="e">
        <f>IF(ROUND(VALUE(SUBSTITUTE(#REF!,"▲", "-")), 2) &lt; 0, ABS(ROUND(VALUE(SUBSTITUTE(#REF!,"▲", "-")), 2)), NA())</f>
        <v>#REF!</v>
      </c>
      <c r="E27" s="175" t="e">
        <f>IF(ROUND(VALUE(SUBSTITUTE(#REF!,"▲", "-")), 2) &gt;= 0, ABS(ROUND(VALUE(SUBSTITUTE(#REF!,"▲", "-")), 2)), NA())</f>
        <v>#REF!</v>
      </c>
      <c r="F27" s="175" t="e">
        <f>IF(ROUND(VALUE(SUBSTITUTE(#REF!,"▲", "-")), 2) &lt; 0, ABS(ROUND(VALUE(SUBSTITUTE(#REF!,"▲", "-")), 2)), NA())</f>
        <v>#REF!</v>
      </c>
      <c r="G27" s="175" t="e">
        <f>IF(ROUND(VALUE(SUBSTITUTE(#REF!,"▲", "-")), 2) &gt;= 0, ABS(ROUND(VALUE(SUBSTITUTE(#REF!,"▲", "-")), 2)), NA())</f>
        <v>#REF!</v>
      </c>
      <c r="H27" s="175" t="e">
        <f>IF(ROUND(VALUE(SUBSTITUTE(#REF!,"▲", "-")), 2) &lt; 0, ABS(ROUND(VALUE(SUBSTITUTE(#REF!,"▲", "-")), 2)), NA())</f>
        <v>#REF!</v>
      </c>
      <c r="I27" s="175" t="e">
        <f>IF(ROUND(VALUE(SUBSTITUTE(#REF!,"▲", "-")), 2) &gt;= 0, ABS(ROUND(VALUE(SUBSTITUTE(#REF!,"▲", "-")), 2)), NA())</f>
        <v>#REF!</v>
      </c>
      <c r="J27" s="175" t="e">
        <f>IF(ROUND(VALUE(SUBSTITUTE(#REF!,"▲", "-")), 2) &lt; 0, ABS(ROUND(VALUE(SUBSTITUTE(#REF!,"▲", "-")), 2)), NA())</f>
        <v>#REF!</v>
      </c>
      <c r="K27" s="175" t="e">
        <f>IF(ROUND(VALUE(SUBSTITUTE(#REF!,"▲", "-")), 2) &gt;= 0, ABS(ROUND(VALUE(SUBSTITUTE(#REF!,"▲", "-")), 2)), NA())</f>
        <v>#REF!</v>
      </c>
    </row>
    <row r="28" spans="1:11" x14ac:dyDescent="0.2">
      <c r="A28" s="175" t="e">
        <f>IF(#REF!="",NA(),#REF!)</f>
        <v>#REF!</v>
      </c>
      <c r="B28" s="175" t="e">
        <f>IF(ROUND(VALUE(SUBSTITUTE(#REF!,"▲", "-")), 2) &lt; 0, ABS(ROUND(VALUE(SUBSTITUTE(#REF!,"▲", "-")), 2)), NA())</f>
        <v>#REF!</v>
      </c>
      <c r="C28" s="175" t="e">
        <f>IF(ROUND(VALUE(SUBSTITUTE(#REF!,"▲", "-")), 2) &gt;= 0, ABS(ROUND(VALUE(SUBSTITUTE(#REF!,"▲", "-")), 2)), NA())</f>
        <v>#REF!</v>
      </c>
      <c r="D28" s="175" t="e">
        <f>IF(ROUND(VALUE(SUBSTITUTE(#REF!,"▲", "-")), 2) &lt; 0, ABS(ROUND(VALUE(SUBSTITUTE(#REF!,"▲", "-")), 2)), NA())</f>
        <v>#REF!</v>
      </c>
      <c r="E28" s="175" t="e">
        <f>IF(ROUND(VALUE(SUBSTITUTE(#REF!,"▲", "-")), 2) &gt;= 0, ABS(ROUND(VALUE(SUBSTITUTE(#REF!,"▲", "-")), 2)), NA())</f>
        <v>#REF!</v>
      </c>
      <c r="F28" s="175" t="e">
        <f>IF(ROUND(VALUE(SUBSTITUTE(#REF!,"▲", "-")), 2) &lt; 0, ABS(ROUND(VALUE(SUBSTITUTE(#REF!,"▲", "-")), 2)), NA())</f>
        <v>#REF!</v>
      </c>
      <c r="G28" s="175" t="e">
        <f>IF(ROUND(VALUE(SUBSTITUTE(#REF!,"▲", "-")), 2) &gt;= 0, ABS(ROUND(VALUE(SUBSTITUTE(#REF!,"▲", "-")), 2)), NA())</f>
        <v>#REF!</v>
      </c>
      <c r="H28" s="175" t="e">
        <f>IF(ROUND(VALUE(SUBSTITUTE(#REF!,"▲", "-")), 2) &lt; 0, ABS(ROUND(VALUE(SUBSTITUTE(#REF!,"▲", "-")), 2)), NA())</f>
        <v>#REF!</v>
      </c>
      <c r="I28" s="175" t="e">
        <f>IF(ROUND(VALUE(SUBSTITUTE(#REF!,"▲", "-")), 2) &gt;= 0, ABS(ROUND(VALUE(SUBSTITUTE(#REF!,"▲", "-")), 2)), NA())</f>
        <v>#REF!</v>
      </c>
      <c r="J28" s="175" t="e">
        <f>IF(ROUND(VALUE(SUBSTITUTE(#REF!,"▲", "-")), 2) &lt; 0, ABS(ROUND(VALUE(SUBSTITUTE(#REF!,"▲", "-")), 2)), NA())</f>
        <v>#REF!</v>
      </c>
      <c r="K28" s="175" t="e">
        <f>IF(ROUND(VALUE(SUBSTITUTE(#REF!,"▲", "-")), 2) &gt;= 0, ABS(ROUND(VALUE(SUBSTITUTE(#REF!,"▲", "-")), 2)), NA())</f>
        <v>#REF!</v>
      </c>
    </row>
    <row r="29" spans="1:11" x14ac:dyDescent="0.2">
      <c r="A29" s="175" t="e">
        <f>IF(#REF!="",NA(),#REF!)</f>
        <v>#REF!</v>
      </c>
      <c r="B29" s="175" t="e">
        <f>IF(ROUND(VALUE(SUBSTITUTE(#REF!,"▲", "-")), 2) &lt; 0, ABS(ROUND(VALUE(SUBSTITUTE(#REF!,"▲", "-")), 2)), NA())</f>
        <v>#REF!</v>
      </c>
      <c r="C29" s="175" t="e">
        <f>IF(ROUND(VALUE(SUBSTITUTE(#REF!,"▲", "-")), 2) &gt;= 0, ABS(ROUND(VALUE(SUBSTITUTE(#REF!,"▲", "-")), 2)), NA())</f>
        <v>#REF!</v>
      </c>
      <c r="D29" s="175" t="e">
        <f>IF(ROUND(VALUE(SUBSTITUTE(#REF!,"▲", "-")), 2) &lt; 0, ABS(ROUND(VALUE(SUBSTITUTE(#REF!,"▲", "-")), 2)), NA())</f>
        <v>#REF!</v>
      </c>
      <c r="E29" s="175" t="e">
        <f>IF(ROUND(VALUE(SUBSTITUTE(#REF!,"▲", "-")), 2) &gt;= 0, ABS(ROUND(VALUE(SUBSTITUTE(#REF!,"▲", "-")), 2)), NA())</f>
        <v>#REF!</v>
      </c>
      <c r="F29" s="175" t="e">
        <f>IF(ROUND(VALUE(SUBSTITUTE(#REF!,"▲", "-")), 2) &lt; 0, ABS(ROUND(VALUE(SUBSTITUTE(#REF!,"▲", "-")), 2)), NA())</f>
        <v>#REF!</v>
      </c>
      <c r="G29" s="175" t="e">
        <f>IF(ROUND(VALUE(SUBSTITUTE(#REF!,"▲", "-")), 2) &gt;= 0, ABS(ROUND(VALUE(SUBSTITUTE(#REF!,"▲", "-")), 2)), NA())</f>
        <v>#REF!</v>
      </c>
      <c r="H29" s="175" t="e">
        <f>IF(ROUND(VALUE(SUBSTITUTE(#REF!,"▲", "-")), 2) &lt; 0, ABS(ROUND(VALUE(SUBSTITUTE(#REF!,"▲", "-")), 2)), NA())</f>
        <v>#REF!</v>
      </c>
      <c r="I29" s="175" t="e">
        <f>IF(ROUND(VALUE(SUBSTITUTE(#REF!,"▲", "-")), 2) &gt;= 0, ABS(ROUND(VALUE(SUBSTITUTE(#REF!,"▲", "-")), 2)), NA())</f>
        <v>#REF!</v>
      </c>
      <c r="J29" s="175" t="e">
        <f>IF(ROUND(VALUE(SUBSTITUTE(#REF!,"▲", "-")), 2) &lt; 0, ABS(ROUND(VALUE(SUBSTITUTE(#REF!,"▲", "-")), 2)), NA())</f>
        <v>#REF!</v>
      </c>
      <c r="K29" s="175" t="e">
        <f>IF(ROUND(VALUE(SUBSTITUTE(#REF!,"▲", "-")), 2) &gt;= 0, ABS(ROUND(VALUE(SUBSTITUTE(#REF!,"▲", "-")), 2)), NA())</f>
        <v>#REF!</v>
      </c>
    </row>
    <row r="30" spans="1:11" x14ac:dyDescent="0.2">
      <c r="A30" s="175" t="e">
        <f>IF(#REF!="",NA(),#REF!)</f>
        <v>#REF!</v>
      </c>
      <c r="B30" s="175" t="e">
        <f>IF(ROUND(VALUE(SUBSTITUTE(#REF!,"▲", "-")), 2) &lt; 0, ABS(ROUND(VALUE(SUBSTITUTE(#REF!,"▲", "-")), 2)), NA())</f>
        <v>#REF!</v>
      </c>
      <c r="C30" s="175" t="e">
        <f>IF(ROUND(VALUE(SUBSTITUTE(#REF!,"▲", "-")), 2) &gt;= 0, ABS(ROUND(VALUE(SUBSTITUTE(#REF!,"▲", "-")), 2)), NA())</f>
        <v>#REF!</v>
      </c>
      <c r="D30" s="175" t="e">
        <f>IF(ROUND(VALUE(SUBSTITUTE(#REF!,"▲", "-")), 2) &lt; 0, ABS(ROUND(VALUE(SUBSTITUTE(#REF!,"▲", "-")), 2)), NA())</f>
        <v>#REF!</v>
      </c>
      <c r="E30" s="175" t="e">
        <f>IF(ROUND(VALUE(SUBSTITUTE(#REF!,"▲", "-")), 2) &gt;= 0, ABS(ROUND(VALUE(SUBSTITUTE(#REF!,"▲", "-")), 2)), NA())</f>
        <v>#REF!</v>
      </c>
      <c r="F30" s="175" t="e">
        <f>IF(ROUND(VALUE(SUBSTITUTE(#REF!,"▲", "-")), 2) &lt; 0, ABS(ROUND(VALUE(SUBSTITUTE(#REF!,"▲", "-")), 2)), NA())</f>
        <v>#REF!</v>
      </c>
      <c r="G30" s="175" t="e">
        <f>IF(ROUND(VALUE(SUBSTITUTE(#REF!,"▲", "-")), 2) &gt;= 0, ABS(ROUND(VALUE(SUBSTITUTE(#REF!,"▲", "-")), 2)), NA())</f>
        <v>#REF!</v>
      </c>
      <c r="H30" s="175" t="e">
        <f>IF(ROUND(VALUE(SUBSTITUTE(#REF!,"▲", "-")), 2) &lt; 0, ABS(ROUND(VALUE(SUBSTITUTE(#REF!,"▲", "-")), 2)), NA())</f>
        <v>#REF!</v>
      </c>
      <c r="I30" s="175" t="e">
        <f>IF(ROUND(VALUE(SUBSTITUTE(#REF!,"▲", "-")), 2) &gt;= 0, ABS(ROUND(VALUE(SUBSTITUTE(#REF!,"▲", "-")), 2)), NA())</f>
        <v>#REF!</v>
      </c>
      <c r="J30" s="175" t="e">
        <f>IF(ROUND(VALUE(SUBSTITUTE(#REF!,"▲", "-")), 2) &lt; 0, ABS(ROUND(VALUE(SUBSTITUTE(#REF!,"▲", "-")), 2)), NA())</f>
        <v>#REF!</v>
      </c>
      <c r="K30" s="175" t="e">
        <f>IF(ROUND(VALUE(SUBSTITUTE(#REF!,"▲", "-")), 2) &gt;= 0, ABS(ROUND(VALUE(SUBSTITUTE(#REF!,"▲", "-")), 2)), NA())</f>
        <v>#REF!</v>
      </c>
    </row>
    <row r="31" spans="1:11" x14ac:dyDescent="0.2">
      <c r="A31" s="175" t="e">
        <f>IF(#REF!="",NA(),#REF!)</f>
        <v>#REF!</v>
      </c>
      <c r="B31" s="175" t="e">
        <f>IF(ROUND(VALUE(SUBSTITUTE(#REF!,"▲", "-")), 2) &lt; 0, ABS(ROUND(VALUE(SUBSTITUTE(#REF!,"▲", "-")), 2)), NA())</f>
        <v>#REF!</v>
      </c>
      <c r="C31" s="175" t="e">
        <f>IF(ROUND(VALUE(SUBSTITUTE(#REF!,"▲", "-")), 2) &gt;= 0, ABS(ROUND(VALUE(SUBSTITUTE(#REF!,"▲", "-")), 2)), NA())</f>
        <v>#REF!</v>
      </c>
      <c r="D31" s="175" t="e">
        <f>IF(ROUND(VALUE(SUBSTITUTE(#REF!,"▲", "-")), 2) &lt; 0, ABS(ROUND(VALUE(SUBSTITUTE(#REF!,"▲", "-")), 2)), NA())</f>
        <v>#REF!</v>
      </c>
      <c r="E31" s="175" t="e">
        <f>IF(ROUND(VALUE(SUBSTITUTE(#REF!,"▲", "-")), 2) &gt;= 0, ABS(ROUND(VALUE(SUBSTITUTE(#REF!,"▲", "-")), 2)), NA())</f>
        <v>#REF!</v>
      </c>
      <c r="F31" s="175" t="e">
        <f>IF(ROUND(VALUE(SUBSTITUTE(#REF!,"▲", "-")), 2) &lt; 0, ABS(ROUND(VALUE(SUBSTITUTE(#REF!,"▲", "-")), 2)), NA())</f>
        <v>#REF!</v>
      </c>
      <c r="G31" s="175" t="e">
        <f>IF(ROUND(VALUE(SUBSTITUTE(#REF!,"▲", "-")), 2) &gt;= 0, ABS(ROUND(VALUE(SUBSTITUTE(#REF!,"▲", "-")), 2)), NA())</f>
        <v>#REF!</v>
      </c>
      <c r="H31" s="175" t="e">
        <f>IF(ROUND(VALUE(SUBSTITUTE(#REF!,"▲", "-")), 2) &lt; 0, ABS(ROUND(VALUE(SUBSTITUTE(#REF!,"▲", "-")), 2)), NA())</f>
        <v>#REF!</v>
      </c>
      <c r="I31" s="175" t="e">
        <f>IF(ROUND(VALUE(SUBSTITUTE(#REF!,"▲", "-")), 2) &gt;= 0, ABS(ROUND(VALUE(SUBSTITUTE(#REF!,"▲", "-")), 2)), NA())</f>
        <v>#REF!</v>
      </c>
      <c r="J31" s="175" t="e">
        <f>IF(ROUND(VALUE(SUBSTITUTE(#REF!,"▲", "-")), 2) &lt; 0, ABS(ROUND(VALUE(SUBSTITUTE(#REF!,"▲", "-")), 2)), NA())</f>
        <v>#REF!</v>
      </c>
      <c r="K31" s="175" t="e">
        <f>IF(ROUND(VALUE(SUBSTITUTE(#REF!,"▲", "-")), 2) &gt;= 0, ABS(ROUND(VALUE(SUBSTITUTE(#REF!,"▲", "-")), 2)), NA())</f>
        <v>#REF!</v>
      </c>
    </row>
    <row r="32" spans="1:11" x14ac:dyDescent="0.2">
      <c r="A32" s="175" t="e">
        <f>IF(#REF!="",NA(),#REF!)</f>
        <v>#REF!</v>
      </c>
      <c r="B32" s="175" t="e">
        <f>IF(ROUND(VALUE(SUBSTITUTE(#REF!,"▲", "-")), 2) &lt; 0, ABS(ROUND(VALUE(SUBSTITUTE(#REF!,"▲", "-")), 2)), NA())</f>
        <v>#REF!</v>
      </c>
      <c r="C32" s="175" t="e">
        <f>IF(ROUND(VALUE(SUBSTITUTE(#REF!,"▲", "-")), 2) &gt;= 0, ABS(ROUND(VALUE(SUBSTITUTE(#REF!,"▲", "-")), 2)), NA())</f>
        <v>#REF!</v>
      </c>
      <c r="D32" s="175" t="e">
        <f>IF(ROUND(VALUE(SUBSTITUTE(#REF!,"▲", "-")), 2) &lt; 0, ABS(ROUND(VALUE(SUBSTITUTE(#REF!,"▲", "-")), 2)), NA())</f>
        <v>#REF!</v>
      </c>
      <c r="E32" s="175" t="e">
        <f>IF(ROUND(VALUE(SUBSTITUTE(#REF!,"▲", "-")), 2) &gt;= 0, ABS(ROUND(VALUE(SUBSTITUTE(#REF!,"▲", "-")), 2)), NA())</f>
        <v>#REF!</v>
      </c>
      <c r="F32" s="175" t="e">
        <f>IF(ROUND(VALUE(SUBSTITUTE(#REF!,"▲", "-")), 2) &lt; 0, ABS(ROUND(VALUE(SUBSTITUTE(#REF!,"▲", "-")), 2)), NA())</f>
        <v>#REF!</v>
      </c>
      <c r="G32" s="175" t="e">
        <f>IF(ROUND(VALUE(SUBSTITUTE(#REF!,"▲", "-")), 2) &gt;= 0, ABS(ROUND(VALUE(SUBSTITUTE(#REF!,"▲", "-")), 2)), NA())</f>
        <v>#REF!</v>
      </c>
      <c r="H32" s="175" t="e">
        <f>IF(ROUND(VALUE(SUBSTITUTE(#REF!,"▲", "-")), 2) &lt; 0, ABS(ROUND(VALUE(SUBSTITUTE(#REF!,"▲", "-")), 2)), NA())</f>
        <v>#REF!</v>
      </c>
      <c r="I32" s="175" t="e">
        <f>IF(ROUND(VALUE(SUBSTITUTE(#REF!,"▲", "-")), 2) &gt;= 0, ABS(ROUND(VALUE(SUBSTITUTE(#REF!,"▲", "-")), 2)), NA())</f>
        <v>#REF!</v>
      </c>
      <c r="J32" s="175" t="e">
        <f>IF(ROUND(VALUE(SUBSTITUTE(#REF!,"▲", "-")), 2) &lt; 0, ABS(ROUND(VALUE(SUBSTITUTE(#REF!,"▲", "-")), 2)), NA())</f>
        <v>#REF!</v>
      </c>
      <c r="K32" s="175" t="e">
        <f>IF(ROUND(VALUE(SUBSTITUTE(#REF!,"▲", "-")), 2) &gt;= 0, ABS(ROUND(VALUE(SUBSTITUTE(#REF!,"▲", "-")), 2)), NA())</f>
        <v>#REF!</v>
      </c>
    </row>
    <row r="33" spans="1:16" x14ac:dyDescent="0.2">
      <c r="A33" s="175" t="e">
        <f>IF(#REF!="",NA(),#REF!)</f>
        <v>#REF!</v>
      </c>
      <c r="B33" s="175" t="e">
        <f>IF(ROUND(VALUE(SUBSTITUTE(#REF!,"▲", "-")), 2) &lt; 0, ABS(ROUND(VALUE(SUBSTITUTE(#REF!,"▲", "-")), 2)), NA())</f>
        <v>#REF!</v>
      </c>
      <c r="C33" s="175" t="e">
        <f>IF(ROUND(VALUE(SUBSTITUTE(#REF!,"▲", "-")), 2) &gt;= 0, ABS(ROUND(VALUE(SUBSTITUTE(#REF!,"▲", "-")), 2)), NA())</f>
        <v>#REF!</v>
      </c>
      <c r="D33" s="175" t="e">
        <f>IF(ROUND(VALUE(SUBSTITUTE(#REF!,"▲", "-")), 2) &lt; 0, ABS(ROUND(VALUE(SUBSTITUTE(#REF!,"▲", "-")), 2)), NA())</f>
        <v>#REF!</v>
      </c>
      <c r="E33" s="175" t="e">
        <f>IF(ROUND(VALUE(SUBSTITUTE(#REF!,"▲", "-")), 2) &gt;= 0, ABS(ROUND(VALUE(SUBSTITUTE(#REF!,"▲", "-")), 2)), NA())</f>
        <v>#REF!</v>
      </c>
      <c r="F33" s="175" t="e">
        <f>IF(ROUND(VALUE(SUBSTITUTE(#REF!,"▲", "-")), 2) &lt; 0, ABS(ROUND(VALUE(SUBSTITUTE(#REF!,"▲", "-")), 2)), NA())</f>
        <v>#REF!</v>
      </c>
      <c r="G33" s="175" t="e">
        <f>IF(ROUND(VALUE(SUBSTITUTE(#REF!,"▲", "-")), 2) &gt;= 0, ABS(ROUND(VALUE(SUBSTITUTE(#REF!,"▲", "-")), 2)), NA())</f>
        <v>#REF!</v>
      </c>
      <c r="H33" s="175" t="e">
        <f>IF(ROUND(VALUE(SUBSTITUTE(#REF!,"▲", "-")), 2) &lt; 0, ABS(ROUND(VALUE(SUBSTITUTE(#REF!,"▲", "-")), 2)), NA())</f>
        <v>#REF!</v>
      </c>
      <c r="I33" s="175" t="e">
        <f>IF(ROUND(VALUE(SUBSTITUTE(#REF!,"▲", "-")), 2) &gt;= 0, ABS(ROUND(VALUE(SUBSTITUTE(#REF!,"▲", "-")), 2)), NA())</f>
        <v>#REF!</v>
      </c>
      <c r="J33" s="175" t="e">
        <f>IF(ROUND(VALUE(SUBSTITUTE(#REF!,"▲", "-")), 2) &lt; 0, ABS(ROUND(VALUE(SUBSTITUTE(#REF!,"▲", "-")), 2)), NA())</f>
        <v>#REF!</v>
      </c>
      <c r="K33" s="175" t="e">
        <f>IF(ROUND(VALUE(SUBSTITUTE(#REF!,"▲", "-")), 2) &gt;= 0, ABS(ROUND(VALUE(SUBSTITUTE(#REF!,"▲", "-")), 2)), NA())</f>
        <v>#REF!</v>
      </c>
    </row>
    <row r="34" spans="1:16" x14ac:dyDescent="0.2">
      <c r="A34" s="175" t="e">
        <f>IF(#REF!="",NA(),#REF!)</f>
        <v>#REF!</v>
      </c>
      <c r="B34" s="175" t="e">
        <f>IF(ROUND(VALUE(SUBSTITUTE(#REF!,"▲", "-")), 2) &lt; 0, ABS(ROUND(VALUE(SUBSTITUTE(#REF!,"▲", "-")), 2)), NA())</f>
        <v>#REF!</v>
      </c>
      <c r="C34" s="175" t="e">
        <f>IF(ROUND(VALUE(SUBSTITUTE(#REF!,"▲", "-")), 2) &gt;= 0, ABS(ROUND(VALUE(SUBSTITUTE(#REF!,"▲", "-")), 2)), NA())</f>
        <v>#REF!</v>
      </c>
      <c r="D34" s="175" t="e">
        <f>IF(ROUND(VALUE(SUBSTITUTE(#REF!,"▲", "-")), 2) &lt; 0, ABS(ROUND(VALUE(SUBSTITUTE(#REF!,"▲", "-")), 2)), NA())</f>
        <v>#REF!</v>
      </c>
      <c r="E34" s="175" t="e">
        <f>IF(ROUND(VALUE(SUBSTITUTE(#REF!,"▲", "-")), 2) &gt;= 0, ABS(ROUND(VALUE(SUBSTITUTE(#REF!,"▲", "-")), 2)), NA())</f>
        <v>#REF!</v>
      </c>
      <c r="F34" s="175" t="e">
        <f>IF(ROUND(VALUE(SUBSTITUTE(#REF!,"▲", "-")), 2) &lt; 0, ABS(ROUND(VALUE(SUBSTITUTE(#REF!,"▲", "-")), 2)), NA())</f>
        <v>#REF!</v>
      </c>
      <c r="G34" s="175" t="e">
        <f>IF(ROUND(VALUE(SUBSTITUTE(#REF!,"▲", "-")), 2) &gt;= 0, ABS(ROUND(VALUE(SUBSTITUTE(#REF!,"▲", "-")), 2)), NA())</f>
        <v>#REF!</v>
      </c>
      <c r="H34" s="175" t="e">
        <f>IF(ROUND(VALUE(SUBSTITUTE(#REF!,"▲", "-")), 2) &lt; 0, ABS(ROUND(VALUE(SUBSTITUTE(#REF!,"▲", "-")), 2)), NA())</f>
        <v>#REF!</v>
      </c>
      <c r="I34" s="175" t="e">
        <f>IF(ROUND(VALUE(SUBSTITUTE(#REF!,"▲", "-")), 2) &gt;= 0, ABS(ROUND(VALUE(SUBSTITUTE(#REF!,"▲", "-")), 2)), NA())</f>
        <v>#REF!</v>
      </c>
      <c r="J34" s="175" t="e">
        <f>IF(ROUND(VALUE(SUBSTITUTE(#REF!,"▲", "-")), 2) &lt; 0, ABS(ROUND(VALUE(SUBSTITUTE(#REF!,"▲", "-")), 2)), NA())</f>
        <v>#REF!</v>
      </c>
      <c r="K34" s="175" t="e">
        <f>IF(ROUND(VALUE(SUBSTITUTE(#REF!,"▲", "-")), 2) &gt;= 0, ABS(ROUND(VALUE(SUBSTITUTE(#REF!,"▲", "-")), 2)), NA())</f>
        <v>#REF!</v>
      </c>
    </row>
    <row r="35" spans="1:16" x14ac:dyDescent="0.2">
      <c r="A35" s="175" t="e">
        <f>IF(#REF!="",NA(),#REF!)</f>
        <v>#REF!</v>
      </c>
      <c r="B35" s="175" t="e">
        <f>IF(ROUND(VALUE(SUBSTITUTE(#REF!,"▲", "-")), 2) &lt; 0, ABS(ROUND(VALUE(SUBSTITUTE(#REF!,"▲", "-")), 2)), NA())</f>
        <v>#REF!</v>
      </c>
      <c r="C35" s="175" t="e">
        <f>IF(ROUND(VALUE(SUBSTITUTE(#REF!,"▲", "-")), 2) &gt;= 0, ABS(ROUND(VALUE(SUBSTITUTE(#REF!,"▲", "-")), 2)), NA())</f>
        <v>#REF!</v>
      </c>
      <c r="D35" s="175" t="e">
        <f>IF(ROUND(VALUE(SUBSTITUTE(#REF!,"▲", "-")), 2) &lt; 0, ABS(ROUND(VALUE(SUBSTITUTE(#REF!,"▲", "-")), 2)), NA())</f>
        <v>#REF!</v>
      </c>
      <c r="E35" s="175" t="e">
        <f>IF(ROUND(VALUE(SUBSTITUTE(#REF!,"▲", "-")), 2) &gt;= 0, ABS(ROUND(VALUE(SUBSTITUTE(#REF!,"▲", "-")), 2)), NA())</f>
        <v>#REF!</v>
      </c>
      <c r="F35" s="175" t="e">
        <f>IF(ROUND(VALUE(SUBSTITUTE(#REF!,"▲", "-")), 2) &lt; 0, ABS(ROUND(VALUE(SUBSTITUTE(#REF!,"▲", "-")), 2)), NA())</f>
        <v>#REF!</v>
      </c>
      <c r="G35" s="175" t="e">
        <f>IF(ROUND(VALUE(SUBSTITUTE(#REF!,"▲", "-")), 2) &gt;= 0, ABS(ROUND(VALUE(SUBSTITUTE(#REF!,"▲", "-")), 2)), NA())</f>
        <v>#REF!</v>
      </c>
      <c r="H35" s="175" t="e">
        <f>IF(ROUND(VALUE(SUBSTITUTE(#REF!,"▲", "-")), 2) &lt; 0, ABS(ROUND(VALUE(SUBSTITUTE(#REF!,"▲", "-")), 2)), NA())</f>
        <v>#REF!</v>
      </c>
      <c r="I35" s="175" t="e">
        <f>IF(ROUND(VALUE(SUBSTITUTE(#REF!,"▲", "-")), 2) &gt;= 0, ABS(ROUND(VALUE(SUBSTITUTE(#REF!,"▲", "-")), 2)), NA())</f>
        <v>#REF!</v>
      </c>
      <c r="J35" s="175" t="e">
        <f>IF(ROUND(VALUE(SUBSTITUTE(#REF!,"▲", "-")), 2) &lt; 0, ABS(ROUND(VALUE(SUBSTITUTE(#REF!,"▲", "-")), 2)), NA())</f>
        <v>#REF!</v>
      </c>
      <c r="K35" s="175" t="e">
        <f>IF(ROUND(VALUE(SUBSTITUTE(#REF!,"▲", "-")), 2) &gt;= 0, ABS(ROUND(VALUE(SUBSTITUTE(#REF!,"▲", "-")), 2)), NA())</f>
        <v>#REF!</v>
      </c>
    </row>
    <row r="36" spans="1:16" x14ac:dyDescent="0.2">
      <c r="A36" s="175" t="e">
        <f>IF(#REF!="",NA(),#REF!)</f>
        <v>#REF!</v>
      </c>
      <c r="B36" s="175" t="e">
        <f>IF(ROUND(VALUE(SUBSTITUTE(#REF!,"▲", "-")), 2) &lt; 0, ABS(ROUND(VALUE(SUBSTITUTE(#REF!,"▲", "-")), 2)), NA())</f>
        <v>#REF!</v>
      </c>
      <c r="C36" s="175" t="e">
        <f>IF(ROUND(VALUE(SUBSTITUTE(#REF!,"▲", "-")), 2) &gt;= 0, ABS(ROUND(VALUE(SUBSTITUTE(#REF!,"▲", "-")), 2)), NA())</f>
        <v>#REF!</v>
      </c>
      <c r="D36" s="175" t="e">
        <f>IF(ROUND(VALUE(SUBSTITUTE(#REF!,"▲", "-")), 2) &lt; 0, ABS(ROUND(VALUE(SUBSTITUTE(#REF!,"▲", "-")), 2)), NA())</f>
        <v>#REF!</v>
      </c>
      <c r="E36" s="175" t="e">
        <f>IF(ROUND(VALUE(SUBSTITUTE(#REF!,"▲", "-")), 2) &gt;= 0, ABS(ROUND(VALUE(SUBSTITUTE(#REF!,"▲", "-")), 2)), NA())</f>
        <v>#REF!</v>
      </c>
      <c r="F36" s="175" t="e">
        <f>IF(ROUND(VALUE(SUBSTITUTE(#REF!,"▲", "-")), 2) &lt; 0, ABS(ROUND(VALUE(SUBSTITUTE(#REF!,"▲", "-")), 2)), NA())</f>
        <v>#REF!</v>
      </c>
      <c r="G36" s="175" t="e">
        <f>IF(ROUND(VALUE(SUBSTITUTE(#REF!,"▲", "-")), 2) &gt;= 0, ABS(ROUND(VALUE(SUBSTITUTE(#REF!,"▲", "-")), 2)), NA())</f>
        <v>#REF!</v>
      </c>
      <c r="H36" s="175" t="e">
        <f>IF(ROUND(VALUE(SUBSTITUTE(#REF!,"▲", "-")), 2) &lt; 0, ABS(ROUND(VALUE(SUBSTITUTE(#REF!,"▲", "-")), 2)), NA())</f>
        <v>#REF!</v>
      </c>
      <c r="I36" s="175" t="e">
        <f>IF(ROUND(VALUE(SUBSTITUTE(#REF!,"▲", "-")), 2) &gt;= 0, ABS(ROUND(VALUE(SUBSTITUTE(#REF!,"▲", "-")), 2)), NA())</f>
        <v>#REF!</v>
      </c>
      <c r="J36" s="175" t="e">
        <f>IF(ROUND(VALUE(SUBSTITUTE(#REF!,"▲", "-")), 2) &lt; 0, ABS(ROUND(VALUE(SUBSTITUTE(#REF!,"▲", "-")), 2)), NA())</f>
        <v>#REF!</v>
      </c>
      <c r="K36" s="175" t="e">
        <f>IF(ROUND(VALUE(SUBSTITUTE(#REF!,"▲", "-")), 2) &gt;= 0, ABS(ROUND(VALUE(SUBSTITUTE(#REF!,"▲", "-")), 2)), NA())</f>
        <v>#REF!</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577</v>
      </c>
      <c r="E42" s="176"/>
      <c r="F42" s="176"/>
      <c r="G42" s="176">
        <f>'実質公債費比率（分子）の構造'!L$52</f>
        <v>562</v>
      </c>
      <c r="H42" s="176"/>
      <c r="I42" s="176"/>
      <c r="J42" s="176">
        <f>'実質公債費比率（分子）の構造'!M$52</f>
        <v>567</v>
      </c>
      <c r="K42" s="176"/>
      <c r="L42" s="176"/>
      <c r="M42" s="176">
        <f>'実質公債費比率（分子）の構造'!N$52</f>
        <v>589</v>
      </c>
      <c r="N42" s="176"/>
      <c r="O42" s="176"/>
      <c r="P42" s="176">
        <f>'実質公債費比率（分子）の構造'!O$52</f>
        <v>590</v>
      </c>
    </row>
    <row r="43" spans="1:16" x14ac:dyDescent="0.2">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56</v>
      </c>
      <c r="C45" s="176"/>
      <c r="D45" s="176"/>
      <c r="E45" s="176">
        <f>'実質公債費比率（分子）の構造'!L$49</f>
        <v>40</v>
      </c>
      <c r="F45" s="176"/>
      <c r="G45" s="176"/>
      <c r="H45" s="176">
        <f>'実質公債費比率（分子）の構造'!M$49</f>
        <v>19</v>
      </c>
      <c r="I45" s="176"/>
      <c r="J45" s="176"/>
      <c r="K45" s="176">
        <f>'実質公債費比率（分子）の構造'!N$49</f>
        <v>19</v>
      </c>
      <c r="L45" s="176"/>
      <c r="M45" s="176"/>
      <c r="N45" s="176">
        <f>'実質公債費比率（分子）の構造'!O$49</f>
        <v>19</v>
      </c>
      <c r="O45" s="176"/>
      <c r="P45" s="176"/>
    </row>
    <row r="46" spans="1:16" x14ac:dyDescent="0.2">
      <c r="A46" s="176" t="s">
        <v>68</v>
      </c>
      <c r="B46" s="176">
        <f>'実質公債費比率（分子）の構造'!K$48</f>
        <v>362</v>
      </c>
      <c r="C46" s="176"/>
      <c r="D46" s="176"/>
      <c r="E46" s="176">
        <f>'実質公債費比率（分子）の構造'!L$48</f>
        <v>373</v>
      </c>
      <c r="F46" s="176"/>
      <c r="G46" s="176"/>
      <c r="H46" s="176">
        <f>'実質公債費比率（分子）の構造'!M$48</f>
        <v>371</v>
      </c>
      <c r="I46" s="176"/>
      <c r="J46" s="176"/>
      <c r="K46" s="176">
        <f>'実質公債費比率（分子）の構造'!N$48</f>
        <v>334</v>
      </c>
      <c r="L46" s="176"/>
      <c r="M46" s="176"/>
      <c r="N46" s="176">
        <f>'実質公債費比率（分子）の構造'!O$48</f>
        <v>339</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413</v>
      </c>
      <c r="C49" s="176"/>
      <c r="D49" s="176"/>
      <c r="E49" s="176">
        <f>'実質公債費比率（分子）の構造'!L$45</f>
        <v>408</v>
      </c>
      <c r="F49" s="176"/>
      <c r="G49" s="176"/>
      <c r="H49" s="176">
        <f>'実質公債費比率（分子）の構造'!M$45</f>
        <v>409</v>
      </c>
      <c r="I49" s="176"/>
      <c r="J49" s="176"/>
      <c r="K49" s="176">
        <f>'実質公債費比率（分子）の構造'!N$45</f>
        <v>449</v>
      </c>
      <c r="L49" s="176"/>
      <c r="M49" s="176"/>
      <c r="N49" s="176">
        <f>'実質公債費比率（分子）の構造'!O$45</f>
        <v>482</v>
      </c>
      <c r="O49" s="176"/>
      <c r="P49" s="176"/>
    </row>
    <row r="50" spans="1:16" x14ac:dyDescent="0.2">
      <c r="A50" s="176" t="s">
        <v>72</v>
      </c>
      <c r="B50" s="176" t="e">
        <f>NA()</f>
        <v>#N/A</v>
      </c>
      <c r="C50" s="176">
        <f>IF(ISNUMBER('実質公債費比率（分子）の構造'!K$53),'実質公債費比率（分子）の構造'!K$53,NA())</f>
        <v>254</v>
      </c>
      <c r="D50" s="176" t="e">
        <f>NA()</f>
        <v>#N/A</v>
      </c>
      <c r="E50" s="176" t="e">
        <f>NA()</f>
        <v>#N/A</v>
      </c>
      <c r="F50" s="176">
        <f>IF(ISNUMBER('実質公債費比率（分子）の構造'!L$53),'実質公債費比率（分子）の構造'!L$53,NA())</f>
        <v>259</v>
      </c>
      <c r="G50" s="176" t="e">
        <f>NA()</f>
        <v>#N/A</v>
      </c>
      <c r="H50" s="176" t="e">
        <f>NA()</f>
        <v>#N/A</v>
      </c>
      <c r="I50" s="176">
        <f>IF(ISNUMBER('実質公債費比率（分子）の構造'!M$53),'実質公債費比率（分子）の構造'!M$53,NA())</f>
        <v>232</v>
      </c>
      <c r="J50" s="176" t="e">
        <f>NA()</f>
        <v>#N/A</v>
      </c>
      <c r="K50" s="176" t="e">
        <f>NA()</f>
        <v>#N/A</v>
      </c>
      <c r="L50" s="176">
        <f>IF(ISNUMBER('実質公債費比率（分子）の構造'!N$53),'実質公債費比率（分子）の構造'!N$53,NA())</f>
        <v>213</v>
      </c>
      <c r="M50" s="176" t="e">
        <f>NA()</f>
        <v>#N/A</v>
      </c>
      <c r="N50" s="176" t="e">
        <f>NA()</f>
        <v>#N/A</v>
      </c>
      <c r="O50" s="176">
        <f>IF(ISNUMBER('実質公債費比率（分子）の構造'!O$53),'実質公債費比率（分子）の構造'!O$53,NA())</f>
        <v>250</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6960</v>
      </c>
      <c r="E56" s="175"/>
      <c r="F56" s="175"/>
      <c r="G56" s="175">
        <f>'将来負担比率（分子）の構造'!J$52</f>
        <v>6797</v>
      </c>
      <c r="H56" s="175"/>
      <c r="I56" s="175"/>
      <c r="J56" s="175">
        <f>'将来負担比率（分子）の構造'!K$52</f>
        <v>6821</v>
      </c>
      <c r="K56" s="175"/>
      <c r="L56" s="175"/>
      <c r="M56" s="175">
        <f>'将来負担比率（分子）の構造'!L$52</f>
        <v>6794</v>
      </c>
      <c r="N56" s="175"/>
      <c r="O56" s="175"/>
      <c r="P56" s="175">
        <f>'将来負担比率（分子）の構造'!M$52</f>
        <v>6618</v>
      </c>
    </row>
    <row r="57" spans="1:16" x14ac:dyDescent="0.2">
      <c r="A57" s="175" t="s">
        <v>43</v>
      </c>
      <c r="B57" s="175"/>
      <c r="C57" s="175"/>
      <c r="D57" s="175">
        <f>'将来負担比率（分子）の構造'!I$51</f>
        <v>33</v>
      </c>
      <c r="E57" s="175"/>
      <c r="F57" s="175"/>
      <c r="G57" s="175">
        <f>'将来負担比率（分子）の構造'!J$51</f>
        <v>24</v>
      </c>
      <c r="H57" s="175"/>
      <c r="I57" s="175"/>
      <c r="J57" s="175">
        <f>'将来負担比率（分子）の構造'!K$51</f>
        <v>17</v>
      </c>
      <c r="K57" s="175"/>
      <c r="L57" s="175"/>
      <c r="M57" s="175">
        <f>'将来負担比率（分子）の構造'!L$51</f>
        <v>10</v>
      </c>
      <c r="N57" s="175"/>
      <c r="O57" s="175"/>
      <c r="P57" s="175">
        <f>'将来負担比率（分子）の構造'!M$51</f>
        <v>5</v>
      </c>
    </row>
    <row r="58" spans="1:16" x14ac:dyDescent="0.2">
      <c r="A58" s="175" t="s">
        <v>42</v>
      </c>
      <c r="B58" s="175"/>
      <c r="C58" s="175"/>
      <c r="D58" s="175">
        <f>'将来負担比率（分子）の構造'!I$50</f>
        <v>2318</v>
      </c>
      <c r="E58" s="175"/>
      <c r="F58" s="175"/>
      <c r="G58" s="175">
        <f>'将来負担比率（分子）の構造'!J$50</f>
        <v>2356</v>
      </c>
      <c r="H58" s="175"/>
      <c r="I58" s="175"/>
      <c r="J58" s="175">
        <f>'将来負担比率（分子）の構造'!K$50</f>
        <v>2440</v>
      </c>
      <c r="K58" s="175"/>
      <c r="L58" s="175"/>
      <c r="M58" s="175">
        <f>'将来負担比率（分子）の構造'!L$50</f>
        <v>2706</v>
      </c>
      <c r="N58" s="175"/>
      <c r="O58" s="175"/>
      <c r="P58" s="175">
        <f>'将来負担比率（分子）の構造'!M$50</f>
        <v>2857</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11</v>
      </c>
      <c r="L61" s="175"/>
      <c r="M61" s="175"/>
      <c r="N61" s="175" t="str">
        <f>'将来負担比率（分子）の構造'!M$46</f>
        <v>-</v>
      </c>
      <c r="O61" s="175"/>
      <c r="P61" s="175"/>
    </row>
    <row r="62" spans="1:16" x14ac:dyDescent="0.2">
      <c r="A62" s="175" t="s">
        <v>36</v>
      </c>
      <c r="B62" s="175">
        <f>'将来負担比率（分子）の構造'!I$45</f>
        <v>172</v>
      </c>
      <c r="C62" s="175"/>
      <c r="D62" s="175"/>
      <c r="E62" s="175">
        <f>'将来負担比率（分子）の構造'!J$45</f>
        <v>177</v>
      </c>
      <c r="F62" s="175"/>
      <c r="G62" s="175"/>
      <c r="H62" s="175">
        <f>'将来負担比率（分子）の構造'!K$45</f>
        <v>172</v>
      </c>
      <c r="I62" s="175"/>
      <c r="J62" s="175"/>
      <c r="K62" s="175">
        <f>'将来負担比率（分子）の構造'!L$45</f>
        <v>114</v>
      </c>
      <c r="L62" s="175"/>
      <c r="M62" s="175"/>
      <c r="N62" s="175">
        <f>'将来負担比率（分子）の構造'!M$45</f>
        <v>2</v>
      </c>
      <c r="O62" s="175"/>
      <c r="P62" s="175"/>
    </row>
    <row r="63" spans="1:16" x14ac:dyDescent="0.2">
      <c r="A63" s="175" t="s">
        <v>35</v>
      </c>
      <c r="B63" s="175">
        <f>'将来負担比率（分子）の構造'!I$44</f>
        <v>147</v>
      </c>
      <c r="C63" s="175"/>
      <c r="D63" s="175"/>
      <c r="E63" s="175">
        <f>'将来負担比率（分子）の構造'!J$44</f>
        <v>121</v>
      </c>
      <c r="F63" s="175"/>
      <c r="G63" s="175"/>
      <c r="H63" s="175">
        <f>'将来負担比率（分子）の構造'!K$44</f>
        <v>106</v>
      </c>
      <c r="I63" s="175"/>
      <c r="J63" s="175"/>
      <c r="K63" s="175">
        <f>'将来負担比率（分子）の構造'!L$44</f>
        <v>90</v>
      </c>
      <c r="L63" s="175"/>
      <c r="M63" s="175"/>
      <c r="N63" s="175">
        <f>'将来負担比率（分子）の構造'!M$44</f>
        <v>73</v>
      </c>
      <c r="O63" s="175"/>
      <c r="P63" s="175"/>
    </row>
    <row r="64" spans="1:16" x14ac:dyDescent="0.2">
      <c r="A64" s="175" t="s">
        <v>34</v>
      </c>
      <c r="B64" s="175">
        <f>'将来負担比率（分子）の構造'!I$43</f>
        <v>5783</v>
      </c>
      <c r="C64" s="175"/>
      <c r="D64" s="175"/>
      <c r="E64" s="175">
        <f>'将来負担比率（分子）の構造'!J$43</f>
        <v>5681</v>
      </c>
      <c r="F64" s="175"/>
      <c r="G64" s="175"/>
      <c r="H64" s="175">
        <f>'将来負担比率（分子）の構造'!K$43</f>
        <v>5370</v>
      </c>
      <c r="I64" s="175"/>
      <c r="J64" s="175"/>
      <c r="K64" s="175">
        <f>'将来負担比率（分子）の構造'!L$43</f>
        <v>4948</v>
      </c>
      <c r="L64" s="175"/>
      <c r="M64" s="175"/>
      <c r="N64" s="175">
        <f>'将来負担比率（分子）の構造'!M$43</f>
        <v>4887</v>
      </c>
      <c r="O64" s="175"/>
      <c r="P64" s="175"/>
    </row>
    <row r="65" spans="1:16" x14ac:dyDescent="0.2">
      <c r="A65" s="175" t="s">
        <v>33</v>
      </c>
      <c r="B65" s="175">
        <f>'将来負担比率（分子）の構造'!I$42</f>
        <v>3</v>
      </c>
      <c r="C65" s="175"/>
      <c r="D65" s="175"/>
      <c r="E65" s="175">
        <f>'将来負担比率（分子）の構造'!J$42</f>
        <v>3</v>
      </c>
      <c r="F65" s="175"/>
      <c r="G65" s="175"/>
      <c r="H65" s="175">
        <f>'将来負担比率（分子）の構造'!K$42</f>
        <v>8</v>
      </c>
      <c r="I65" s="175"/>
      <c r="J65" s="175"/>
      <c r="K65" s="175">
        <f>'将来負担比率（分子）の構造'!L$42</f>
        <v>6</v>
      </c>
      <c r="L65" s="175"/>
      <c r="M65" s="175"/>
      <c r="N65" s="175">
        <f>'将来負担比率（分子）の構造'!M$42</f>
        <v>21</v>
      </c>
      <c r="O65" s="175"/>
      <c r="P65" s="175"/>
    </row>
    <row r="66" spans="1:16" x14ac:dyDescent="0.2">
      <c r="A66" s="175" t="s">
        <v>32</v>
      </c>
      <c r="B66" s="175">
        <f>'将来負担比率（分子）の構造'!I$41</f>
        <v>5133</v>
      </c>
      <c r="C66" s="175"/>
      <c r="D66" s="175"/>
      <c r="E66" s="175">
        <f>'将来負担比率（分子）の構造'!J$41</f>
        <v>5145</v>
      </c>
      <c r="F66" s="175"/>
      <c r="G66" s="175"/>
      <c r="H66" s="175">
        <f>'将来負担比率（分子）の構造'!K$41</f>
        <v>5335</v>
      </c>
      <c r="I66" s="175"/>
      <c r="J66" s="175"/>
      <c r="K66" s="175">
        <f>'将来負担比率（分子）の構造'!L$41</f>
        <v>5500</v>
      </c>
      <c r="L66" s="175"/>
      <c r="M66" s="175"/>
      <c r="N66" s="175">
        <f>'将来負担比率（分子）の構造'!M$41</f>
        <v>5603</v>
      </c>
      <c r="O66" s="175"/>
      <c r="P66" s="175"/>
    </row>
    <row r="67" spans="1:16" x14ac:dyDescent="0.2">
      <c r="A67" s="175" t="s">
        <v>76</v>
      </c>
      <c r="B67" s="175" t="e">
        <f>NA()</f>
        <v>#N/A</v>
      </c>
      <c r="C67" s="175">
        <f>IF(ISNUMBER('将来負担比率（分子）の構造'!I$53), IF('将来負担比率（分子）の構造'!I$53 &lt; 0, 0, '将来負担比率（分子）の構造'!I$53), NA())</f>
        <v>1927</v>
      </c>
      <c r="D67" s="175" t="e">
        <f>NA()</f>
        <v>#N/A</v>
      </c>
      <c r="E67" s="175" t="e">
        <f>NA()</f>
        <v>#N/A</v>
      </c>
      <c r="F67" s="175">
        <f>IF(ISNUMBER('将来負担比率（分子）の構造'!J$53), IF('将来負担比率（分子）の構造'!J$53 &lt; 0, 0, '将来負担比率（分子）の構造'!J$53), NA())</f>
        <v>1949</v>
      </c>
      <c r="G67" s="175" t="e">
        <f>NA()</f>
        <v>#N/A</v>
      </c>
      <c r="H67" s="175" t="e">
        <f>NA()</f>
        <v>#N/A</v>
      </c>
      <c r="I67" s="175">
        <f>IF(ISNUMBER('将来負担比率（分子）の構造'!K$53), IF('将来負担比率（分子）の構造'!K$53 &lt; 0, 0, '将来負担比率（分子）の構造'!K$53), NA())</f>
        <v>1713</v>
      </c>
      <c r="J67" s="175" t="e">
        <f>NA()</f>
        <v>#N/A</v>
      </c>
      <c r="K67" s="175" t="e">
        <f>NA()</f>
        <v>#N/A</v>
      </c>
      <c r="L67" s="175">
        <f>IF(ISNUMBER('将来負担比率（分子）の構造'!L$53), IF('将来負担比率（分子）の構造'!L$53 &lt; 0, 0, '将来負担比率（分子）の構造'!L$53), NA())</f>
        <v>1159</v>
      </c>
      <c r="M67" s="175" t="e">
        <f>NA()</f>
        <v>#N/A</v>
      </c>
      <c r="N67" s="175" t="e">
        <f>NA()</f>
        <v>#N/A</v>
      </c>
      <c r="O67" s="175">
        <f>IF(ISNUMBER('将来負担比率（分子）の構造'!M$53), IF('将来負担比率（分子）の構造'!M$53 &lt; 0, 0, '将来負担比率（分子）の構造'!M$53), NA())</f>
        <v>1105</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1714</v>
      </c>
      <c r="C72" s="179">
        <f>基金残高に係る経年分析!G55</f>
        <v>1868</v>
      </c>
      <c r="D72" s="179">
        <f>基金残高に係る経年分析!H55</f>
        <v>1949</v>
      </c>
    </row>
    <row r="73" spans="1:16" x14ac:dyDescent="0.2">
      <c r="A73" s="178" t="s">
        <v>79</v>
      </c>
      <c r="B73" s="179">
        <f>基金残高に係る経年分析!F56</f>
        <v>240</v>
      </c>
      <c r="C73" s="179">
        <f>基金残高に係る経年分析!G56</f>
        <v>260</v>
      </c>
      <c r="D73" s="179">
        <f>基金残高に係る経年分析!H56</f>
        <v>260</v>
      </c>
    </row>
    <row r="74" spans="1:16" x14ac:dyDescent="0.2">
      <c r="A74" s="178" t="s">
        <v>80</v>
      </c>
      <c r="B74" s="179">
        <f>基金残高に係る経年分析!F57</f>
        <v>488</v>
      </c>
      <c r="C74" s="179">
        <f>基金残高に係る経年分析!G57</f>
        <v>582</v>
      </c>
      <c r="D74" s="179">
        <f>基金残高に係る経年分析!H57</f>
        <v>682</v>
      </c>
    </row>
  </sheetData>
  <sheetProtection algorithmName="SHA-512" hashValue="L9SmusCTzXpEHZbDNMsPUNkGhDd+f5Z0XSM4UK/mbQ5ULSFjOpL0aTmZFBkUfDIWSnj1ZHj0fyTSfBUULp0miw==" saltValue="DimJ17DYMCbXY/dIUTMnj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5546875" style="214" customWidth="1"/>
    <col min="2" max="2" width="2.44140625" style="214" customWidth="1"/>
    <col min="3" max="16" width="2.5546875" style="214" customWidth="1"/>
    <col min="17" max="17" width="2.44140625" style="214" customWidth="1"/>
    <col min="18" max="95" width="1.5546875" style="214" customWidth="1"/>
    <col min="96" max="133" width="1.5546875" style="226" customWidth="1"/>
    <col min="134" max="143" width="1.554687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2065167</v>
      </c>
      <c r="S5" s="613"/>
      <c r="T5" s="613"/>
      <c r="U5" s="613"/>
      <c r="V5" s="613"/>
      <c r="W5" s="613"/>
      <c r="X5" s="613"/>
      <c r="Y5" s="614"/>
      <c r="Z5" s="615">
        <v>27</v>
      </c>
      <c r="AA5" s="615"/>
      <c r="AB5" s="615"/>
      <c r="AC5" s="615"/>
      <c r="AD5" s="616">
        <v>2065167</v>
      </c>
      <c r="AE5" s="616"/>
      <c r="AF5" s="616"/>
      <c r="AG5" s="616"/>
      <c r="AH5" s="616"/>
      <c r="AI5" s="616"/>
      <c r="AJ5" s="616"/>
      <c r="AK5" s="616"/>
      <c r="AL5" s="617">
        <v>45.8</v>
      </c>
      <c r="AM5" s="618"/>
      <c r="AN5" s="618"/>
      <c r="AO5" s="619"/>
      <c r="AP5" s="609" t="s">
        <v>230</v>
      </c>
      <c r="AQ5" s="610"/>
      <c r="AR5" s="610"/>
      <c r="AS5" s="610"/>
      <c r="AT5" s="610"/>
      <c r="AU5" s="610"/>
      <c r="AV5" s="610"/>
      <c r="AW5" s="610"/>
      <c r="AX5" s="610"/>
      <c r="AY5" s="610"/>
      <c r="AZ5" s="610"/>
      <c r="BA5" s="610"/>
      <c r="BB5" s="610"/>
      <c r="BC5" s="610"/>
      <c r="BD5" s="610"/>
      <c r="BE5" s="610"/>
      <c r="BF5" s="611"/>
      <c r="BG5" s="623">
        <v>2059748</v>
      </c>
      <c r="BH5" s="624"/>
      <c r="BI5" s="624"/>
      <c r="BJ5" s="624"/>
      <c r="BK5" s="624"/>
      <c r="BL5" s="624"/>
      <c r="BM5" s="624"/>
      <c r="BN5" s="625"/>
      <c r="BO5" s="626">
        <v>99.7</v>
      </c>
      <c r="BP5" s="626"/>
      <c r="BQ5" s="626"/>
      <c r="BR5" s="626"/>
      <c r="BS5" s="627" t="s">
        <v>231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223</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80936</v>
      </c>
      <c r="S6" s="624"/>
      <c r="T6" s="624"/>
      <c r="U6" s="624"/>
      <c r="V6" s="624"/>
      <c r="W6" s="624"/>
      <c r="X6" s="624"/>
      <c r="Y6" s="625"/>
      <c r="Z6" s="626">
        <v>1.1000000000000001</v>
      </c>
      <c r="AA6" s="626"/>
      <c r="AB6" s="626"/>
      <c r="AC6" s="626"/>
      <c r="AD6" s="627">
        <v>80936</v>
      </c>
      <c r="AE6" s="627"/>
      <c r="AF6" s="627"/>
      <c r="AG6" s="627"/>
      <c r="AH6" s="627"/>
      <c r="AI6" s="627"/>
      <c r="AJ6" s="627"/>
      <c r="AK6" s="627"/>
      <c r="AL6" s="628">
        <v>1.8</v>
      </c>
      <c r="AM6" s="629"/>
      <c r="AN6" s="629"/>
      <c r="AO6" s="630"/>
      <c r="AP6" s="620" t="s">
        <v>236</v>
      </c>
      <c r="AQ6" s="621"/>
      <c r="AR6" s="621"/>
      <c r="AS6" s="621"/>
      <c r="AT6" s="621"/>
      <c r="AU6" s="621"/>
      <c r="AV6" s="621"/>
      <c r="AW6" s="621"/>
      <c r="AX6" s="621"/>
      <c r="AY6" s="621"/>
      <c r="AZ6" s="621"/>
      <c r="BA6" s="621"/>
      <c r="BB6" s="621"/>
      <c r="BC6" s="621"/>
      <c r="BD6" s="621"/>
      <c r="BE6" s="621"/>
      <c r="BF6" s="622"/>
      <c r="BG6" s="623">
        <v>2059748</v>
      </c>
      <c r="BH6" s="624"/>
      <c r="BI6" s="624"/>
      <c r="BJ6" s="624"/>
      <c r="BK6" s="624"/>
      <c r="BL6" s="624"/>
      <c r="BM6" s="624"/>
      <c r="BN6" s="625"/>
      <c r="BO6" s="626">
        <v>99.7</v>
      </c>
      <c r="BP6" s="626"/>
      <c r="BQ6" s="626"/>
      <c r="BR6" s="626"/>
      <c r="BS6" s="627" t="s">
        <v>237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70602</v>
      </c>
      <c r="CS6" s="624"/>
      <c r="CT6" s="624"/>
      <c r="CU6" s="624"/>
      <c r="CV6" s="624"/>
      <c r="CW6" s="624"/>
      <c r="CX6" s="624"/>
      <c r="CY6" s="625"/>
      <c r="CZ6" s="617">
        <v>1</v>
      </c>
      <c r="DA6" s="618"/>
      <c r="DB6" s="618"/>
      <c r="DC6" s="634"/>
      <c r="DD6" s="632" t="s">
        <v>231</v>
      </c>
      <c r="DE6" s="624"/>
      <c r="DF6" s="624"/>
      <c r="DG6" s="624"/>
      <c r="DH6" s="624"/>
      <c r="DI6" s="624"/>
      <c r="DJ6" s="624"/>
      <c r="DK6" s="624"/>
      <c r="DL6" s="624"/>
      <c r="DM6" s="624"/>
      <c r="DN6" s="624"/>
      <c r="DO6" s="624"/>
      <c r="DP6" s="625"/>
      <c r="DQ6" s="632">
        <v>70602</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785</v>
      </c>
      <c r="S7" s="624"/>
      <c r="T7" s="624"/>
      <c r="U7" s="624"/>
      <c r="V7" s="624"/>
      <c r="W7" s="624"/>
      <c r="X7" s="624"/>
      <c r="Y7" s="625"/>
      <c r="Z7" s="626">
        <v>0</v>
      </c>
      <c r="AA7" s="626"/>
      <c r="AB7" s="626"/>
      <c r="AC7" s="626"/>
      <c r="AD7" s="627">
        <v>785</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862188</v>
      </c>
      <c r="BH7" s="624"/>
      <c r="BI7" s="624"/>
      <c r="BJ7" s="624"/>
      <c r="BK7" s="624"/>
      <c r="BL7" s="624"/>
      <c r="BM7" s="624"/>
      <c r="BN7" s="625"/>
      <c r="BO7" s="626">
        <v>41.7</v>
      </c>
      <c r="BP7" s="626"/>
      <c r="BQ7" s="626"/>
      <c r="BR7" s="626"/>
      <c r="BS7" s="627" t="s">
        <v>231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1214337</v>
      </c>
      <c r="CS7" s="624"/>
      <c r="CT7" s="624"/>
      <c r="CU7" s="624"/>
      <c r="CV7" s="624"/>
      <c r="CW7" s="624"/>
      <c r="CX7" s="624"/>
      <c r="CY7" s="625"/>
      <c r="CZ7" s="626">
        <v>16.7</v>
      </c>
      <c r="DA7" s="626"/>
      <c r="DB7" s="626"/>
      <c r="DC7" s="626"/>
      <c r="DD7" s="632">
        <v>59829</v>
      </c>
      <c r="DE7" s="624"/>
      <c r="DF7" s="624"/>
      <c r="DG7" s="624"/>
      <c r="DH7" s="624"/>
      <c r="DI7" s="624"/>
      <c r="DJ7" s="624"/>
      <c r="DK7" s="624"/>
      <c r="DL7" s="624"/>
      <c r="DM7" s="624"/>
      <c r="DN7" s="624"/>
      <c r="DO7" s="624"/>
      <c r="DP7" s="625"/>
      <c r="DQ7" s="632">
        <v>821865</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11977</v>
      </c>
      <c r="S8" s="624"/>
      <c r="T8" s="624"/>
      <c r="U8" s="624"/>
      <c r="V8" s="624"/>
      <c r="W8" s="624"/>
      <c r="X8" s="624"/>
      <c r="Y8" s="625"/>
      <c r="Z8" s="626">
        <v>0.2</v>
      </c>
      <c r="AA8" s="626"/>
      <c r="AB8" s="626"/>
      <c r="AC8" s="626"/>
      <c r="AD8" s="627">
        <v>11977</v>
      </c>
      <c r="AE8" s="627"/>
      <c r="AF8" s="627"/>
      <c r="AG8" s="627"/>
      <c r="AH8" s="627"/>
      <c r="AI8" s="627"/>
      <c r="AJ8" s="627"/>
      <c r="AK8" s="627"/>
      <c r="AL8" s="628">
        <v>0.3</v>
      </c>
      <c r="AM8" s="629"/>
      <c r="AN8" s="629"/>
      <c r="AO8" s="630"/>
      <c r="AP8" s="620" t="s">
        <v>243</v>
      </c>
      <c r="AQ8" s="621"/>
      <c r="AR8" s="621"/>
      <c r="AS8" s="621"/>
      <c r="AT8" s="621"/>
      <c r="AU8" s="621"/>
      <c r="AV8" s="621"/>
      <c r="AW8" s="621"/>
      <c r="AX8" s="621"/>
      <c r="AY8" s="621"/>
      <c r="AZ8" s="621"/>
      <c r="BA8" s="621"/>
      <c r="BB8" s="621"/>
      <c r="BC8" s="621"/>
      <c r="BD8" s="621"/>
      <c r="BE8" s="621"/>
      <c r="BF8" s="622"/>
      <c r="BG8" s="623">
        <v>27606</v>
      </c>
      <c r="BH8" s="624"/>
      <c r="BI8" s="624"/>
      <c r="BJ8" s="624"/>
      <c r="BK8" s="624"/>
      <c r="BL8" s="624"/>
      <c r="BM8" s="624"/>
      <c r="BN8" s="625"/>
      <c r="BO8" s="626">
        <v>1.3</v>
      </c>
      <c r="BP8" s="626"/>
      <c r="BQ8" s="626"/>
      <c r="BR8" s="626"/>
      <c r="BS8" s="627" t="s">
        <v>231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2305636</v>
      </c>
      <c r="CS8" s="624"/>
      <c r="CT8" s="624"/>
      <c r="CU8" s="624"/>
      <c r="CV8" s="624"/>
      <c r="CW8" s="624"/>
      <c r="CX8" s="624"/>
      <c r="CY8" s="625"/>
      <c r="CZ8" s="626">
        <v>31.6</v>
      </c>
      <c r="DA8" s="626"/>
      <c r="DB8" s="626"/>
      <c r="DC8" s="626"/>
      <c r="DD8" s="632">
        <v>40050</v>
      </c>
      <c r="DE8" s="624"/>
      <c r="DF8" s="624"/>
      <c r="DG8" s="624"/>
      <c r="DH8" s="624"/>
      <c r="DI8" s="624"/>
      <c r="DJ8" s="624"/>
      <c r="DK8" s="624"/>
      <c r="DL8" s="624"/>
      <c r="DM8" s="624"/>
      <c r="DN8" s="624"/>
      <c r="DO8" s="624"/>
      <c r="DP8" s="625"/>
      <c r="DQ8" s="632">
        <v>1325449</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8650</v>
      </c>
      <c r="S9" s="624"/>
      <c r="T9" s="624"/>
      <c r="U9" s="624"/>
      <c r="V9" s="624"/>
      <c r="W9" s="624"/>
      <c r="X9" s="624"/>
      <c r="Y9" s="625"/>
      <c r="Z9" s="626">
        <v>0.1</v>
      </c>
      <c r="AA9" s="626"/>
      <c r="AB9" s="626"/>
      <c r="AC9" s="626"/>
      <c r="AD9" s="627">
        <v>8650</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675259</v>
      </c>
      <c r="BH9" s="624"/>
      <c r="BI9" s="624"/>
      <c r="BJ9" s="624"/>
      <c r="BK9" s="624"/>
      <c r="BL9" s="624"/>
      <c r="BM9" s="624"/>
      <c r="BN9" s="625"/>
      <c r="BO9" s="626">
        <v>32.700000000000003</v>
      </c>
      <c r="BP9" s="626"/>
      <c r="BQ9" s="626"/>
      <c r="BR9" s="626"/>
      <c r="BS9" s="627" t="s">
        <v>231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703091</v>
      </c>
      <c r="CS9" s="624"/>
      <c r="CT9" s="624"/>
      <c r="CU9" s="624"/>
      <c r="CV9" s="624"/>
      <c r="CW9" s="624"/>
      <c r="CX9" s="624"/>
      <c r="CY9" s="625"/>
      <c r="CZ9" s="626">
        <v>9.6</v>
      </c>
      <c r="DA9" s="626"/>
      <c r="DB9" s="626"/>
      <c r="DC9" s="626"/>
      <c r="DD9" s="632" t="s">
        <v>231</v>
      </c>
      <c r="DE9" s="624"/>
      <c r="DF9" s="624"/>
      <c r="DG9" s="624"/>
      <c r="DH9" s="624"/>
      <c r="DI9" s="624"/>
      <c r="DJ9" s="624"/>
      <c r="DK9" s="624"/>
      <c r="DL9" s="624"/>
      <c r="DM9" s="624"/>
      <c r="DN9" s="624"/>
      <c r="DO9" s="624"/>
      <c r="DP9" s="625"/>
      <c r="DQ9" s="632">
        <v>524726</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231</v>
      </c>
      <c r="S10" s="624"/>
      <c r="T10" s="624"/>
      <c r="U10" s="624"/>
      <c r="V10" s="624"/>
      <c r="W10" s="624"/>
      <c r="X10" s="624"/>
      <c r="Y10" s="625"/>
      <c r="Z10" s="626" t="s">
        <v>231</v>
      </c>
      <c r="AA10" s="626"/>
      <c r="AB10" s="626"/>
      <c r="AC10" s="626"/>
      <c r="AD10" s="627" t="s">
        <v>231</v>
      </c>
      <c r="AE10" s="627"/>
      <c r="AF10" s="627"/>
      <c r="AG10" s="627"/>
      <c r="AH10" s="627"/>
      <c r="AI10" s="627"/>
      <c r="AJ10" s="627"/>
      <c r="AK10" s="627"/>
      <c r="AL10" s="628" t="s">
        <v>231</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36481</v>
      </c>
      <c r="BH10" s="624"/>
      <c r="BI10" s="624"/>
      <c r="BJ10" s="624"/>
      <c r="BK10" s="624"/>
      <c r="BL10" s="624"/>
      <c r="BM10" s="624"/>
      <c r="BN10" s="625"/>
      <c r="BO10" s="626">
        <v>1.8</v>
      </c>
      <c r="BP10" s="626"/>
      <c r="BQ10" s="626"/>
      <c r="BR10" s="626"/>
      <c r="BS10" s="627" t="s">
        <v>237</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19592</v>
      </c>
      <c r="CS10" s="624"/>
      <c r="CT10" s="624"/>
      <c r="CU10" s="624"/>
      <c r="CV10" s="624"/>
      <c r="CW10" s="624"/>
      <c r="CX10" s="624"/>
      <c r="CY10" s="625"/>
      <c r="CZ10" s="626">
        <v>0.3</v>
      </c>
      <c r="DA10" s="626"/>
      <c r="DB10" s="626"/>
      <c r="DC10" s="626"/>
      <c r="DD10" s="632" t="s">
        <v>231</v>
      </c>
      <c r="DE10" s="624"/>
      <c r="DF10" s="624"/>
      <c r="DG10" s="624"/>
      <c r="DH10" s="624"/>
      <c r="DI10" s="624"/>
      <c r="DJ10" s="624"/>
      <c r="DK10" s="624"/>
      <c r="DL10" s="624"/>
      <c r="DM10" s="624"/>
      <c r="DN10" s="624"/>
      <c r="DO10" s="624"/>
      <c r="DP10" s="625"/>
      <c r="DQ10" s="632">
        <v>1092</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384731</v>
      </c>
      <c r="S11" s="624"/>
      <c r="T11" s="624"/>
      <c r="U11" s="624"/>
      <c r="V11" s="624"/>
      <c r="W11" s="624"/>
      <c r="X11" s="624"/>
      <c r="Y11" s="625"/>
      <c r="Z11" s="628">
        <v>5</v>
      </c>
      <c r="AA11" s="629"/>
      <c r="AB11" s="629"/>
      <c r="AC11" s="635"/>
      <c r="AD11" s="632">
        <v>384731</v>
      </c>
      <c r="AE11" s="624"/>
      <c r="AF11" s="624"/>
      <c r="AG11" s="624"/>
      <c r="AH11" s="624"/>
      <c r="AI11" s="624"/>
      <c r="AJ11" s="624"/>
      <c r="AK11" s="625"/>
      <c r="AL11" s="628">
        <v>8.5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122842</v>
      </c>
      <c r="BH11" s="624"/>
      <c r="BI11" s="624"/>
      <c r="BJ11" s="624"/>
      <c r="BK11" s="624"/>
      <c r="BL11" s="624"/>
      <c r="BM11" s="624"/>
      <c r="BN11" s="625"/>
      <c r="BO11" s="626">
        <v>5.9</v>
      </c>
      <c r="BP11" s="626"/>
      <c r="BQ11" s="626"/>
      <c r="BR11" s="626"/>
      <c r="BS11" s="627" t="s">
        <v>231</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424723</v>
      </c>
      <c r="CS11" s="624"/>
      <c r="CT11" s="624"/>
      <c r="CU11" s="624"/>
      <c r="CV11" s="624"/>
      <c r="CW11" s="624"/>
      <c r="CX11" s="624"/>
      <c r="CY11" s="625"/>
      <c r="CZ11" s="626">
        <v>5.8</v>
      </c>
      <c r="DA11" s="626"/>
      <c r="DB11" s="626"/>
      <c r="DC11" s="626"/>
      <c r="DD11" s="632">
        <v>153087</v>
      </c>
      <c r="DE11" s="624"/>
      <c r="DF11" s="624"/>
      <c r="DG11" s="624"/>
      <c r="DH11" s="624"/>
      <c r="DI11" s="624"/>
      <c r="DJ11" s="624"/>
      <c r="DK11" s="624"/>
      <c r="DL11" s="624"/>
      <c r="DM11" s="624"/>
      <c r="DN11" s="624"/>
      <c r="DO11" s="624"/>
      <c r="DP11" s="625"/>
      <c r="DQ11" s="632">
        <v>218825</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9769</v>
      </c>
      <c r="S12" s="624"/>
      <c r="T12" s="624"/>
      <c r="U12" s="624"/>
      <c r="V12" s="624"/>
      <c r="W12" s="624"/>
      <c r="X12" s="624"/>
      <c r="Y12" s="625"/>
      <c r="Z12" s="626">
        <v>0.1</v>
      </c>
      <c r="AA12" s="626"/>
      <c r="AB12" s="626"/>
      <c r="AC12" s="626"/>
      <c r="AD12" s="627">
        <v>9769</v>
      </c>
      <c r="AE12" s="627"/>
      <c r="AF12" s="627"/>
      <c r="AG12" s="627"/>
      <c r="AH12" s="627"/>
      <c r="AI12" s="627"/>
      <c r="AJ12" s="627"/>
      <c r="AK12" s="627"/>
      <c r="AL12" s="628">
        <v>0.2</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1019168</v>
      </c>
      <c r="BH12" s="624"/>
      <c r="BI12" s="624"/>
      <c r="BJ12" s="624"/>
      <c r="BK12" s="624"/>
      <c r="BL12" s="624"/>
      <c r="BM12" s="624"/>
      <c r="BN12" s="625"/>
      <c r="BO12" s="626">
        <v>49.4</v>
      </c>
      <c r="BP12" s="626"/>
      <c r="BQ12" s="626"/>
      <c r="BR12" s="626"/>
      <c r="BS12" s="627" t="s">
        <v>231</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216793</v>
      </c>
      <c r="CS12" s="624"/>
      <c r="CT12" s="624"/>
      <c r="CU12" s="624"/>
      <c r="CV12" s="624"/>
      <c r="CW12" s="624"/>
      <c r="CX12" s="624"/>
      <c r="CY12" s="625"/>
      <c r="CZ12" s="626">
        <v>3</v>
      </c>
      <c r="DA12" s="626"/>
      <c r="DB12" s="626"/>
      <c r="DC12" s="626"/>
      <c r="DD12" s="632">
        <v>7682</v>
      </c>
      <c r="DE12" s="624"/>
      <c r="DF12" s="624"/>
      <c r="DG12" s="624"/>
      <c r="DH12" s="624"/>
      <c r="DI12" s="624"/>
      <c r="DJ12" s="624"/>
      <c r="DK12" s="624"/>
      <c r="DL12" s="624"/>
      <c r="DM12" s="624"/>
      <c r="DN12" s="624"/>
      <c r="DO12" s="624"/>
      <c r="DP12" s="625"/>
      <c r="DQ12" s="632">
        <v>34459</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231</v>
      </c>
      <c r="S13" s="624"/>
      <c r="T13" s="624"/>
      <c r="U13" s="624"/>
      <c r="V13" s="624"/>
      <c r="W13" s="624"/>
      <c r="X13" s="624"/>
      <c r="Y13" s="625"/>
      <c r="Z13" s="626" t="s">
        <v>231</v>
      </c>
      <c r="AA13" s="626"/>
      <c r="AB13" s="626"/>
      <c r="AC13" s="626"/>
      <c r="AD13" s="627" t="s">
        <v>231</v>
      </c>
      <c r="AE13" s="627"/>
      <c r="AF13" s="627"/>
      <c r="AG13" s="627"/>
      <c r="AH13" s="627"/>
      <c r="AI13" s="627"/>
      <c r="AJ13" s="627"/>
      <c r="AK13" s="627"/>
      <c r="AL13" s="628" t="s">
        <v>237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1018924</v>
      </c>
      <c r="BH13" s="624"/>
      <c r="BI13" s="624"/>
      <c r="BJ13" s="624"/>
      <c r="BK13" s="624"/>
      <c r="BL13" s="624"/>
      <c r="BM13" s="624"/>
      <c r="BN13" s="625"/>
      <c r="BO13" s="626">
        <v>49.3</v>
      </c>
      <c r="BP13" s="626"/>
      <c r="BQ13" s="626"/>
      <c r="BR13" s="626"/>
      <c r="BS13" s="627" t="s">
        <v>231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886524</v>
      </c>
      <c r="CS13" s="624"/>
      <c r="CT13" s="624"/>
      <c r="CU13" s="624"/>
      <c r="CV13" s="624"/>
      <c r="CW13" s="624"/>
      <c r="CX13" s="624"/>
      <c r="CY13" s="625"/>
      <c r="CZ13" s="626">
        <v>12.2</v>
      </c>
      <c r="DA13" s="626"/>
      <c r="DB13" s="626"/>
      <c r="DC13" s="626"/>
      <c r="DD13" s="632">
        <v>353840</v>
      </c>
      <c r="DE13" s="624"/>
      <c r="DF13" s="624"/>
      <c r="DG13" s="624"/>
      <c r="DH13" s="624"/>
      <c r="DI13" s="624"/>
      <c r="DJ13" s="624"/>
      <c r="DK13" s="624"/>
      <c r="DL13" s="624"/>
      <c r="DM13" s="624"/>
      <c r="DN13" s="624"/>
      <c r="DO13" s="624"/>
      <c r="DP13" s="625"/>
      <c r="DQ13" s="632">
        <v>537442</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149</v>
      </c>
      <c r="S14" s="624"/>
      <c r="T14" s="624"/>
      <c r="U14" s="624"/>
      <c r="V14" s="624"/>
      <c r="W14" s="624"/>
      <c r="X14" s="624"/>
      <c r="Y14" s="625"/>
      <c r="Z14" s="626">
        <v>0</v>
      </c>
      <c r="AA14" s="626"/>
      <c r="AB14" s="626"/>
      <c r="AC14" s="626"/>
      <c r="AD14" s="627">
        <v>149</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66408</v>
      </c>
      <c r="BH14" s="624"/>
      <c r="BI14" s="624"/>
      <c r="BJ14" s="624"/>
      <c r="BK14" s="624"/>
      <c r="BL14" s="624"/>
      <c r="BM14" s="624"/>
      <c r="BN14" s="625"/>
      <c r="BO14" s="626">
        <v>3.2</v>
      </c>
      <c r="BP14" s="626"/>
      <c r="BQ14" s="626"/>
      <c r="BR14" s="626"/>
      <c r="BS14" s="627" t="s">
        <v>231</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261972</v>
      </c>
      <c r="CS14" s="624"/>
      <c r="CT14" s="624"/>
      <c r="CU14" s="624"/>
      <c r="CV14" s="624"/>
      <c r="CW14" s="624"/>
      <c r="CX14" s="624"/>
      <c r="CY14" s="625"/>
      <c r="CZ14" s="626">
        <v>3.6</v>
      </c>
      <c r="DA14" s="626"/>
      <c r="DB14" s="626"/>
      <c r="DC14" s="626"/>
      <c r="DD14" s="632">
        <v>9314</v>
      </c>
      <c r="DE14" s="624"/>
      <c r="DF14" s="624"/>
      <c r="DG14" s="624"/>
      <c r="DH14" s="624"/>
      <c r="DI14" s="624"/>
      <c r="DJ14" s="624"/>
      <c r="DK14" s="624"/>
      <c r="DL14" s="624"/>
      <c r="DM14" s="624"/>
      <c r="DN14" s="624"/>
      <c r="DO14" s="624"/>
      <c r="DP14" s="625"/>
      <c r="DQ14" s="632">
        <v>254186</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237</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111984</v>
      </c>
      <c r="BH15" s="624"/>
      <c r="BI15" s="624"/>
      <c r="BJ15" s="624"/>
      <c r="BK15" s="624"/>
      <c r="BL15" s="624"/>
      <c r="BM15" s="624"/>
      <c r="BN15" s="625"/>
      <c r="BO15" s="626">
        <v>5.4</v>
      </c>
      <c r="BP15" s="626"/>
      <c r="BQ15" s="626"/>
      <c r="BR15" s="626"/>
      <c r="BS15" s="627" t="s">
        <v>237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691958</v>
      </c>
      <c r="CS15" s="624"/>
      <c r="CT15" s="624"/>
      <c r="CU15" s="624"/>
      <c r="CV15" s="624"/>
      <c r="CW15" s="624"/>
      <c r="CX15" s="624"/>
      <c r="CY15" s="625"/>
      <c r="CZ15" s="626">
        <v>9.5</v>
      </c>
      <c r="DA15" s="626"/>
      <c r="DB15" s="626"/>
      <c r="DC15" s="626"/>
      <c r="DD15" s="632">
        <v>162781</v>
      </c>
      <c r="DE15" s="624"/>
      <c r="DF15" s="624"/>
      <c r="DG15" s="624"/>
      <c r="DH15" s="624"/>
      <c r="DI15" s="624"/>
      <c r="DJ15" s="624"/>
      <c r="DK15" s="624"/>
      <c r="DL15" s="624"/>
      <c r="DM15" s="624"/>
      <c r="DN15" s="624"/>
      <c r="DO15" s="624"/>
      <c r="DP15" s="625"/>
      <c r="DQ15" s="632">
        <v>478352</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11204</v>
      </c>
      <c r="S16" s="624"/>
      <c r="T16" s="624"/>
      <c r="U16" s="624"/>
      <c r="V16" s="624"/>
      <c r="W16" s="624"/>
      <c r="X16" s="624"/>
      <c r="Y16" s="625"/>
      <c r="Z16" s="626">
        <v>0.1</v>
      </c>
      <c r="AA16" s="626"/>
      <c r="AB16" s="626"/>
      <c r="AC16" s="626"/>
      <c r="AD16" s="627">
        <v>11204</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231</v>
      </c>
      <c r="BH16" s="624"/>
      <c r="BI16" s="624"/>
      <c r="BJ16" s="624"/>
      <c r="BK16" s="624"/>
      <c r="BL16" s="624"/>
      <c r="BM16" s="624"/>
      <c r="BN16" s="625"/>
      <c r="BO16" s="626" t="s">
        <v>231</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11307</v>
      </c>
      <c r="CS16" s="624"/>
      <c r="CT16" s="624"/>
      <c r="CU16" s="624"/>
      <c r="CV16" s="624"/>
      <c r="CW16" s="624"/>
      <c r="CX16" s="624"/>
      <c r="CY16" s="625"/>
      <c r="CZ16" s="626">
        <v>0.2</v>
      </c>
      <c r="DA16" s="626"/>
      <c r="DB16" s="626"/>
      <c r="DC16" s="626"/>
      <c r="DD16" s="632" t="s">
        <v>237</v>
      </c>
      <c r="DE16" s="624"/>
      <c r="DF16" s="624"/>
      <c r="DG16" s="624"/>
      <c r="DH16" s="624"/>
      <c r="DI16" s="624"/>
      <c r="DJ16" s="624"/>
      <c r="DK16" s="624"/>
      <c r="DL16" s="624"/>
      <c r="DM16" s="624"/>
      <c r="DN16" s="624"/>
      <c r="DO16" s="624"/>
      <c r="DP16" s="625"/>
      <c r="DQ16" s="632">
        <v>8312</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52717</v>
      </c>
      <c r="S17" s="624"/>
      <c r="T17" s="624"/>
      <c r="U17" s="624"/>
      <c r="V17" s="624"/>
      <c r="W17" s="624"/>
      <c r="X17" s="624"/>
      <c r="Y17" s="625"/>
      <c r="Z17" s="626">
        <v>0.7</v>
      </c>
      <c r="AA17" s="626"/>
      <c r="AB17" s="626"/>
      <c r="AC17" s="626"/>
      <c r="AD17" s="627">
        <v>52717</v>
      </c>
      <c r="AE17" s="627"/>
      <c r="AF17" s="627"/>
      <c r="AG17" s="627"/>
      <c r="AH17" s="627"/>
      <c r="AI17" s="627"/>
      <c r="AJ17" s="627"/>
      <c r="AK17" s="627"/>
      <c r="AL17" s="628">
        <v>1.2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231</v>
      </c>
      <c r="BH17" s="624"/>
      <c r="BI17" s="624"/>
      <c r="BJ17" s="624"/>
      <c r="BK17" s="624"/>
      <c r="BL17" s="624"/>
      <c r="BM17" s="624"/>
      <c r="BN17" s="625"/>
      <c r="BO17" s="626" t="s">
        <v>231</v>
      </c>
      <c r="BP17" s="626"/>
      <c r="BQ17" s="626"/>
      <c r="BR17" s="626"/>
      <c r="BS17" s="627" t="s">
        <v>231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482310</v>
      </c>
      <c r="CS17" s="624"/>
      <c r="CT17" s="624"/>
      <c r="CU17" s="624"/>
      <c r="CV17" s="624"/>
      <c r="CW17" s="624"/>
      <c r="CX17" s="624"/>
      <c r="CY17" s="625"/>
      <c r="CZ17" s="626">
        <v>6.6</v>
      </c>
      <c r="DA17" s="626"/>
      <c r="DB17" s="626"/>
      <c r="DC17" s="626"/>
      <c r="DD17" s="632" t="s">
        <v>237</v>
      </c>
      <c r="DE17" s="624"/>
      <c r="DF17" s="624"/>
      <c r="DG17" s="624"/>
      <c r="DH17" s="624"/>
      <c r="DI17" s="624"/>
      <c r="DJ17" s="624"/>
      <c r="DK17" s="624"/>
      <c r="DL17" s="624"/>
      <c r="DM17" s="624"/>
      <c r="DN17" s="624"/>
      <c r="DO17" s="624"/>
      <c r="DP17" s="625"/>
      <c r="DQ17" s="632">
        <v>476200</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20541</v>
      </c>
      <c r="S18" s="624"/>
      <c r="T18" s="624"/>
      <c r="U18" s="624"/>
      <c r="V18" s="624"/>
      <c r="W18" s="624"/>
      <c r="X18" s="624"/>
      <c r="Y18" s="625"/>
      <c r="Z18" s="626">
        <v>0.3</v>
      </c>
      <c r="AA18" s="626"/>
      <c r="AB18" s="626"/>
      <c r="AC18" s="626"/>
      <c r="AD18" s="627">
        <v>20541</v>
      </c>
      <c r="AE18" s="627"/>
      <c r="AF18" s="627"/>
      <c r="AG18" s="627"/>
      <c r="AH18" s="627"/>
      <c r="AI18" s="627"/>
      <c r="AJ18" s="627"/>
      <c r="AK18" s="627"/>
      <c r="AL18" s="628">
        <v>0.5</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231</v>
      </c>
      <c r="BP18" s="626"/>
      <c r="BQ18" s="626"/>
      <c r="BR18" s="626"/>
      <c r="BS18" s="627" t="s">
        <v>231</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231</v>
      </c>
      <c r="CS18" s="624"/>
      <c r="CT18" s="624"/>
      <c r="CU18" s="624"/>
      <c r="CV18" s="624"/>
      <c r="CW18" s="624"/>
      <c r="CX18" s="624"/>
      <c r="CY18" s="625"/>
      <c r="CZ18" s="626" t="s">
        <v>231</v>
      </c>
      <c r="DA18" s="626"/>
      <c r="DB18" s="626"/>
      <c r="DC18" s="626"/>
      <c r="DD18" s="632" t="s">
        <v>231</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19458</v>
      </c>
      <c r="S19" s="624"/>
      <c r="T19" s="624"/>
      <c r="U19" s="624"/>
      <c r="V19" s="624"/>
      <c r="W19" s="624"/>
      <c r="X19" s="624"/>
      <c r="Y19" s="625"/>
      <c r="Z19" s="626">
        <v>0.3</v>
      </c>
      <c r="AA19" s="626"/>
      <c r="AB19" s="626"/>
      <c r="AC19" s="626"/>
      <c r="AD19" s="627">
        <v>19458</v>
      </c>
      <c r="AE19" s="627"/>
      <c r="AF19" s="627"/>
      <c r="AG19" s="627"/>
      <c r="AH19" s="627"/>
      <c r="AI19" s="627"/>
      <c r="AJ19" s="627"/>
      <c r="AK19" s="627"/>
      <c r="AL19" s="628">
        <v>0.4</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5419</v>
      </c>
      <c r="BH19" s="624"/>
      <c r="BI19" s="624"/>
      <c r="BJ19" s="624"/>
      <c r="BK19" s="624"/>
      <c r="BL19" s="624"/>
      <c r="BM19" s="624"/>
      <c r="BN19" s="625"/>
      <c r="BO19" s="626">
        <v>0.3</v>
      </c>
      <c r="BP19" s="626"/>
      <c r="BQ19" s="626"/>
      <c r="BR19" s="626"/>
      <c r="BS19" s="627" t="s">
        <v>231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231</v>
      </c>
      <c r="CS19" s="624"/>
      <c r="CT19" s="624"/>
      <c r="CU19" s="624"/>
      <c r="CV19" s="624"/>
      <c r="CW19" s="624"/>
      <c r="CX19" s="624"/>
      <c r="CY19" s="625"/>
      <c r="CZ19" s="626" t="s">
        <v>237</v>
      </c>
      <c r="DA19" s="626"/>
      <c r="DB19" s="626"/>
      <c r="DC19" s="626"/>
      <c r="DD19" s="632" t="s">
        <v>231</v>
      </c>
      <c r="DE19" s="624"/>
      <c r="DF19" s="624"/>
      <c r="DG19" s="624"/>
      <c r="DH19" s="624"/>
      <c r="DI19" s="624"/>
      <c r="DJ19" s="624"/>
      <c r="DK19" s="624"/>
      <c r="DL19" s="624"/>
      <c r="DM19" s="624"/>
      <c r="DN19" s="624"/>
      <c r="DO19" s="624"/>
      <c r="DP19" s="625"/>
      <c r="DQ19" s="632" t="s">
        <v>231</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1083</v>
      </c>
      <c r="S20" s="624"/>
      <c r="T20" s="624"/>
      <c r="U20" s="624"/>
      <c r="V20" s="624"/>
      <c r="W20" s="624"/>
      <c r="X20" s="624"/>
      <c r="Y20" s="625"/>
      <c r="Z20" s="626">
        <v>0</v>
      </c>
      <c r="AA20" s="626"/>
      <c r="AB20" s="626"/>
      <c r="AC20" s="626"/>
      <c r="AD20" s="627">
        <v>1083</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5419</v>
      </c>
      <c r="BH20" s="624"/>
      <c r="BI20" s="624"/>
      <c r="BJ20" s="624"/>
      <c r="BK20" s="624"/>
      <c r="BL20" s="624"/>
      <c r="BM20" s="624"/>
      <c r="BN20" s="625"/>
      <c r="BO20" s="626">
        <v>0.3</v>
      </c>
      <c r="BP20" s="626"/>
      <c r="BQ20" s="626"/>
      <c r="BR20" s="626"/>
      <c r="BS20" s="627" t="s">
        <v>231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7288845</v>
      </c>
      <c r="CS20" s="624"/>
      <c r="CT20" s="624"/>
      <c r="CU20" s="624"/>
      <c r="CV20" s="624"/>
      <c r="CW20" s="624"/>
      <c r="CX20" s="624"/>
      <c r="CY20" s="625"/>
      <c r="CZ20" s="626">
        <v>100</v>
      </c>
      <c r="DA20" s="626"/>
      <c r="DB20" s="626"/>
      <c r="DC20" s="626"/>
      <c r="DD20" s="632">
        <v>786583</v>
      </c>
      <c r="DE20" s="624"/>
      <c r="DF20" s="624"/>
      <c r="DG20" s="624"/>
      <c r="DH20" s="624"/>
      <c r="DI20" s="624"/>
      <c r="DJ20" s="624"/>
      <c r="DK20" s="624"/>
      <c r="DL20" s="624"/>
      <c r="DM20" s="624"/>
      <c r="DN20" s="624"/>
      <c r="DO20" s="624"/>
      <c r="DP20" s="625"/>
      <c r="DQ20" s="632">
        <v>4751510</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1965585</v>
      </c>
      <c r="S21" s="624"/>
      <c r="T21" s="624"/>
      <c r="U21" s="624"/>
      <c r="V21" s="624"/>
      <c r="W21" s="624"/>
      <c r="X21" s="624"/>
      <c r="Y21" s="625"/>
      <c r="Z21" s="626">
        <v>25.7</v>
      </c>
      <c r="AA21" s="626"/>
      <c r="AB21" s="626"/>
      <c r="AC21" s="626"/>
      <c r="AD21" s="627">
        <v>1825703</v>
      </c>
      <c r="AE21" s="627"/>
      <c r="AF21" s="627"/>
      <c r="AG21" s="627"/>
      <c r="AH21" s="627"/>
      <c r="AI21" s="627"/>
      <c r="AJ21" s="627"/>
      <c r="AK21" s="627"/>
      <c r="AL21" s="628">
        <v>40.5</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5419</v>
      </c>
      <c r="BH21" s="624"/>
      <c r="BI21" s="624"/>
      <c r="BJ21" s="624"/>
      <c r="BK21" s="624"/>
      <c r="BL21" s="624"/>
      <c r="BM21" s="624"/>
      <c r="BN21" s="625"/>
      <c r="BO21" s="626">
        <v>0.3</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1825703</v>
      </c>
      <c r="S22" s="624"/>
      <c r="T22" s="624"/>
      <c r="U22" s="624"/>
      <c r="V22" s="624"/>
      <c r="W22" s="624"/>
      <c r="X22" s="624"/>
      <c r="Y22" s="625"/>
      <c r="Z22" s="626">
        <v>23.9</v>
      </c>
      <c r="AA22" s="626"/>
      <c r="AB22" s="626"/>
      <c r="AC22" s="626"/>
      <c r="AD22" s="627">
        <v>1825703</v>
      </c>
      <c r="AE22" s="627"/>
      <c r="AF22" s="627"/>
      <c r="AG22" s="627"/>
      <c r="AH22" s="627"/>
      <c r="AI22" s="627"/>
      <c r="AJ22" s="627"/>
      <c r="AK22" s="627"/>
      <c r="AL22" s="628">
        <v>40.5</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231</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139882</v>
      </c>
      <c r="S23" s="624"/>
      <c r="T23" s="624"/>
      <c r="U23" s="624"/>
      <c r="V23" s="624"/>
      <c r="W23" s="624"/>
      <c r="X23" s="624"/>
      <c r="Y23" s="625"/>
      <c r="Z23" s="626">
        <v>1.8</v>
      </c>
      <c r="AA23" s="626"/>
      <c r="AB23" s="626"/>
      <c r="AC23" s="626"/>
      <c r="AD23" s="627" t="s">
        <v>231</v>
      </c>
      <c r="AE23" s="627"/>
      <c r="AF23" s="627"/>
      <c r="AG23" s="627"/>
      <c r="AH23" s="627"/>
      <c r="AI23" s="627"/>
      <c r="AJ23" s="627"/>
      <c r="AK23" s="627"/>
      <c r="AL23" s="628" t="s">
        <v>237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231</v>
      </c>
      <c r="BH23" s="624"/>
      <c r="BI23" s="624"/>
      <c r="BJ23" s="624"/>
      <c r="BK23" s="624"/>
      <c r="BL23" s="624"/>
      <c r="BM23" s="624"/>
      <c r="BN23" s="625"/>
      <c r="BO23" s="626" t="s">
        <v>231</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231</v>
      </c>
      <c r="AA24" s="626"/>
      <c r="AB24" s="626"/>
      <c r="AC24" s="626"/>
      <c r="AD24" s="627" t="s">
        <v>231</v>
      </c>
      <c r="AE24" s="627"/>
      <c r="AF24" s="627"/>
      <c r="AG24" s="627"/>
      <c r="AH24" s="627"/>
      <c r="AI24" s="627"/>
      <c r="AJ24" s="627"/>
      <c r="AK24" s="627"/>
      <c r="AL24" s="628" t="s">
        <v>237</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2516952</v>
      </c>
      <c r="CS24" s="613"/>
      <c r="CT24" s="613"/>
      <c r="CU24" s="613"/>
      <c r="CV24" s="613"/>
      <c r="CW24" s="613"/>
      <c r="CX24" s="613"/>
      <c r="CY24" s="614"/>
      <c r="CZ24" s="617">
        <v>34.5</v>
      </c>
      <c r="DA24" s="618"/>
      <c r="DB24" s="618"/>
      <c r="DC24" s="634"/>
      <c r="DD24" s="658">
        <v>1755176</v>
      </c>
      <c r="DE24" s="613"/>
      <c r="DF24" s="613"/>
      <c r="DG24" s="613"/>
      <c r="DH24" s="613"/>
      <c r="DI24" s="613"/>
      <c r="DJ24" s="613"/>
      <c r="DK24" s="614"/>
      <c r="DL24" s="658">
        <v>1714392</v>
      </c>
      <c r="DM24" s="613"/>
      <c r="DN24" s="613"/>
      <c r="DO24" s="613"/>
      <c r="DP24" s="613"/>
      <c r="DQ24" s="613"/>
      <c r="DR24" s="613"/>
      <c r="DS24" s="613"/>
      <c r="DT24" s="613"/>
      <c r="DU24" s="613"/>
      <c r="DV24" s="614"/>
      <c r="DW24" s="617">
        <v>37.299999999999997</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4612211</v>
      </c>
      <c r="S25" s="624"/>
      <c r="T25" s="624"/>
      <c r="U25" s="624"/>
      <c r="V25" s="624"/>
      <c r="W25" s="624"/>
      <c r="X25" s="624"/>
      <c r="Y25" s="625"/>
      <c r="Z25" s="626">
        <v>60.4</v>
      </c>
      <c r="AA25" s="626"/>
      <c r="AB25" s="626"/>
      <c r="AC25" s="626"/>
      <c r="AD25" s="627">
        <v>4472329</v>
      </c>
      <c r="AE25" s="627"/>
      <c r="AF25" s="627"/>
      <c r="AG25" s="627"/>
      <c r="AH25" s="627"/>
      <c r="AI25" s="627"/>
      <c r="AJ25" s="627"/>
      <c r="AK25" s="627"/>
      <c r="AL25" s="628">
        <v>99.3</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231</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1107556</v>
      </c>
      <c r="CS25" s="655"/>
      <c r="CT25" s="655"/>
      <c r="CU25" s="655"/>
      <c r="CV25" s="655"/>
      <c r="CW25" s="655"/>
      <c r="CX25" s="655"/>
      <c r="CY25" s="656"/>
      <c r="CZ25" s="628">
        <v>15.2</v>
      </c>
      <c r="DA25" s="653"/>
      <c r="DB25" s="653"/>
      <c r="DC25" s="657"/>
      <c r="DD25" s="632">
        <v>1019309</v>
      </c>
      <c r="DE25" s="655"/>
      <c r="DF25" s="655"/>
      <c r="DG25" s="655"/>
      <c r="DH25" s="655"/>
      <c r="DI25" s="655"/>
      <c r="DJ25" s="655"/>
      <c r="DK25" s="656"/>
      <c r="DL25" s="632">
        <v>986462</v>
      </c>
      <c r="DM25" s="655"/>
      <c r="DN25" s="655"/>
      <c r="DO25" s="655"/>
      <c r="DP25" s="655"/>
      <c r="DQ25" s="655"/>
      <c r="DR25" s="655"/>
      <c r="DS25" s="655"/>
      <c r="DT25" s="655"/>
      <c r="DU25" s="655"/>
      <c r="DV25" s="656"/>
      <c r="DW25" s="628">
        <v>21.5</v>
      </c>
      <c r="DX25" s="653"/>
      <c r="DY25" s="653"/>
      <c r="DZ25" s="653"/>
      <c r="EA25" s="653"/>
      <c r="EB25" s="653"/>
      <c r="EC25" s="654"/>
    </row>
    <row r="26" spans="2:133" ht="11.25" customHeight="1" x14ac:dyDescent="0.2">
      <c r="B26" s="620" t="s">
        <v>299</v>
      </c>
      <c r="C26" s="621"/>
      <c r="D26" s="621"/>
      <c r="E26" s="621"/>
      <c r="F26" s="621"/>
      <c r="G26" s="621"/>
      <c r="H26" s="621"/>
      <c r="I26" s="621"/>
      <c r="J26" s="621"/>
      <c r="K26" s="621"/>
      <c r="L26" s="621"/>
      <c r="M26" s="621"/>
      <c r="N26" s="621"/>
      <c r="O26" s="621"/>
      <c r="P26" s="621"/>
      <c r="Q26" s="622"/>
      <c r="R26" s="623">
        <v>1331</v>
      </c>
      <c r="S26" s="624"/>
      <c r="T26" s="624"/>
      <c r="U26" s="624"/>
      <c r="V26" s="624"/>
      <c r="W26" s="624"/>
      <c r="X26" s="624"/>
      <c r="Y26" s="625"/>
      <c r="Z26" s="626">
        <v>0</v>
      </c>
      <c r="AA26" s="626"/>
      <c r="AB26" s="626"/>
      <c r="AC26" s="626"/>
      <c r="AD26" s="627">
        <v>1331</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231</v>
      </c>
      <c r="BP26" s="626"/>
      <c r="BQ26" s="626"/>
      <c r="BR26" s="626"/>
      <c r="BS26" s="627" t="s">
        <v>231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533150</v>
      </c>
      <c r="CS26" s="624"/>
      <c r="CT26" s="624"/>
      <c r="CU26" s="624"/>
      <c r="CV26" s="624"/>
      <c r="CW26" s="624"/>
      <c r="CX26" s="624"/>
      <c r="CY26" s="625"/>
      <c r="CZ26" s="628">
        <v>7.3</v>
      </c>
      <c r="DA26" s="653"/>
      <c r="DB26" s="653"/>
      <c r="DC26" s="657"/>
      <c r="DD26" s="632">
        <v>500727</v>
      </c>
      <c r="DE26" s="624"/>
      <c r="DF26" s="624"/>
      <c r="DG26" s="624"/>
      <c r="DH26" s="624"/>
      <c r="DI26" s="624"/>
      <c r="DJ26" s="624"/>
      <c r="DK26" s="625"/>
      <c r="DL26" s="632" t="s">
        <v>231</v>
      </c>
      <c r="DM26" s="624"/>
      <c r="DN26" s="624"/>
      <c r="DO26" s="624"/>
      <c r="DP26" s="624"/>
      <c r="DQ26" s="624"/>
      <c r="DR26" s="624"/>
      <c r="DS26" s="624"/>
      <c r="DT26" s="624"/>
      <c r="DU26" s="624"/>
      <c r="DV26" s="625"/>
      <c r="DW26" s="628" t="s">
        <v>231</v>
      </c>
      <c r="DX26" s="653"/>
      <c r="DY26" s="653"/>
      <c r="DZ26" s="653"/>
      <c r="EA26" s="653"/>
      <c r="EB26" s="653"/>
      <c r="EC26" s="654"/>
    </row>
    <row r="27" spans="2:133" ht="11.25" customHeight="1" x14ac:dyDescent="0.2">
      <c r="B27" s="620" t="s">
        <v>302</v>
      </c>
      <c r="C27" s="621"/>
      <c r="D27" s="621"/>
      <c r="E27" s="621"/>
      <c r="F27" s="621"/>
      <c r="G27" s="621"/>
      <c r="H27" s="621"/>
      <c r="I27" s="621"/>
      <c r="J27" s="621"/>
      <c r="K27" s="621"/>
      <c r="L27" s="621"/>
      <c r="M27" s="621"/>
      <c r="N27" s="621"/>
      <c r="O27" s="621"/>
      <c r="P27" s="621"/>
      <c r="Q27" s="622"/>
      <c r="R27" s="623">
        <v>7226</v>
      </c>
      <c r="S27" s="624"/>
      <c r="T27" s="624"/>
      <c r="U27" s="624"/>
      <c r="V27" s="624"/>
      <c r="W27" s="624"/>
      <c r="X27" s="624"/>
      <c r="Y27" s="625"/>
      <c r="Z27" s="626">
        <v>0.1</v>
      </c>
      <c r="AA27" s="626"/>
      <c r="AB27" s="626"/>
      <c r="AC27" s="626"/>
      <c r="AD27" s="627" t="s">
        <v>237</v>
      </c>
      <c r="AE27" s="627"/>
      <c r="AF27" s="627"/>
      <c r="AG27" s="627"/>
      <c r="AH27" s="627"/>
      <c r="AI27" s="627"/>
      <c r="AJ27" s="627"/>
      <c r="AK27" s="627"/>
      <c r="AL27" s="628" t="s">
        <v>231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2065167</v>
      </c>
      <c r="BH27" s="624"/>
      <c r="BI27" s="624"/>
      <c r="BJ27" s="624"/>
      <c r="BK27" s="624"/>
      <c r="BL27" s="624"/>
      <c r="BM27" s="624"/>
      <c r="BN27" s="625"/>
      <c r="BO27" s="626">
        <v>100</v>
      </c>
      <c r="BP27" s="626"/>
      <c r="BQ27" s="626"/>
      <c r="BR27" s="626"/>
      <c r="BS27" s="627" t="s">
        <v>231</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927086</v>
      </c>
      <c r="CS27" s="655"/>
      <c r="CT27" s="655"/>
      <c r="CU27" s="655"/>
      <c r="CV27" s="655"/>
      <c r="CW27" s="655"/>
      <c r="CX27" s="655"/>
      <c r="CY27" s="656"/>
      <c r="CZ27" s="628">
        <v>12.7</v>
      </c>
      <c r="DA27" s="653"/>
      <c r="DB27" s="653"/>
      <c r="DC27" s="657"/>
      <c r="DD27" s="632">
        <v>259667</v>
      </c>
      <c r="DE27" s="655"/>
      <c r="DF27" s="655"/>
      <c r="DG27" s="655"/>
      <c r="DH27" s="655"/>
      <c r="DI27" s="655"/>
      <c r="DJ27" s="655"/>
      <c r="DK27" s="656"/>
      <c r="DL27" s="632">
        <v>251730</v>
      </c>
      <c r="DM27" s="655"/>
      <c r="DN27" s="655"/>
      <c r="DO27" s="655"/>
      <c r="DP27" s="655"/>
      <c r="DQ27" s="655"/>
      <c r="DR27" s="655"/>
      <c r="DS27" s="655"/>
      <c r="DT27" s="655"/>
      <c r="DU27" s="655"/>
      <c r="DV27" s="656"/>
      <c r="DW27" s="628">
        <v>5.5</v>
      </c>
      <c r="DX27" s="653"/>
      <c r="DY27" s="653"/>
      <c r="DZ27" s="653"/>
      <c r="EA27" s="653"/>
      <c r="EB27" s="653"/>
      <c r="EC27" s="654"/>
    </row>
    <row r="28" spans="2:133" ht="11.25" customHeight="1" x14ac:dyDescent="0.2">
      <c r="B28" s="620" t="s">
        <v>305</v>
      </c>
      <c r="C28" s="621"/>
      <c r="D28" s="621"/>
      <c r="E28" s="621"/>
      <c r="F28" s="621"/>
      <c r="G28" s="621"/>
      <c r="H28" s="621"/>
      <c r="I28" s="621"/>
      <c r="J28" s="621"/>
      <c r="K28" s="621"/>
      <c r="L28" s="621"/>
      <c r="M28" s="621"/>
      <c r="N28" s="621"/>
      <c r="O28" s="621"/>
      <c r="P28" s="621"/>
      <c r="Q28" s="622"/>
      <c r="R28" s="623">
        <v>65182</v>
      </c>
      <c r="S28" s="624"/>
      <c r="T28" s="624"/>
      <c r="U28" s="624"/>
      <c r="V28" s="624"/>
      <c r="W28" s="624"/>
      <c r="X28" s="624"/>
      <c r="Y28" s="625"/>
      <c r="Z28" s="626">
        <v>0.9</v>
      </c>
      <c r="AA28" s="626"/>
      <c r="AB28" s="626"/>
      <c r="AC28" s="626"/>
      <c r="AD28" s="627">
        <v>5538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482310</v>
      </c>
      <c r="CS28" s="624"/>
      <c r="CT28" s="624"/>
      <c r="CU28" s="624"/>
      <c r="CV28" s="624"/>
      <c r="CW28" s="624"/>
      <c r="CX28" s="624"/>
      <c r="CY28" s="625"/>
      <c r="CZ28" s="628">
        <v>6.6</v>
      </c>
      <c r="DA28" s="653"/>
      <c r="DB28" s="653"/>
      <c r="DC28" s="657"/>
      <c r="DD28" s="632">
        <v>476200</v>
      </c>
      <c r="DE28" s="624"/>
      <c r="DF28" s="624"/>
      <c r="DG28" s="624"/>
      <c r="DH28" s="624"/>
      <c r="DI28" s="624"/>
      <c r="DJ28" s="624"/>
      <c r="DK28" s="625"/>
      <c r="DL28" s="632">
        <v>476200</v>
      </c>
      <c r="DM28" s="624"/>
      <c r="DN28" s="624"/>
      <c r="DO28" s="624"/>
      <c r="DP28" s="624"/>
      <c r="DQ28" s="624"/>
      <c r="DR28" s="624"/>
      <c r="DS28" s="624"/>
      <c r="DT28" s="624"/>
      <c r="DU28" s="624"/>
      <c r="DV28" s="625"/>
      <c r="DW28" s="628">
        <v>10.4</v>
      </c>
      <c r="DX28" s="653"/>
      <c r="DY28" s="653"/>
      <c r="DZ28" s="653"/>
      <c r="EA28" s="653"/>
      <c r="EB28" s="653"/>
      <c r="EC28" s="654"/>
    </row>
    <row r="29" spans="2:133" ht="11.25" customHeight="1" x14ac:dyDescent="0.2">
      <c r="B29" s="620" t="s">
        <v>307</v>
      </c>
      <c r="C29" s="621"/>
      <c r="D29" s="621"/>
      <c r="E29" s="621"/>
      <c r="F29" s="621"/>
      <c r="G29" s="621"/>
      <c r="H29" s="621"/>
      <c r="I29" s="621"/>
      <c r="J29" s="621"/>
      <c r="K29" s="621"/>
      <c r="L29" s="621"/>
      <c r="M29" s="621"/>
      <c r="N29" s="621"/>
      <c r="O29" s="621"/>
      <c r="P29" s="621"/>
      <c r="Q29" s="622"/>
      <c r="R29" s="623">
        <v>5725</v>
      </c>
      <c r="S29" s="624"/>
      <c r="T29" s="624"/>
      <c r="U29" s="624"/>
      <c r="V29" s="624"/>
      <c r="W29" s="624"/>
      <c r="X29" s="624"/>
      <c r="Y29" s="625"/>
      <c r="Z29" s="626">
        <v>0.1</v>
      </c>
      <c r="AA29" s="626"/>
      <c r="AB29" s="626"/>
      <c r="AC29" s="626"/>
      <c r="AD29" s="627">
        <v>22</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71</v>
      </c>
      <c r="CG29" s="621"/>
      <c r="CH29" s="621"/>
      <c r="CI29" s="621"/>
      <c r="CJ29" s="621"/>
      <c r="CK29" s="621"/>
      <c r="CL29" s="621"/>
      <c r="CM29" s="621"/>
      <c r="CN29" s="621"/>
      <c r="CO29" s="621"/>
      <c r="CP29" s="621"/>
      <c r="CQ29" s="622"/>
      <c r="CR29" s="623">
        <v>482228</v>
      </c>
      <c r="CS29" s="655"/>
      <c r="CT29" s="655"/>
      <c r="CU29" s="655"/>
      <c r="CV29" s="655"/>
      <c r="CW29" s="655"/>
      <c r="CX29" s="655"/>
      <c r="CY29" s="656"/>
      <c r="CZ29" s="628">
        <v>6.6</v>
      </c>
      <c r="DA29" s="653"/>
      <c r="DB29" s="653"/>
      <c r="DC29" s="657"/>
      <c r="DD29" s="632">
        <v>476118</v>
      </c>
      <c r="DE29" s="655"/>
      <c r="DF29" s="655"/>
      <c r="DG29" s="655"/>
      <c r="DH29" s="655"/>
      <c r="DI29" s="655"/>
      <c r="DJ29" s="655"/>
      <c r="DK29" s="656"/>
      <c r="DL29" s="632">
        <v>476118</v>
      </c>
      <c r="DM29" s="655"/>
      <c r="DN29" s="655"/>
      <c r="DO29" s="655"/>
      <c r="DP29" s="655"/>
      <c r="DQ29" s="655"/>
      <c r="DR29" s="655"/>
      <c r="DS29" s="655"/>
      <c r="DT29" s="655"/>
      <c r="DU29" s="655"/>
      <c r="DV29" s="656"/>
      <c r="DW29" s="628">
        <v>10.4</v>
      </c>
      <c r="DX29" s="653"/>
      <c r="DY29" s="653"/>
      <c r="DZ29" s="653"/>
      <c r="EA29" s="653"/>
      <c r="EB29" s="653"/>
      <c r="EC29" s="654"/>
    </row>
    <row r="30" spans="2:133" ht="11.25" customHeight="1" x14ac:dyDescent="0.2">
      <c r="B30" s="620" t="s">
        <v>309</v>
      </c>
      <c r="C30" s="621"/>
      <c r="D30" s="621"/>
      <c r="E30" s="621"/>
      <c r="F30" s="621"/>
      <c r="G30" s="621"/>
      <c r="H30" s="621"/>
      <c r="I30" s="621"/>
      <c r="J30" s="621"/>
      <c r="K30" s="621"/>
      <c r="L30" s="621"/>
      <c r="M30" s="621"/>
      <c r="N30" s="621"/>
      <c r="O30" s="621"/>
      <c r="P30" s="621"/>
      <c r="Q30" s="622"/>
      <c r="R30" s="623">
        <v>1053678</v>
      </c>
      <c r="S30" s="624"/>
      <c r="T30" s="624"/>
      <c r="U30" s="624"/>
      <c r="V30" s="624"/>
      <c r="W30" s="624"/>
      <c r="X30" s="624"/>
      <c r="Y30" s="625"/>
      <c r="Z30" s="626">
        <v>13.8</v>
      </c>
      <c r="AA30" s="626"/>
      <c r="AB30" s="626"/>
      <c r="AC30" s="626"/>
      <c r="AD30" s="627" t="s">
        <v>237</v>
      </c>
      <c r="AE30" s="627"/>
      <c r="AF30" s="627"/>
      <c r="AG30" s="627"/>
      <c r="AH30" s="627"/>
      <c r="AI30" s="627"/>
      <c r="AJ30" s="627"/>
      <c r="AK30" s="627"/>
      <c r="AL30" s="628" t="s">
        <v>231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465165</v>
      </c>
      <c r="CS30" s="624"/>
      <c r="CT30" s="624"/>
      <c r="CU30" s="624"/>
      <c r="CV30" s="624"/>
      <c r="CW30" s="624"/>
      <c r="CX30" s="624"/>
      <c r="CY30" s="625"/>
      <c r="CZ30" s="628">
        <v>6.4</v>
      </c>
      <c r="DA30" s="653"/>
      <c r="DB30" s="653"/>
      <c r="DC30" s="657"/>
      <c r="DD30" s="632">
        <v>459229</v>
      </c>
      <c r="DE30" s="624"/>
      <c r="DF30" s="624"/>
      <c r="DG30" s="624"/>
      <c r="DH30" s="624"/>
      <c r="DI30" s="624"/>
      <c r="DJ30" s="624"/>
      <c r="DK30" s="625"/>
      <c r="DL30" s="632">
        <v>459229</v>
      </c>
      <c r="DM30" s="624"/>
      <c r="DN30" s="624"/>
      <c r="DO30" s="624"/>
      <c r="DP30" s="624"/>
      <c r="DQ30" s="624"/>
      <c r="DR30" s="624"/>
      <c r="DS30" s="624"/>
      <c r="DT30" s="624"/>
      <c r="DU30" s="624"/>
      <c r="DV30" s="625"/>
      <c r="DW30" s="628">
        <v>10</v>
      </c>
      <c r="DX30" s="653"/>
      <c r="DY30" s="653"/>
      <c r="DZ30" s="653"/>
      <c r="EA30" s="653"/>
      <c r="EB30" s="653"/>
      <c r="EC30" s="654"/>
    </row>
    <row r="31" spans="2:133" ht="11.25" customHeight="1" x14ac:dyDescent="0.2">
      <c r="B31" s="636" t="s">
        <v>313</v>
      </c>
      <c r="C31" s="637"/>
      <c r="D31" s="637"/>
      <c r="E31" s="637"/>
      <c r="F31" s="637"/>
      <c r="G31" s="637"/>
      <c r="H31" s="637"/>
      <c r="I31" s="637"/>
      <c r="J31" s="637"/>
      <c r="K31" s="637"/>
      <c r="L31" s="637"/>
      <c r="M31" s="637"/>
      <c r="N31" s="637"/>
      <c r="O31" s="637"/>
      <c r="P31" s="637"/>
      <c r="Q31" s="638"/>
      <c r="R31" s="623">
        <v>352</v>
      </c>
      <c r="S31" s="624"/>
      <c r="T31" s="624"/>
      <c r="U31" s="624"/>
      <c r="V31" s="624"/>
      <c r="W31" s="624"/>
      <c r="X31" s="624"/>
      <c r="Y31" s="625"/>
      <c r="Z31" s="626">
        <v>0</v>
      </c>
      <c r="AA31" s="626"/>
      <c r="AB31" s="626"/>
      <c r="AC31" s="626"/>
      <c r="AD31" s="627">
        <v>352</v>
      </c>
      <c r="AE31" s="627"/>
      <c r="AF31" s="627"/>
      <c r="AG31" s="627"/>
      <c r="AH31" s="627"/>
      <c r="AI31" s="627"/>
      <c r="AJ31" s="627"/>
      <c r="AK31" s="627"/>
      <c r="AL31" s="628">
        <v>0</v>
      </c>
      <c r="AM31" s="629"/>
      <c r="AN31" s="629"/>
      <c r="AO31" s="630"/>
      <c r="AP31" s="669" t="s">
        <v>314</v>
      </c>
      <c r="AQ31" s="670"/>
      <c r="AR31" s="670"/>
      <c r="AS31" s="670"/>
      <c r="AT31" s="675" t="s">
        <v>315</v>
      </c>
      <c r="AU31" s="218"/>
      <c r="AV31" s="218"/>
      <c r="AW31" s="218"/>
      <c r="AX31" s="609" t="s">
        <v>188</v>
      </c>
      <c r="AY31" s="610"/>
      <c r="AZ31" s="610"/>
      <c r="BA31" s="610"/>
      <c r="BB31" s="610"/>
      <c r="BC31" s="610"/>
      <c r="BD31" s="610"/>
      <c r="BE31" s="610"/>
      <c r="BF31" s="611"/>
      <c r="BG31" s="679">
        <v>99.5</v>
      </c>
      <c r="BH31" s="667"/>
      <c r="BI31" s="667"/>
      <c r="BJ31" s="667"/>
      <c r="BK31" s="667"/>
      <c r="BL31" s="667"/>
      <c r="BM31" s="618">
        <v>98.8</v>
      </c>
      <c r="BN31" s="667"/>
      <c r="BO31" s="667"/>
      <c r="BP31" s="667"/>
      <c r="BQ31" s="668"/>
      <c r="BR31" s="679">
        <v>99.6</v>
      </c>
      <c r="BS31" s="667"/>
      <c r="BT31" s="667"/>
      <c r="BU31" s="667"/>
      <c r="BV31" s="667"/>
      <c r="BW31" s="667"/>
      <c r="BX31" s="618">
        <v>98.7</v>
      </c>
      <c r="BY31" s="667"/>
      <c r="BZ31" s="667"/>
      <c r="CA31" s="667"/>
      <c r="CB31" s="668"/>
      <c r="CD31" s="661"/>
      <c r="CE31" s="662"/>
      <c r="CF31" s="620" t="s">
        <v>316</v>
      </c>
      <c r="CG31" s="621"/>
      <c r="CH31" s="621"/>
      <c r="CI31" s="621"/>
      <c r="CJ31" s="621"/>
      <c r="CK31" s="621"/>
      <c r="CL31" s="621"/>
      <c r="CM31" s="621"/>
      <c r="CN31" s="621"/>
      <c r="CO31" s="621"/>
      <c r="CP31" s="621"/>
      <c r="CQ31" s="622"/>
      <c r="CR31" s="623">
        <v>17063</v>
      </c>
      <c r="CS31" s="655"/>
      <c r="CT31" s="655"/>
      <c r="CU31" s="655"/>
      <c r="CV31" s="655"/>
      <c r="CW31" s="655"/>
      <c r="CX31" s="655"/>
      <c r="CY31" s="656"/>
      <c r="CZ31" s="628">
        <v>0.2</v>
      </c>
      <c r="DA31" s="653"/>
      <c r="DB31" s="653"/>
      <c r="DC31" s="657"/>
      <c r="DD31" s="632">
        <v>16889</v>
      </c>
      <c r="DE31" s="655"/>
      <c r="DF31" s="655"/>
      <c r="DG31" s="655"/>
      <c r="DH31" s="655"/>
      <c r="DI31" s="655"/>
      <c r="DJ31" s="655"/>
      <c r="DK31" s="656"/>
      <c r="DL31" s="632">
        <v>16889</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317</v>
      </c>
      <c r="C32" s="621"/>
      <c r="D32" s="621"/>
      <c r="E32" s="621"/>
      <c r="F32" s="621"/>
      <c r="G32" s="621"/>
      <c r="H32" s="621"/>
      <c r="I32" s="621"/>
      <c r="J32" s="621"/>
      <c r="K32" s="621"/>
      <c r="L32" s="621"/>
      <c r="M32" s="621"/>
      <c r="N32" s="621"/>
      <c r="O32" s="621"/>
      <c r="P32" s="621"/>
      <c r="Q32" s="622"/>
      <c r="R32" s="623">
        <v>442067</v>
      </c>
      <c r="S32" s="624"/>
      <c r="T32" s="624"/>
      <c r="U32" s="624"/>
      <c r="V32" s="624"/>
      <c r="W32" s="624"/>
      <c r="X32" s="624"/>
      <c r="Y32" s="625"/>
      <c r="Z32" s="626">
        <v>5.8</v>
      </c>
      <c r="AA32" s="626"/>
      <c r="AB32" s="626"/>
      <c r="AC32" s="626"/>
      <c r="AD32" s="627" t="s">
        <v>231</v>
      </c>
      <c r="AE32" s="627"/>
      <c r="AF32" s="627"/>
      <c r="AG32" s="627"/>
      <c r="AH32" s="627"/>
      <c r="AI32" s="627"/>
      <c r="AJ32" s="627"/>
      <c r="AK32" s="627"/>
      <c r="AL32" s="628" t="s">
        <v>231</v>
      </c>
      <c r="AM32" s="629"/>
      <c r="AN32" s="629"/>
      <c r="AO32" s="630"/>
      <c r="AP32" s="671"/>
      <c r="AQ32" s="672"/>
      <c r="AR32" s="672"/>
      <c r="AS32" s="672"/>
      <c r="AT32" s="676"/>
      <c r="AU32" s="214" t="s">
        <v>318</v>
      </c>
      <c r="AX32" s="620" t="s">
        <v>319</v>
      </c>
      <c r="AY32" s="621"/>
      <c r="AZ32" s="621"/>
      <c r="BA32" s="621"/>
      <c r="BB32" s="621"/>
      <c r="BC32" s="621"/>
      <c r="BD32" s="621"/>
      <c r="BE32" s="621"/>
      <c r="BF32" s="622"/>
      <c r="BG32" s="680">
        <v>99.4</v>
      </c>
      <c r="BH32" s="655"/>
      <c r="BI32" s="655"/>
      <c r="BJ32" s="655"/>
      <c r="BK32" s="655"/>
      <c r="BL32" s="655"/>
      <c r="BM32" s="629">
        <v>98.6</v>
      </c>
      <c r="BN32" s="655"/>
      <c r="BO32" s="655"/>
      <c r="BP32" s="655"/>
      <c r="BQ32" s="678"/>
      <c r="BR32" s="680">
        <v>99.6</v>
      </c>
      <c r="BS32" s="655"/>
      <c r="BT32" s="655"/>
      <c r="BU32" s="655"/>
      <c r="BV32" s="655"/>
      <c r="BW32" s="655"/>
      <c r="BX32" s="629">
        <v>98.9</v>
      </c>
      <c r="BY32" s="655"/>
      <c r="BZ32" s="655"/>
      <c r="CA32" s="655"/>
      <c r="CB32" s="678"/>
      <c r="CD32" s="663"/>
      <c r="CE32" s="664"/>
      <c r="CF32" s="620" t="s">
        <v>320</v>
      </c>
      <c r="CG32" s="621"/>
      <c r="CH32" s="621"/>
      <c r="CI32" s="621"/>
      <c r="CJ32" s="621"/>
      <c r="CK32" s="621"/>
      <c r="CL32" s="621"/>
      <c r="CM32" s="621"/>
      <c r="CN32" s="621"/>
      <c r="CO32" s="621"/>
      <c r="CP32" s="621"/>
      <c r="CQ32" s="622"/>
      <c r="CR32" s="623">
        <v>82</v>
      </c>
      <c r="CS32" s="624"/>
      <c r="CT32" s="624"/>
      <c r="CU32" s="624"/>
      <c r="CV32" s="624"/>
      <c r="CW32" s="624"/>
      <c r="CX32" s="624"/>
      <c r="CY32" s="625"/>
      <c r="CZ32" s="628">
        <v>0</v>
      </c>
      <c r="DA32" s="653"/>
      <c r="DB32" s="653"/>
      <c r="DC32" s="657"/>
      <c r="DD32" s="632">
        <v>82</v>
      </c>
      <c r="DE32" s="624"/>
      <c r="DF32" s="624"/>
      <c r="DG32" s="624"/>
      <c r="DH32" s="624"/>
      <c r="DI32" s="624"/>
      <c r="DJ32" s="624"/>
      <c r="DK32" s="625"/>
      <c r="DL32" s="632">
        <v>82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321</v>
      </c>
      <c r="C33" s="621"/>
      <c r="D33" s="621"/>
      <c r="E33" s="621"/>
      <c r="F33" s="621"/>
      <c r="G33" s="621"/>
      <c r="H33" s="621"/>
      <c r="I33" s="621"/>
      <c r="J33" s="621"/>
      <c r="K33" s="621"/>
      <c r="L33" s="621"/>
      <c r="M33" s="621"/>
      <c r="N33" s="621"/>
      <c r="O33" s="621"/>
      <c r="P33" s="621"/>
      <c r="Q33" s="622"/>
      <c r="R33" s="623">
        <v>3039</v>
      </c>
      <c r="S33" s="624"/>
      <c r="T33" s="624"/>
      <c r="U33" s="624"/>
      <c r="V33" s="624"/>
      <c r="W33" s="624"/>
      <c r="X33" s="624"/>
      <c r="Y33" s="625"/>
      <c r="Z33" s="626">
        <v>0</v>
      </c>
      <c r="AA33" s="626"/>
      <c r="AB33" s="626"/>
      <c r="AC33" s="626"/>
      <c r="AD33" s="627">
        <v>26</v>
      </c>
      <c r="AE33" s="627"/>
      <c r="AF33" s="627"/>
      <c r="AG33" s="627"/>
      <c r="AH33" s="627"/>
      <c r="AI33" s="627"/>
      <c r="AJ33" s="627"/>
      <c r="AK33" s="627"/>
      <c r="AL33" s="628">
        <v>0</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99.7</v>
      </c>
      <c r="BH33" s="682"/>
      <c r="BI33" s="682"/>
      <c r="BJ33" s="682"/>
      <c r="BK33" s="682"/>
      <c r="BL33" s="682"/>
      <c r="BM33" s="683">
        <v>99</v>
      </c>
      <c r="BN33" s="682"/>
      <c r="BO33" s="682"/>
      <c r="BP33" s="682"/>
      <c r="BQ33" s="684"/>
      <c r="BR33" s="681">
        <v>99.6</v>
      </c>
      <c r="BS33" s="682"/>
      <c r="BT33" s="682"/>
      <c r="BU33" s="682"/>
      <c r="BV33" s="682"/>
      <c r="BW33" s="682"/>
      <c r="BX33" s="683">
        <v>98.5</v>
      </c>
      <c r="BY33" s="682"/>
      <c r="BZ33" s="682"/>
      <c r="CA33" s="682"/>
      <c r="CB33" s="684"/>
      <c r="CD33" s="620" t="s">
        <v>323</v>
      </c>
      <c r="CE33" s="621"/>
      <c r="CF33" s="621"/>
      <c r="CG33" s="621"/>
      <c r="CH33" s="621"/>
      <c r="CI33" s="621"/>
      <c r="CJ33" s="621"/>
      <c r="CK33" s="621"/>
      <c r="CL33" s="621"/>
      <c r="CM33" s="621"/>
      <c r="CN33" s="621"/>
      <c r="CO33" s="621"/>
      <c r="CP33" s="621"/>
      <c r="CQ33" s="622"/>
      <c r="CR33" s="623">
        <v>3974003</v>
      </c>
      <c r="CS33" s="655"/>
      <c r="CT33" s="655"/>
      <c r="CU33" s="655"/>
      <c r="CV33" s="655"/>
      <c r="CW33" s="655"/>
      <c r="CX33" s="655"/>
      <c r="CY33" s="656"/>
      <c r="CZ33" s="628">
        <v>54.5</v>
      </c>
      <c r="DA33" s="653"/>
      <c r="DB33" s="653"/>
      <c r="DC33" s="657"/>
      <c r="DD33" s="632">
        <v>2859110</v>
      </c>
      <c r="DE33" s="655"/>
      <c r="DF33" s="655"/>
      <c r="DG33" s="655"/>
      <c r="DH33" s="655"/>
      <c r="DI33" s="655"/>
      <c r="DJ33" s="655"/>
      <c r="DK33" s="656"/>
      <c r="DL33" s="632">
        <v>1903041</v>
      </c>
      <c r="DM33" s="655"/>
      <c r="DN33" s="655"/>
      <c r="DO33" s="655"/>
      <c r="DP33" s="655"/>
      <c r="DQ33" s="655"/>
      <c r="DR33" s="655"/>
      <c r="DS33" s="655"/>
      <c r="DT33" s="655"/>
      <c r="DU33" s="655"/>
      <c r="DV33" s="656"/>
      <c r="DW33" s="628">
        <v>41.4</v>
      </c>
      <c r="DX33" s="653"/>
      <c r="DY33" s="653"/>
      <c r="DZ33" s="653"/>
      <c r="EA33" s="653"/>
      <c r="EB33" s="653"/>
      <c r="EC33" s="654"/>
    </row>
    <row r="34" spans="2:133" ht="11.25" customHeight="1" x14ac:dyDescent="0.2">
      <c r="B34" s="620" t="s">
        <v>324</v>
      </c>
      <c r="C34" s="621"/>
      <c r="D34" s="621"/>
      <c r="E34" s="621"/>
      <c r="F34" s="621"/>
      <c r="G34" s="621"/>
      <c r="H34" s="621"/>
      <c r="I34" s="621"/>
      <c r="J34" s="621"/>
      <c r="K34" s="621"/>
      <c r="L34" s="621"/>
      <c r="M34" s="621"/>
      <c r="N34" s="621"/>
      <c r="O34" s="621"/>
      <c r="P34" s="621"/>
      <c r="Q34" s="622"/>
      <c r="R34" s="623">
        <v>201140</v>
      </c>
      <c r="S34" s="624"/>
      <c r="T34" s="624"/>
      <c r="U34" s="624"/>
      <c r="V34" s="624"/>
      <c r="W34" s="624"/>
      <c r="X34" s="624"/>
      <c r="Y34" s="625"/>
      <c r="Z34" s="626">
        <v>2.6</v>
      </c>
      <c r="AA34" s="626"/>
      <c r="AB34" s="626"/>
      <c r="AC34" s="626"/>
      <c r="AD34" s="627" t="s">
        <v>231</v>
      </c>
      <c r="AE34" s="627"/>
      <c r="AF34" s="627"/>
      <c r="AG34" s="627"/>
      <c r="AH34" s="627"/>
      <c r="AI34" s="627"/>
      <c r="AJ34" s="627"/>
      <c r="AK34" s="627"/>
      <c r="AL34" s="628" t="s">
        <v>231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1362910</v>
      </c>
      <c r="CS34" s="624"/>
      <c r="CT34" s="624"/>
      <c r="CU34" s="624"/>
      <c r="CV34" s="624"/>
      <c r="CW34" s="624"/>
      <c r="CX34" s="624"/>
      <c r="CY34" s="625"/>
      <c r="CZ34" s="628">
        <v>18.7</v>
      </c>
      <c r="DA34" s="653"/>
      <c r="DB34" s="653"/>
      <c r="DC34" s="657"/>
      <c r="DD34" s="632">
        <v>921439</v>
      </c>
      <c r="DE34" s="624"/>
      <c r="DF34" s="624"/>
      <c r="DG34" s="624"/>
      <c r="DH34" s="624"/>
      <c r="DI34" s="624"/>
      <c r="DJ34" s="624"/>
      <c r="DK34" s="625"/>
      <c r="DL34" s="632">
        <v>789568</v>
      </c>
      <c r="DM34" s="624"/>
      <c r="DN34" s="624"/>
      <c r="DO34" s="624"/>
      <c r="DP34" s="624"/>
      <c r="DQ34" s="624"/>
      <c r="DR34" s="624"/>
      <c r="DS34" s="624"/>
      <c r="DT34" s="624"/>
      <c r="DU34" s="624"/>
      <c r="DV34" s="625"/>
      <c r="DW34" s="628">
        <v>17.2</v>
      </c>
      <c r="DX34" s="653"/>
      <c r="DY34" s="653"/>
      <c r="DZ34" s="653"/>
      <c r="EA34" s="653"/>
      <c r="EB34" s="653"/>
      <c r="EC34" s="654"/>
    </row>
    <row r="35" spans="2:133" ht="11.25" customHeight="1" x14ac:dyDescent="0.2">
      <c r="B35" s="620" t="s">
        <v>326</v>
      </c>
      <c r="C35" s="621"/>
      <c r="D35" s="621"/>
      <c r="E35" s="621"/>
      <c r="F35" s="621"/>
      <c r="G35" s="621"/>
      <c r="H35" s="621"/>
      <c r="I35" s="621"/>
      <c r="J35" s="621"/>
      <c r="K35" s="621"/>
      <c r="L35" s="621"/>
      <c r="M35" s="621"/>
      <c r="N35" s="621"/>
      <c r="O35" s="621"/>
      <c r="P35" s="621"/>
      <c r="Q35" s="622"/>
      <c r="R35" s="623">
        <v>351624</v>
      </c>
      <c r="S35" s="624"/>
      <c r="T35" s="624"/>
      <c r="U35" s="624"/>
      <c r="V35" s="624"/>
      <c r="W35" s="624"/>
      <c r="X35" s="624"/>
      <c r="Y35" s="625"/>
      <c r="Z35" s="626">
        <v>4.5999999999999996</v>
      </c>
      <c r="AA35" s="626"/>
      <c r="AB35" s="626"/>
      <c r="AC35" s="626"/>
      <c r="AD35" s="627" t="s">
        <v>237</v>
      </c>
      <c r="AE35" s="627"/>
      <c r="AF35" s="627"/>
      <c r="AG35" s="627"/>
      <c r="AH35" s="627"/>
      <c r="AI35" s="627"/>
      <c r="AJ35" s="627"/>
      <c r="AK35" s="627"/>
      <c r="AL35" s="628" t="s">
        <v>231</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159544</v>
      </c>
      <c r="CS35" s="655"/>
      <c r="CT35" s="655"/>
      <c r="CU35" s="655"/>
      <c r="CV35" s="655"/>
      <c r="CW35" s="655"/>
      <c r="CX35" s="655"/>
      <c r="CY35" s="656"/>
      <c r="CZ35" s="628">
        <v>2.2000000000000002</v>
      </c>
      <c r="DA35" s="653"/>
      <c r="DB35" s="653"/>
      <c r="DC35" s="657"/>
      <c r="DD35" s="632">
        <v>137274</v>
      </c>
      <c r="DE35" s="655"/>
      <c r="DF35" s="655"/>
      <c r="DG35" s="655"/>
      <c r="DH35" s="655"/>
      <c r="DI35" s="655"/>
      <c r="DJ35" s="655"/>
      <c r="DK35" s="656"/>
      <c r="DL35" s="632">
        <v>70255</v>
      </c>
      <c r="DM35" s="655"/>
      <c r="DN35" s="655"/>
      <c r="DO35" s="655"/>
      <c r="DP35" s="655"/>
      <c r="DQ35" s="655"/>
      <c r="DR35" s="655"/>
      <c r="DS35" s="655"/>
      <c r="DT35" s="655"/>
      <c r="DU35" s="655"/>
      <c r="DV35" s="656"/>
      <c r="DW35" s="628">
        <v>1.5</v>
      </c>
      <c r="DX35" s="653"/>
      <c r="DY35" s="653"/>
      <c r="DZ35" s="653"/>
      <c r="EA35" s="653"/>
      <c r="EB35" s="653"/>
      <c r="EC35" s="654"/>
    </row>
    <row r="36" spans="2:133" ht="11.25" customHeight="1" x14ac:dyDescent="0.2">
      <c r="B36" s="620" t="s">
        <v>330</v>
      </c>
      <c r="C36" s="621"/>
      <c r="D36" s="621"/>
      <c r="E36" s="621"/>
      <c r="F36" s="621"/>
      <c r="G36" s="621"/>
      <c r="H36" s="621"/>
      <c r="I36" s="621"/>
      <c r="J36" s="621"/>
      <c r="K36" s="621"/>
      <c r="L36" s="621"/>
      <c r="M36" s="621"/>
      <c r="N36" s="621"/>
      <c r="O36" s="621"/>
      <c r="P36" s="621"/>
      <c r="Q36" s="622"/>
      <c r="R36" s="623">
        <v>203012</v>
      </c>
      <c r="S36" s="624"/>
      <c r="T36" s="624"/>
      <c r="U36" s="624"/>
      <c r="V36" s="624"/>
      <c r="W36" s="624"/>
      <c r="X36" s="624"/>
      <c r="Y36" s="625"/>
      <c r="Z36" s="626">
        <v>2.7</v>
      </c>
      <c r="AA36" s="626"/>
      <c r="AB36" s="626"/>
      <c r="AC36" s="626"/>
      <c r="AD36" s="627" t="s">
        <v>231</v>
      </c>
      <c r="AE36" s="627"/>
      <c r="AF36" s="627"/>
      <c r="AG36" s="627"/>
      <c r="AH36" s="627"/>
      <c r="AI36" s="627"/>
      <c r="AJ36" s="627"/>
      <c r="AK36" s="627"/>
      <c r="AL36" s="628" t="s">
        <v>237</v>
      </c>
      <c r="AM36" s="629"/>
      <c r="AN36" s="629"/>
      <c r="AO36" s="630"/>
      <c r="AP36" s="222"/>
      <c r="AQ36" s="689" t="s">
        <v>331</v>
      </c>
      <c r="AR36" s="690"/>
      <c r="AS36" s="690"/>
      <c r="AT36" s="690"/>
      <c r="AU36" s="690"/>
      <c r="AV36" s="690"/>
      <c r="AW36" s="690"/>
      <c r="AX36" s="690"/>
      <c r="AY36" s="691"/>
      <c r="AZ36" s="612">
        <v>1044799</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43300</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1482059</v>
      </c>
      <c r="CS36" s="624"/>
      <c r="CT36" s="624"/>
      <c r="CU36" s="624"/>
      <c r="CV36" s="624"/>
      <c r="CW36" s="624"/>
      <c r="CX36" s="624"/>
      <c r="CY36" s="625"/>
      <c r="CZ36" s="628">
        <v>20.3</v>
      </c>
      <c r="DA36" s="653"/>
      <c r="DB36" s="653"/>
      <c r="DC36" s="657"/>
      <c r="DD36" s="632">
        <v>1102846</v>
      </c>
      <c r="DE36" s="624"/>
      <c r="DF36" s="624"/>
      <c r="DG36" s="624"/>
      <c r="DH36" s="624"/>
      <c r="DI36" s="624"/>
      <c r="DJ36" s="624"/>
      <c r="DK36" s="625"/>
      <c r="DL36" s="632">
        <v>648736</v>
      </c>
      <c r="DM36" s="624"/>
      <c r="DN36" s="624"/>
      <c r="DO36" s="624"/>
      <c r="DP36" s="624"/>
      <c r="DQ36" s="624"/>
      <c r="DR36" s="624"/>
      <c r="DS36" s="624"/>
      <c r="DT36" s="624"/>
      <c r="DU36" s="624"/>
      <c r="DV36" s="625"/>
      <c r="DW36" s="628">
        <v>14.1</v>
      </c>
      <c r="DX36" s="653"/>
      <c r="DY36" s="653"/>
      <c r="DZ36" s="653"/>
      <c r="EA36" s="653"/>
      <c r="EB36" s="653"/>
      <c r="EC36" s="654"/>
    </row>
    <row r="37" spans="2:133" ht="11.25" customHeight="1" x14ac:dyDescent="0.2">
      <c r="B37" s="620" t="s">
        <v>334</v>
      </c>
      <c r="C37" s="621"/>
      <c r="D37" s="621"/>
      <c r="E37" s="621"/>
      <c r="F37" s="621"/>
      <c r="G37" s="621"/>
      <c r="H37" s="621"/>
      <c r="I37" s="621"/>
      <c r="J37" s="621"/>
      <c r="K37" s="621"/>
      <c r="L37" s="621"/>
      <c r="M37" s="621"/>
      <c r="N37" s="621"/>
      <c r="O37" s="621"/>
      <c r="P37" s="621"/>
      <c r="Q37" s="622"/>
      <c r="R37" s="623">
        <v>121305</v>
      </c>
      <c r="S37" s="624"/>
      <c r="T37" s="624"/>
      <c r="U37" s="624"/>
      <c r="V37" s="624"/>
      <c r="W37" s="624"/>
      <c r="X37" s="624"/>
      <c r="Y37" s="625"/>
      <c r="Z37" s="626">
        <v>1.6</v>
      </c>
      <c r="AA37" s="626"/>
      <c r="AB37" s="626"/>
      <c r="AC37" s="626"/>
      <c r="AD37" s="627">
        <v>25013</v>
      </c>
      <c r="AE37" s="627"/>
      <c r="AF37" s="627"/>
      <c r="AG37" s="627"/>
      <c r="AH37" s="627"/>
      <c r="AI37" s="627"/>
      <c r="AJ37" s="627"/>
      <c r="AK37" s="627"/>
      <c r="AL37" s="628">
        <v>0.6</v>
      </c>
      <c r="AM37" s="629"/>
      <c r="AN37" s="629"/>
      <c r="AO37" s="630"/>
      <c r="AQ37" s="686" t="s">
        <v>335</v>
      </c>
      <c r="AR37" s="687"/>
      <c r="AS37" s="687"/>
      <c r="AT37" s="687"/>
      <c r="AU37" s="687"/>
      <c r="AV37" s="687"/>
      <c r="AW37" s="687"/>
      <c r="AX37" s="687"/>
      <c r="AY37" s="688"/>
      <c r="AZ37" s="623">
        <v>419467</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10867</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169307</v>
      </c>
      <c r="CS37" s="655"/>
      <c r="CT37" s="655"/>
      <c r="CU37" s="655"/>
      <c r="CV37" s="655"/>
      <c r="CW37" s="655"/>
      <c r="CX37" s="655"/>
      <c r="CY37" s="656"/>
      <c r="CZ37" s="628">
        <v>2.2999999999999998</v>
      </c>
      <c r="DA37" s="653"/>
      <c r="DB37" s="653"/>
      <c r="DC37" s="657"/>
      <c r="DD37" s="632">
        <v>169307</v>
      </c>
      <c r="DE37" s="655"/>
      <c r="DF37" s="655"/>
      <c r="DG37" s="655"/>
      <c r="DH37" s="655"/>
      <c r="DI37" s="655"/>
      <c r="DJ37" s="655"/>
      <c r="DK37" s="656"/>
      <c r="DL37" s="632">
        <v>169307</v>
      </c>
      <c r="DM37" s="655"/>
      <c r="DN37" s="655"/>
      <c r="DO37" s="655"/>
      <c r="DP37" s="655"/>
      <c r="DQ37" s="655"/>
      <c r="DR37" s="655"/>
      <c r="DS37" s="655"/>
      <c r="DT37" s="655"/>
      <c r="DU37" s="655"/>
      <c r="DV37" s="656"/>
      <c r="DW37" s="628">
        <v>3.7</v>
      </c>
      <c r="DX37" s="653"/>
      <c r="DY37" s="653"/>
      <c r="DZ37" s="653"/>
      <c r="EA37" s="653"/>
      <c r="EB37" s="653"/>
      <c r="EC37" s="654"/>
    </row>
    <row r="38" spans="2:133" ht="11.25" customHeight="1" x14ac:dyDescent="0.2">
      <c r="B38" s="620" t="s">
        <v>338</v>
      </c>
      <c r="C38" s="621"/>
      <c r="D38" s="621"/>
      <c r="E38" s="621"/>
      <c r="F38" s="621"/>
      <c r="G38" s="621"/>
      <c r="H38" s="621"/>
      <c r="I38" s="621"/>
      <c r="J38" s="621"/>
      <c r="K38" s="621"/>
      <c r="L38" s="621"/>
      <c r="M38" s="621"/>
      <c r="N38" s="621"/>
      <c r="O38" s="621"/>
      <c r="P38" s="621"/>
      <c r="Q38" s="622"/>
      <c r="R38" s="623">
        <v>568100</v>
      </c>
      <c r="S38" s="624"/>
      <c r="T38" s="624"/>
      <c r="U38" s="624"/>
      <c r="V38" s="624"/>
      <c r="W38" s="624"/>
      <c r="X38" s="624"/>
      <c r="Y38" s="625"/>
      <c r="Z38" s="626">
        <v>7.4</v>
      </c>
      <c r="AA38" s="626"/>
      <c r="AB38" s="626"/>
      <c r="AC38" s="626"/>
      <c r="AD38" s="627" t="s">
        <v>237</v>
      </c>
      <c r="AE38" s="627"/>
      <c r="AF38" s="627"/>
      <c r="AG38" s="627"/>
      <c r="AH38" s="627"/>
      <c r="AI38" s="627"/>
      <c r="AJ38" s="627"/>
      <c r="AK38" s="627"/>
      <c r="AL38" s="628" t="s">
        <v>237</v>
      </c>
      <c r="AM38" s="629"/>
      <c r="AN38" s="629"/>
      <c r="AO38" s="630"/>
      <c r="AQ38" s="686" t="s">
        <v>339</v>
      </c>
      <c r="AR38" s="687"/>
      <c r="AS38" s="687"/>
      <c r="AT38" s="687"/>
      <c r="AU38" s="687"/>
      <c r="AV38" s="687"/>
      <c r="AW38" s="687"/>
      <c r="AX38" s="687"/>
      <c r="AY38" s="688"/>
      <c r="AZ38" s="623">
        <v>117974</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1889</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550886</v>
      </c>
      <c r="CS38" s="624"/>
      <c r="CT38" s="624"/>
      <c r="CU38" s="624"/>
      <c r="CV38" s="624"/>
      <c r="CW38" s="624"/>
      <c r="CX38" s="624"/>
      <c r="CY38" s="625"/>
      <c r="CZ38" s="628">
        <v>7.6</v>
      </c>
      <c r="DA38" s="653"/>
      <c r="DB38" s="653"/>
      <c r="DC38" s="657"/>
      <c r="DD38" s="632">
        <v>468128</v>
      </c>
      <c r="DE38" s="624"/>
      <c r="DF38" s="624"/>
      <c r="DG38" s="624"/>
      <c r="DH38" s="624"/>
      <c r="DI38" s="624"/>
      <c r="DJ38" s="624"/>
      <c r="DK38" s="625"/>
      <c r="DL38" s="632">
        <v>394482</v>
      </c>
      <c r="DM38" s="624"/>
      <c r="DN38" s="624"/>
      <c r="DO38" s="624"/>
      <c r="DP38" s="624"/>
      <c r="DQ38" s="624"/>
      <c r="DR38" s="624"/>
      <c r="DS38" s="624"/>
      <c r="DT38" s="624"/>
      <c r="DU38" s="624"/>
      <c r="DV38" s="625"/>
      <c r="DW38" s="628">
        <v>8.6</v>
      </c>
      <c r="DX38" s="653"/>
      <c r="DY38" s="653"/>
      <c r="DZ38" s="653"/>
      <c r="EA38" s="653"/>
      <c r="EB38" s="653"/>
      <c r="EC38" s="654"/>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231</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231</v>
      </c>
      <c r="AM39" s="629"/>
      <c r="AN39" s="629"/>
      <c r="AO39" s="630"/>
      <c r="AQ39" s="686" t="s">
        <v>343</v>
      </c>
      <c r="AR39" s="687"/>
      <c r="AS39" s="687"/>
      <c r="AT39" s="687"/>
      <c r="AU39" s="687"/>
      <c r="AV39" s="687"/>
      <c r="AW39" s="687"/>
      <c r="AX39" s="687"/>
      <c r="AY39" s="688"/>
      <c r="AZ39" s="623">
        <v>17320</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3058</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393104</v>
      </c>
      <c r="CS39" s="655"/>
      <c r="CT39" s="655"/>
      <c r="CU39" s="655"/>
      <c r="CV39" s="655"/>
      <c r="CW39" s="655"/>
      <c r="CX39" s="655"/>
      <c r="CY39" s="656"/>
      <c r="CZ39" s="628">
        <v>5.4</v>
      </c>
      <c r="DA39" s="653"/>
      <c r="DB39" s="653"/>
      <c r="DC39" s="657"/>
      <c r="DD39" s="632">
        <v>229423</v>
      </c>
      <c r="DE39" s="655"/>
      <c r="DF39" s="655"/>
      <c r="DG39" s="655"/>
      <c r="DH39" s="655"/>
      <c r="DI39" s="655"/>
      <c r="DJ39" s="655"/>
      <c r="DK39" s="656"/>
      <c r="DL39" s="632" t="s">
        <v>231</v>
      </c>
      <c r="DM39" s="655"/>
      <c r="DN39" s="655"/>
      <c r="DO39" s="655"/>
      <c r="DP39" s="655"/>
      <c r="DQ39" s="655"/>
      <c r="DR39" s="655"/>
      <c r="DS39" s="655"/>
      <c r="DT39" s="655"/>
      <c r="DU39" s="655"/>
      <c r="DV39" s="656"/>
      <c r="DW39" s="628" t="s">
        <v>231</v>
      </c>
      <c r="DX39" s="653"/>
      <c r="DY39" s="653"/>
      <c r="DZ39" s="653"/>
      <c r="EA39" s="653"/>
      <c r="EB39" s="653"/>
      <c r="EC39" s="654"/>
    </row>
    <row r="40" spans="2:133" ht="11.25" customHeight="1" x14ac:dyDescent="0.2">
      <c r="B40" s="620" t="s">
        <v>346</v>
      </c>
      <c r="C40" s="621"/>
      <c r="D40" s="621"/>
      <c r="E40" s="621"/>
      <c r="F40" s="621"/>
      <c r="G40" s="621"/>
      <c r="H40" s="621"/>
      <c r="I40" s="621"/>
      <c r="J40" s="621"/>
      <c r="K40" s="621"/>
      <c r="L40" s="621"/>
      <c r="M40" s="621"/>
      <c r="N40" s="621"/>
      <c r="O40" s="621"/>
      <c r="P40" s="621"/>
      <c r="Q40" s="622"/>
      <c r="R40" s="623">
        <v>92700</v>
      </c>
      <c r="S40" s="624"/>
      <c r="T40" s="624"/>
      <c r="U40" s="624"/>
      <c r="V40" s="624"/>
      <c r="W40" s="624"/>
      <c r="X40" s="624"/>
      <c r="Y40" s="625"/>
      <c r="Z40" s="626">
        <v>1.2</v>
      </c>
      <c r="AA40" s="626"/>
      <c r="AB40" s="626"/>
      <c r="AC40" s="626"/>
      <c r="AD40" s="627" t="s">
        <v>237</v>
      </c>
      <c r="AE40" s="627"/>
      <c r="AF40" s="627"/>
      <c r="AG40" s="627"/>
      <c r="AH40" s="627"/>
      <c r="AI40" s="627"/>
      <c r="AJ40" s="627"/>
      <c r="AK40" s="627"/>
      <c r="AL40" s="628" t="s">
        <v>231</v>
      </c>
      <c r="AM40" s="629"/>
      <c r="AN40" s="629"/>
      <c r="AO40" s="630"/>
      <c r="AQ40" s="686" t="s">
        <v>347</v>
      </c>
      <c r="AR40" s="687"/>
      <c r="AS40" s="687"/>
      <c r="AT40" s="687"/>
      <c r="AU40" s="687"/>
      <c r="AV40" s="687"/>
      <c r="AW40" s="687"/>
      <c r="AX40" s="687"/>
      <c r="AY40" s="688"/>
      <c r="AZ40" s="623">
        <v>500</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81</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25500</v>
      </c>
      <c r="CS40" s="624"/>
      <c r="CT40" s="624"/>
      <c r="CU40" s="624"/>
      <c r="CV40" s="624"/>
      <c r="CW40" s="624"/>
      <c r="CX40" s="624"/>
      <c r="CY40" s="625"/>
      <c r="CZ40" s="628">
        <v>0.3</v>
      </c>
      <c r="DA40" s="653"/>
      <c r="DB40" s="653"/>
      <c r="DC40" s="657"/>
      <c r="DD40" s="632" t="s">
        <v>231</v>
      </c>
      <c r="DE40" s="624"/>
      <c r="DF40" s="624"/>
      <c r="DG40" s="624"/>
      <c r="DH40" s="624"/>
      <c r="DI40" s="624"/>
      <c r="DJ40" s="624"/>
      <c r="DK40" s="625"/>
      <c r="DL40" s="632" t="s">
        <v>231</v>
      </c>
      <c r="DM40" s="624"/>
      <c r="DN40" s="624"/>
      <c r="DO40" s="624"/>
      <c r="DP40" s="624"/>
      <c r="DQ40" s="624"/>
      <c r="DR40" s="624"/>
      <c r="DS40" s="624"/>
      <c r="DT40" s="624"/>
      <c r="DU40" s="624"/>
      <c r="DV40" s="625"/>
      <c r="DW40" s="628" t="s">
        <v>237</v>
      </c>
      <c r="DX40" s="653"/>
      <c r="DY40" s="653"/>
      <c r="DZ40" s="653"/>
      <c r="EA40" s="653"/>
      <c r="EB40" s="653"/>
      <c r="EC40" s="654"/>
    </row>
    <row r="41" spans="2:133" ht="11.25" customHeight="1" x14ac:dyDescent="0.2">
      <c r="B41" s="644" t="s">
        <v>351</v>
      </c>
      <c r="C41" s="645"/>
      <c r="D41" s="645"/>
      <c r="E41" s="645"/>
      <c r="F41" s="645"/>
      <c r="G41" s="645"/>
      <c r="H41" s="645"/>
      <c r="I41" s="645"/>
      <c r="J41" s="645"/>
      <c r="K41" s="645"/>
      <c r="L41" s="645"/>
      <c r="M41" s="645"/>
      <c r="N41" s="645"/>
      <c r="O41" s="645"/>
      <c r="P41" s="645"/>
      <c r="Q41" s="646"/>
      <c r="R41" s="695">
        <v>7635992</v>
      </c>
      <c r="S41" s="696"/>
      <c r="T41" s="696"/>
      <c r="U41" s="696"/>
      <c r="V41" s="696"/>
      <c r="W41" s="696"/>
      <c r="X41" s="696"/>
      <c r="Y41" s="700"/>
      <c r="Z41" s="701">
        <v>100</v>
      </c>
      <c r="AA41" s="701"/>
      <c r="AB41" s="701"/>
      <c r="AC41" s="701"/>
      <c r="AD41" s="702">
        <v>4504611</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100954</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231</v>
      </c>
      <c r="CS41" s="655"/>
      <c r="CT41" s="655"/>
      <c r="CU41" s="655"/>
      <c r="CV41" s="655"/>
      <c r="CW41" s="655"/>
      <c r="CX41" s="655"/>
      <c r="CY41" s="656"/>
      <c r="CZ41" s="628" t="s">
        <v>237</v>
      </c>
      <c r="DA41" s="653"/>
      <c r="DB41" s="653"/>
      <c r="DC41" s="657"/>
      <c r="DD41" s="632" t="s">
        <v>237</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388584</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332</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797890</v>
      </c>
      <c r="CS42" s="655"/>
      <c r="CT42" s="655"/>
      <c r="CU42" s="655"/>
      <c r="CV42" s="655"/>
      <c r="CW42" s="655"/>
      <c r="CX42" s="655"/>
      <c r="CY42" s="656"/>
      <c r="CZ42" s="628">
        <v>10.9</v>
      </c>
      <c r="DA42" s="653"/>
      <c r="DB42" s="653"/>
      <c r="DC42" s="657"/>
      <c r="DD42" s="632">
        <v>137224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20720</v>
      </c>
      <c r="CS43" s="655"/>
      <c r="CT43" s="655"/>
      <c r="CU43" s="655"/>
      <c r="CV43" s="655"/>
      <c r="CW43" s="655"/>
      <c r="CX43" s="655"/>
      <c r="CY43" s="656"/>
      <c r="CZ43" s="628">
        <v>0.3</v>
      </c>
      <c r="DA43" s="653"/>
      <c r="DB43" s="653"/>
      <c r="DC43" s="657"/>
      <c r="DD43" s="632">
        <v>20720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361</v>
      </c>
      <c r="CG44" s="621"/>
      <c r="CH44" s="621"/>
      <c r="CI44" s="621"/>
      <c r="CJ44" s="621"/>
      <c r="CK44" s="621"/>
      <c r="CL44" s="621"/>
      <c r="CM44" s="621"/>
      <c r="CN44" s="621"/>
      <c r="CO44" s="621"/>
      <c r="CP44" s="621"/>
      <c r="CQ44" s="622"/>
      <c r="CR44" s="623">
        <v>786583</v>
      </c>
      <c r="CS44" s="624"/>
      <c r="CT44" s="624"/>
      <c r="CU44" s="624"/>
      <c r="CV44" s="624"/>
      <c r="CW44" s="624"/>
      <c r="CX44" s="624"/>
      <c r="CY44" s="625"/>
      <c r="CZ44" s="628">
        <v>10.8</v>
      </c>
      <c r="DA44" s="629"/>
      <c r="DB44" s="629"/>
      <c r="DC44" s="635"/>
      <c r="DD44" s="632">
        <v>128912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161650</v>
      </c>
      <c r="CS45" s="655"/>
      <c r="CT45" s="655"/>
      <c r="CU45" s="655"/>
      <c r="CV45" s="655"/>
      <c r="CW45" s="655"/>
      <c r="CX45" s="655"/>
      <c r="CY45" s="656"/>
      <c r="CZ45" s="628">
        <v>2.2000000000000002</v>
      </c>
      <c r="DA45" s="653"/>
      <c r="DB45" s="653"/>
      <c r="DC45" s="657"/>
      <c r="DD45" s="632">
        <v>15723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364</v>
      </c>
      <c r="CG46" s="621"/>
      <c r="CH46" s="621"/>
      <c r="CI46" s="621"/>
      <c r="CJ46" s="621"/>
      <c r="CK46" s="621"/>
      <c r="CL46" s="621"/>
      <c r="CM46" s="621"/>
      <c r="CN46" s="621"/>
      <c r="CO46" s="621"/>
      <c r="CP46" s="621"/>
      <c r="CQ46" s="622"/>
      <c r="CR46" s="623">
        <v>506663</v>
      </c>
      <c r="CS46" s="624"/>
      <c r="CT46" s="624"/>
      <c r="CU46" s="624"/>
      <c r="CV46" s="624"/>
      <c r="CW46" s="624"/>
      <c r="CX46" s="624"/>
      <c r="CY46" s="625"/>
      <c r="CZ46" s="628">
        <v>7</v>
      </c>
      <c r="DA46" s="629"/>
      <c r="DB46" s="629"/>
      <c r="DC46" s="635"/>
      <c r="DD46" s="632">
        <v>99119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365</v>
      </c>
      <c r="CG47" s="621"/>
      <c r="CH47" s="621"/>
      <c r="CI47" s="621"/>
      <c r="CJ47" s="621"/>
      <c r="CK47" s="621"/>
      <c r="CL47" s="621"/>
      <c r="CM47" s="621"/>
      <c r="CN47" s="621"/>
      <c r="CO47" s="621"/>
      <c r="CP47" s="621"/>
      <c r="CQ47" s="622"/>
      <c r="CR47" s="623">
        <v>11307</v>
      </c>
      <c r="CS47" s="655"/>
      <c r="CT47" s="655"/>
      <c r="CU47" s="655"/>
      <c r="CV47" s="655"/>
      <c r="CW47" s="655"/>
      <c r="CX47" s="655"/>
      <c r="CY47" s="656"/>
      <c r="CZ47" s="628">
        <v>0.2</v>
      </c>
      <c r="DA47" s="653"/>
      <c r="DB47" s="653"/>
      <c r="DC47" s="657"/>
      <c r="DD47" s="632">
        <v>8312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366</v>
      </c>
      <c r="CG48" s="621"/>
      <c r="CH48" s="621"/>
      <c r="CI48" s="621"/>
      <c r="CJ48" s="621"/>
      <c r="CK48" s="621"/>
      <c r="CL48" s="621"/>
      <c r="CM48" s="621"/>
      <c r="CN48" s="621"/>
      <c r="CO48" s="621"/>
      <c r="CP48" s="621"/>
      <c r="CQ48" s="622"/>
      <c r="CR48" s="623" t="s">
        <v>231</v>
      </c>
      <c r="CS48" s="624"/>
      <c r="CT48" s="624"/>
      <c r="CU48" s="624"/>
      <c r="CV48" s="624"/>
      <c r="CW48" s="624"/>
      <c r="CX48" s="624"/>
      <c r="CY48" s="625"/>
      <c r="CZ48" s="628" t="s">
        <v>237</v>
      </c>
      <c r="DA48" s="629"/>
      <c r="DB48" s="629"/>
      <c r="DC48" s="635"/>
      <c r="DD48" s="632" t="s">
        <v>231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367</v>
      </c>
      <c r="CE49" s="645"/>
      <c r="CF49" s="645"/>
      <c r="CG49" s="645"/>
      <c r="CH49" s="645"/>
      <c r="CI49" s="645"/>
      <c r="CJ49" s="645"/>
      <c r="CK49" s="645"/>
      <c r="CL49" s="645"/>
      <c r="CM49" s="645"/>
      <c r="CN49" s="645"/>
      <c r="CO49" s="645"/>
      <c r="CP49" s="645"/>
      <c r="CQ49" s="646"/>
      <c r="CR49" s="695">
        <v>7288845</v>
      </c>
      <c r="CS49" s="682"/>
      <c r="CT49" s="682"/>
      <c r="CU49" s="682"/>
      <c r="CV49" s="682"/>
      <c r="CW49" s="682"/>
      <c r="CX49" s="682"/>
      <c r="CY49" s="711"/>
      <c r="CZ49" s="703">
        <v>100</v>
      </c>
      <c r="DA49" s="712"/>
      <c r="DB49" s="712"/>
      <c r="DC49" s="713"/>
      <c r="DD49" s="714">
        <v>4751510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fH3Vc+lSxJG+2V6qLFbWmm+2lMInHQyInKKjtNrC8WOUYk9cz4jaZaJOuGTX0jJJex7vya11gogAy7tTBp6yg==" saltValue="a2DskFaGlNKZsFV/T9N7w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5"/>
  <sheetViews>
    <sheetView view="pageBreakPreview" zoomScaleNormal="40" zoomScaleSheetLayoutView="100" workbookViewId="0"/>
  </sheetViews>
  <sheetFormatPr defaultColWidth="0" defaultRowHeight="13.2" zeroHeight="1" x14ac:dyDescent="0.2"/>
  <cols>
    <col min="1" max="130" width="2.6640625" style="231" customWidth="1"/>
    <col min="131" max="131" width="1.554687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7622</v>
      </c>
      <c r="R7" s="753"/>
      <c r="S7" s="753"/>
      <c r="T7" s="753"/>
      <c r="U7" s="753"/>
      <c r="V7" s="753">
        <v>7277</v>
      </c>
      <c r="W7" s="753"/>
      <c r="X7" s="753"/>
      <c r="Y7" s="753"/>
      <c r="Z7" s="753"/>
      <c r="AA7" s="753">
        <v>345</v>
      </c>
      <c r="AB7" s="753"/>
      <c r="AC7" s="753"/>
      <c r="AD7" s="753"/>
      <c r="AE7" s="754"/>
      <c r="AF7" s="755">
        <v>228</v>
      </c>
      <c r="AG7" s="756"/>
      <c r="AH7" s="756"/>
      <c r="AI7" s="756"/>
      <c r="AJ7" s="757"/>
      <c r="AK7" s="758">
        <v>352</v>
      </c>
      <c r="AL7" s="759"/>
      <c r="AM7" s="759"/>
      <c r="AN7" s="759"/>
      <c r="AO7" s="759"/>
      <c r="AP7" s="759">
        <v>5603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612</v>
      </c>
      <c r="BT7" s="747"/>
      <c r="BU7" s="747"/>
      <c r="BV7" s="747"/>
      <c r="BW7" s="747"/>
      <c r="BX7" s="747"/>
      <c r="BY7" s="747"/>
      <c r="BZ7" s="747"/>
      <c r="CA7" s="747"/>
      <c r="CB7" s="747"/>
      <c r="CC7" s="747"/>
      <c r="CD7" s="747"/>
      <c r="CE7" s="747"/>
      <c r="CF7" s="747"/>
      <c r="CG7" s="762"/>
      <c r="CH7" s="743">
        <v>0</v>
      </c>
      <c r="CI7" s="744"/>
      <c r="CJ7" s="744"/>
      <c r="CK7" s="744"/>
      <c r="CL7" s="745"/>
      <c r="CM7" s="743">
        <v>4</v>
      </c>
      <c r="CN7" s="744"/>
      <c r="CO7" s="744"/>
      <c r="CP7" s="744"/>
      <c r="CQ7" s="745"/>
      <c r="CR7" s="743">
        <v>2</v>
      </c>
      <c r="CS7" s="744"/>
      <c r="CT7" s="744"/>
      <c r="CU7" s="744"/>
      <c r="CV7" s="745"/>
      <c r="CW7" s="743" t="s">
        <v>611</v>
      </c>
      <c r="CX7" s="744"/>
      <c r="CY7" s="744"/>
      <c r="CZ7" s="744"/>
      <c r="DA7" s="745"/>
      <c r="DB7" s="743" t="s">
        <v>611</v>
      </c>
      <c r="DC7" s="744"/>
      <c r="DD7" s="744"/>
      <c r="DE7" s="744"/>
      <c r="DF7" s="745"/>
      <c r="DG7" s="743">
        <v>20</v>
      </c>
      <c r="DH7" s="744"/>
      <c r="DI7" s="744"/>
      <c r="DJ7" s="744"/>
      <c r="DK7" s="745"/>
      <c r="DL7" s="743" t="s">
        <v>611</v>
      </c>
      <c r="DM7" s="744"/>
      <c r="DN7" s="744"/>
      <c r="DO7" s="744"/>
      <c r="DP7" s="745"/>
      <c r="DQ7" s="743" t="s">
        <v>611</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47</v>
      </c>
      <c r="R8" s="784"/>
      <c r="S8" s="784"/>
      <c r="T8" s="784"/>
      <c r="U8" s="784"/>
      <c r="V8" s="784">
        <v>45</v>
      </c>
      <c r="W8" s="784"/>
      <c r="X8" s="784"/>
      <c r="Y8" s="784"/>
      <c r="Z8" s="784"/>
      <c r="AA8" s="784">
        <v>2</v>
      </c>
      <c r="AB8" s="784"/>
      <c r="AC8" s="784"/>
      <c r="AD8" s="784"/>
      <c r="AE8" s="785"/>
      <c r="AF8" s="786">
        <v>2</v>
      </c>
      <c r="AG8" s="787"/>
      <c r="AH8" s="787"/>
      <c r="AI8" s="787"/>
      <c r="AJ8" s="788"/>
      <c r="AK8" s="769">
        <v>31</v>
      </c>
      <c r="AL8" s="770"/>
      <c r="AM8" s="770"/>
      <c r="AN8" s="770"/>
      <c r="AO8" s="770"/>
      <c r="AP8" s="770" t="s">
        <v>592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16.2"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16.2"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16.2"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16.2"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16.2"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16.2"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16.2"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16.2"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16.2"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16.2"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16.2"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16.2"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16.8"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16.2"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7636</v>
      </c>
      <c r="R23" s="793"/>
      <c r="S23" s="793"/>
      <c r="T23" s="793"/>
      <c r="U23" s="793"/>
      <c r="V23" s="793">
        <v>7289</v>
      </c>
      <c r="W23" s="793"/>
      <c r="X23" s="793"/>
      <c r="Y23" s="793"/>
      <c r="Z23" s="793"/>
      <c r="AA23" s="793">
        <v>347</v>
      </c>
      <c r="AB23" s="793"/>
      <c r="AC23" s="793"/>
      <c r="AD23" s="793"/>
      <c r="AE23" s="794"/>
      <c r="AF23" s="795">
        <v>230</v>
      </c>
      <c r="AG23" s="793"/>
      <c r="AH23" s="793"/>
      <c r="AI23" s="793"/>
      <c r="AJ23" s="796"/>
      <c r="AK23" s="797"/>
      <c r="AL23" s="798"/>
      <c r="AM23" s="798"/>
      <c r="AN23" s="798"/>
      <c r="AO23" s="798"/>
      <c r="AP23" s="793">
        <v>5603</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1526</v>
      </c>
      <c r="R28" s="823"/>
      <c r="S28" s="823"/>
      <c r="T28" s="823"/>
      <c r="U28" s="823"/>
      <c r="V28" s="823">
        <v>1483</v>
      </c>
      <c r="W28" s="823"/>
      <c r="X28" s="823"/>
      <c r="Y28" s="823"/>
      <c r="Z28" s="823"/>
      <c r="AA28" s="823">
        <v>43</v>
      </c>
      <c r="AB28" s="823"/>
      <c r="AC28" s="823"/>
      <c r="AD28" s="823"/>
      <c r="AE28" s="824"/>
      <c r="AF28" s="825">
        <v>43</v>
      </c>
      <c r="AG28" s="823"/>
      <c r="AH28" s="823"/>
      <c r="AI28" s="823"/>
      <c r="AJ28" s="826"/>
      <c r="AK28" s="827">
        <v>161</v>
      </c>
      <c r="AL28" s="828"/>
      <c r="AM28" s="828"/>
      <c r="AN28" s="828"/>
      <c r="AO28" s="828"/>
      <c r="AP28" s="828" t="s">
        <v>592</v>
      </c>
      <c r="AQ28" s="828"/>
      <c r="AR28" s="828"/>
      <c r="AS28" s="828"/>
      <c r="AT28" s="828"/>
      <c r="AU28" s="828" t="s">
        <v>619</v>
      </c>
      <c r="AV28" s="828"/>
      <c r="AW28" s="828"/>
      <c r="AX28" s="828"/>
      <c r="AY28" s="828"/>
      <c r="AZ28" s="829" t="s">
        <v>610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1466</v>
      </c>
      <c r="R29" s="784"/>
      <c r="S29" s="784"/>
      <c r="T29" s="784"/>
      <c r="U29" s="784"/>
      <c r="V29" s="784">
        <v>1422</v>
      </c>
      <c r="W29" s="784"/>
      <c r="X29" s="784"/>
      <c r="Y29" s="784"/>
      <c r="Z29" s="784"/>
      <c r="AA29" s="784">
        <v>44</v>
      </c>
      <c r="AB29" s="784"/>
      <c r="AC29" s="784"/>
      <c r="AD29" s="784"/>
      <c r="AE29" s="785"/>
      <c r="AF29" s="786">
        <v>44</v>
      </c>
      <c r="AG29" s="787"/>
      <c r="AH29" s="787"/>
      <c r="AI29" s="787"/>
      <c r="AJ29" s="788"/>
      <c r="AK29" s="834">
        <v>215</v>
      </c>
      <c r="AL29" s="830"/>
      <c r="AM29" s="830"/>
      <c r="AN29" s="830"/>
      <c r="AO29" s="830"/>
      <c r="AP29" s="830" t="s">
        <v>592</v>
      </c>
      <c r="AQ29" s="830"/>
      <c r="AR29" s="830"/>
      <c r="AS29" s="830"/>
      <c r="AT29" s="830"/>
      <c r="AU29" s="830" t="s">
        <v>619</v>
      </c>
      <c r="AV29" s="830"/>
      <c r="AW29" s="830"/>
      <c r="AX29" s="830"/>
      <c r="AY29" s="830"/>
      <c r="AZ29" s="831" t="s">
        <v>610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320</v>
      </c>
      <c r="R30" s="784"/>
      <c r="S30" s="784"/>
      <c r="T30" s="784"/>
      <c r="U30" s="784"/>
      <c r="V30" s="784">
        <v>317</v>
      </c>
      <c r="W30" s="784"/>
      <c r="X30" s="784"/>
      <c r="Y30" s="784"/>
      <c r="Z30" s="784"/>
      <c r="AA30" s="784">
        <v>3</v>
      </c>
      <c r="AB30" s="784"/>
      <c r="AC30" s="784"/>
      <c r="AD30" s="784"/>
      <c r="AE30" s="785"/>
      <c r="AF30" s="786">
        <v>3</v>
      </c>
      <c r="AG30" s="787"/>
      <c r="AH30" s="787"/>
      <c r="AI30" s="787"/>
      <c r="AJ30" s="788"/>
      <c r="AK30" s="834">
        <v>173</v>
      </c>
      <c r="AL30" s="830"/>
      <c r="AM30" s="830"/>
      <c r="AN30" s="830"/>
      <c r="AO30" s="830"/>
      <c r="AP30" s="830" t="s">
        <v>592</v>
      </c>
      <c r="AQ30" s="830"/>
      <c r="AR30" s="830"/>
      <c r="AS30" s="830"/>
      <c r="AT30" s="830"/>
      <c r="AU30" s="830" t="s">
        <v>619</v>
      </c>
      <c r="AV30" s="830"/>
      <c r="AW30" s="830"/>
      <c r="AX30" s="830"/>
      <c r="AY30" s="830"/>
      <c r="AZ30" s="831" t="s">
        <v>610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288</v>
      </c>
      <c r="R31" s="784"/>
      <c r="S31" s="784"/>
      <c r="T31" s="784"/>
      <c r="U31" s="784"/>
      <c r="V31" s="784">
        <v>254</v>
      </c>
      <c r="W31" s="784"/>
      <c r="X31" s="784"/>
      <c r="Y31" s="784"/>
      <c r="Z31" s="784"/>
      <c r="AA31" s="784">
        <v>34</v>
      </c>
      <c r="AB31" s="784"/>
      <c r="AC31" s="784"/>
      <c r="AD31" s="784"/>
      <c r="AE31" s="785"/>
      <c r="AF31" s="786">
        <v>971</v>
      </c>
      <c r="AG31" s="787"/>
      <c r="AH31" s="787"/>
      <c r="AI31" s="787"/>
      <c r="AJ31" s="788"/>
      <c r="AK31" s="834">
        <v>1</v>
      </c>
      <c r="AL31" s="830"/>
      <c r="AM31" s="830"/>
      <c r="AN31" s="830"/>
      <c r="AO31" s="830"/>
      <c r="AP31" s="830">
        <v>665</v>
      </c>
      <c r="AQ31" s="830"/>
      <c r="AR31" s="830"/>
      <c r="AS31" s="830"/>
      <c r="AT31" s="830"/>
      <c r="AU31" s="830">
        <v>28</v>
      </c>
      <c r="AV31" s="830"/>
      <c r="AW31" s="830"/>
      <c r="AX31" s="830"/>
      <c r="AY31" s="830"/>
      <c r="AZ31" s="831" t="s">
        <v>610</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534</v>
      </c>
      <c r="R32" s="784"/>
      <c r="S32" s="784"/>
      <c r="T32" s="784"/>
      <c r="U32" s="784"/>
      <c r="V32" s="784">
        <v>521</v>
      </c>
      <c r="W32" s="784"/>
      <c r="X32" s="784"/>
      <c r="Y32" s="784"/>
      <c r="Z32" s="784"/>
      <c r="AA32" s="784">
        <v>12</v>
      </c>
      <c r="AB32" s="784"/>
      <c r="AC32" s="784"/>
      <c r="AD32" s="784"/>
      <c r="AE32" s="785"/>
      <c r="AF32" s="786">
        <v>404</v>
      </c>
      <c r="AG32" s="787"/>
      <c r="AH32" s="787"/>
      <c r="AI32" s="787"/>
      <c r="AJ32" s="788"/>
      <c r="AK32" s="834">
        <v>358</v>
      </c>
      <c r="AL32" s="830"/>
      <c r="AM32" s="830"/>
      <c r="AN32" s="830"/>
      <c r="AO32" s="830"/>
      <c r="AP32" s="830">
        <v>4888</v>
      </c>
      <c r="AQ32" s="830"/>
      <c r="AR32" s="830"/>
      <c r="AS32" s="830"/>
      <c r="AT32" s="830"/>
      <c r="AU32" s="830">
        <v>4085</v>
      </c>
      <c r="AV32" s="830"/>
      <c r="AW32" s="830"/>
      <c r="AX32" s="830"/>
      <c r="AY32" s="830"/>
      <c r="AZ32" s="831" t="s">
        <v>610</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412</v>
      </c>
      <c r="C33" s="781"/>
      <c r="D33" s="781"/>
      <c r="E33" s="781"/>
      <c r="F33" s="781"/>
      <c r="G33" s="781"/>
      <c r="H33" s="781"/>
      <c r="I33" s="781"/>
      <c r="J33" s="781"/>
      <c r="K33" s="781"/>
      <c r="L33" s="781"/>
      <c r="M33" s="781"/>
      <c r="N33" s="781"/>
      <c r="O33" s="781"/>
      <c r="P33" s="782"/>
      <c r="Q33" s="783">
        <v>903</v>
      </c>
      <c r="R33" s="784"/>
      <c r="S33" s="784"/>
      <c r="T33" s="784"/>
      <c r="U33" s="784"/>
      <c r="V33" s="784">
        <v>808</v>
      </c>
      <c r="W33" s="784"/>
      <c r="X33" s="784"/>
      <c r="Y33" s="784"/>
      <c r="Z33" s="784"/>
      <c r="AA33" s="784">
        <v>63</v>
      </c>
      <c r="AB33" s="784"/>
      <c r="AC33" s="784"/>
      <c r="AD33" s="784"/>
      <c r="AE33" s="785"/>
      <c r="AF33" s="786">
        <v>781</v>
      </c>
      <c r="AG33" s="787"/>
      <c r="AH33" s="787"/>
      <c r="AI33" s="787"/>
      <c r="AJ33" s="788"/>
      <c r="AK33" s="834">
        <v>125</v>
      </c>
      <c r="AL33" s="830"/>
      <c r="AM33" s="830"/>
      <c r="AN33" s="830"/>
      <c r="AO33" s="830"/>
      <c r="AP33" s="830">
        <v>528</v>
      </c>
      <c r="AQ33" s="830"/>
      <c r="AR33" s="830"/>
      <c r="AS33" s="830"/>
      <c r="AT33" s="830"/>
      <c r="AU33" s="830">
        <v>351</v>
      </c>
      <c r="AV33" s="830"/>
      <c r="AW33" s="830"/>
      <c r="AX33" s="830"/>
      <c r="AY33" s="830"/>
      <c r="AZ33" s="831" t="s">
        <v>610</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413</v>
      </c>
      <c r="C34" s="781"/>
      <c r="D34" s="781"/>
      <c r="E34" s="781"/>
      <c r="F34" s="781"/>
      <c r="G34" s="781"/>
      <c r="H34" s="781"/>
      <c r="I34" s="781"/>
      <c r="J34" s="781"/>
      <c r="K34" s="781"/>
      <c r="L34" s="781"/>
      <c r="M34" s="781"/>
      <c r="N34" s="781"/>
      <c r="O34" s="781"/>
      <c r="P34" s="782"/>
      <c r="Q34" s="783">
        <v>371</v>
      </c>
      <c r="R34" s="784"/>
      <c r="S34" s="784"/>
      <c r="T34" s="784"/>
      <c r="U34" s="784"/>
      <c r="V34" s="784">
        <v>377</v>
      </c>
      <c r="W34" s="784"/>
      <c r="X34" s="784"/>
      <c r="Y34" s="784"/>
      <c r="Z34" s="784"/>
      <c r="AA34" s="784">
        <v>-6</v>
      </c>
      <c r="AB34" s="784"/>
      <c r="AC34" s="784"/>
      <c r="AD34" s="784"/>
      <c r="AE34" s="785"/>
      <c r="AF34" s="786">
        <v>47</v>
      </c>
      <c r="AG34" s="787"/>
      <c r="AH34" s="787"/>
      <c r="AI34" s="787"/>
      <c r="AJ34" s="788"/>
      <c r="AK34" s="834">
        <v>17</v>
      </c>
      <c r="AL34" s="830"/>
      <c r="AM34" s="830"/>
      <c r="AN34" s="830"/>
      <c r="AO34" s="830"/>
      <c r="AP34" s="830">
        <v>20</v>
      </c>
      <c r="AQ34" s="830"/>
      <c r="AR34" s="830"/>
      <c r="AS34" s="830"/>
      <c r="AT34" s="830"/>
      <c r="AU34" s="830" t="s">
        <v>619</v>
      </c>
      <c r="AV34" s="830"/>
      <c r="AW34" s="830"/>
      <c r="AX34" s="830"/>
      <c r="AY34" s="830"/>
      <c r="AZ34" s="831" t="s">
        <v>610</v>
      </c>
      <c r="BA34" s="831"/>
      <c r="BB34" s="831"/>
      <c r="BC34" s="831"/>
      <c r="BD34" s="831"/>
      <c r="BE34" s="832" t="s">
        <v>410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414</v>
      </c>
      <c r="C35" s="781"/>
      <c r="D35" s="781"/>
      <c r="E35" s="781"/>
      <c r="F35" s="781"/>
      <c r="G35" s="781"/>
      <c r="H35" s="781"/>
      <c r="I35" s="781"/>
      <c r="J35" s="781"/>
      <c r="K35" s="781"/>
      <c r="L35" s="781"/>
      <c r="M35" s="781"/>
      <c r="N35" s="781"/>
      <c r="O35" s="781"/>
      <c r="P35" s="782"/>
      <c r="Q35" s="783">
        <v>104</v>
      </c>
      <c r="R35" s="784"/>
      <c r="S35" s="784"/>
      <c r="T35" s="784"/>
      <c r="U35" s="784"/>
      <c r="V35" s="784">
        <v>95</v>
      </c>
      <c r="W35" s="784"/>
      <c r="X35" s="784"/>
      <c r="Y35" s="784"/>
      <c r="Z35" s="784"/>
      <c r="AA35" s="784">
        <v>9</v>
      </c>
      <c r="AB35" s="784"/>
      <c r="AC35" s="784"/>
      <c r="AD35" s="784"/>
      <c r="AE35" s="785"/>
      <c r="AF35" s="786">
        <v>9</v>
      </c>
      <c r="AG35" s="787"/>
      <c r="AH35" s="787"/>
      <c r="AI35" s="787"/>
      <c r="AJ35" s="788"/>
      <c r="AK35" s="834">
        <v>61</v>
      </c>
      <c r="AL35" s="830"/>
      <c r="AM35" s="830"/>
      <c r="AN35" s="830"/>
      <c r="AO35" s="830"/>
      <c r="AP35" s="830">
        <v>439</v>
      </c>
      <c r="AQ35" s="830"/>
      <c r="AR35" s="830"/>
      <c r="AS35" s="830"/>
      <c r="AT35" s="830"/>
      <c r="AU35" s="830">
        <v>422</v>
      </c>
      <c r="AV35" s="830"/>
      <c r="AW35" s="830"/>
      <c r="AX35" s="830"/>
      <c r="AY35" s="830"/>
      <c r="AZ35" s="831" t="s">
        <v>610</v>
      </c>
      <c r="BA35" s="831"/>
      <c r="BB35" s="831"/>
      <c r="BC35" s="831"/>
      <c r="BD35" s="831"/>
      <c r="BE35" s="832" t="s">
        <v>415</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16.2"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5"/>
      <c r="BA36" s="836"/>
      <c r="BB36" s="836"/>
      <c r="BC36" s="836"/>
      <c r="BD36" s="837"/>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16.2"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5"/>
      <c r="BA37" s="836"/>
      <c r="BB37" s="836"/>
      <c r="BC37" s="836"/>
      <c r="BD37" s="837"/>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16.2"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5"/>
      <c r="BA38" s="836"/>
      <c r="BB38" s="836"/>
      <c r="BC38" s="836"/>
      <c r="BD38" s="837"/>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16.2"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5"/>
      <c r="BA39" s="836"/>
      <c r="BB39" s="836"/>
      <c r="BC39" s="836"/>
      <c r="BD39" s="837"/>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16.2"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5"/>
      <c r="BA40" s="836"/>
      <c r="BB40" s="836"/>
      <c r="BC40" s="836"/>
      <c r="BD40" s="837"/>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16.2"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5"/>
      <c r="BA41" s="836"/>
      <c r="BB41" s="836"/>
      <c r="BC41" s="836"/>
      <c r="BD41" s="837"/>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16.2"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5"/>
      <c r="BA42" s="836"/>
      <c r="BB42" s="836"/>
      <c r="BC42" s="836"/>
      <c r="BD42" s="837"/>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16.2"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5"/>
      <c r="BA43" s="836"/>
      <c r="BB43" s="836"/>
      <c r="BC43" s="836"/>
      <c r="BD43" s="837"/>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16.2"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5"/>
      <c r="BA44" s="836"/>
      <c r="BB44" s="836"/>
      <c r="BC44" s="836"/>
      <c r="BD44" s="837"/>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16.2"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5"/>
      <c r="BA45" s="836"/>
      <c r="BB45" s="836"/>
      <c r="BC45" s="836"/>
      <c r="BD45" s="837"/>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16.2"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5"/>
      <c r="BA46" s="836"/>
      <c r="BB46" s="836"/>
      <c r="BC46" s="836"/>
      <c r="BD46" s="837"/>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16.2"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5"/>
      <c r="BA47" s="836"/>
      <c r="BB47" s="836"/>
      <c r="BC47" s="836"/>
      <c r="BD47" s="837"/>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16.2"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5"/>
      <c r="BA48" s="836"/>
      <c r="BB48" s="836"/>
      <c r="BC48" s="836"/>
      <c r="BD48" s="837"/>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16.2"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5"/>
      <c r="BA49" s="836"/>
      <c r="BB49" s="836"/>
      <c r="BC49" s="836"/>
      <c r="BD49" s="837"/>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16.2" x14ac:dyDescent="0.2">
      <c r="A50" s="238">
        <v>23</v>
      </c>
      <c r="B50" s="780"/>
      <c r="C50" s="781"/>
      <c r="D50" s="781"/>
      <c r="E50" s="781"/>
      <c r="F50" s="781"/>
      <c r="G50" s="781"/>
      <c r="H50" s="781"/>
      <c r="I50" s="781"/>
      <c r="J50" s="781"/>
      <c r="K50" s="781"/>
      <c r="L50" s="781"/>
      <c r="M50" s="781"/>
      <c r="N50" s="781"/>
      <c r="O50" s="781"/>
      <c r="P50" s="782"/>
      <c r="Q50" s="838"/>
      <c r="R50" s="839"/>
      <c r="S50" s="839"/>
      <c r="T50" s="839"/>
      <c r="U50" s="839"/>
      <c r="V50" s="839"/>
      <c r="W50" s="839"/>
      <c r="X50" s="839"/>
      <c r="Y50" s="839"/>
      <c r="Z50" s="839"/>
      <c r="AA50" s="839"/>
      <c r="AB50" s="839"/>
      <c r="AC50" s="839"/>
      <c r="AD50" s="839"/>
      <c r="AE50" s="840"/>
      <c r="AF50" s="786"/>
      <c r="AG50" s="787"/>
      <c r="AH50" s="787"/>
      <c r="AI50" s="787"/>
      <c r="AJ50" s="788"/>
      <c r="AK50" s="844"/>
      <c r="AL50" s="839"/>
      <c r="AM50" s="839"/>
      <c r="AN50" s="839"/>
      <c r="AO50" s="839"/>
      <c r="AP50" s="839"/>
      <c r="AQ50" s="839"/>
      <c r="AR50" s="839"/>
      <c r="AS50" s="839"/>
      <c r="AT50" s="839"/>
      <c r="AU50" s="839"/>
      <c r="AV50" s="839"/>
      <c r="AW50" s="839"/>
      <c r="AX50" s="839"/>
      <c r="AY50" s="839"/>
      <c r="AZ50" s="841"/>
      <c r="BA50" s="842"/>
      <c r="BB50" s="842"/>
      <c r="BC50" s="842"/>
      <c r="BD50" s="843"/>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16.2" x14ac:dyDescent="0.2">
      <c r="A51" s="238">
        <v>24</v>
      </c>
      <c r="B51" s="780"/>
      <c r="C51" s="781"/>
      <c r="D51" s="781"/>
      <c r="E51" s="781"/>
      <c r="F51" s="781"/>
      <c r="G51" s="781"/>
      <c r="H51" s="781"/>
      <c r="I51" s="781"/>
      <c r="J51" s="781"/>
      <c r="K51" s="781"/>
      <c r="L51" s="781"/>
      <c r="M51" s="781"/>
      <c r="N51" s="781"/>
      <c r="O51" s="781"/>
      <c r="P51" s="782"/>
      <c r="Q51" s="838"/>
      <c r="R51" s="839"/>
      <c r="S51" s="839"/>
      <c r="T51" s="839"/>
      <c r="U51" s="839"/>
      <c r="V51" s="839"/>
      <c r="W51" s="839"/>
      <c r="X51" s="839"/>
      <c r="Y51" s="839"/>
      <c r="Z51" s="839"/>
      <c r="AA51" s="839"/>
      <c r="AB51" s="839"/>
      <c r="AC51" s="839"/>
      <c r="AD51" s="839"/>
      <c r="AE51" s="840"/>
      <c r="AF51" s="786"/>
      <c r="AG51" s="787"/>
      <c r="AH51" s="787"/>
      <c r="AI51" s="787"/>
      <c r="AJ51" s="788"/>
      <c r="AK51" s="844"/>
      <c r="AL51" s="839"/>
      <c r="AM51" s="839"/>
      <c r="AN51" s="839"/>
      <c r="AO51" s="839"/>
      <c r="AP51" s="839"/>
      <c r="AQ51" s="839"/>
      <c r="AR51" s="839"/>
      <c r="AS51" s="839"/>
      <c r="AT51" s="839"/>
      <c r="AU51" s="839"/>
      <c r="AV51" s="839"/>
      <c r="AW51" s="839"/>
      <c r="AX51" s="839"/>
      <c r="AY51" s="839"/>
      <c r="AZ51" s="841"/>
      <c r="BA51" s="842"/>
      <c r="BB51" s="842"/>
      <c r="BC51" s="842"/>
      <c r="BD51" s="843"/>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16.2" x14ac:dyDescent="0.2">
      <c r="A52" s="238">
        <v>25</v>
      </c>
      <c r="B52" s="780"/>
      <c r="C52" s="781"/>
      <c r="D52" s="781"/>
      <c r="E52" s="781"/>
      <c r="F52" s="781"/>
      <c r="G52" s="781"/>
      <c r="H52" s="781"/>
      <c r="I52" s="781"/>
      <c r="J52" s="781"/>
      <c r="K52" s="781"/>
      <c r="L52" s="781"/>
      <c r="M52" s="781"/>
      <c r="N52" s="781"/>
      <c r="O52" s="781"/>
      <c r="P52" s="782"/>
      <c r="Q52" s="838"/>
      <c r="R52" s="839"/>
      <c r="S52" s="839"/>
      <c r="T52" s="839"/>
      <c r="U52" s="839"/>
      <c r="V52" s="839"/>
      <c r="W52" s="839"/>
      <c r="X52" s="839"/>
      <c r="Y52" s="839"/>
      <c r="Z52" s="839"/>
      <c r="AA52" s="839"/>
      <c r="AB52" s="839"/>
      <c r="AC52" s="839"/>
      <c r="AD52" s="839"/>
      <c r="AE52" s="840"/>
      <c r="AF52" s="786"/>
      <c r="AG52" s="787"/>
      <c r="AH52" s="787"/>
      <c r="AI52" s="787"/>
      <c r="AJ52" s="788"/>
      <c r="AK52" s="844"/>
      <c r="AL52" s="839"/>
      <c r="AM52" s="839"/>
      <c r="AN52" s="839"/>
      <c r="AO52" s="839"/>
      <c r="AP52" s="839"/>
      <c r="AQ52" s="839"/>
      <c r="AR52" s="839"/>
      <c r="AS52" s="839"/>
      <c r="AT52" s="839"/>
      <c r="AU52" s="839"/>
      <c r="AV52" s="839"/>
      <c r="AW52" s="839"/>
      <c r="AX52" s="839"/>
      <c r="AY52" s="839"/>
      <c r="AZ52" s="841"/>
      <c r="BA52" s="842"/>
      <c r="BB52" s="842"/>
      <c r="BC52" s="842"/>
      <c r="BD52" s="843"/>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16.2" x14ac:dyDescent="0.2">
      <c r="A53" s="238">
        <v>26</v>
      </c>
      <c r="B53" s="780"/>
      <c r="C53" s="781"/>
      <c r="D53" s="781"/>
      <c r="E53" s="781"/>
      <c r="F53" s="781"/>
      <c r="G53" s="781"/>
      <c r="H53" s="781"/>
      <c r="I53" s="781"/>
      <c r="J53" s="781"/>
      <c r="K53" s="781"/>
      <c r="L53" s="781"/>
      <c r="M53" s="781"/>
      <c r="N53" s="781"/>
      <c r="O53" s="781"/>
      <c r="P53" s="782"/>
      <c r="Q53" s="838"/>
      <c r="R53" s="839"/>
      <c r="S53" s="839"/>
      <c r="T53" s="839"/>
      <c r="U53" s="839"/>
      <c r="V53" s="839"/>
      <c r="W53" s="839"/>
      <c r="X53" s="839"/>
      <c r="Y53" s="839"/>
      <c r="Z53" s="839"/>
      <c r="AA53" s="839"/>
      <c r="AB53" s="839"/>
      <c r="AC53" s="839"/>
      <c r="AD53" s="839"/>
      <c r="AE53" s="840"/>
      <c r="AF53" s="786"/>
      <c r="AG53" s="787"/>
      <c r="AH53" s="787"/>
      <c r="AI53" s="787"/>
      <c r="AJ53" s="788"/>
      <c r="AK53" s="844"/>
      <c r="AL53" s="839"/>
      <c r="AM53" s="839"/>
      <c r="AN53" s="839"/>
      <c r="AO53" s="839"/>
      <c r="AP53" s="839"/>
      <c r="AQ53" s="839"/>
      <c r="AR53" s="839"/>
      <c r="AS53" s="839"/>
      <c r="AT53" s="839"/>
      <c r="AU53" s="839"/>
      <c r="AV53" s="839"/>
      <c r="AW53" s="839"/>
      <c r="AX53" s="839"/>
      <c r="AY53" s="839"/>
      <c r="AZ53" s="841"/>
      <c r="BA53" s="842"/>
      <c r="BB53" s="842"/>
      <c r="BC53" s="842"/>
      <c r="BD53" s="843"/>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16.2" x14ac:dyDescent="0.2">
      <c r="A54" s="238">
        <v>27</v>
      </c>
      <c r="B54" s="780"/>
      <c r="C54" s="781"/>
      <c r="D54" s="781"/>
      <c r="E54" s="781"/>
      <c r="F54" s="781"/>
      <c r="G54" s="781"/>
      <c r="H54" s="781"/>
      <c r="I54" s="781"/>
      <c r="J54" s="781"/>
      <c r="K54" s="781"/>
      <c r="L54" s="781"/>
      <c r="M54" s="781"/>
      <c r="N54" s="781"/>
      <c r="O54" s="781"/>
      <c r="P54" s="782"/>
      <c r="Q54" s="838"/>
      <c r="R54" s="839"/>
      <c r="S54" s="839"/>
      <c r="T54" s="839"/>
      <c r="U54" s="839"/>
      <c r="V54" s="839"/>
      <c r="W54" s="839"/>
      <c r="X54" s="839"/>
      <c r="Y54" s="839"/>
      <c r="Z54" s="839"/>
      <c r="AA54" s="839"/>
      <c r="AB54" s="839"/>
      <c r="AC54" s="839"/>
      <c r="AD54" s="839"/>
      <c r="AE54" s="840"/>
      <c r="AF54" s="786"/>
      <c r="AG54" s="787"/>
      <c r="AH54" s="787"/>
      <c r="AI54" s="787"/>
      <c r="AJ54" s="788"/>
      <c r="AK54" s="844"/>
      <c r="AL54" s="839"/>
      <c r="AM54" s="839"/>
      <c r="AN54" s="839"/>
      <c r="AO54" s="839"/>
      <c r="AP54" s="839"/>
      <c r="AQ54" s="839"/>
      <c r="AR54" s="839"/>
      <c r="AS54" s="839"/>
      <c r="AT54" s="839"/>
      <c r="AU54" s="839"/>
      <c r="AV54" s="839"/>
      <c r="AW54" s="839"/>
      <c r="AX54" s="839"/>
      <c r="AY54" s="839"/>
      <c r="AZ54" s="841"/>
      <c r="BA54" s="842"/>
      <c r="BB54" s="842"/>
      <c r="BC54" s="842"/>
      <c r="BD54" s="843"/>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16.2" x14ac:dyDescent="0.2">
      <c r="A55" s="238">
        <v>28</v>
      </c>
      <c r="B55" s="780"/>
      <c r="C55" s="781"/>
      <c r="D55" s="781"/>
      <c r="E55" s="781"/>
      <c r="F55" s="781"/>
      <c r="G55" s="781"/>
      <c r="H55" s="781"/>
      <c r="I55" s="781"/>
      <c r="J55" s="781"/>
      <c r="K55" s="781"/>
      <c r="L55" s="781"/>
      <c r="M55" s="781"/>
      <c r="N55" s="781"/>
      <c r="O55" s="781"/>
      <c r="P55" s="782"/>
      <c r="Q55" s="838"/>
      <c r="R55" s="839"/>
      <c r="S55" s="839"/>
      <c r="T55" s="839"/>
      <c r="U55" s="839"/>
      <c r="V55" s="839"/>
      <c r="W55" s="839"/>
      <c r="X55" s="839"/>
      <c r="Y55" s="839"/>
      <c r="Z55" s="839"/>
      <c r="AA55" s="839"/>
      <c r="AB55" s="839"/>
      <c r="AC55" s="839"/>
      <c r="AD55" s="839"/>
      <c r="AE55" s="840"/>
      <c r="AF55" s="786"/>
      <c r="AG55" s="787"/>
      <c r="AH55" s="787"/>
      <c r="AI55" s="787"/>
      <c r="AJ55" s="788"/>
      <c r="AK55" s="844"/>
      <c r="AL55" s="839"/>
      <c r="AM55" s="839"/>
      <c r="AN55" s="839"/>
      <c r="AO55" s="839"/>
      <c r="AP55" s="839"/>
      <c r="AQ55" s="839"/>
      <c r="AR55" s="839"/>
      <c r="AS55" s="839"/>
      <c r="AT55" s="839"/>
      <c r="AU55" s="839"/>
      <c r="AV55" s="839"/>
      <c r="AW55" s="839"/>
      <c r="AX55" s="839"/>
      <c r="AY55" s="839"/>
      <c r="AZ55" s="841"/>
      <c r="BA55" s="842"/>
      <c r="BB55" s="842"/>
      <c r="BC55" s="842"/>
      <c r="BD55" s="843"/>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16.2" x14ac:dyDescent="0.2">
      <c r="A56" s="238">
        <v>29</v>
      </c>
      <c r="B56" s="780"/>
      <c r="C56" s="781"/>
      <c r="D56" s="781"/>
      <c r="E56" s="781"/>
      <c r="F56" s="781"/>
      <c r="G56" s="781"/>
      <c r="H56" s="781"/>
      <c r="I56" s="781"/>
      <c r="J56" s="781"/>
      <c r="K56" s="781"/>
      <c r="L56" s="781"/>
      <c r="M56" s="781"/>
      <c r="N56" s="781"/>
      <c r="O56" s="781"/>
      <c r="P56" s="782"/>
      <c r="Q56" s="838"/>
      <c r="R56" s="839"/>
      <c r="S56" s="839"/>
      <c r="T56" s="839"/>
      <c r="U56" s="839"/>
      <c r="V56" s="839"/>
      <c r="W56" s="839"/>
      <c r="X56" s="839"/>
      <c r="Y56" s="839"/>
      <c r="Z56" s="839"/>
      <c r="AA56" s="839"/>
      <c r="AB56" s="839"/>
      <c r="AC56" s="839"/>
      <c r="AD56" s="839"/>
      <c r="AE56" s="840"/>
      <c r="AF56" s="786"/>
      <c r="AG56" s="787"/>
      <c r="AH56" s="787"/>
      <c r="AI56" s="787"/>
      <c r="AJ56" s="788"/>
      <c r="AK56" s="844"/>
      <c r="AL56" s="839"/>
      <c r="AM56" s="839"/>
      <c r="AN56" s="839"/>
      <c r="AO56" s="839"/>
      <c r="AP56" s="839"/>
      <c r="AQ56" s="839"/>
      <c r="AR56" s="839"/>
      <c r="AS56" s="839"/>
      <c r="AT56" s="839"/>
      <c r="AU56" s="839"/>
      <c r="AV56" s="839"/>
      <c r="AW56" s="839"/>
      <c r="AX56" s="839"/>
      <c r="AY56" s="839"/>
      <c r="AZ56" s="841"/>
      <c r="BA56" s="842"/>
      <c r="BB56" s="842"/>
      <c r="BC56" s="842"/>
      <c r="BD56" s="843"/>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16.2" x14ac:dyDescent="0.2">
      <c r="A57" s="238">
        <v>30</v>
      </c>
      <c r="B57" s="780"/>
      <c r="C57" s="781"/>
      <c r="D57" s="781"/>
      <c r="E57" s="781"/>
      <c r="F57" s="781"/>
      <c r="G57" s="781"/>
      <c r="H57" s="781"/>
      <c r="I57" s="781"/>
      <c r="J57" s="781"/>
      <c r="K57" s="781"/>
      <c r="L57" s="781"/>
      <c r="M57" s="781"/>
      <c r="N57" s="781"/>
      <c r="O57" s="781"/>
      <c r="P57" s="782"/>
      <c r="Q57" s="838"/>
      <c r="R57" s="839"/>
      <c r="S57" s="839"/>
      <c r="T57" s="839"/>
      <c r="U57" s="839"/>
      <c r="V57" s="839"/>
      <c r="W57" s="839"/>
      <c r="X57" s="839"/>
      <c r="Y57" s="839"/>
      <c r="Z57" s="839"/>
      <c r="AA57" s="839"/>
      <c r="AB57" s="839"/>
      <c r="AC57" s="839"/>
      <c r="AD57" s="839"/>
      <c r="AE57" s="840"/>
      <c r="AF57" s="786"/>
      <c r="AG57" s="787"/>
      <c r="AH57" s="787"/>
      <c r="AI57" s="787"/>
      <c r="AJ57" s="788"/>
      <c r="AK57" s="844"/>
      <c r="AL57" s="839"/>
      <c r="AM57" s="839"/>
      <c r="AN57" s="839"/>
      <c r="AO57" s="839"/>
      <c r="AP57" s="839"/>
      <c r="AQ57" s="839"/>
      <c r="AR57" s="839"/>
      <c r="AS57" s="839"/>
      <c r="AT57" s="839"/>
      <c r="AU57" s="839"/>
      <c r="AV57" s="839"/>
      <c r="AW57" s="839"/>
      <c r="AX57" s="839"/>
      <c r="AY57" s="839"/>
      <c r="AZ57" s="841"/>
      <c r="BA57" s="842"/>
      <c r="BB57" s="842"/>
      <c r="BC57" s="842"/>
      <c r="BD57" s="843"/>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16.2" x14ac:dyDescent="0.2">
      <c r="A58" s="238">
        <v>31</v>
      </c>
      <c r="B58" s="780"/>
      <c r="C58" s="781"/>
      <c r="D58" s="781"/>
      <c r="E58" s="781"/>
      <c r="F58" s="781"/>
      <c r="G58" s="781"/>
      <c r="H58" s="781"/>
      <c r="I58" s="781"/>
      <c r="J58" s="781"/>
      <c r="K58" s="781"/>
      <c r="L58" s="781"/>
      <c r="M58" s="781"/>
      <c r="N58" s="781"/>
      <c r="O58" s="781"/>
      <c r="P58" s="782"/>
      <c r="Q58" s="838"/>
      <c r="R58" s="839"/>
      <c r="S58" s="839"/>
      <c r="T58" s="839"/>
      <c r="U58" s="839"/>
      <c r="V58" s="839"/>
      <c r="W58" s="839"/>
      <c r="X58" s="839"/>
      <c r="Y58" s="839"/>
      <c r="Z58" s="839"/>
      <c r="AA58" s="839"/>
      <c r="AB58" s="839"/>
      <c r="AC58" s="839"/>
      <c r="AD58" s="839"/>
      <c r="AE58" s="840"/>
      <c r="AF58" s="786"/>
      <c r="AG58" s="787"/>
      <c r="AH58" s="787"/>
      <c r="AI58" s="787"/>
      <c r="AJ58" s="788"/>
      <c r="AK58" s="844"/>
      <c r="AL58" s="839"/>
      <c r="AM58" s="839"/>
      <c r="AN58" s="839"/>
      <c r="AO58" s="839"/>
      <c r="AP58" s="839"/>
      <c r="AQ58" s="839"/>
      <c r="AR58" s="839"/>
      <c r="AS58" s="839"/>
      <c r="AT58" s="839"/>
      <c r="AU58" s="839"/>
      <c r="AV58" s="839"/>
      <c r="AW58" s="839"/>
      <c r="AX58" s="839"/>
      <c r="AY58" s="839"/>
      <c r="AZ58" s="841"/>
      <c r="BA58" s="842"/>
      <c r="BB58" s="842"/>
      <c r="BC58" s="842"/>
      <c r="BD58" s="843"/>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8"/>
      <c r="R59" s="839"/>
      <c r="S59" s="839"/>
      <c r="T59" s="839"/>
      <c r="U59" s="839"/>
      <c r="V59" s="839"/>
      <c r="W59" s="839"/>
      <c r="X59" s="839"/>
      <c r="Y59" s="839"/>
      <c r="Z59" s="839"/>
      <c r="AA59" s="839"/>
      <c r="AB59" s="839"/>
      <c r="AC59" s="839"/>
      <c r="AD59" s="839"/>
      <c r="AE59" s="840"/>
      <c r="AF59" s="786"/>
      <c r="AG59" s="787"/>
      <c r="AH59" s="787"/>
      <c r="AI59" s="787"/>
      <c r="AJ59" s="788"/>
      <c r="AK59" s="844"/>
      <c r="AL59" s="839"/>
      <c r="AM59" s="839"/>
      <c r="AN59" s="839"/>
      <c r="AO59" s="839"/>
      <c r="AP59" s="839"/>
      <c r="AQ59" s="839"/>
      <c r="AR59" s="839"/>
      <c r="AS59" s="839"/>
      <c r="AT59" s="839"/>
      <c r="AU59" s="839"/>
      <c r="AV59" s="839"/>
      <c r="AW59" s="839"/>
      <c r="AX59" s="839"/>
      <c r="AY59" s="839"/>
      <c r="AZ59" s="841"/>
      <c r="BA59" s="842"/>
      <c r="BB59" s="842"/>
      <c r="BC59" s="842"/>
      <c r="BD59" s="843"/>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16.2" x14ac:dyDescent="0.2">
      <c r="A60" s="238">
        <v>33</v>
      </c>
      <c r="B60" s="780"/>
      <c r="C60" s="781"/>
      <c r="D60" s="781"/>
      <c r="E60" s="781"/>
      <c r="F60" s="781"/>
      <c r="G60" s="781"/>
      <c r="H60" s="781"/>
      <c r="I60" s="781"/>
      <c r="J60" s="781"/>
      <c r="K60" s="781"/>
      <c r="L60" s="781"/>
      <c r="M60" s="781"/>
      <c r="N60" s="781"/>
      <c r="O60" s="781"/>
      <c r="P60" s="782"/>
      <c r="Q60" s="838"/>
      <c r="R60" s="839"/>
      <c r="S60" s="839"/>
      <c r="T60" s="839"/>
      <c r="U60" s="839"/>
      <c r="V60" s="839"/>
      <c r="W60" s="839"/>
      <c r="X60" s="839"/>
      <c r="Y60" s="839"/>
      <c r="Z60" s="839"/>
      <c r="AA60" s="839"/>
      <c r="AB60" s="839"/>
      <c r="AC60" s="839"/>
      <c r="AD60" s="839"/>
      <c r="AE60" s="840"/>
      <c r="AF60" s="786"/>
      <c r="AG60" s="787"/>
      <c r="AH60" s="787"/>
      <c r="AI60" s="787"/>
      <c r="AJ60" s="788"/>
      <c r="AK60" s="844"/>
      <c r="AL60" s="839"/>
      <c r="AM60" s="839"/>
      <c r="AN60" s="839"/>
      <c r="AO60" s="839"/>
      <c r="AP60" s="839"/>
      <c r="AQ60" s="839"/>
      <c r="AR60" s="839"/>
      <c r="AS60" s="839"/>
      <c r="AT60" s="839"/>
      <c r="AU60" s="839"/>
      <c r="AV60" s="839"/>
      <c r="AW60" s="839"/>
      <c r="AX60" s="839"/>
      <c r="AY60" s="839"/>
      <c r="AZ60" s="841"/>
      <c r="BA60" s="842"/>
      <c r="BB60" s="842"/>
      <c r="BC60" s="842"/>
      <c r="BD60" s="843"/>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16.8" thickBot="1" x14ac:dyDescent="0.25">
      <c r="A61" s="238">
        <v>34</v>
      </c>
      <c r="B61" s="780"/>
      <c r="C61" s="781"/>
      <c r="D61" s="781"/>
      <c r="E61" s="781"/>
      <c r="F61" s="781"/>
      <c r="G61" s="781"/>
      <c r="H61" s="781"/>
      <c r="I61" s="781"/>
      <c r="J61" s="781"/>
      <c r="K61" s="781"/>
      <c r="L61" s="781"/>
      <c r="M61" s="781"/>
      <c r="N61" s="781"/>
      <c r="O61" s="781"/>
      <c r="P61" s="782"/>
      <c r="Q61" s="838"/>
      <c r="R61" s="839"/>
      <c r="S61" s="839"/>
      <c r="T61" s="839"/>
      <c r="U61" s="839"/>
      <c r="V61" s="839"/>
      <c r="W61" s="839"/>
      <c r="X61" s="839"/>
      <c r="Y61" s="839"/>
      <c r="Z61" s="839"/>
      <c r="AA61" s="839"/>
      <c r="AB61" s="839"/>
      <c r="AC61" s="839"/>
      <c r="AD61" s="839"/>
      <c r="AE61" s="840"/>
      <c r="AF61" s="786"/>
      <c r="AG61" s="787"/>
      <c r="AH61" s="787"/>
      <c r="AI61" s="787"/>
      <c r="AJ61" s="788"/>
      <c r="AK61" s="844"/>
      <c r="AL61" s="839"/>
      <c r="AM61" s="839"/>
      <c r="AN61" s="839"/>
      <c r="AO61" s="839"/>
      <c r="AP61" s="839"/>
      <c r="AQ61" s="839"/>
      <c r="AR61" s="839"/>
      <c r="AS61" s="839"/>
      <c r="AT61" s="839"/>
      <c r="AU61" s="839"/>
      <c r="AV61" s="839"/>
      <c r="AW61" s="839"/>
      <c r="AX61" s="839"/>
      <c r="AY61" s="839"/>
      <c r="AZ61" s="841"/>
      <c r="BA61" s="842"/>
      <c r="BB61" s="842"/>
      <c r="BC61" s="842"/>
      <c r="BD61" s="843"/>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16.2" x14ac:dyDescent="0.2">
      <c r="A62" s="238">
        <v>35</v>
      </c>
      <c r="B62" s="780"/>
      <c r="C62" s="781"/>
      <c r="D62" s="781"/>
      <c r="E62" s="781"/>
      <c r="F62" s="781"/>
      <c r="G62" s="781"/>
      <c r="H62" s="781"/>
      <c r="I62" s="781"/>
      <c r="J62" s="781"/>
      <c r="K62" s="781"/>
      <c r="L62" s="781"/>
      <c r="M62" s="781"/>
      <c r="N62" s="781"/>
      <c r="O62" s="781"/>
      <c r="P62" s="782"/>
      <c r="Q62" s="838"/>
      <c r="R62" s="839"/>
      <c r="S62" s="839"/>
      <c r="T62" s="839"/>
      <c r="U62" s="839"/>
      <c r="V62" s="839"/>
      <c r="W62" s="839"/>
      <c r="X62" s="839"/>
      <c r="Y62" s="839"/>
      <c r="Z62" s="839"/>
      <c r="AA62" s="839"/>
      <c r="AB62" s="839"/>
      <c r="AC62" s="839"/>
      <c r="AD62" s="839"/>
      <c r="AE62" s="840"/>
      <c r="AF62" s="786"/>
      <c r="AG62" s="787"/>
      <c r="AH62" s="787"/>
      <c r="AI62" s="787"/>
      <c r="AJ62" s="788"/>
      <c r="AK62" s="844"/>
      <c r="AL62" s="839"/>
      <c r="AM62" s="839"/>
      <c r="AN62" s="839"/>
      <c r="AO62" s="839"/>
      <c r="AP62" s="839"/>
      <c r="AQ62" s="839"/>
      <c r="AR62" s="839"/>
      <c r="AS62" s="839"/>
      <c r="AT62" s="839"/>
      <c r="AU62" s="839"/>
      <c r="AV62" s="839"/>
      <c r="AW62" s="839"/>
      <c r="AX62" s="839"/>
      <c r="AY62" s="839"/>
      <c r="AZ62" s="852"/>
      <c r="BA62" s="853"/>
      <c r="BB62" s="853"/>
      <c r="BC62" s="853"/>
      <c r="BD62" s="854"/>
      <c r="BE62" s="832"/>
      <c r="BF62" s="832"/>
      <c r="BG62" s="832"/>
      <c r="BH62" s="832"/>
      <c r="BI62" s="833"/>
      <c r="BJ62" s="855"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417</v>
      </c>
      <c r="C63" s="790"/>
      <c r="D63" s="790"/>
      <c r="E63" s="790"/>
      <c r="F63" s="790"/>
      <c r="G63" s="790"/>
      <c r="H63" s="790"/>
      <c r="I63" s="790"/>
      <c r="J63" s="790"/>
      <c r="K63" s="790"/>
      <c r="L63" s="790"/>
      <c r="M63" s="790"/>
      <c r="N63" s="790"/>
      <c r="O63" s="790"/>
      <c r="P63" s="791"/>
      <c r="Q63" s="845"/>
      <c r="R63" s="846"/>
      <c r="S63" s="846"/>
      <c r="T63" s="846"/>
      <c r="U63" s="846"/>
      <c r="V63" s="846"/>
      <c r="W63" s="846"/>
      <c r="X63" s="846"/>
      <c r="Y63" s="846"/>
      <c r="Z63" s="846"/>
      <c r="AA63" s="846"/>
      <c r="AB63" s="846"/>
      <c r="AC63" s="846"/>
      <c r="AD63" s="846"/>
      <c r="AE63" s="847"/>
      <c r="AF63" s="848">
        <v>2302</v>
      </c>
      <c r="AG63" s="849"/>
      <c r="AH63" s="849"/>
      <c r="AI63" s="849"/>
      <c r="AJ63" s="850"/>
      <c r="AK63" s="851"/>
      <c r="AL63" s="846"/>
      <c r="AM63" s="846"/>
      <c r="AN63" s="846"/>
      <c r="AO63" s="846"/>
      <c r="AP63" s="849">
        <v>6540</v>
      </c>
      <c r="AQ63" s="849"/>
      <c r="AR63" s="849"/>
      <c r="AS63" s="849"/>
      <c r="AT63" s="849"/>
      <c r="AU63" s="849">
        <v>4886</v>
      </c>
      <c r="AV63" s="849"/>
      <c r="AW63" s="849"/>
      <c r="AX63" s="849"/>
      <c r="AY63" s="849"/>
      <c r="AZ63" s="856"/>
      <c r="BA63" s="857"/>
      <c r="BB63" s="857"/>
      <c r="BC63" s="857"/>
      <c r="BD63" s="858"/>
      <c r="BE63" s="859"/>
      <c r="BF63" s="859"/>
      <c r="BG63" s="859"/>
      <c r="BH63" s="859"/>
      <c r="BI63" s="860"/>
      <c r="BJ63" s="861" t="s">
        <v>418</v>
      </c>
      <c r="BK63" s="862"/>
      <c r="BL63" s="862"/>
      <c r="BM63" s="862"/>
      <c r="BN63" s="86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64" t="s">
        <v>401</v>
      </c>
      <c r="AG66" s="815"/>
      <c r="AH66" s="815"/>
      <c r="AI66" s="815"/>
      <c r="AJ66" s="865"/>
      <c r="AK66" s="733" t="s">
        <v>424</v>
      </c>
      <c r="AL66" s="728"/>
      <c r="AM66" s="728"/>
      <c r="AN66" s="728"/>
      <c r="AO66" s="729"/>
      <c r="AP66" s="733" t="s">
        <v>425</v>
      </c>
      <c r="AQ66" s="734"/>
      <c r="AR66" s="734"/>
      <c r="AS66" s="734"/>
      <c r="AT66" s="735"/>
      <c r="AU66" s="733" t="s">
        <v>426</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69"/>
      <c r="BT66" s="870"/>
      <c r="BU66" s="870"/>
      <c r="BV66" s="870"/>
      <c r="BW66" s="870"/>
      <c r="BX66" s="870"/>
      <c r="BY66" s="870"/>
      <c r="BZ66" s="870"/>
      <c r="CA66" s="870"/>
      <c r="CB66" s="870"/>
      <c r="CC66" s="870"/>
      <c r="CD66" s="870"/>
      <c r="CE66" s="870"/>
      <c r="CF66" s="870"/>
      <c r="CG66" s="875"/>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6"/>
      <c r="AG67" s="818"/>
      <c r="AH67" s="818"/>
      <c r="AI67" s="818"/>
      <c r="AJ67" s="867"/>
      <c r="AK67" s="86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9"/>
      <c r="BT67" s="870"/>
      <c r="BU67" s="870"/>
      <c r="BV67" s="870"/>
      <c r="BW67" s="870"/>
      <c r="BX67" s="870"/>
      <c r="BY67" s="870"/>
      <c r="BZ67" s="870"/>
      <c r="CA67" s="870"/>
      <c r="CB67" s="870"/>
      <c r="CC67" s="870"/>
      <c r="CD67" s="870"/>
      <c r="CE67" s="870"/>
      <c r="CF67" s="870"/>
      <c r="CG67" s="875"/>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1"/>
      <c r="EA67" s="230"/>
    </row>
    <row r="68" spans="1:131" ht="26.25" customHeight="1" thickTop="1" x14ac:dyDescent="0.2">
      <c r="A68" s="236">
        <v>1</v>
      </c>
      <c r="B68" s="879" t="s">
        <v>593</v>
      </c>
      <c r="C68" s="880"/>
      <c r="D68" s="880"/>
      <c r="E68" s="880"/>
      <c r="F68" s="880"/>
      <c r="G68" s="880"/>
      <c r="H68" s="880"/>
      <c r="I68" s="880"/>
      <c r="J68" s="880"/>
      <c r="K68" s="880"/>
      <c r="L68" s="880"/>
      <c r="M68" s="880"/>
      <c r="N68" s="880"/>
      <c r="O68" s="880"/>
      <c r="P68" s="881"/>
      <c r="Q68" s="882">
        <v>140</v>
      </c>
      <c r="R68" s="876"/>
      <c r="S68" s="876"/>
      <c r="T68" s="876"/>
      <c r="U68" s="876"/>
      <c r="V68" s="876">
        <v>139</v>
      </c>
      <c r="W68" s="876"/>
      <c r="X68" s="876"/>
      <c r="Y68" s="876"/>
      <c r="Z68" s="876"/>
      <c r="AA68" s="876">
        <v>1</v>
      </c>
      <c r="AB68" s="876"/>
      <c r="AC68" s="876"/>
      <c r="AD68" s="876"/>
      <c r="AE68" s="876"/>
      <c r="AF68" s="876">
        <v>1</v>
      </c>
      <c r="AG68" s="876"/>
      <c r="AH68" s="876"/>
      <c r="AI68" s="876"/>
      <c r="AJ68" s="876"/>
      <c r="AK68" s="876">
        <v>4</v>
      </c>
      <c r="AL68" s="876"/>
      <c r="AM68" s="876"/>
      <c r="AN68" s="876"/>
      <c r="AO68" s="876"/>
      <c r="AP68" s="876">
        <v>728</v>
      </c>
      <c r="AQ68" s="876"/>
      <c r="AR68" s="876"/>
      <c r="AS68" s="876"/>
      <c r="AT68" s="876"/>
      <c r="AU68" s="876" t="s">
        <v>611</v>
      </c>
      <c r="AV68" s="876"/>
      <c r="AW68" s="876"/>
      <c r="AX68" s="876"/>
      <c r="AY68" s="876"/>
      <c r="AZ68" s="877"/>
      <c r="BA68" s="877"/>
      <c r="BB68" s="877"/>
      <c r="BC68" s="877"/>
      <c r="BD68" s="878"/>
      <c r="BE68" s="241"/>
      <c r="BF68" s="241"/>
      <c r="BG68" s="241"/>
      <c r="BH68" s="241"/>
      <c r="BI68" s="241"/>
      <c r="BJ68" s="241"/>
      <c r="BK68" s="241"/>
      <c r="BL68" s="241"/>
      <c r="BM68" s="241"/>
      <c r="BN68" s="241"/>
      <c r="BO68" s="241"/>
      <c r="BP68" s="241"/>
      <c r="BQ68" s="238">
        <v>62</v>
      </c>
      <c r="BR68" s="243"/>
      <c r="BS68" s="869"/>
      <c r="BT68" s="870"/>
      <c r="BU68" s="870"/>
      <c r="BV68" s="870"/>
      <c r="BW68" s="870"/>
      <c r="BX68" s="870"/>
      <c r="BY68" s="870"/>
      <c r="BZ68" s="870"/>
      <c r="CA68" s="870"/>
      <c r="CB68" s="870"/>
      <c r="CC68" s="870"/>
      <c r="CD68" s="870"/>
      <c r="CE68" s="870"/>
      <c r="CF68" s="870"/>
      <c r="CG68" s="875"/>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1"/>
      <c r="EA68" s="230"/>
    </row>
    <row r="69" spans="1:131" ht="26.25" customHeight="1" x14ac:dyDescent="0.2">
      <c r="A69" s="238">
        <v>2</v>
      </c>
      <c r="B69" s="883" t="s">
        <v>594</v>
      </c>
      <c r="C69" s="884"/>
      <c r="D69" s="884"/>
      <c r="E69" s="884"/>
      <c r="F69" s="884"/>
      <c r="G69" s="884"/>
      <c r="H69" s="884"/>
      <c r="I69" s="884"/>
      <c r="J69" s="884"/>
      <c r="K69" s="884"/>
      <c r="L69" s="884"/>
      <c r="M69" s="884"/>
      <c r="N69" s="884"/>
      <c r="O69" s="884"/>
      <c r="P69" s="885"/>
      <c r="Q69" s="886">
        <v>443</v>
      </c>
      <c r="R69" s="830"/>
      <c r="S69" s="830"/>
      <c r="T69" s="830"/>
      <c r="U69" s="830"/>
      <c r="V69" s="830">
        <v>440</v>
      </c>
      <c r="W69" s="830"/>
      <c r="X69" s="830"/>
      <c r="Y69" s="830"/>
      <c r="Z69" s="830"/>
      <c r="AA69" s="830">
        <v>3</v>
      </c>
      <c r="AB69" s="830"/>
      <c r="AC69" s="830"/>
      <c r="AD69" s="830"/>
      <c r="AE69" s="830"/>
      <c r="AF69" s="830">
        <v>3</v>
      </c>
      <c r="AG69" s="830"/>
      <c r="AH69" s="830"/>
      <c r="AI69" s="830"/>
      <c r="AJ69" s="830"/>
      <c r="AK69" s="830">
        <v>50</v>
      </c>
      <c r="AL69" s="830"/>
      <c r="AM69" s="830"/>
      <c r="AN69" s="830"/>
      <c r="AO69" s="830"/>
      <c r="AP69" s="830" t="s">
        <v>611</v>
      </c>
      <c r="AQ69" s="830"/>
      <c r="AR69" s="830"/>
      <c r="AS69" s="830"/>
      <c r="AT69" s="830"/>
      <c r="AU69" s="830" t="s">
        <v>611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69"/>
      <c r="BT69" s="870"/>
      <c r="BU69" s="870"/>
      <c r="BV69" s="870"/>
      <c r="BW69" s="870"/>
      <c r="BX69" s="870"/>
      <c r="BY69" s="870"/>
      <c r="BZ69" s="870"/>
      <c r="CA69" s="870"/>
      <c r="CB69" s="870"/>
      <c r="CC69" s="870"/>
      <c r="CD69" s="870"/>
      <c r="CE69" s="870"/>
      <c r="CF69" s="870"/>
      <c r="CG69" s="875"/>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1"/>
      <c r="EA69" s="230"/>
    </row>
    <row r="70" spans="1:131" ht="26.25" customHeight="1" x14ac:dyDescent="0.2">
      <c r="A70" s="238">
        <v>3</v>
      </c>
      <c r="B70" s="883" t="s">
        <v>595</v>
      </c>
      <c r="C70" s="884"/>
      <c r="D70" s="884"/>
      <c r="E70" s="884"/>
      <c r="F70" s="884"/>
      <c r="G70" s="884"/>
      <c r="H70" s="884"/>
      <c r="I70" s="884"/>
      <c r="J70" s="884"/>
      <c r="K70" s="884"/>
      <c r="L70" s="884"/>
      <c r="M70" s="884"/>
      <c r="N70" s="884"/>
      <c r="O70" s="884"/>
      <c r="P70" s="885"/>
      <c r="Q70" s="886">
        <v>52</v>
      </c>
      <c r="R70" s="830"/>
      <c r="S70" s="830"/>
      <c r="T70" s="830"/>
      <c r="U70" s="830"/>
      <c r="V70" s="830">
        <v>50</v>
      </c>
      <c r="W70" s="830"/>
      <c r="X70" s="830"/>
      <c r="Y70" s="830"/>
      <c r="Z70" s="830"/>
      <c r="AA70" s="830">
        <v>2</v>
      </c>
      <c r="AB70" s="830"/>
      <c r="AC70" s="830"/>
      <c r="AD70" s="830"/>
      <c r="AE70" s="830"/>
      <c r="AF70" s="830">
        <v>2</v>
      </c>
      <c r="AG70" s="830"/>
      <c r="AH70" s="830"/>
      <c r="AI70" s="830"/>
      <c r="AJ70" s="830"/>
      <c r="AK70" s="830">
        <v>1</v>
      </c>
      <c r="AL70" s="830"/>
      <c r="AM70" s="830"/>
      <c r="AN70" s="830"/>
      <c r="AO70" s="830"/>
      <c r="AP70" s="830" t="s">
        <v>611</v>
      </c>
      <c r="AQ70" s="830"/>
      <c r="AR70" s="830"/>
      <c r="AS70" s="830"/>
      <c r="AT70" s="830"/>
      <c r="AU70" s="830" t="s">
        <v>611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69"/>
      <c r="BT70" s="870"/>
      <c r="BU70" s="870"/>
      <c r="BV70" s="870"/>
      <c r="BW70" s="870"/>
      <c r="BX70" s="870"/>
      <c r="BY70" s="870"/>
      <c r="BZ70" s="870"/>
      <c r="CA70" s="870"/>
      <c r="CB70" s="870"/>
      <c r="CC70" s="870"/>
      <c r="CD70" s="870"/>
      <c r="CE70" s="870"/>
      <c r="CF70" s="870"/>
      <c r="CG70" s="875"/>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1"/>
      <c r="EA70" s="230"/>
    </row>
    <row r="71" spans="1:131" ht="26.25" customHeight="1" x14ac:dyDescent="0.2">
      <c r="A71" s="238">
        <v>4</v>
      </c>
      <c r="B71" s="883" t="s">
        <v>596</v>
      </c>
      <c r="C71" s="884"/>
      <c r="D71" s="884"/>
      <c r="E71" s="884"/>
      <c r="F71" s="884"/>
      <c r="G71" s="884"/>
      <c r="H71" s="884"/>
      <c r="I71" s="884"/>
      <c r="J71" s="884"/>
      <c r="K71" s="884"/>
      <c r="L71" s="884"/>
      <c r="M71" s="884"/>
      <c r="N71" s="884"/>
      <c r="O71" s="884"/>
      <c r="P71" s="885"/>
      <c r="Q71" s="886">
        <v>319</v>
      </c>
      <c r="R71" s="830"/>
      <c r="S71" s="830"/>
      <c r="T71" s="830"/>
      <c r="U71" s="830"/>
      <c r="V71" s="830">
        <v>311</v>
      </c>
      <c r="W71" s="830"/>
      <c r="X71" s="830"/>
      <c r="Y71" s="830"/>
      <c r="Z71" s="830"/>
      <c r="AA71" s="830">
        <v>8</v>
      </c>
      <c r="AB71" s="830"/>
      <c r="AC71" s="830"/>
      <c r="AD71" s="830"/>
      <c r="AE71" s="830"/>
      <c r="AF71" s="830">
        <v>8</v>
      </c>
      <c r="AG71" s="830"/>
      <c r="AH71" s="830"/>
      <c r="AI71" s="830"/>
      <c r="AJ71" s="830"/>
      <c r="AK71" s="830" t="s">
        <v>592</v>
      </c>
      <c r="AL71" s="830"/>
      <c r="AM71" s="830"/>
      <c r="AN71" s="830"/>
      <c r="AO71" s="830"/>
      <c r="AP71" s="830" t="s">
        <v>611</v>
      </c>
      <c r="AQ71" s="830"/>
      <c r="AR71" s="830"/>
      <c r="AS71" s="830"/>
      <c r="AT71" s="830"/>
      <c r="AU71" s="830" t="s">
        <v>611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69"/>
      <c r="BT71" s="870"/>
      <c r="BU71" s="870"/>
      <c r="BV71" s="870"/>
      <c r="BW71" s="870"/>
      <c r="BX71" s="870"/>
      <c r="BY71" s="870"/>
      <c r="BZ71" s="870"/>
      <c r="CA71" s="870"/>
      <c r="CB71" s="870"/>
      <c r="CC71" s="870"/>
      <c r="CD71" s="870"/>
      <c r="CE71" s="870"/>
      <c r="CF71" s="870"/>
      <c r="CG71" s="875"/>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1"/>
      <c r="EA71" s="230"/>
    </row>
    <row r="72" spans="1:131" ht="26.25" customHeight="1" x14ac:dyDescent="0.2">
      <c r="A72" s="238">
        <v>5</v>
      </c>
      <c r="B72" s="883" t="s">
        <v>597</v>
      </c>
      <c r="C72" s="884"/>
      <c r="D72" s="884"/>
      <c r="E72" s="884"/>
      <c r="F72" s="884"/>
      <c r="G72" s="884"/>
      <c r="H72" s="884"/>
      <c r="I72" s="884"/>
      <c r="J72" s="884"/>
      <c r="K72" s="884"/>
      <c r="L72" s="884"/>
      <c r="M72" s="884"/>
      <c r="N72" s="884"/>
      <c r="O72" s="884"/>
      <c r="P72" s="885"/>
      <c r="Q72" s="886">
        <v>422</v>
      </c>
      <c r="R72" s="830"/>
      <c r="S72" s="830"/>
      <c r="T72" s="830"/>
      <c r="U72" s="830"/>
      <c r="V72" s="830">
        <v>413</v>
      </c>
      <c r="W72" s="830"/>
      <c r="X72" s="830"/>
      <c r="Y72" s="830"/>
      <c r="Z72" s="830"/>
      <c r="AA72" s="830">
        <v>9</v>
      </c>
      <c r="AB72" s="830"/>
      <c r="AC72" s="830"/>
      <c r="AD72" s="830"/>
      <c r="AE72" s="830"/>
      <c r="AF72" s="830">
        <v>9</v>
      </c>
      <c r="AG72" s="830"/>
      <c r="AH72" s="830"/>
      <c r="AI72" s="830"/>
      <c r="AJ72" s="830"/>
      <c r="AK72" s="830">
        <v>5</v>
      </c>
      <c r="AL72" s="830"/>
      <c r="AM72" s="830"/>
      <c r="AN72" s="830"/>
      <c r="AO72" s="830"/>
      <c r="AP72" s="830" t="s">
        <v>611</v>
      </c>
      <c r="AQ72" s="830"/>
      <c r="AR72" s="830"/>
      <c r="AS72" s="830"/>
      <c r="AT72" s="830"/>
      <c r="AU72" s="830" t="s">
        <v>611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69"/>
      <c r="BT72" s="870"/>
      <c r="BU72" s="870"/>
      <c r="BV72" s="870"/>
      <c r="BW72" s="870"/>
      <c r="BX72" s="870"/>
      <c r="BY72" s="870"/>
      <c r="BZ72" s="870"/>
      <c r="CA72" s="870"/>
      <c r="CB72" s="870"/>
      <c r="CC72" s="870"/>
      <c r="CD72" s="870"/>
      <c r="CE72" s="870"/>
      <c r="CF72" s="870"/>
      <c r="CG72" s="875"/>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1"/>
      <c r="EA72" s="230"/>
    </row>
    <row r="73" spans="1:131" ht="26.25" customHeight="1" x14ac:dyDescent="0.2">
      <c r="A73" s="238">
        <v>6</v>
      </c>
      <c r="B73" s="883" t="s">
        <v>598</v>
      </c>
      <c r="C73" s="884"/>
      <c r="D73" s="884"/>
      <c r="E73" s="884"/>
      <c r="F73" s="884"/>
      <c r="G73" s="884"/>
      <c r="H73" s="884"/>
      <c r="I73" s="884"/>
      <c r="J73" s="884"/>
      <c r="K73" s="884"/>
      <c r="L73" s="884"/>
      <c r="M73" s="884"/>
      <c r="N73" s="884"/>
      <c r="O73" s="884"/>
      <c r="P73" s="885"/>
      <c r="Q73" s="886">
        <v>295</v>
      </c>
      <c r="R73" s="830"/>
      <c r="S73" s="830"/>
      <c r="T73" s="830"/>
      <c r="U73" s="830"/>
      <c r="V73" s="830">
        <v>275</v>
      </c>
      <c r="W73" s="830"/>
      <c r="X73" s="830"/>
      <c r="Y73" s="830"/>
      <c r="Z73" s="830"/>
      <c r="AA73" s="830">
        <v>20</v>
      </c>
      <c r="AB73" s="830"/>
      <c r="AC73" s="830"/>
      <c r="AD73" s="830"/>
      <c r="AE73" s="830"/>
      <c r="AF73" s="830">
        <v>20</v>
      </c>
      <c r="AG73" s="830"/>
      <c r="AH73" s="830"/>
      <c r="AI73" s="830"/>
      <c r="AJ73" s="830"/>
      <c r="AK73" s="830">
        <v>84</v>
      </c>
      <c r="AL73" s="830"/>
      <c r="AM73" s="830"/>
      <c r="AN73" s="830"/>
      <c r="AO73" s="830"/>
      <c r="AP73" s="830" t="s">
        <v>611</v>
      </c>
      <c r="AQ73" s="830"/>
      <c r="AR73" s="830"/>
      <c r="AS73" s="830"/>
      <c r="AT73" s="830"/>
      <c r="AU73" s="830" t="s">
        <v>611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69"/>
      <c r="BT73" s="870"/>
      <c r="BU73" s="870"/>
      <c r="BV73" s="870"/>
      <c r="BW73" s="870"/>
      <c r="BX73" s="870"/>
      <c r="BY73" s="870"/>
      <c r="BZ73" s="870"/>
      <c r="CA73" s="870"/>
      <c r="CB73" s="870"/>
      <c r="CC73" s="870"/>
      <c r="CD73" s="870"/>
      <c r="CE73" s="870"/>
      <c r="CF73" s="870"/>
      <c r="CG73" s="875"/>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1"/>
      <c r="EA73" s="230"/>
    </row>
    <row r="74" spans="1:131" ht="26.25" customHeight="1" x14ac:dyDescent="0.2">
      <c r="A74" s="238">
        <v>7</v>
      </c>
      <c r="B74" s="883" t="s">
        <v>599</v>
      </c>
      <c r="C74" s="884"/>
      <c r="D74" s="884"/>
      <c r="E74" s="884"/>
      <c r="F74" s="884"/>
      <c r="G74" s="884"/>
      <c r="H74" s="884"/>
      <c r="I74" s="884"/>
      <c r="J74" s="884"/>
      <c r="K74" s="884"/>
      <c r="L74" s="884"/>
      <c r="M74" s="884"/>
      <c r="N74" s="884"/>
      <c r="O74" s="884"/>
      <c r="P74" s="885"/>
      <c r="Q74" s="886">
        <v>66</v>
      </c>
      <c r="R74" s="830"/>
      <c r="S74" s="830"/>
      <c r="T74" s="830"/>
      <c r="U74" s="830"/>
      <c r="V74" s="830">
        <v>65</v>
      </c>
      <c r="W74" s="830"/>
      <c r="X74" s="830"/>
      <c r="Y74" s="830"/>
      <c r="Z74" s="830"/>
      <c r="AA74" s="830">
        <v>1</v>
      </c>
      <c r="AB74" s="830"/>
      <c r="AC74" s="830"/>
      <c r="AD74" s="830"/>
      <c r="AE74" s="830"/>
      <c r="AF74" s="830">
        <v>1</v>
      </c>
      <c r="AG74" s="830"/>
      <c r="AH74" s="830"/>
      <c r="AI74" s="830"/>
      <c r="AJ74" s="830"/>
      <c r="AK74" s="830" t="s">
        <v>592</v>
      </c>
      <c r="AL74" s="830"/>
      <c r="AM74" s="830"/>
      <c r="AN74" s="830"/>
      <c r="AO74" s="830"/>
      <c r="AP74" s="830" t="s">
        <v>611</v>
      </c>
      <c r="AQ74" s="830"/>
      <c r="AR74" s="830"/>
      <c r="AS74" s="830"/>
      <c r="AT74" s="830"/>
      <c r="AU74" s="830" t="s">
        <v>611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69"/>
      <c r="BT74" s="870"/>
      <c r="BU74" s="870"/>
      <c r="BV74" s="870"/>
      <c r="BW74" s="870"/>
      <c r="BX74" s="870"/>
      <c r="BY74" s="870"/>
      <c r="BZ74" s="870"/>
      <c r="CA74" s="870"/>
      <c r="CB74" s="870"/>
      <c r="CC74" s="870"/>
      <c r="CD74" s="870"/>
      <c r="CE74" s="870"/>
      <c r="CF74" s="870"/>
      <c r="CG74" s="875"/>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1"/>
      <c r="EA74" s="230"/>
    </row>
    <row r="75" spans="1:131" ht="26.25" customHeight="1" x14ac:dyDescent="0.2">
      <c r="A75" s="238">
        <v>8</v>
      </c>
      <c r="B75" s="883" t="s">
        <v>600</v>
      </c>
      <c r="C75" s="884"/>
      <c r="D75" s="884"/>
      <c r="E75" s="884"/>
      <c r="F75" s="884"/>
      <c r="G75" s="884"/>
      <c r="H75" s="884"/>
      <c r="I75" s="884"/>
      <c r="J75" s="884"/>
      <c r="K75" s="884"/>
      <c r="L75" s="884"/>
      <c r="M75" s="884"/>
      <c r="N75" s="884"/>
      <c r="O75" s="884"/>
      <c r="P75" s="885"/>
      <c r="Q75" s="887">
        <v>54</v>
      </c>
      <c r="R75" s="888"/>
      <c r="S75" s="888"/>
      <c r="T75" s="888"/>
      <c r="U75" s="834"/>
      <c r="V75" s="889">
        <v>53</v>
      </c>
      <c r="W75" s="888"/>
      <c r="X75" s="888"/>
      <c r="Y75" s="888"/>
      <c r="Z75" s="834"/>
      <c r="AA75" s="889">
        <v>1</v>
      </c>
      <c r="AB75" s="888"/>
      <c r="AC75" s="888"/>
      <c r="AD75" s="888"/>
      <c r="AE75" s="834"/>
      <c r="AF75" s="889">
        <v>1</v>
      </c>
      <c r="AG75" s="888"/>
      <c r="AH75" s="888"/>
      <c r="AI75" s="888"/>
      <c r="AJ75" s="834"/>
      <c r="AK75" s="889" t="s">
        <v>592</v>
      </c>
      <c r="AL75" s="888"/>
      <c r="AM75" s="888"/>
      <c r="AN75" s="888"/>
      <c r="AO75" s="834"/>
      <c r="AP75" s="889" t="s">
        <v>611</v>
      </c>
      <c r="AQ75" s="888"/>
      <c r="AR75" s="888"/>
      <c r="AS75" s="888"/>
      <c r="AT75" s="834"/>
      <c r="AU75" s="889" t="s">
        <v>611</v>
      </c>
      <c r="AV75" s="888"/>
      <c r="AW75" s="888"/>
      <c r="AX75" s="888"/>
      <c r="AY75" s="834"/>
      <c r="AZ75" s="832"/>
      <c r="BA75" s="832"/>
      <c r="BB75" s="832"/>
      <c r="BC75" s="832"/>
      <c r="BD75" s="833"/>
      <c r="BE75" s="241"/>
      <c r="BF75" s="241"/>
      <c r="BG75" s="241"/>
      <c r="BH75" s="241"/>
      <c r="BI75" s="241"/>
      <c r="BJ75" s="241"/>
      <c r="BK75" s="241"/>
      <c r="BL75" s="241"/>
      <c r="BM75" s="241"/>
      <c r="BN75" s="241"/>
      <c r="BO75" s="241"/>
      <c r="BP75" s="241"/>
      <c r="BQ75" s="238">
        <v>69</v>
      </c>
      <c r="BR75" s="243"/>
      <c r="BS75" s="869"/>
      <c r="BT75" s="870"/>
      <c r="BU75" s="870"/>
      <c r="BV75" s="870"/>
      <c r="BW75" s="870"/>
      <c r="BX75" s="870"/>
      <c r="BY75" s="870"/>
      <c r="BZ75" s="870"/>
      <c r="CA75" s="870"/>
      <c r="CB75" s="870"/>
      <c r="CC75" s="870"/>
      <c r="CD75" s="870"/>
      <c r="CE75" s="870"/>
      <c r="CF75" s="870"/>
      <c r="CG75" s="875"/>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1"/>
      <c r="EA75" s="230"/>
    </row>
    <row r="76" spans="1:131" ht="26.25" customHeight="1" x14ac:dyDescent="0.2">
      <c r="A76" s="238">
        <v>9</v>
      </c>
      <c r="B76" s="883" t="s">
        <v>601</v>
      </c>
      <c r="C76" s="884"/>
      <c r="D76" s="884"/>
      <c r="E76" s="884"/>
      <c r="F76" s="884"/>
      <c r="G76" s="884"/>
      <c r="H76" s="884"/>
      <c r="I76" s="884"/>
      <c r="J76" s="884"/>
      <c r="K76" s="884"/>
      <c r="L76" s="884"/>
      <c r="M76" s="884"/>
      <c r="N76" s="884"/>
      <c r="O76" s="884"/>
      <c r="P76" s="885"/>
      <c r="Q76" s="887">
        <v>5</v>
      </c>
      <c r="R76" s="888"/>
      <c r="S76" s="888"/>
      <c r="T76" s="888"/>
      <c r="U76" s="834"/>
      <c r="V76" s="889">
        <v>5</v>
      </c>
      <c r="W76" s="888"/>
      <c r="X76" s="888"/>
      <c r="Y76" s="888"/>
      <c r="Z76" s="834"/>
      <c r="AA76" s="889">
        <v>1</v>
      </c>
      <c r="AB76" s="888"/>
      <c r="AC76" s="888"/>
      <c r="AD76" s="888"/>
      <c r="AE76" s="834"/>
      <c r="AF76" s="889">
        <v>1</v>
      </c>
      <c r="AG76" s="888"/>
      <c r="AH76" s="888"/>
      <c r="AI76" s="888"/>
      <c r="AJ76" s="834"/>
      <c r="AK76" s="889" t="s">
        <v>592</v>
      </c>
      <c r="AL76" s="888"/>
      <c r="AM76" s="888"/>
      <c r="AN76" s="888"/>
      <c r="AO76" s="834"/>
      <c r="AP76" s="889" t="s">
        <v>611</v>
      </c>
      <c r="AQ76" s="888"/>
      <c r="AR76" s="888"/>
      <c r="AS76" s="888"/>
      <c r="AT76" s="834"/>
      <c r="AU76" s="889" t="s">
        <v>611</v>
      </c>
      <c r="AV76" s="888"/>
      <c r="AW76" s="888"/>
      <c r="AX76" s="888"/>
      <c r="AY76" s="834"/>
      <c r="AZ76" s="832"/>
      <c r="BA76" s="832"/>
      <c r="BB76" s="832"/>
      <c r="BC76" s="832"/>
      <c r="BD76" s="833"/>
      <c r="BE76" s="241"/>
      <c r="BF76" s="241"/>
      <c r="BG76" s="241"/>
      <c r="BH76" s="241"/>
      <c r="BI76" s="241"/>
      <c r="BJ76" s="241"/>
      <c r="BK76" s="241"/>
      <c r="BL76" s="241"/>
      <c r="BM76" s="241"/>
      <c r="BN76" s="241"/>
      <c r="BO76" s="241"/>
      <c r="BP76" s="241"/>
      <c r="BQ76" s="238">
        <v>70</v>
      </c>
      <c r="BR76" s="243"/>
      <c r="BS76" s="869"/>
      <c r="BT76" s="870"/>
      <c r="BU76" s="870"/>
      <c r="BV76" s="870"/>
      <c r="BW76" s="870"/>
      <c r="BX76" s="870"/>
      <c r="BY76" s="870"/>
      <c r="BZ76" s="870"/>
      <c r="CA76" s="870"/>
      <c r="CB76" s="870"/>
      <c r="CC76" s="870"/>
      <c r="CD76" s="870"/>
      <c r="CE76" s="870"/>
      <c r="CF76" s="870"/>
      <c r="CG76" s="875"/>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1"/>
      <c r="EA76" s="230"/>
    </row>
    <row r="77" spans="1:131" ht="26.25" customHeight="1" x14ac:dyDescent="0.2">
      <c r="A77" s="238">
        <v>10</v>
      </c>
      <c r="B77" s="883" t="s">
        <v>602</v>
      </c>
      <c r="C77" s="884"/>
      <c r="D77" s="884"/>
      <c r="E77" s="884"/>
      <c r="F77" s="884"/>
      <c r="G77" s="884"/>
      <c r="H77" s="884"/>
      <c r="I77" s="884"/>
      <c r="J77" s="884"/>
      <c r="K77" s="884"/>
      <c r="L77" s="884"/>
      <c r="M77" s="884"/>
      <c r="N77" s="884"/>
      <c r="O77" s="884"/>
      <c r="P77" s="885"/>
      <c r="Q77" s="887">
        <v>7087</v>
      </c>
      <c r="R77" s="888"/>
      <c r="S77" s="888"/>
      <c r="T77" s="888"/>
      <c r="U77" s="834"/>
      <c r="V77" s="889">
        <v>6511</v>
      </c>
      <c r="W77" s="888"/>
      <c r="X77" s="888"/>
      <c r="Y77" s="888"/>
      <c r="Z77" s="834"/>
      <c r="AA77" s="889">
        <v>576</v>
      </c>
      <c r="AB77" s="888"/>
      <c r="AC77" s="888"/>
      <c r="AD77" s="888"/>
      <c r="AE77" s="834"/>
      <c r="AF77" s="889">
        <v>576</v>
      </c>
      <c r="AG77" s="888"/>
      <c r="AH77" s="888"/>
      <c r="AI77" s="888"/>
      <c r="AJ77" s="834"/>
      <c r="AK77" s="889">
        <v>17</v>
      </c>
      <c r="AL77" s="888"/>
      <c r="AM77" s="888"/>
      <c r="AN77" s="888"/>
      <c r="AO77" s="834"/>
      <c r="AP77" s="889" t="s">
        <v>611</v>
      </c>
      <c r="AQ77" s="888"/>
      <c r="AR77" s="888"/>
      <c r="AS77" s="888"/>
      <c r="AT77" s="834"/>
      <c r="AU77" s="889" t="s">
        <v>611</v>
      </c>
      <c r="AV77" s="888"/>
      <c r="AW77" s="888"/>
      <c r="AX77" s="888"/>
      <c r="AY77" s="834"/>
      <c r="AZ77" s="832"/>
      <c r="BA77" s="832"/>
      <c r="BB77" s="832"/>
      <c r="BC77" s="832"/>
      <c r="BD77" s="833"/>
      <c r="BE77" s="241"/>
      <c r="BF77" s="241"/>
      <c r="BG77" s="241"/>
      <c r="BH77" s="241"/>
      <c r="BI77" s="241"/>
      <c r="BJ77" s="241"/>
      <c r="BK77" s="241"/>
      <c r="BL77" s="241"/>
      <c r="BM77" s="241"/>
      <c r="BN77" s="241"/>
      <c r="BO77" s="241"/>
      <c r="BP77" s="241"/>
      <c r="BQ77" s="238">
        <v>71</v>
      </c>
      <c r="BR77" s="243"/>
      <c r="BS77" s="869"/>
      <c r="BT77" s="870"/>
      <c r="BU77" s="870"/>
      <c r="BV77" s="870"/>
      <c r="BW77" s="870"/>
      <c r="BX77" s="870"/>
      <c r="BY77" s="870"/>
      <c r="BZ77" s="870"/>
      <c r="CA77" s="870"/>
      <c r="CB77" s="870"/>
      <c r="CC77" s="870"/>
      <c r="CD77" s="870"/>
      <c r="CE77" s="870"/>
      <c r="CF77" s="870"/>
      <c r="CG77" s="875"/>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1"/>
      <c r="EA77" s="230"/>
    </row>
    <row r="78" spans="1:131" ht="26.25" customHeight="1" x14ac:dyDescent="0.2">
      <c r="A78" s="238">
        <v>11</v>
      </c>
      <c r="B78" s="883" t="s">
        <v>603</v>
      </c>
      <c r="C78" s="884"/>
      <c r="D78" s="884"/>
      <c r="E78" s="884"/>
      <c r="F78" s="884"/>
      <c r="G78" s="884"/>
      <c r="H78" s="884"/>
      <c r="I78" s="884"/>
      <c r="J78" s="884"/>
      <c r="K78" s="884"/>
      <c r="L78" s="884"/>
      <c r="M78" s="884"/>
      <c r="N78" s="884"/>
      <c r="O78" s="884"/>
      <c r="P78" s="885"/>
      <c r="Q78" s="886">
        <v>291</v>
      </c>
      <c r="R78" s="830"/>
      <c r="S78" s="830"/>
      <c r="T78" s="830"/>
      <c r="U78" s="830"/>
      <c r="V78" s="830">
        <v>280</v>
      </c>
      <c r="W78" s="830"/>
      <c r="X78" s="830"/>
      <c r="Y78" s="830"/>
      <c r="Z78" s="830"/>
      <c r="AA78" s="830">
        <v>11</v>
      </c>
      <c r="AB78" s="830"/>
      <c r="AC78" s="830"/>
      <c r="AD78" s="830"/>
      <c r="AE78" s="830"/>
      <c r="AF78" s="830">
        <v>11</v>
      </c>
      <c r="AG78" s="830"/>
      <c r="AH78" s="830"/>
      <c r="AI78" s="830"/>
      <c r="AJ78" s="830"/>
      <c r="AK78" s="830" t="s">
        <v>592</v>
      </c>
      <c r="AL78" s="830"/>
      <c r="AM78" s="830"/>
      <c r="AN78" s="830"/>
      <c r="AO78" s="830"/>
      <c r="AP78" s="830">
        <v>315</v>
      </c>
      <c r="AQ78" s="830"/>
      <c r="AR78" s="830"/>
      <c r="AS78" s="830"/>
      <c r="AT78" s="830"/>
      <c r="AU78" s="830">
        <v>2</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69"/>
      <c r="BT78" s="870"/>
      <c r="BU78" s="870"/>
      <c r="BV78" s="870"/>
      <c r="BW78" s="870"/>
      <c r="BX78" s="870"/>
      <c r="BY78" s="870"/>
      <c r="BZ78" s="870"/>
      <c r="CA78" s="870"/>
      <c r="CB78" s="870"/>
      <c r="CC78" s="870"/>
      <c r="CD78" s="870"/>
      <c r="CE78" s="870"/>
      <c r="CF78" s="870"/>
      <c r="CG78" s="875"/>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1"/>
      <c r="EA78" s="230"/>
    </row>
    <row r="79" spans="1:131" ht="26.25" customHeight="1" x14ac:dyDescent="0.2">
      <c r="A79" s="238">
        <v>12</v>
      </c>
      <c r="B79" s="883" t="s">
        <v>604</v>
      </c>
      <c r="C79" s="884"/>
      <c r="D79" s="884"/>
      <c r="E79" s="884"/>
      <c r="F79" s="884"/>
      <c r="G79" s="884"/>
      <c r="H79" s="884"/>
      <c r="I79" s="884"/>
      <c r="J79" s="884"/>
      <c r="K79" s="884"/>
      <c r="L79" s="884"/>
      <c r="M79" s="884"/>
      <c r="N79" s="884"/>
      <c r="O79" s="884"/>
      <c r="P79" s="885"/>
      <c r="Q79" s="886">
        <v>4</v>
      </c>
      <c r="R79" s="830"/>
      <c r="S79" s="830"/>
      <c r="T79" s="830"/>
      <c r="U79" s="830"/>
      <c r="V79" s="830">
        <v>2</v>
      </c>
      <c r="W79" s="830"/>
      <c r="X79" s="830"/>
      <c r="Y79" s="830"/>
      <c r="Z79" s="830"/>
      <c r="AA79" s="830">
        <v>3</v>
      </c>
      <c r="AB79" s="830"/>
      <c r="AC79" s="830"/>
      <c r="AD79" s="830"/>
      <c r="AE79" s="830"/>
      <c r="AF79" s="830">
        <v>3</v>
      </c>
      <c r="AG79" s="830"/>
      <c r="AH79" s="830"/>
      <c r="AI79" s="830"/>
      <c r="AJ79" s="830"/>
      <c r="AK79" s="830">
        <v>0</v>
      </c>
      <c r="AL79" s="830"/>
      <c r="AM79" s="830"/>
      <c r="AN79" s="830"/>
      <c r="AO79" s="830"/>
      <c r="AP79" s="830" t="s">
        <v>611</v>
      </c>
      <c r="AQ79" s="830"/>
      <c r="AR79" s="830"/>
      <c r="AS79" s="830"/>
      <c r="AT79" s="830"/>
      <c r="AU79" s="830" t="s">
        <v>524</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69"/>
      <c r="BT79" s="870"/>
      <c r="BU79" s="870"/>
      <c r="BV79" s="870"/>
      <c r="BW79" s="870"/>
      <c r="BX79" s="870"/>
      <c r="BY79" s="870"/>
      <c r="BZ79" s="870"/>
      <c r="CA79" s="870"/>
      <c r="CB79" s="870"/>
      <c r="CC79" s="870"/>
      <c r="CD79" s="870"/>
      <c r="CE79" s="870"/>
      <c r="CF79" s="870"/>
      <c r="CG79" s="875"/>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1"/>
      <c r="EA79" s="230"/>
    </row>
    <row r="80" spans="1:131" ht="26.25" customHeight="1" x14ac:dyDescent="0.2">
      <c r="A80" s="238">
        <v>13</v>
      </c>
      <c r="B80" s="883" t="s">
        <v>605</v>
      </c>
      <c r="C80" s="884"/>
      <c r="D80" s="884"/>
      <c r="E80" s="884"/>
      <c r="F80" s="884"/>
      <c r="G80" s="884"/>
      <c r="H80" s="884"/>
      <c r="I80" s="884"/>
      <c r="J80" s="884"/>
      <c r="K80" s="884"/>
      <c r="L80" s="884"/>
      <c r="M80" s="884"/>
      <c r="N80" s="884"/>
      <c r="O80" s="884"/>
      <c r="P80" s="885"/>
      <c r="Q80" s="886">
        <v>2647</v>
      </c>
      <c r="R80" s="830"/>
      <c r="S80" s="830"/>
      <c r="T80" s="830"/>
      <c r="U80" s="830"/>
      <c r="V80" s="830">
        <v>2436</v>
      </c>
      <c r="W80" s="830"/>
      <c r="X80" s="830"/>
      <c r="Y80" s="830"/>
      <c r="Z80" s="830"/>
      <c r="AA80" s="830">
        <v>211</v>
      </c>
      <c r="AB80" s="830"/>
      <c r="AC80" s="830"/>
      <c r="AD80" s="830"/>
      <c r="AE80" s="830"/>
      <c r="AF80" s="830">
        <v>43</v>
      </c>
      <c r="AG80" s="830"/>
      <c r="AH80" s="830"/>
      <c r="AI80" s="830"/>
      <c r="AJ80" s="830"/>
      <c r="AK80" s="830">
        <v>341</v>
      </c>
      <c r="AL80" s="830"/>
      <c r="AM80" s="830"/>
      <c r="AN80" s="830"/>
      <c r="AO80" s="830"/>
      <c r="AP80" s="830">
        <v>675</v>
      </c>
      <c r="AQ80" s="830"/>
      <c r="AR80" s="830"/>
      <c r="AS80" s="830"/>
      <c r="AT80" s="830"/>
      <c r="AU80" s="830">
        <v>72</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69"/>
      <c r="BT80" s="870"/>
      <c r="BU80" s="870"/>
      <c r="BV80" s="870"/>
      <c r="BW80" s="870"/>
      <c r="BX80" s="870"/>
      <c r="BY80" s="870"/>
      <c r="BZ80" s="870"/>
      <c r="CA80" s="870"/>
      <c r="CB80" s="870"/>
      <c r="CC80" s="870"/>
      <c r="CD80" s="870"/>
      <c r="CE80" s="870"/>
      <c r="CF80" s="870"/>
      <c r="CG80" s="875"/>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1"/>
      <c r="EA80" s="230"/>
    </row>
    <row r="81" spans="1:131" ht="26.25" customHeight="1" x14ac:dyDescent="0.2">
      <c r="A81" s="238">
        <v>14</v>
      </c>
      <c r="B81" s="883" t="s">
        <v>606</v>
      </c>
      <c r="C81" s="884"/>
      <c r="D81" s="884"/>
      <c r="E81" s="884"/>
      <c r="F81" s="884"/>
      <c r="G81" s="884"/>
      <c r="H81" s="884"/>
      <c r="I81" s="884"/>
      <c r="J81" s="884"/>
      <c r="K81" s="884"/>
      <c r="L81" s="884"/>
      <c r="M81" s="884"/>
      <c r="N81" s="884"/>
      <c r="O81" s="884"/>
      <c r="P81" s="885"/>
      <c r="Q81" s="886">
        <v>237</v>
      </c>
      <c r="R81" s="830"/>
      <c r="S81" s="830"/>
      <c r="T81" s="830"/>
      <c r="U81" s="830"/>
      <c r="V81" s="830">
        <v>150</v>
      </c>
      <c r="W81" s="830"/>
      <c r="X81" s="830"/>
      <c r="Y81" s="830"/>
      <c r="Z81" s="830"/>
      <c r="AA81" s="830">
        <v>87</v>
      </c>
      <c r="AB81" s="830"/>
      <c r="AC81" s="830"/>
      <c r="AD81" s="830"/>
      <c r="AE81" s="830"/>
      <c r="AF81" s="830">
        <v>87</v>
      </c>
      <c r="AG81" s="830"/>
      <c r="AH81" s="830"/>
      <c r="AI81" s="830"/>
      <c r="AJ81" s="830"/>
      <c r="AK81" s="830" t="s">
        <v>592</v>
      </c>
      <c r="AL81" s="830"/>
      <c r="AM81" s="830"/>
      <c r="AN81" s="830"/>
      <c r="AO81" s="830"/>
      <c r="AP81" s="830" t="s">
        <v>611</v>
      </c>
      <c r="AQ81" s="830"/>
      <c r="AR81" s="830"/>
      <c r="AS81" s="830"/>
      <c r="AT81" s="830"/>
      <c r="AU81" s="830" t="s">
        <v>524</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69"/>
      <c r="BT81" s="870"/>
      <c r="BU81" s="870"/>
      <c r="BV81" s="870"/>
      <c r="BW81" s="870"/>
      <c r="BX81" s="870"/>
      <c r="BY81" s="870"/>
      <c r="BZ81" s="870"/>
      <c r="CA81" s="870"/>
      <c r="CB81" s="870"/>
      <c r="CC81" s="870"/>
      <c r="CD81" s="870"/>
      <c r="CE81" s="870"/>
      <c r="CF81" s="870"/>
      <c r="CG81" s="875"/>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1"/>
      <c r="EA81" s="230"/>
    </row>
    <row r="82" spans="1:131" ht="26.25" customHeight="1" x14ac:dyDescent="0.2">
      <c r="A82" s="238">
        <v>15</v>
      </c>
      <c r="B82" s="883" t="s">
        <v>607</v>
      </c>
      <c r="C82" s="884"/>
      <c r="D82" s="884"/>
      <c r="E82" s="884"/>
      <c r="F82" s="884"/>
      <c r="G82" s="884"/>
      <c r="H82" s="884"/>
      <c r="I82" s="884"/>
      <c r="J82" s="884"/>
      <c r="K82" s="884"/>
      <c r="L82" s="884"/>
      <c r="M82" s="884"/>
      <c r="N82" s="884"/>
      <c r="O82" s="884"/>
      <c r="P82" s="885"/>
      <c r="Q82" s="886">
        <v>36</v>
      </c>
      <c r="R82" s="830"/>
      <c r="S82" s="830"/>
      <c r="T82" s="830"/>
      <c r="U82" s="830"/>
      <c r="V82" s="830">
        <v>24</v>
      </c>
      <c r="W82" s="830"/>
      <c r="X82" s="830"/>
      <c r="Y82" s="830"/>
      <c r="Z82" s="830"/>
      <c r="AA82" s="830">
        <v>12</v>
      </c>
      <c r="AB82" s="830"/>
      <c r="AC82" s="830"/>
      <c r="AD82" s="830"/>
      <c r="AE82" s="830"/>
      <c r="AF82" s="830">
        <v>12</v>
      </c>
      <c r="AG82" s="830"/>
      <c r="AH82" s="830"/>
      <c r="AI82" s="830"/>
      <c r="AJ82" s="830"/>
      <c r="AK82" s="830" t="s">
        <v>592</v>
      </c>
      <c r="AL82" s="830"/>
      <c r="AM82" s="830"/>
      <c r="AN82" s="830"/>
      <c r="AO82" s="830"/>
      <c r="AP82" s="830" t="s">
        <v>611</v>
      </c>
      <c r="AQ82" s="830"/>
      <c r="AR82" s="830"/>
      <c r="AS82" s="830"/>
      <c r="AT82" s="830"/>
      <c r="AU82" s="830" t="s">
        <v>524</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69"/>
      <c r="BT82" s="870"/>
      <c r="BU82" s="870"/>
      <c r="BV82" s="870"/>
      <c r="BW82" s="870"/>
      <c r="BX82" s="870"/>
      <c r="BY82" s="870"/>
      <c r="BZ82" s="870"/>
      <c r="CA82" s="870"/>
      <c r="CB82" s="870"/>
      <c r="CC82" s="870"/>
      <c r="CD82" s="870"/>
      <c r="CE82" s="870"/>
      <c r="CF82" s="870"/>
      <c r="CG82" s="875"/>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1"/>
      <c r="EA82" s="230"/>
    </row>
    <row r="83" spans="1:131" ht="26.25" customHeight="1" x14ac:dyDescent="0.2">
      <c r="A83" s="238">
        <v>16</v>
      </c>
      <c r="B83" s="883" t="s">
        <v>608</v>
      </c>
      <c r="C83" s="884"/>
      <c r="D83" s="884"/>
      <c r="E83" s="884"/>
      <c r="F83" s="884"/>
      <c r="G83" s="884"/>
      <c r="H83" s="884"/>
      <c r="I83" s="884"/>
      <c r="J83" s="884"/>
      <c r="K83" s="884"/>
      <c r="L83" s="884"/>
      <c r="M83" s="884"/>
      <c r="N83" s="884"/>
      <c r="O83" s="884"/>
      <c r="P83" s="885"/>
      <c r="Q83" s="886">
        <v>197</v>
      </c>
      <c r="R83" s="830"/>
      <c r="S83" s="830"/>
      <c r="T83" s="830"/>
      <c r="U83" s="830"/>
      <c r="V83" s="830">
        <v>194</v>
      </c>
      <c r="W83" s="830"/>
      <c r="X83" s="830"/>
      <c r="Y83" s="830"/>
      <c r="Z83" s="830"/>
      <c r="AA83" s="830">
        <v>3</v>
      </c>
      <c r="AB83" s="830"/>
      <c r="AC83" s="830"/>
      <c r="AD83" s="830"/>
      <c r="AE83" s="830"/>
      <c r="AF83" s="830">
        <v>3</v>
      </c>
      <c r="AG83" s="830"/>
      <c r="AH83" s="830"/>
      <c r="AI83" s="830"/>
      <c r="AJ83" s="830"/>
      <c r="AK83" s="830" t="s">
        <v>592</v>
      </c>
      <c r="AL83" s="830"/>
      <c r="AM83" s="830"/>
      <c r="AN83" s="830"/>
      <c r="AO83" s="830"/>
      <c r="AP83" s="830" t="s">
        <v>611</v>
      </c>
      <c r="AQ83" s="830"/>
      <c r="AR83" s="830"/>
      <c r="AS83" s="830"/>
      <c r="AT83" s="830"/>
      <c r="AU83" s="830" t="s">
        <v>524</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69"/>
      <c r="BT83" s="870"/>
      <c r="BU83" s="870"/>
      <c r="BV83" s="870"/>
      <c r="BW83" s="870"/>
      <c r="BX83" s="870"/>
      <c r="BY83" s="870"/>
      <c r="BZ83" s="870"/>
      <c r="CA83" s="870"/>
      <c r="CB83" s="870"/>
      <c r="CC83" s="870"/>
      <c r="CD83" s="870"/>
      <c r="CE83" s="870"/>
      <c r="CF83" s="870"/>
      <c r="CG83" s="875"/>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1"/>
      <c r="EA83" s="230"/>
    </row>
    <row r="84" spans="1:131" ht="26.25" customHeight="1" x14ac:dyDescent="0.2">
      <c r="A84" s="238">
        <v>17</v>
      </c>
      <c r="B84" s="883" t="s">
        <v>609</v>
      </c>
      <c r="C84" s="884"/>
      <c r="D84" s="884"/>
      <c r="E84" s="884"/>
      <c r="F84" s="884"/>
      <c r="G84" s="884"/>
      <c r="H84" s="884"/>
      <c r="I84" s="884"/>
      <c r="J84" s="884"/>
      <c r="K84" s="884"/>
      <c r="L84" s="884"/>
      <c r="M84" s="884"/>
      <c r="N84" s="884"/>
      <c r="O84" s="884"/>
      <c r="P84" s="885"/>
      <c r="Q84" s="886">
        <v>243734</v>
      </c>
      <c r="R84" s="830"/>
      <c r="S84" s="830"/>
      <c r="T84" s="830"/>
      <c r="U84" s="830"/>
      <c r="V84" s="830">
        <v>232719</v>
      </c>
      <c r="W84" s="830"/>
      <c r="X84" s="830"/>
      <c r="Y84" s="830"/>
      <c r="Z84" s="830"/>
      <c r="AA84" s="830">
        <v>11015</v>
      </c>
      <c r="AB84" s="830"/>
      <c r="AC84" s="830"/>
      <c r="AD84" s="830"/>
      <c r="AE84" s="830"/>
      <c r="AF84" s="830">
        <v>11015</v>
      </c>
      <c r="AG84" s="830"/>
      <c r="AH84" s="830"/>
      <c r="AI84" s="830"/>
      <c r="AJ84" s="830"/>
      <c r="AK84" s="830" t="s">
        <v>592</v>
      </c>
      <c r="AL84" s="830"/>
      <c r="AM84" s="830"/>
      <c r="AN84" s="830"/>
      <c r="AO84" s="830"/>
      <c r="AP84" s="830" t="s">
        <v>611</v>
      </c>
      <c r="AQ84" s="830"/>
      <c r="AR84" s="830"/>
      <c r="AS84" s="830"/>
      <c r="AT84" s="830"/>
      <c r="AU84" s="830" t="s">
        <v>524</v>
      </c>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69"/>
      <c r="BT84" s="870"/>
      <c r="BU84" s="870"/>
      <c r="BV84" s="870"/>
      <c r="BW84" s="870"/>
      <c r="BX84" s="870"/>
      <c r="BY84" s="870"/>
      <c r="BZ84" s="870"/>
      <c r="CA84" s="870"/>
      <c r="CB84" s="870"/>
      <c r="CC84" s="870"/>
      <c r="CD84" s="870"/>
      <c r="CE84" s="870"/>
      <c r="CF84" s="870"/>
      <c r="CG84" s="875"/>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1"/>
      <c r="EA84" s="230"/>
    </row>
    <row r="85" spans="1:131" ht="16.2" x14ac:dyDescent="0.2">
      <c r="A85" s="238">
        <v>18</v>
      </c>
      <c r="B85" s="883"/>
      <c r="C85" s="884"/>
      <c r="D85" s="884"/>
      <c r="E85" s="884"/>
      <c r="F85" s="884"/>
      <c r="G85" s="884"/>
      <c r="H85" s="884"/>
      <c r="I85" s="884"/>
      <c r="J85" s="884"/>
      <c r="K85" s="884"/>
      <c r="L85" s="884"/>
      <c r="M85" s="884"/>
      <c r="N85" s="884"/>
      <c r="O85" s="884"/>
      <c r="P85" s="885"/>
      <c r="Q85" s="88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69"/>
      <c r="BT85" s="870"/>
      <c r="BU85" s="870"/>
      <c r="BV85" s="870"/>
      <c r="BW85" s="870"/>
      <c r="BX85" s="870"/>
      <c r="BY85" s="870"/>
      <c r="BZ85" s="870"/>
      <c r="CA85" s="870"/>
      <c r="CB85" s="870"/>
      <c r="CC85" s="870"/>
      <c r="CD85" s="870"/>
      <c r="CE85" s="870"/>
      <c r="CF85" s="870"/>
      <c r="CG85" s="875"/>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1"/>
      <c r="EA85" s="230"/>
    </row>
    <row r="86" spans="1:131" ht="16.2" x14ac:dyDescent="0.2">
      <c r="A86" s="238">
        <v>19</v>
      </c>
      <c r="B86" s="883"/>
      <c r="C86" s="884"/>
      <c r="D86" s="884"/>
      <c r="E86" s="884"/>
      <c r="F86" s="884"/>
      <c r="G86" s="884"/>
      <c r="H86" s="884"/>
      <c r="I86" s="884"/>
      <c r="J86" s="884"/>
      <c r="K86" s="884"/>
      <c r="L86" s="884"/>
      <c r="M86" s="884"/>
      <c r="N86" s="884"/>
      <c r="O86" s="884"/>
      <c r="P86" s="885"/>
      <c r="Q86" s="88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69"/>
      <c r="BT86" s="870"/>
      <c r="BU86" s="870"/>
      <c r="BV86" s="870"/>
      <c r="BW86" s="870"/>
      <c r="BX86" s="870"/>
      <c r="BY86" s="870"/>
      <c r="BZ86" s="870"/>
      <c r="CA86" s="870"/>
      <c r="CB86" s="870"/>
      <c r="CC86" s="870"/>
      <c r="CD86" s="870"/>
      <c r="CE86" s="870"/>
      <c r="CF86" s="870"/>
      <c r="CG86" s="875"/>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1"/>
      <c r="EA86" s="230"/>
    </row>
    <row r="87" spans="1:131" ht="16.2" x14ac:dyDescent="0.2">
      <c r="A87" s="244">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41"/>
      <c r="BF87" s="241"/>
      <c r="BG87" s="241"/>
      <c r="BH87" s="241"/>
      <c r="BI87" s="241"/>
      <c r="BJ87" s="241"/>
      <c r="BK87" s="241"/>
      <c r="BL87" s="241"/>
      <c r="BM87" s="241"/>
      <c r="BN87" s="241"/>
      <c r="BO87" s="241"/>
      <c r="BP87" s="241"/>
      <c r="BQ87" s="238">
        <v>81</v>
      </c>
      <c r="BR87" s="243"/>
      <c r="BS87" s="869"/>
      <c r="BT87" s="870"/>
      <c r="BU87" s="870"/>
      <c r="BV87" s="870"/>
      <c r="BW87" s="870"/>
      <c r="BX87" s="870"/>
      <c r="BY87" s="870"/>
      <c r="BZ87" s="870"/>
      <c r="CA87" s="870"/>
      <c r="CB87" s="870"/>
      <c r="CC87" s="870"/>
      <c r="CD87" s="870"/>
      <c r="CE87" s="870"/>
      <c r="CF87" s="870"/>
      <c r="CG87" s="875"/>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1"/>
      <c r="EA87" s="230"/>
    </row>
    <row r="88" spans="1:131" ht="26.25" customHeight="1" thickBot="1" x14ac:dyDescent="0.25">
      <c r="A88" s="240" t="s">
        <v>393</v>
      </c>
      <c r="B88" s="789" t="s">
        <v>427</v>
      </c>
      <c r="C88" s="790"/>
      <c r="D88" s="790"/>
      <c r="E88" s="790"/>
      <c r="F88" s="790"/>
      <c r="G88" s="790"/>
      <c r="H88" s="790"/>
      <c r="I88" s="790"/>
      <c r="J88" s="790"/>
      <c r="K88" s="790"/>
      <c r="L88" s="790"/>
      <c r="M88" s="790"/>
      <c r="N88" s="790"/>
      <c r="O88" s="790"/>
      <c r="P88" s="791"/>
      <c r="Q88" s="845"/>
      <c r="R88" s="846"/>
      <c r="S88" s="846"/>
      <c r="T88" s="846"/>
      <c r="U88" s="846"/>
      <c r="V88" s="846"/>
      <c r="W88" s="846"/>
      <c r="X88" s="846"/>
      <c r="Y88" s="846"/>
      <c r="Z88" s="846"/>
      <c r="AA88" s="846"/>
      <c r="AB88" s="846"/>
      <c r="AC88" s="846"/>
      <c r="AD88" s="846"/>
      <c r="AE88" s="846"/>
      <c r="AF88" s="849">
        <v>11796</v>
      </c>
      <c r="AG88" s="849"/>
      <c r="AH88" s="849"/>
      <c r="AI88" s="849"/>
      <c r="AJ88" s="849"/>
      <c r="AK88" s="846"/>
      <c r="AL88" s="846"/>
      <c r="AM88" s="846"/>
      <c r="AN88" s="846"/>
      <c r="AO88" s="846"/>
      <c r="AP88" s="849">
        <v>1718</v>
      </c>
      <c r="AQ88" s="849"/>
      <c r="AR88" s="849"/>
      <c r="AS88" s="849"/>
      <c r="AT88" s="849"/>
      <c r="AU88" s="849">
        <v>74</v>
      </c>
      <c r="AV88" s="849"/>
      <c r="AW88" s="849"/>
      <c r="AX88" s="849"/>
      <c r="AY88" s="849"/>
      <c r="AZ88" s="859"/>
      <c r="BA88" s="859"/>
      <c r="BB88" s="859"/>
      <c r="BC88" s="859"/>
      <c r="BD88" s="860"/>
      <c r="BE88" s="241"/>
      <c r="BF88" s="241"/>
      <c r="BG88" s="241"/>
      <c r="BH88" s="241"/>
      <c r="BI88" s="241"/>
      <c r="BJ88" s="241"/>
      <c r="BK88" s="241"/>
      <c r="BL88" s="241"/>
      <c r="BM88" s="241"/>
      <c r="BN88" s="241"/>
      <c r="BO88" s="241"/>
      <c r="BP88" s="241"/>
      <c r="BQ88" s="238">
        <v>82</v>
      </c>
      <c r="BR88" s="243"/>
      <c r="BS88" s="869"/>
      <c r="BT88" s="870"/>
      <c r="BU88" s="870"/>
      <c r="BV88" s="870"/>
      <c r="BW88" s="870"/>
      <c r="BX88" s="870"/>
      <c r="BY88" s="870"/>
      <c r="BZ88" s="870"/>
      <c r="CA88" s="870"/>
      <c r="CB88" s="870"/>
      <c r="CC88" s="870"/>
      <c r="CD88" s="870"/>
      <c r="CE88" s="870"/>
      <c r="CF88" s="870"/>
      <c r="CG88" s="875"/>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9"/>
      <c r="BT89" s="870"/>
      <c r="BU89" s="870"/>
      <c r="BV89" s="870"/>
      <c r="BW89" s="870"/>
      <c r="BX89" s="870"/>
      <c r="BY89" s="870"/>
      <c r="BZ89" s="870"/>
      <c r="CA89" s="870"/>
      <c r="CB89" s="870"/>
      <c r="CC89" s="870"/>
      <c r="CD89" s="870"/>
      <c r="CE89" s="870"/>
      <c r="CF89" s="870"/>
      <c r="CG89" s="875"/>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9"/>
      <c r="BT90" s="870"/>
      <c r="BU90" s="870"/>
      <c r="BV90" s="870"/>
      <c r="BW90" s="870"/>
      <c r="BX90" s="870"/>
      <c r="BY90" s="870"/>
      <c r="BZ90" s="870"/>
      <c r="CA90" s="870"/>
      <c r="CB90" s="870"/>
      <c r="CC90" s="870"/>
      <c r="CD90" s="870"/>
      <c r="CE90" s="870"/>
      <c r="CF90" s="870"/>
      <c r="CG90" s="875"/>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9"/>
      <c r="BT91" s="870"/>
      <c r="BU91" s="870"/>
      <c r="BV91" s="870"/>
      <c r="BW91" s="870"/>
      <c r="BX91" s="870"/>
      <c r="BY91" s="870"/>
      <c r="BZ91" s="870"/>
      <c r="CA91" s="870"/>
      <c r="CB91" s="870"/>
      <c r="CC91" s="870"/>
      <c r="CD91" s="870"/>
      <c r="CE91" s="870"/>
      <c r="CF91" s="870"/>
      <c r="CG91" s="875"/>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9"/>
      <c r="BT92" s="870"/>
      <c r="BU92" s="870"/>
      <c r="BV92" s="870"/>
      <c r="BW92" s="870"/>
      <c r="BX92" s="870"/>
      <c r="BY92" s="870"/>
      <c r="BZ92" s="870"/>
      <c r="CA92" s="870"/>
      <c r="CB92" s="870"/>
      <c r="CC92" s="870"/>
      <c r="CD92" s="870"/>
      <c r="CE92" s="870"/>
      <c r="CF92" s="870"/>
      <c r="CG92" s="875"/>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9"/>
      <c r="BT93" s="870"/>
      <c r="BU93" s="870"/>
      <c r="BV93" s="870"/>
      <c r="BW93" s="870"/>
      <c r="BX93" s="870"/>
      <c r="BY93" s="870"/>
      <c r="BZ93" s="870"/>
      <c r="CA93" s="870"/>
      <c r="CB93" s="870"/>
      <c r="CC93" s="870"/>
      <c r="CD93" s="870"/>
      <c r="CE93" s="870"/>
      <c r="CF93" s="870"/>
      <c r="CG93" s="875"/>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9"/>
      <c r="BT94" s="870"/>
      <c r="BU94" s="870"/>
      <c r="BV94" s="870"/>
      <c r="BW94" s="870"/>
      <c r="BX94" s="870"/>
      <c r="BY94" s="870"/>
      <c r="BZ94" s="870"/>
      <c r="CA94" s="870"/>
      <c r="CB94" s="870"/>
      <c r="CC94" s="870"/>
      <c r="CD94" s="870"/>
      <c r="CE94" s="870"/>
      <c r="CF94" s="870"/>
      <c r="CG94" s="875"/>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9"/>
      <c r="BT95" s="870"/>
      <c r="BU95" s="870"/>
      <c r="BV95" s="870"/>
      <c r="BW95" s="870"/>
      <c r="BX95" s="870"/>
      <c r="BY95" s="870"/>
      <c r="BZ95" s="870"/>
      <c r="CA95" s="870"/>
      <c r="CB95" s="870"/>
      <c r="CC95" s="870"/>
      <c r="CD95" s="870"/>
      <c r="CE95" s="870"/>
      <c r="CF95" s="870"/>
      <c r="CG95" s="875"/>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9"/>
      <c r="BT96" s="870"/>
      <c r="BU96" s="870"/>
      <c r="BV96" s="870"/>
      <c r="BW96" s="870"/>
      <c r="BX96" s="870"/>
      <c r="BY96" s="870"/>
      <c r="BZ96" s="870"/>
      <c r="CA96" s="870"/>
      <c r="CB96" s="870"/>
      <c r="CC96" s="870"/>
      <c r="CD96" s="870"/>
      <c r="CE96" s="870"/>
      <c r="CF96" s="870"/>
      <c r="CG96" s="875"/>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9"/>
      <c r="BT97" s="870"/>
      <c r="BU97" s="870"/>
      <c r="BV97" s="870"/>
      <c r="BW97" s="870"/>
      <c r="BX97" s="870"/>
      <c r="BY97" s="870"/>
      <c r="BZ97" s="870"/>
      <c r="CA97" s="870"/>
      <c r="CB97" s="870"/>
      <c r="CC97" s="870"/>
      <c r="CD97" s="870"/>
      <c r="CE97" s="870"/>
      <c r="CF97" s="870"/>
      <c r="CG97" s="875"/>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9"/>
      <c r="BT98" s="870"/>
      <c r="BU98" s="870"/>
      <c r="BV98" s="870"/>
      <c r="BW98" s="870"/>
      <c r="BX98" s="870"/>
      <c r="BY98" s="870"/>
      <c r="BZ98" s="870"/>
      <c r="CA98" s="870"/>
      <c r="CB98" s="870"/>
      <c r="CC98" s="870"/>
      <c r="CD98" s="870"/>
      <c r="CE98" s="870"/>
      <c r="CF98" s="870"/>
      <c r="CG98" s="875"/>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9"/>
      <c r="BT99" s="870"/>
      <c r="BU99" s="870"/>
      <c r="BV99" s="870"/>
      <c r="BW99" s="870"/>
      <c r="BX99" s="870"/>
      <c r="BY99" s="870"/>
      <c r="BZ99" s="870"/>
      <c r="CA99" s="870"/>
      <c r="CB99" s="870"/>
      <c r="CC99" s="870"/>
      <c r="CD99" s="870"/>
      <c r="CE99" s="870"/>
      <c r="CF99" s="870"/>
      <c r="CG99" s="875"/>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9"/>
      <c r="BT100" s="870"/>
      <c r="BU100" s="870"/>
      <c r="BV100" s="870"/>
      <c r="BW100" s="870"/>
      <c r="BX100" s="870"/>
      <c r="BY100" s="870"/>
      <c r="BZ100" s="870"/>
      <c r="CA100" s="870"/>
      <c r="CB100" s="870"/>
      <c r="CC100" s="870"/>
      <c r="CD100" s="870"/>
      <c r="CE100" s="870"/>
      <c r="CF100" s="870"/>
      <c r="CG100" s="875"/>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9"/>
      <c r="BT101" s="870"/>
      <c r="BU101" s="870"/>
      <c r="BV101" s="870"/>
      <c r="BW101" s="870"/>
      <c r="BX101" s="870"/>
      <c r="BY101" s="870"/>
      <c r="BZ101" s="870"/>
      <c r="CA101" s="870"/>
      <c r="CB101" s="870"/>
      <c r="CC101" s="870"/>
      <c r="CD101" s="870"/>
      <c r="CE101" s="870"/>
      <c r="CF101" s="870"/>
      <c r="CG101" s="875"/>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428</v>
      </c>
      <c r="BS102" s="790"/>
      <c r="BT102" s="790"/>
      <c r="BU102" s="790"/>
      <c r="BV102" s="790"/>
      <c r="BW102" s="790"/>
      <c r="BX102" s="790"/>
      <c r="BY102" s="790"/>
      <c r="BZ102" s="790"/>
      <c r="CA102" s="790"/>
      <c r="CB102" s="790"/>
      <c r="CC102" s="790"/>
      <c r="CD102" s="790"/>
      <c r="CE102" s="790"/>
      <c r="CF102" s="790"/>
      <c r="CG102" s="791"/>
      <c r="CH102" s="897"/>
      <c r="CI102" s="898"/>
      <c r="CJ102" s="898"/>
      <c r="CK102" s="898"/>
      <c r="CL102" s="899"/>
      <c r="CM102" s="897"/>
      <c r="CN102" s="898"/>
      <c r="CO102" s="898"/>
      <c r="CP102" s="898"/>
      <c r="CQ102" s="899"/>
      <c r="CR102" s="900">
        <v>2</v>
      </c>
      <c r="CS102" s="862"/>
      <c r="CT102" s="862"/>
      <c r="CU102" s="862"/>
      <c r="CV102" s="901"/>
      <c r="CW102" s="900"/>
      <c r="CX102" s="862"/>
      <c r="CY102" s="862"/>
      <c r="CZ102" s="862"/>
      <c r="DA102" s="901"/>
      <c r="DB102" s="900"/>
      <c r="DC102" s="862"/>
      <c r="DD102" s="862"/>
      <c r="DE102" s="862"/>
      <c r="DF102" s="901"/>
      <c r="DG102" s="900">
        <v>20</v>
      </c>
      <c r="DH102" s="862"/>
      <c r="DI102" s="862"/>
      <c r="DJ102" s="862"/>
      <c r="DK102" s="901"/>
      <c r="DL102" s="900"/>
      <c r="DM102" s="862"/>
      <c r="DN102" s="862"/>
      <c r="DO102" s="862"/>
      <c r="DP102" s="901"/>
      <c r="DQ102" s="900"/>
      <c r="DR102" s="862"/>
      <c r="DS102" s="862"/>
      <c r="DT102" s="862"/>
      <c r="DU102" s="901"/>
      <c r="DV102" s="789"/>
      <c r="DW102" s="790"/>
      <c r="DX102" s="790"/>
      <c r="DY102" s="790"/>
      <c r="DZ102" s="92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5" t="s">
        <v>429</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6" t="s">
        <v>430</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7" t="s">
        <v>433</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434</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30" customFormat="1" ht="26.25" customHeight="1" x14ac:dyDescent="0.2">
      <c r="A109" s="922" t="s">
        <v>435</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436</v>
      </c>
      <c r="AB109" s="903"/>
      <c r="AC109" s="903"/>
      <c r="AD109" s="903"/>
      <c r="AE109" s="904"/>
      <c r="AF109" s="902" t="s">
        <v>437</v>
      </c>
      <c r="AG109" s="903"/>
      <c r="AH109" s="903"/>
      <c r="AI109" s="903"/>
      <c r="AJ109" s="904"/>
      <c r="AK109" s="902" t="s">
        <v>310</v>
      </c>
      <c r="AL109" s="903"/>
      <c r="AM109" s="903"/>
      <c r="AN109" s="903"/>
      <c r="AO109" s="904"/>
      <c r="AP109" s="902" t="s">
        <v>438</v>
      </c>
      <c r="AQ109" s="903"/>
      <c r="AR109" s="903"/>
      <c r="AS109" s="903"/>
      <c r="AT109" s="905"/>
      <c r="AU109" s="922" t="s">
        <v>435</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436</v>
      </c>
      <c r="BR109" s="903"/>
      <c r="BS109" s="903"/>
      <c r="BT109" s="903"/>
      <c r="BU109" s="904"/>
      <c r="BV109" s="902" t="s">
        <v>437</v>
      </c>
      <c r="BW109" s="903"/>
      <c r="BX109" s="903"/>
      <c r="BY109" s="903"/>
      <c r="BZ109" s="904"/>
      <c r="CA109" s="902" t="s">
        <v>310</v>
      </c>
      <c r="CB109" s="903"/>
      <c r="CC109" s="903"/>
      <c r="CD109" s="903"/>
      <c r="CE109" s="904"/>
      <c r="CF109" s="923" t="s">
        <v>438</v>
      </c>
      <c r="CG109" s="923"/>
      <c r="CH109" s="923"/>
      <c r="CI109" s="923"/>
      <c r="CJ109" s="923"/>
      <c r="CK109" s="902" t="s">
        <v>439</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436</v>
      </c>
      <c r="DH109" s="903"/>
      <c r="DI109" s="903"/>
      <c r="DJ109" s="903"/>
      <c r="DK109" s="904"/>
      <c r="DL109" s="902" t="s">
        <v>437</v>
      </c>
      <c r="DM109" s="903"/>
      <c r="DN109" s="903"/>
      <c r="DO109" s="903"/>
      <c r="DP109" s="904"/>
      <c r="DQ109" s="902" t="s">
        <v>310</v>
      </c>
      <c r="DR109" s="903"/>
      <c r="DS109" s="903"/>
      <c r="DT109" s="903"/>
      <c r="DU109" s="904"/>
      <c r="DV109" s="902" t="s">
        <v>438</v>
      </c>
      <c r="DW109" s="903"/>
      <c r="DX109" s="903"/>
      <c r="DY109" s="903"/>
      <c r="DZ109" s="905"/>
    </row>
    <row r="110" spans="1:131" s="230" customFormat="1" ht="26.25" customHeight="1" x14ac:dyDescent="0.2">
      <c r="A110" s="906" t="s">
        <v>440</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408659</v>
      </c>
      <c r="AB110" s="910"/>
      <c r="AC110" s="910"/>
      <c r="AD110" s="910"/>
      <c r="AE110" s="911"/>
      <c r="AF110" s="912">
        <v>448750</v>
      </c>
      <c r="AG110" s="910"/>
      <c r="AH110" s="910"/>
      <c r="AI110" s="910"/>
      <c r="AJ110" s="911"/>
      <c r="AK110" s="912">
        <v>482228</v>
      </c>
      <c r="AL110" s="910"/>
      <c r="AM110" s="910"/>
      <c r="AN110" s="910"/>
      <c r="AO110" s="911"/>
      <c r="AP110" s="913">
        <v>12.4</v>
      </c>
      <c r="AQ110" s="914"/>
      <c r="AR110" s="914"/>
      <c r="AS110" s="914"/>
      <c r="AT110" s="915"/>
      <c r="AU110" s="916" t="s">
        <v>74</v>
      </c>
      <c r="AV110" s="917"/>
      <c r="AW110" s="917"/>
      <c r="AX110" s="917"/>
      <c r="AY110" s="917"/>
      <c r="AZ110" s="939" t="s">
        <v>441</v>
      </c>
      <c r="BA110" s="907"/>
      <c r="BB110" s="907"/>
      <c r="BC110" s="907"/>
      <c r="BD110" s="907"/>
      <c r="BE110" s="907"/>
      <c r="BF110" s="907"/>
      <c r="BG110" s="907"/>
      <c r="BH110" s="907"/>
      <c r="BI110" s="907"/>
      <c r="BJ110" s="907"/>
      <c r="BK110" s="907"/>
      <c r="BL110" s="907"/>
      <c r="BM110" s="907"/>
      <c r="BN110" s="907"/>
      <c r="BO110" s="907"/>
      <c r="BP110" s="908"/>
      <c r="BQ110" s="940">
        <v>5335497</v>
      </c>
      <c r="BR110" s="941"/>
      <c r="BS110" s="941"/>
      <c r="BT110" s="941"/>
      <c r="BU110" s="941"/>
      <c r="BV110" s="941">
        <v>5500118</v>
      </c>
      <c r="BW110" s="941"/>
      <c r="BX110" s="941"/>
      <c r="BY110" s="941"/>
      <c r="BZ110" s="941"/>
      <c r="CA110" s="941">
        <v>5603053</v>
      </c>
      <c r="CB110" s="941"/>
      <c r="CC110" s="941"/>
      <c r="CD110" s="941"/>
      <c r="CE110" s="941"/>
      <c r="CF110" s="954">
        <v>144.4</v>
      </c>
      <c r="CG110" s="955"/>
      <c r="CH110" s="955"/>
      <c r="CI110" s="955"/>
      <c r="CJ110" s="955"/>
      <c r="CK110" s="956" t="s">
        <v>442</v>
      </c>
      <c r="CL110" s="957"/>
      <c r="CM110" s="939" t="s">
        <v>443</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444</v>
      </c>
      <c r="DH110" s="941"/>
      <c r="DI110" s="941"/>
      <c r="DJ110" s="941"/>
      <c r="DK110" s="941"/>
      <c r="DL110" s="941" t="s">
        <v>231</v>
      </c>
      <c r="DM110" s="941"/>
      <c r="DN110" s="941"/>
      <c r="DO110" s="941"/>
      <c r="DP110" s="941"/>
      <c r="DQ110" s="941" t="s">
        <v>444</v>
      </c>
      <c r="DR110" s="941"/>
      <c r="DS110" s="941"/>
      <c r="DT110" s="941"/>
      <c r="DU110" s="941"/>
      <c r="DV110" s="942" t="s">
        <v>444</v>
      </c>
      <c r="DW110" s="942"/>
      <c r="DX110" s="942"/>
      <c r="DY110" s="942"/>
      <c r="DZ110" s="943"/>
    </row>
    <row r="111" spans="1:131" s="230" customFormat="1" ht="26.25" customHeight="1" x14ac:dyDescent="0.2">
      <c r="A111" s="944" t="s">
        <v>445</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418</v>
      </c>
      <c r="AB111" s="948"/>
      <c r="AC111" s="948"/>
      <c r="AD111" s="948"/>
      <c r="AE111" s="949"/>
      <c r="AF111" s="950" t="s">
        <v>446</v>
      </c>
      <c r="AG111" s="948"/>
      <c r="AH111" s="948"/>
      <c r="AI111" s="948"/>
      <c r="AJ111" s="949"/>
      <c r="AK111" s="950" t="s">
        <v>444</v>
      </c>
      <c r="AL111" s="948"/>
      <c r="AM111" s="948"/>
      <c r="AN111" s="948"/>
      <c r="AO111" s="949"/>
      <c r="AP111" s="951" t="s">
        <v>444</v>
      </c>
      <c r="AQ111" s="952"/>
      <c r="AR111" s="952"/>
      <c r="AS111" s="952"/>
      <c r="AT111" s="953"/>
      <c r="AU111" s="918"/>
      <c r="AV111" s="919"/>
      <c r="AW111" s="919"/>
      <c r="AX111" s="919"/>
      <c r="AY111" s="919"/>
      <c r="AZ111" s="932" t="s">
        <v>447</v>
      </c>
      <c r="BA111" s="933"/>
      <c r="BB111" s="933"/>
      <c r="BC111" s="933"/>
      <c r="BD111" s="933"/>
      <c r="BE111" s="933"/>
      <c r="BF111" s="933"/>
      <c r="BG111" s="933"/>
      <c r="BH111" s="933"/>
      <c r="BI111" s="933"/>
      <c r="BJ111" s="933"/>
      <c r="BK111" s="933"/>
      <c r="BL111" s="933"/>
      <c r="BM111" s="933"/>
      <c r="BN111" s="933"/>
      <c r="BO111" s="933"/>
      <c r="BP111" s="934"/>
      <c r="BQ111" s="935">
        <v>7647</v>
      </c>
      <c r="BR111" s="936"/>
      <c r="BS111" s="936"/>
      <c r="BT111" s="936"/>
      <c r="BU111" s="936"/>
      <c r="BV111" s="936">
        <v>6269</v>
      </c>
      <c r="BW111" s="936"/>
      <c r="BX111" s="936"/>
      <c r="BY111" s="936"/>
      <c r="BZ111" s="936"/>
      <c r="CA111" s="936">
        <v>20714</v>
      </c>
      <c r="CB111" s="936"/>
      <c r="CC111" s="936"/>
      <c r="CD111" s="936"/>
      <c r="CE111" s="936"/>
      <c r="CF111" s="930">
        <v>0.5</v>
      </c>
      <c r="CG111" s="931"/>
      <c r="CH111" s="931"/>
      <c r="CI111" s="931"/>
      <c r="CJ111" s="931"/>
      <c r="CK111" s="958"/>
      <c r="CL111" s="959"/>
      <c r="CM111" s="932" t="s">
        <v>448</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446</v>
      </c>
      <c r="DH111" s="936"/>
      <c r="DI111" s="936"/>
      <c r="DJ111" s="936"/>
      <c r="DK111" s="936"/>
      <c r="DL111" s="936" t="s">
        <v>395</v>
      </c>
      <c r="DM111" s="936"/>
      <c r="DN111" s="936"/>
      <c r="DO111" s="936"/>
      <c r="DP111" s="936"/>
      <c r="DQ111" s="936" t="s">
        <v>449</v>
      </c>
      <c r="DR111" s="936"/>
      <c r="DS111" s="936"/>
      <c r="DT111" s="936"/>
      <c r="DU111" s="936"/>
      <c r="DV111" s="937" t="s">
        <v>395</v>
      </c>
      <c r="DW111" s="937"/>
      <c r="DX111" s="937"/>
      <c r="DY111" s="937"/>
      <c r="DZ111" s="938"/>
    </row>
    <row r="112" spans="1:131" s="230" customFormat="1" ht="26.25" customHeight="1" x14ac:dyDescent="0.2">
      <c r="A112" s="962" t="s">
        <v>450</v>
      </c>
      <c r="B112" s="963"/>
      <c r="C112" s="933" t="s">
        <v>451</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395</v>
      </c>
      <c r="AB112" s="969"/>
      <c r="AC112" s="969"/>
      <c r="AD112" s="969"/>
      <c r="AE112" s="970"/>
      <c r="AF112" s="971" t="s">
        <v>444</v>
      </c>
      <c r="AG112" s="969"/>
      <c r="AH112" s="969"/>
      <c r="AI112" s="969"/>
      <c r="AJ112" s="970"/>
      <c r="AK112" s="971" t="s">
        <v>444</v>
      </c>
      <c r="AL112" s="969"/>
      <c r="AM112" s="969"/>
      <c r="AN112" s="969"/>
      <c r="AO112" s="970"/>
      <c r="AP112" s="972" t="s">
        <v>446</v>
      </c>
      <c r="AQ112" s="973"/>
      <c r="AR112" s="973"/>
      <c r="AS112" s="973"/>
      <c r="AT112" s="974"/>
      <c r="AU112" s="918"/>
      <c r="AV112" s="919"/>
      <c r="AW112" s="919"/>
      <c r="AX112" s="919"/>
      <c r="AY112" s="919"/>
      <c r="AZ112" s="932" t="s">
        <v>452</v>
      </c>
      <c r="BA112" s="933"/>
      <c r="BB112" s="933"/>
      <c r="BC112" s="933"/>
      <c r="BD112" s="933"/>
      <c r="BE112" s="933"/>
      <c r="BF112" s="933"/>
      <c r="BG112" s="933"/>
      <c r="BH112" s="933"/>
      <c r="BI112" s="933"/>
      <c r="BJ112" s="933"/>
      <c r="BK112" s="933"/>
      <c r="BL112" s="933"/>
      <c r="BM112" s="933"/>
      <c r="BN112" s="933"/>
      <c r="BO112" s="933"/>
      <c r="BP112" s="934"/>
      <c r="BQ112" s="935">
        <v>5369835</v>
      </c>
      <c r="BR112" s="936"/>
      <c r="BS112" s="936"/>
      <c r="BT112" s="936"/>
      <c r="BU112" s="936"/>
      <c r="BV112" s="936">
        <v>4947843</v>
      </c>
      <c r="BW112" s="936"/>
      <c r="BX112" s="936"/>
      <c r="BY112" s="936"/>
      <c r="BZ112" s="936"/>
      <c r="CA112" s="936">
        <v>4886571</v>
      </c>
      <c r="CB112" s="936"/>
      <c r="CC112" s="936"/>
      <c r="CD112" s="936"/>
      <c r="CE112" s="936"/>
      <c r="CF112" s="930">
        <v>125.9</v>
      </c>
      <c r="CG112" s="931"/>
      <c r="CH112" s="931"/>
      <c r="CI112" s="931"/>
      <c r="CJ112" s="931"/>
      <c r="CK112" s="958"/>
      <c r="CL112" s="959"/>
      <c r="CM112" s="932" t="s">
        <v>453</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395</v>
      </c>
      <c r="DH112" s="936"/>
      <c r="DI112" s="936"/>
      <c r="DJ112" s="936"/>
      <c r="DK112" s="936"/>
      <c r="DL112" s="936" t="s">
        <v>444</v>
      </c>
      <c r="DM112" s="936"/>
      <c r="DN112" s="936"/>
      <c r="DO112" s="936"/>
      <c r="DP112" s="936"/>
      <c r="DQ112" s="936" t="s">
        <v>418</v>
      </c>
      <c r="DR112" s="936"/>
      <c r="DS112" s="936"/>
      <c r="DT112" s="936"/>
      <c r="DU112" s="936"/>
      <c r="DV112" s="937" t="s">
        <v>444</v>
      </c>
      <c r="DW112" s="937"/>
      <c r="DX112" s="937"/>
      <c r="DY112" s="937"/>
      <c r="DZ112" s="938"/>
    </row>
    <row r="113" spans="1:130" s="230" customFormat="1" ht="26.25" customHeight="1" x14ac:dyDescent="0.2">
      <c r="A113" s="964"/>
      <c r="B113" s="965"/>
      <c r="C113" s="933" t="s">
        <v>454</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370900</v>
      </c>
      <c r="AB113" s="948"/>
      <c r="AC113" s="948"/>
      <c r="AD113" s="948"/>
      <c r="AE113" s="949"/>
      <c r="AF113" s="950">
        <v>333573</v>
      </c>
      <c r="AG113" s="948"/>
      <c r="AH113" s="948"/>
      <c r="AI113" s="948"/>
      <c r="AJ113" s="949"/>
      <c r="AK113" s="950">
        <v>338922</v>
      </c>
      <c r="AL113" s="948"/>
      <c r="AM113" s="948"/>
      <c r="AN113" s="948"/>
      <c r="AO113" s="949"/>
      <c r="AP113" s="951">
        <v>8.6999999999999993</v>
      </c>
      <c r="AQ113" s="952"/>
      <c r="AR113" s="952"/>
      <c r="AS113" s="952"/>
      <c r="AT113" s="953"/>
      <c r="AU113" s="918"/>
      <c r="AV113" s="919"/>
      <c r="AW113" s="919"/>
      <c r="AX113" s="919"/>
      <c r="AY113" s="919"/>
      <c r="AZ113" s="932" t="s">
        <v>455</v>
      </c>
      <c r="BA113" s="933"/>
      <c r="BB113" s="933"/>
      <c r="BC113" s="933"/>
      <c r="BD113" s="933"/>
      <c r="BE113" s="933"/>
      <c r="BF113" s="933"/>
      <c r="BG113" s="933"/>
      <c r="BH113" s="933"/>
      <c r="BI113" s="933"/>
      <c r="BJ113" s="933"/>
      <c r="BK113" s="933"/>
      <c r="BL113" s="933"/>
      <c r="BM113" s="933"/>
      <c r="BN113" s="933"/>
      <c r="BO113" s="933"/>
      <c r="BP113" s="934"/>
      <c r="BQ113" s="935">
        <v>105747</v>
      </c>
      <c r="BR113" s="936"/>
      <c r="BS113" s="936"/>
      <c r="BT113" s="936"/>
      <c r="BU113" s="936"/>
      <c r="BV113" s="936">
        <v>89907</v>
      </c>
      <c r="BW113" s="936"/>
      <c r="BX113" s="936"/>
      <c r="BY113" s="936"/>
      <c r="BZ113" s="936"/>
      <c r="CA113" s="936">
        <v>73110</v>
      </c>
      <c r="CB113" s="936"/>
      <c r="CC113" s="936"/>
      <c r="CD113" s="936"/>
      <c r="CE113" s="936"/>
      <c r="CF113" s="930">
        <v>1.9</v>
      </c>
      <c r="CG113" s="931"/>
      <c r="CH113" s="931"/>
      <c r="CI113" s="931"/>
      <c r="CJ113" s="931"/>
      <c r="CK113" s="958"/>
      <c r="CL113" s="959"/>
      <c r="CM113" s="932" t="s">
        <v>456</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444</v>
      </c>
      <c r="DH113" s="969"/>
      <c r="DI113" s="969"/>
      <c r="DJ113" s="969"/>
      <c r="DK113" s="970"/>
      <c r="DL113" s="971" t="s">
        <v>395</v>
      </c>
      <c r="DM113" s="969"/>
      <c r="DN113" s="969"/>
      <c r="DO113" s="969"/>
      <c r="DP113" s="970"/>
      <c r="DQ113" s="971" t="s">
        <v>446</v>
      </c>
      <c r="DR113" s="969"/>
      <c r="DS113" s="969"/>
      <c r="DT113" s="969"/>
      <c r="DU113" s="970"/>
      <c r="DV113" s="972" t="s">
        <v>395</v>
      </c>
      <c r="DW113" s="973"/>
      <c r="DX113" s="973"/>
      <c r="DY113" s="973"/>
      <c r="DZ113" s="974"/>
    </row>
    <row r="114" spans="1:130" s="230" customFormat="1" ht="26.25" customHeight="1" x14ac:dyDescent="0.2">
      <c r="A114" s="964"/>
      <c r="B114" s="965"/>
      <c r="C114" s="933" t="s">
        <v>457</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18935</v>
      </c>
      <c r="AB114" s="969"/>
      <c r="AC114" s="969"/>
      <c r="AD114" s="969"/>
      <c r="AE114" s="970"/>
      <c r="AF114" s="971">
        <v>18970</v>
      </c>
      <c r="AG114" s="969"/>
      <c r="AH114" s="969"/>
      <c r="AI114" s="969"/>
      <c r="AJ114" s="970"/>
      <c r="AK114" s="971">
        <v>19289</v>
      </c>
      <c r="AL114" s="969"/>
      <c r="AM114" s="969"/>
      <c r="AN114" s="969"/>
      <c r="AO114" s="970"/>
      <c r="AP114" s="972">
        <v>0.5</v>
      </c>
      <c r="AQ114" s="973"/>
      <c r="AR114" s="973"/>
      <c r="AS114" s="973"/>
      <c r="AT114" s="974"/>
      <c r="AU114" s="918"/>
      <c r="AV114" s="919"/>
      <c r="AW114" s="919"/>
      <c r="AX114" s="919"/>
      <c r="AY114" s="919"/>
      <c r="AZ114" s="932" t="s">
        <v>458</v>
      </c>
      <c r="BA114" s="933"/>
      <c r="BB114" s="933"/>
      <c r="BC114" s="933"/>
      <c r="BD114" s="933"/>
      <c r="BE114" s="933"/>
      <c r="BF114" s="933"/>
      <c r="BG114" s="933"/>
      <c r="BH114" s="933"/>
      <c r="BI114" s="933"/>
      <c r="BJ114" s="933"/>
      <c r="BK114" s="933"/>
      <c r="BL114" s="933"/>
      <c r="BM114" s="933"/>
      <c r="BN114" s="933"/>
      <c r="BO114" s="933"/>
      <c r="BP114" s="934"/>
      <c r="BQ114" s="935">
        <v>172154</v>
      </c>
      <c r="BR114" s="936"/>
      <c r="BS114" s="936"/>
      <c r="BT114" s="936"/>
      <c r="BU114" s="936"/>
      <c r="BV114" s="936">
        <v>113894</v>
      </c>
      <c r="BW114" s="936"/>
      <c r="BX114" s="936"/>
      <c r="BY114" s="936"/>
      <c r="BZ114" s="936"/>
      <c r="CA114" s="936">
        <v>1834</v>
      </c>
      <c r="CB114" s="936"/>
      <c r="CC114" s="936"/>
      <c r="CD114" s="936"/>
      <c r="CE114" s="936"/>
      <c r="CF114" s="930">
        <v>0</v>
      </c>
      <c r="CG114" s="931"/>
      <c r="CH114" s="931"/>
      <c r="CI114" s="931"/>
      <c r="CJ114" s="931"/>
      <c r="CK114" s="958"/>
      <c r="CL114" s="959"/>
      <c r="CM114" s="932" t="s">
        <v>459</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446</v>
      </c>
      <c r="DH114" s="969"/>
      <c r="DI114" s="969"/>
      <c r="DJ114" s="969"/>
      <c r="DK114" s="970"/>
      <c r="DL114" s="971" t="s">
        <v>395</v>
      </c>
      <c r="DM114" s="969"/>
      <c r="DN114" s="969"/>
      <c r="DO114" s="969"/>
      <c r="DP114" s="970"/>
      <c r="DQ114" s="971" t="s">
        <v>395</v>
      </c>
      <c r="DR114" s="969"/>
      <c r="DS114" s="969"/>
      <c r="DT114" s="969"/>
      <c r="DU114" s="970"/>
      <c r="DV114" s="972" t="s">
        <v>449</v>
      </c>
      <c r="DW114" s="973"/>
      <c r="DX114" s="973"/>
      <c r="DY114" s="973"/>
      <c r="DZ114" s="974"/>
    </row>
    <row r="115" spans="1:130" s="230" customFormat="1" ht="26.25" customHeight="1" x14ac:dyDescent="0.2">
      <c r="A115" s="964"/>
      <c r="B115" s="965"/>
      <c r="C115" s="933" t="s">
        <v>460</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t="s">
        <v>395</v>
      </c>
      <c r="AB115" s="948"/>
      <c r="AC115" s="948"/>
      <c r="AD115" s="948"/>
      <c r="AE115" s="949"/>
      <c r="AF115" s="950" t="s">
        <v>395</v>
      </c>
      <c r="AG115" s="948"/>
      <c r="AH115" s="948"/>
      <c r="AI115" s="948"/>
      <c r="AJ115" s="949"/>
      <c r="AK115" s="950" t="s">
        <v>418</v>
      </c>
      <c r="AL115" s="948"/>
      <c r="AM115" s="948"/>
      <c r="AN115" s="948"/>
      <c r="AO115" s="949"/>
      <c r="AP115" s="951" t="s">
        <v>418</v>
      </c>
      <c r="AQ115" s="952"/>
      <c r="AR115" s="952"/>
      <c r="AS115" s="952"/>
      <c r="AT115" s="953"/>
      <c r="AU115" s="918"/>
      <c r="AV115" s="919"/>
      <c r="AW115" s="919"/>
      <c r="AX115" s="919"/>
      <c r="AY115" s="919"/>
      <c r="AZ115" s="932" t="s">
        <v>461</v>
      </c>
      <c r="BA115" s="933"/>
      <c r="BB115" s="933"/>
      <c r="BC115" s="933"/>
      <c r="BD115" s="933"/>
      <c r="BE115" s="933"/>
      <c r="BF115" s="933"/>
      <c r="BG115" s="933"/>
      <c r="BH115" s="933"/>
      <c r="BI115" s="933"/>
      <c r="BJ115" s="933"/>
      <c r="BK115" s="933"/>
      <c r="BL115" s="933"/>
      <c r="BM115" s="933"/>
      <c r="BN115" s="933"/>
      <c r="BO115" s="933"/>
      <c r="BP115" s="934"/>
      <c r="BQ115" s="935" t="s">
        <v>444</v>
      </c>
      <c r="BR115" s="936"/>
      <c r="BS115" s="936"/>
      <c r="BT115" s="936"/>
      <c r="BU115" s="936"/>
      <c r="BV115" s="936">
        <v>10566</v>
      </c>
      <c r="BW115" s="936"/>
      <c r="BX115" s="936"/>
      <c r="BY115" s="936"/>
      <c r="BZ115" s="936"/>
      <c r="CA115" s="936" t="s">
        <v>395</v>
      </c>
      <c r="CB115" s="936"/>
      <c r="CC115" s="936"/>
      <c r="CD115" s="936"/>
      <c r="CE115" s="936"/>
      <c r="CF115" s="930" t="s">
        <v>446</v>
      </c>
      <c r="CG115" s="931"/>
      <c r="CH115" s="931"/>
      <c r="CI115" s="931"/>
      <c r="CJ115" s="931"/>
      <c r="CK115" s="958"/>
      <c r="CL115" s="959"/>
      <c r="CM115" s="932" t="s">
        <v>462</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v>7647</v>
      </c>
      <c r="DH115" s="969"/>
      <c r="DI115" s="969"/>
      <c r="DJ115" s="969"/>
      <c r="DK115" s="970"/>
      <c r="DL115" s="971">
        <v>6269</v>
      </c>
      <c r="DM115" s="969"/>
      <c r="DN115" s="969"/>
      <c r="DO115" s="969"/>
      <c r="DP115" s="970"/>
      <c r="DQ115" s="971">
        <v>20714</v>
      </c>
      <c r="DR115" s="969"/>
      <c r="DS115" s="969"/>
      <c r="DT115" s="969"/>
      <c r="DU115" s="970"/>
      <c r="DV115" s="972">
        <v>0.5</v>
      </c>
      <c r="DW115" s="973"/>
      <c r="DX115" s="973"/>
      <c r="DY115" s="973"/>
      <c r="DZ115" s="974"/>
    </row>
    <row r="116" spans="1:130" s="230" customFormat="1" ht="26.25" customHeight="1" x14ac:dyDescent="0.2">
      <c r="A116" s="966"/>
      <c r="B116" s="967"/>
      <c r="C116" s="975" t="s">
        <v>463</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v>11</v>
      </c>
      <c r="AB116" s="969"/>
      <c r="AC116" s="969"/>
      <c r="AD116" s="969"/>
      <c r="AE116" s="970"/>
      <c r="AF116" s="971">
        <v>100</v>
      </c>
      <c r="AG116" s="969"/>
      <c r="AH116" s="969"/>
      <c r="AI116" s="969"/>
      <c r="AJ116" s="970"/>
      <c r="AK116" s="971">
        <v>82</v>
      </c>
      <c r="AL116" s="969"/>
      <c r="AM116" s="969"/>
      <c r="AN116" s="969"/>
      <c r="AO116" s="970"/>
      <c r="AP116" s="972">
        <v>0</v>
      </c>
      <c r="AQ116" s="973"/>
      <c r="AR116" s="973"/>
      <c r="AS116" s="973"/>
      <c r="AT116" s="974"/>
      <c r="AU116" s="918"/>
      <c r="AV116" s="919"/>
      <c r="AW116" s="919"/>
      <c r="AX116" s="919"/>
      <c r="AY116" s="919"/>
      <c r="AZ116" s="977" t="s">
        <v>464</v>
      </c>
      <c r="BA116" s="978"/>
      <c r="BB116" s="978"/>
      <c r="BC116" s="978"/>
      <c r="BD116" s="978"/>
      <c r="BE116" s="978"/>
      <c r="BF116" s="978"/>
      <c r="BG116" s="978"/>
      <c r="BH116" s="978"/>
      <c r="BI116" s="978"/>
      <c r="BJ116" s="978"/>
      <c r="BK116" s="978"/>
      <c r="BL116" s="978"/>
      <c r="BM116" s="978"/>
      <c r="BN116" s="978"/>
      <c r="BO116" s="978"/>
      <c r="BP116" s="979"/>
      <c r="BQ116" s="935" t="s">
        <v>444</v>
      </c>
      <c r="BR116" s="936"/>
      <c r="BS116" s="936"/>
      <c r="BT116" s="936"/>
      <c r="BU116" s="936"/>
      <c r="BV116" s="936" t="s">
        <v>444</v>
      </c>
      <c r="BW116" s="936"/>
      <c r="BX116" s="936"/>
      <c r="BY116" s="936"/>
      <c r="BZ116" s="936"/>
      <c r="CA116" s="936" t="s">
        <v>449</v>
      </c>
      <c r="CB116" s="936"/>
      <c r="CC116" s="936"/>
      <c r="CD116" s="936"/>
      <c r="CE116" s="936"/>
      <c r="CF116" s="930" t="s">
        <v>395</v>
      </c>
      <c r="CG116" s="931"/>
      <c r="CH116" s="931"/>
      <c r="CI116" s="931"/>
      <c r="CJ116" s="931"/>
      <c r="CK116" s="958"/>
      <c r="CL116" s="959"/>
      <c r="CM116" s="932" t="s">
        <v>465</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444</v>
      </c>
      <c r="DH116" s="969"/>
      <c r="DI116" s="969"/>
      <c r="DJ116" s="969"/>
      <c r="DK116" s="970"/>
      <c r="DL116" s="971" t="s">
        <v>395</v>
      </c>
      <c r="DM116" s="969"/>
      <c r="DN116" s="969"/>
      <c r="DO116" s="969"/>
      <c r="DP116" s="970"/>
      <c r="DQ116" s="971" t="s">
        <v>444</v>
      </c>
      <c r="DR116" s="969"/>
      <c r="DS116" s="969"/>
      <c r="DT116" s="969"/>
      <c r="DU116" s="970"/>
      <c r="DV116" s="972" t="s">
        <v>418</v>
      </c>
      <c r="DW116" s="973"/>
      <c r="DX116" s="973"/>
      <c r="DY116" s="973"/>
      <c r="DZ116" s="974"/>
    </row>
    <row r="117" spans="1:130" s="230" customFormat="1" ht="26.25" customHeight="1" x14ac:dyDescent="0.2">
      <c r="A117" s="922" t="s">
        <v>188</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466</v>
      </c>
      <c r="Z117" s="904"/>
      <c r="AA117" s="988">
        <v>798505</v>
      </c>
      <c r="AB117" s="989"/>
      <c r="AC117" s="989"/>
      <c r="AD117" s="989"/>
      <c r="AE117" s="990"/>
      <c r="AF117" s="991">
        <v>801393</v>
      </c>
      <c r="AG117" s="989"/>
      <c r="AH117" s="989"/>
      <c r="AI117" s="989"/>
      <c r="AJ117" s="990"/>
      <c r="AK117" s="991">
        <v>840521</v>
      </c>
      <c r="AL117" s="989"/>
      <c r="AM117" s="989"/>
      <c r="AN117" s="989"/>
      <c r="AO117" s="990"/>
      <c r="AP117" s="992"/>
      <c r="AQ117" s="993"/>
      <c r="AR117" s="993"/>
      <c r="AS117" s="993"/>
      <c r="AT117" s="994"/>
      <c r="AU117" s="918"/>
      <c r="AV117" s="919"/>
      <c r="AW117" s="919"/>
      <c r="AX117" s="919"/>
      <c r="AY117" s="919"/>
      <c r="AZ117" s="984" t="s">
        <v>467</v>
      </c>
      <c r="BA117" s="985"/>
      <c r="BB117" s="985"/>
      <c r="BC117" s="985"/>
      <c r="BD117" s="985"/>
      <c r="BE117" s="985"/>
      <c r="BF117" s="985"/>
      <c r="BG117" s="985"/>
      <c r="BH117" s="985"/>
      <c r="BI117" s="985"/>
      <c r="BJ117" s="985"/>
      <c r="BK117" s="985"/>
      <c r="BL117" s="985"/>
      <c r="BM117" s="985"/>
      <c r="BN117" s="985"/>
      <c r="BO117" s="985"/>
      <c r="BP117" s="986"/>
      <c r="BQ117" s="935" t="s">
        <v>446</v>
      </c>
      <c r="BR117" s="936"/>
      <c r="BS117" s="936"/>
      <c r="BT117" s="936"/>
      <c r="BU117" s="936"/>
      <c r="BV117" s="936" t="s">
        <v>468</v>
      </c>
      <c r="BW117" s="936"/>
      <c r="BX117" s="936"/>
      <c r="BY117" s="936"/>
      <c r="BZ117" s="936"/>
      <c r="CA117" s="936" t="s">
        <v>469</v>
      </c>
      <c r="CB117" s="936"/>
      <c r="CC117" s="936"/>
      <c r="CD117" s="936"/>
      <c r="CE117" s="936"/>
      <c r="CF117" s="930" t="s">
        <v>468</v>
      </c>
      <c r="CG117" s="931"/>
      <c r="CH117" s="931"/>
      <c r="CI117" s="931"/>
      <c r="CJ117" s="931"/>
      <c r="CK117" s="958"/>
      <c r="CL117" s="959"/>
      <c r="CM117" s="932" t="s">
        <v>470</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469</v>
      </c>
      <c r="DH117" s="969"/>
      <c r="DI117" s="969"/>
      <c r="DJ117" s="969"/>
      <c r="DK117" s="970"/>
      <c r="DL117" s="971" t="s">
        <v>446</v>
      </c>
      <c r="DM117" s="969"/>
      <c r="DN117" s="969"/>
      <c r="DO117" s="969"/>
      <c r="DP117" s="970"/>
      <c r="DQ117" s="971" t="s">
        <v>469</v>
      </c>
      <c r="DR117" s="969"/>
      <c r="DS117" s="969"/>
      <c r="DT117" s="969"/>
      <c r="DU117" s="970"/>
      <c r="DV117" s="972" t="s">
        <v>395</v>
      </c>
      <c r="DW117" s="973"/>
      <c r="DX117" s="973"/>
      <c r="DY117" s="973"/>
      <c r="DZ117" s="974"/>
    </row>
    <row r="118" spans="1:130" s="230" customFormat="1" ht="26.25" customHeight="1" x14ac:dyDescent="0.2">
      <c r="A118" s="922" t="s">
        <v>439</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436</v>
      </c>
      <c r="AB118" s="903"/>
      <c r="AC118" s="903"/>
      <c r="AD118" s="903"/>
      <c r="AE118" s="904"/>
      <c r="AF118" s="902" t="s">
        <v>437</v>
      </c>
      <c r="AG118" s="903"/>
      <c r="AH118" s="903"/>
      <c r="AI118" s="903"/>
      <c r="AJ118" s="904"/>
      <c r="AK118" s="902" t="s">
        <v>310</v>
      </c>
      <c r="AL118" s="903"/>
      <c r="AM118" s="903"/>
      <c r="AN118" s="903"/>
      <c r="AO118" s="904"/>
      <c r="AP118" s="980" t="s">
        <v>438</v>
      </c>
      <c r="AQ118" s="981"/>
      <c r="AR118" s="981"/>
      <c r="AS118" s="981"/>
      <c r="AT118" s="982"/>
      <c r="AU118" s="918"/>
      <c r="AV118" s="919"/>
      <c r="AW118" s="919"/>
      <c r="AX118" s="919"/>
      <c r="AY118" s="919"/>
      <c r="AZ118" s="983" t="s">
        <v>471</v>
      </c>
      <c r="BA118" s="975"/>
      <c r="BB118" s="975"/>
      <c r="BC118" s="975"/>
      <c r="BD118" s="975"/>
      <c r="BE118" s="975"/>
      <c r="BF118" s="975"/>
      <c r="BG118" s="975"/>
      <c r="BH118" s="975"/>
      <c r="BI118" s="975"/>
      <c r="BJ118" s="975"/>
      <c r="BK118" s="975"/>
      <c r="BL118" s="975"/>
      <c r="BM118" s="975"/>
      <c r="BN118" s="975"/>
      <c r="BO118" s="975"/>
      <c r="BP118" s="976"/>
      <c r="BQ118" s="1009" t="s">
        <v>395</v>
      </c>
      <c r="BR118" s="1010"/>
      <c r="BS118" s="1010"/>
      <c r="BT118" s="1010"/>
      <c r="BU118" s="1010"/>
      <c r="BV118" s="1010" t="s">
        <v>468</v>
      </c>
      <c r="BW118" s="1010"/>
      <c r="BX118" s="1010"/>
      <c r="BY118" s="1010"/>
      <c r="BZ118" s="1010"/>
      <c r="CA118" s="1010" t="s">
        <v>468</v>
      </c>
      <c r="CB118" s="1010"/>
      <c r="CC118" s="1010"/>
      <c r="CD118" s="1010"/>
      <c r="CE118" s="1010"/>
      <c r="CF118" s="930" t="s">
        <v>395</v>
      </c>
      <c r="CG118" s="931"/>
      <c r="CH118" s="931"/>
      <c r="CI118" s="931"/>
      <c r="CJ118" s="931"/>
      <c r="CK118" s="958"/>
      <c r="CL118" s="959"/>
      <c r="CM118" s="932" t="s">
        <v>472</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231</v>
      </c>
      <c r="DH118" s="969"/>
      <c r="DI118" s="969"/>
      <c r="DJ118" s="969"/>
      <c r="DK118" s="970"/>
      <c r="DL118" s="971" t="s">
        <v>469</v>
      </c>
      <c r="DM118" s="969"/>
      <c r="DN118" s="969"/>
      <c r="DO118" s="969"/>
      <c r="DP118" s="970"/>
      <c r="DQ118" s="971" t="s">
        <v>469</v>
      </c>
      <c r="DR118" s="969"/>
      <c r="DS118" s="969"/>
      <c r="DT118" s="969"/>
      <c r="DU118" s="970"/>
      <c r="DV118" s="972" t="s">
        <v>469</v>
      </c>
      <c r="DW118" s="973"/>
      <c r="DX118" s="973"/>
      <c r="DY118" s="973"/>
      <c r="DZ118" s="974"/>
    </row>
    <row r="119" spans="1:130" s="230" customFormat="1" ht="26.25" customHeight="1" x14ac:dyDescent="0.2">
      <c r="A119" s="1066" t="s">
        <v>442</v>
      </c>
      <c r="B119" s="957"/>
      <c r="C119" s="939" t="s">
        <v>443</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444</v>
      </c>
      <c r="AB119" s="910"/>
      <c r="AC119" s="910"/>
      <c r="AD119" s="910"/>
      <c r="AE119" s="911"/>
      <c r="AF119" s="912" t="s">
        <v>468</v>
      </c>
      <c r="AG119" s="910"/>
      <c r="AH119" s="910"/>
      <c r="AI119" s="910"/>
      <c r="AJ119" s="911"/>
      <c r="AK119" s="912" t="s">
        <v>468</v>
      </c>
      <c r="AL119" s="910"/>
      <c r="AM119" s="910"/>
      <c r="AN119" s="910"/>
      <c r="AO119" s="911"/>
      <c r="AP119" s="913" t="s">
        <v>468</v>
      </c>
      <c r="AQ119" s="914"/>
      <c r="AR119" s="914"/>
      <c r="AS119" s="914"/>
      <c r="AT119" s="915"/>
      <c r="AU119" s="920"/>
      <c r="AV119" s="921"/>
      <c r="AW119" s="921"/>
      <c r="AX119" s="921"/>
      <c r="AY119" s="921"/>
      <c r="AZ119" s="251" t="s">
        <v>188</v>
      </c>
      <c r="BA119" s="251"/>
      <c r="BB119" s="251"/>
      <c r="BC119" s="251"/>
      <c r="BD119" s="251"/>
      <c r="BE119" s="251"/>
      <c r="BF119" s="251"/>
      <c r="BG119" s="251"/>
      <c r="BH119" s="251"/>
      <c r="BI119" s="251"/>
      <c r="BJ119" s="251"/>
      <c r="BK119" s="251"/>
      <c r="BL119" s="251"/>
      <c r="BM119" s="251"/>
      <c r="BN119" s="251"/>
      <c r="BO119" s="987" t="s">
        <v>473</v>
      </c>
      <c r="BP119" s="1015"/>
      <c r="BQ119" s="1009">
        <v>10990880</v>
      </c>
      <c r="BR119" s="1010"/>
      <c r="BS119" s="1010"/>
      <c r="BT119" s="1010"/>
      <c r="BU119" s="1010"/>
      <c r="BV119" s="1010">
        <v>10668597</v>
      </c>
      <c r="BW119" s="1010"/>
      <c r="BX119" s="1010"/>
      <c r="BY119" s="1010"/>
      <c r="BZ119" s="1010"/>
      <c r="CA119" s="1010">
        <v>10585282</v>
      </c>
      <c r="CB119" s="1010"/>
      <c r="CC119" s="1010"/>
      <c r="CD119" s="1010"/>
      <c r="CE119" s="1010"/>
      <c r="CF119" s="1011"/>
      <c r="CG119" s="1012"/>
      <c r="CH119" s="1012"/>
      <c r="CI119" s="1012"/>
      <c r="CJ119" s="1013"/>
      <c r="CK119" s="960"/>
      <c r="CL119" s="961"/>
      <c r="CM119" s="983" t="s">
        <v>474</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t="s">
        <v>444</v>
      </c>
      <c r="DH119" s="996"/>
      <c r="DI119" s="996"/>
      <c r="DJ119" s="996"/>
      <c r="DK119" s="997"/>
      <c r="DL119" s="995" t="s">
        <v>468</v>
      </c>
      <c r="DM119" s="996"/>
      <c r="DN119" s="996"/>
      <c r="DO119" s="996"/>
      <c r="DP119" s="997"/>
      <c r="DQ119" s="995" t="s">
        <v>395</v>
      </c>
      <c r="DR119" s="996"/>
      <c r="DS119" s="996"/>
      <c r="DT119" s="996"/>
      <c r="DU119" s="997"/>
      <c r="DV119" s="998" t="s">
        <v>395</v>
      </c>
      <c r="DW119" s="999"/>
      <c r="DX119" s="999"/>
      <c r="DY119" s="999"/>
      <c r="DZ119" s="1000"/>
    </row>
    <row r="120" spans="1:130" s="230" customFormat="1" ht="26.25" customHeight="1" x14ac:dyDescent="0.2">
      <c r="A120" s="1067"/>
      <c r="B120" s="959"/>
      <c r="C120" s="932" t="s">
        <v>448</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444</v>
      </c>
      <c r="AB120" s="969"/>
      <c r="AC120" s="969"/>
      <c r="AD120" s="969"/>
      <c r="AE120" s="970"/>
      <c r="AF120" s="971" t="s">
        <v>468</v>
      </c>
      <c r="AG120" s="969"/>
      <c r="AH120" s="969"/>
      <c r="AI120" s="969"/>
      <c r="AJ120" s="970"/>
      <c r="AK120" s="971" t="s">
        <v>444</v>
      </c>
      <c r="AL120" s="969"/>
      <c r="AM120" s="969"/>
      <c r="AN120" s="969"/>
      <c r="AO120" s="970"/>
      <c r="AP120" s="972" t="s">
        <v>444</v>
      </c>
      <c r="AQ120" s="973"/>
      <c r="AR120" s="973"/>
      <c r="AS120" s="973"/>
      <c r="AT120" s="974"/>
      <c r="AU120" s="1001" t="s">
        <v>475</v>
      </c>
      <c r="AV120" s="1002"/>
      <c r="AW120" s="1002"/>
      <c r="AX120" s="1002"/>
      <c r="AY120" s="1003"/>
      <c r="AZ120" s="939" t="s">
        <v>476</v>
      </c>
      <c r="BA120" s="907"/>
      <c r="BB120" s="907"/>
      <c r="BC120" s="907"/>
      <c r="BD120" s="907"/>
      <c r="BE120" s="907"/>
      <c r="BF120" s="907"/>
      <c r="BG120" s="907"/>
      <c r="BH120" s="907"/>
      <c r="BI120" s="907"/>
      <c r="BJ120" s="907"/>
      <c r="BK120" s="907"/>
      <c r="BL120" s="907"/>
      <c r="BM120" s="907"/>
      <c r="BN120" s="907"/>
      <c r="BO120" s="907"/>
      <c r="BP120" s="908"/>
      <c r="BQ120" s="940">
        <v>2439526</v>
      </c>
      <c r="BR120" s="941"/>
      <c r="BS120" s="941"/>
      <c r="BT120" s="941"/>
      <c r="BU120" s="941"/>
      <c r="BV120" s="941">
        <v>2706400</v>
      </c>
      <c r="BW120" s="941"/>
      <c r="BX120" s="941"/>
      <c r="BY120" s="941"/>
      <c r="BZ120" s="941"/>
      <c r="CA120" s="941">
        <v>2857286</v>
      </c>
      <c r="CB120" s="941"/>
      <c r="CC120" s="941"/>
      <c r="CD120" s="941"/>
      <c r="CE120" s="941"/>
      <c r="CF120" s="954">
        <v>73.599999999999994</v>
      </c>
      <c r="CG120" s="955"/>
      <c r="CH120" s="955"/>
      <c r="CI120" s="955"/>
      <c r="CJ120" s="955"/>
      <c r="CK120" s="1016" t="s">
        <v>477</v>
      </c>
      <c r="CL120" s="1017"/>
      <c r="CM120" s="1017"/>
      <c r="CN120" s="1017"/>
      <c r="CO120" s="1018"/>
      <c r="CP120" s="1024" t="s">
        <v>478</v>
      </c>
      <c r="CQ120" s="1025"/>
      <c r="CR120" s="1025"/>
      <c r="CS120" s="1025"/>
      <c r="CT120" s="1025"/>
      <c r="CU120" s="1025"/>
      <c r="CV120" s="1025"/>
      <c r="CW120" s="1025"/>
      <c r="CX120" s="1025"/>
      <c r="CY120" s="1025"/>
      <c r="CZ120" s="1025"/>
      <c r="DA120" s="1025"/>
      <c r="DB120" s="1025"/>
      <c r="DC120" s="1025"/>
      <c r="DD120" s="1025"/>
      <c r="DE120" s="1025"/>
      <c r="DF120" s="1026"/>
      <c r="DG120" s="940">
        <v>4586095</v>
      </c>
      <c r="DH120" s="941"/>
      <c r="DI120" s="941"/>
      <c r="DJ120" s="941"/>
      <c r="DK120" s="941"/>
      <c r="DL120" s="941">
        <v>4175401</v>
      </c>
      <c r="DM120" s="941"/>
      <c r="DN120" s="941"/>
      <c r="DO120" s="941"/>
      <c r="DP120" s="941"/>
      <c r="DQ120" s="941">
        <v>4085360</v>
      </c>
      <c r="DR120" s="941"/>
      <c r="DS120" s="941"/>
      <c r="DT120" s="941"/>
      <c r="DU120" s="941"/>
      <c r="DV120" s="942">
        <v>105.3</v>
      </c>
      <c r="DW120" s="942"/>
      <c r="DX120" s="942"/>
      <c r="DY120" s="942"/>
      <c r="DZ120" s="943"/>
    </row>
    <row r="121" spans="1:130" s="230" customFormat="1" ht="26.25" customHeight="1" x14ac:dyDescent="0.2">
      <c r="A121" s="1067"/>
      <c r="B121" s="959"/>
      <c r="C121" s="984" t="s">
        <v>479</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t="s">
        <v>444</v>
      </c>
      <c r="AB121" s="969"/>
      <c r="AC121" s="969"/>
      <c r="AD121" s="969"/>
      <c r="AE121" s="970"/>
      <c r="AF121" s="971" t="s">
        <v>444</v>
      </c>
      <c r="AG121" s="969"/>
      <c r="AH121" s="969"/>
      <c r="AI121" s="969"/>
      <c r="AJ121" s="970"/>
      <c r="AK121" s="971" t="s">
        <v>444</v>
      </c>
      <c r="AL121" s="969"/>
      <c r="AM121" s="969"/>
      <c r="AN121" s="969"/>
      <c r="AO121" s="970"/>
      <c r="AP121" s="972" t="s">
        <v>395</v>
      </c>
      <c r="AQ121" s="973"/>
      <c r="AR121" s="973"/>
      <c r="AS121" s="973"/>
      <c r="AT121" s="974"/>
      <c r="AU121" s="1004"/>
      <c r="AV121" s="1005"/>
      <c r="AW121" s="1005"/>
      <c r="AX121" s="1005"/>
      <c r="AY121" s="1006"/>
      <c r="AZ121" s="932" t="s">
        <v>480</v>
      </c>
      <c r="BA121" s="933"/>
      <c r="BB121" s="933"/>
      <c r="BC121" s="933"/>
      <c r="BD121" s="933"/>
      <c r="BE121" s="933"/>
      <c r="BF121" s="933"/>
      <c r="BG121" s="933"/>
      <c r="BH121" s="933"/>
      <c r="BI121" s="933"/>
      <c r="BJ121" s="933"/>
      <c r="BK121" s="933"/>
      <c r="BL121" s="933"/>
      <c r="BM121" s="933"/>
      <c r="BN121" s="933"/>
      <c r="BO121" s="933"/>
      <c r="BP121" s="934"/>
      <c r="BQ121" s="935">
        <v>16792</v>
      </c>
      <c r="BR121" s="936"/>
      <c r="BS121" s="936"/>
      <c r="BT121" s="936"/>
      <c r="BU121" s="936"/>
      <c r="BV121" s="936">
        <v>9727</v>
      </c>
      <c r="BW121" s="936"/>
      <c r="BX121" s="936"/>
      <c r="BY121" s="936"/>
      <c r="BZ121" s="936"/>
      <c r="CA121" s="936">
        <v>5076</v>
      </c>
      <c r="CB121" s="936"/>
      <c r="CC121" s="936"/>
      <c r="CD121" s="936"/>
      <c r="CE121" s="936"/>
      <c r="CF121" s="930">
        <v>0.1</v>
      </c>
      <c r="CG121" s="931"/>
      <c r="CH121" s="931"/>
      <c r="CI121" s="931"/>
      <c r="CJ121" s="931"/>
      <c r="CK121" s="1019"/>
      <c r="CL121" s="1020"/>
      <c r="CM121" s="1020"/>
      <c r="CN121" s="1020"/>
      <c r="CO121" s="1021"/>
      <c r="CP121" s="1029" t="s">
        <v>481</v>
      </c>
      <c r="CQ121" s="1030"/>
      <c r="CR121" s="1030"/>
      <c r="CS121" s="1030"/>
      <c r="CT121" s="1030"/>
      <c r="CU121" s="1030"/>
      <c r="CV121" s="1030"/>
      <c r="CW121" s="1030"/>
      <c r="CX121" s="1030"/>
      <c r="CY121" s="1030"/>
      <c r="CZ121" s="1030"/>
      <c r="DA121" s="1030"/>
      <c r="DB121" s="1030"/>
      <c r="DC121" s="1030"/>
      <c r="DD121" s="1030"/>
      <c r="DE121" s="1030"/>
      <c r="DF121" s="1031"/>
      <c r="DG121" s="935">
        <v>446297</v>
      </c>
      <c r="DH121" s="936"/>
      <c r="DI121" s="936"/>
      <c r="DJ121" s="936"/>
      <c r="DK121" s="936"/>
      <c r="DL121" s="936">
        <v>453810</v>
      </c>
      <c r="DM121" s="936"/>
      <c r="DN121" s="936"/>
      <c r="DO121" s="936"/>
      <c r="DP121" s="936"/>
      <c r="DQ121" s="936">
        <v>422293</v>
      </c>
      <c r="DR121" s="936"/>
      <c r="DS121" s="936"/>
      <c r="DT121" s="936"/>
      <c r="DU121" s="936"/>
      <c r="DV121" s="937">
        <v>10.9</v>
      </c>
      <c r="DW121" s="937"/>
      <c r="DX121" s="937"/>
      <c r="DY121" s="937"/>
      <c r="DZ121" s="938"/>
    </row>
    <row r="122" spans="1:130" s="230" customFormat="1" ht="26.25" customHeight="1" x14ac:dyDescent="0.2">
      <c r="A122" s="1067"/>
      <c r="B122" s="959"/>
      <c r="C122" s="932" t="s">
        <v>459</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468</v>
      </c>
      <c r="AB122" s="969"/>
      <c r="AC122" s="969"/>
      <c r="AD122" s="969"/>
      <c r="AE122" s="970"/>
      <c r="AF122" s="971" t="s">
        <v>444</v>
      </c>
      <c r="AG122" s="969"/>
      <c r="AH122" s="969"/>
      <c r="AI122" s="969"/>
      <c r="AJ122" s="970"/>
      <c r="AK122" s="971" t="s">
        <v>444</v>
      </c>
      <c r="AL122" s="969"/>
      <c r="AM122" s="969"/>
      <c r="AN122" s="969"/>
      <c r="AO122" s="970"/>
      <c r="AP122" s="972" t="s">
        <v>468</v>
      </c>
      <c r="AQ122" s="973"/>
      <c r="AR122" s="973"/>
      <c r="AS122" s="973"/>
      <c r="AT122" s="974"/>
      <c r="AU122" s="1004"/>
      <c r="AV122" s="1005"/>
      <c r="AW122" s="1005"/>
      <c r="AX122" s="1005"/>
      <c r="AY122" s="1006"/>
      <c r="AZ122" s="983" t="s">
        <v>482</v>
      </c>
      <c r="BA122" s="975"/>
      <c r="BB122" s="975"/>
      <c r="BC122" s="975"/>
      <c r="BD122" s="975"/>
      <c r="BE122" s="975"/>
      <c r="BF122" s="975"/>
      <c r="BG122" s="975"/>
      <c r="BH122" s="975"/>
      <c r="BI122" s="975"/>
      <c r="BJ122" s="975"/>
      <c r="BK122" s="975"/>
      <c r="BL122" s="975"/>
      <c r="BM122" s="975"/>
      <c r="BN122" s="975"/>
      <c r="BO122" s="975"/>
      <c r="BP122" s="976"/>
      <c r="BQ122" s="1009">
        <v>6821462</v>
      </c>
      <c r="BR122" s="1010"/>
      <c r="BS122" s="1010"/>
      <c r="BT122" s="1010"/>
      <c r="BU122" s="1010"/>
      <c r="BV122" s="1010">
        <v>6793645</v>
      </c>
      <c r="BW122" s="1010"/>
      <c r="BX122" s="1010"/>
      <c r="BY122" s="1010"/>
      <c r="BZ122" s="1010"/>
      <c r="CA122" s="1010">
        <v>6617683</v>
      </c>
      <c r="CB122" s="1010"/>
      <c r="CC122" s="1010"/>
      <c r="CD122" s="1010"/>
      <c r="CE122" s="1010"/>
      <c r="CF122" s="1027">
        <v>170.6</v>
      </c>
      <c r="CG122" s="1028"/>
      <c r="CH122" s="1028"/>
      <c r="CI122" s="1028"/>
      <c r="CJ122" s="1028"/>
      <c r="CK122" s="1019"/>
      <c r="CL122" s="1020"/>
      <c r="CM122" s="1020"/>
      <c r="CN122" s="1020"/>
      <c r="CO122" s="1021"/>
      <c r="CP122" s="1029" t="s">
        <v>483</v>
      </c>
      <c r="CQ122" s="1030"/>
      <c r="CR122" s="1030"/>
      <c r="CS122" s="1030"/>
      <c r="CT122" s="1030"/>
      <c r="CU122" s="1030"/>
      <c r="CV122" s="1030"/>
      <c r="CW122" s="1030"/>
      <c r="CX122" s="1030"/>
      <c r="CY122" s="1030"/>
      <c r="CZ122" s="1030"/>
      <c r="DA122" s="1030"/>
      <c r="DB122" s="1030"/>
      <c r="DC122" s="1030"/>
      <c r="DD122" s="1030"/>
      <c r="DE122" s="1030"/>
      <c r="DF122" s="1031"/>
      <c r="DG122" s="935">
        <v>317456</v>
      </c>
      <c r="DH122" s="936"/>
      <c r="DI122" s="936"/>
      <c r="DJ122" s="936"/>
      <c r="DK122" s="936"/>
      <c r="DL122" s="936">
        <v>292009</v>
      </c>
      <c r="DM122" s="936"/>
      <c r="DN122" s="936"/>
      <c r="DO122" s="936"/>
      <c r="DP122" s="936"/>
      <c r="DQ122" s="936">
        <v>351401</v>
      </c>
      <c r="DR122" s="936"/>
      <c r="DS122" s="936"/>
      <c r="DT122" s="936"/>
      <c r="DU122" s="936"/>
      <c r="DV122" s="937">
        <v>9.1</v>
      </c>
      <c r="DW122" s="937"/>
      <c r="DX122" s="937"/>
      <c r="DY122" s="937"/>
      <c r="DZ122" s="938"/>
    </row>
    <row r="123" spans="1:130" s="230" customFormat="1" ht="26.25" customHeight="1" x14ac:dyDescent="0.2">
      <c r="A123" s="1067"/>
      <c r="B123" s="959"/>
      <c r="C123" s="932" t="s">
        <v>465</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444</v>
      </c>
      <c r="AB123" s="969"/>
      <c r="AC123" s="969"/>
      <c r="AD123" s="969"/>
      <c r="AE123" s="970"/>
      <c r="AF123" s="971" t="s">
        <v>231</v>
      </c>
      <c r="AG123" s="969"/>
      <c r="AH123" s="969"/>
      <c r="AI123" s="969"/>
      <c r="AJ123" s="970"/>
      <c r="AK123" s="971" t="s">
        <v>444</v>
      </c>
      <c r="AL123" s="969"/>
      <c r="AM123" s="969"/>
      <c r="AN123" s="969"/>
      <c r="AO123" s="970"/>
      <c r="AP123" s="972" t="s">
        <v>395</v>
      </c>
      <c r="AQ123" s="973"/>
      <c r="AR123" s="973"/>
      <c r="AS123" s="973"/>
      <c r="AT123" s="974"/>
      <c r="AU123" s="1007"/>
      <c r="AV123" s="1008"/>
      <c r="AW123" s="1008"/>
      <c r="AX123" s="1008"/>
      <c r="AY123" s="1008"/>
      <c r="AZ123" s="251" t="s">
        <v>188</v>
      </c>
      <c r="BA123" s="251"/>
      <c r="BB123" s="251"/>
      <c r="BC123" s="251"/>
      <c r="BD123" s="251"/>
      <c r="BE123" s="251"/>
      <c r="BF123" s="251"/>
      <c r="BG123" s="251"/>
      <c r="BH123" s="251"/>
      <c r="BI123" s="251"/>
      <c r="BJ123" s="251"/>
      <c r="BK123" s="251"/>
      <c r="BL123" s="251"/>
      <c r="BM123" s="251"/>
      <c r="BN123" s="251"/>
      <c r="BO123" s="987" t="s">
        <v>484</v>
      </c>
      <c r="BP123" s="1015"/>
      <c r="BQ123" s="1073">
        <v>9277780</v>
      </c>
      <c r="BR123" s="1074"/>
      <c r="BS123" s="1074"/>
      <c r="BT123" s="1074"/>
      <c r="BU123" s="1074"/>
      <c r="BV123" s="1074">
        <v>9509772</v>
      </c>
      <c r="BW123" s="1074"/>
      <c r="BX123" s="1074"/>
      <c r="BY123" s="1074"/>
      <c r="BZ123" s="1074"/>
      <c r="CA123" s="1074">
        <v>9480045</v>
      </c>
      <c r="CB123" s="1074"/>
      <c r="CC123" s="1074"/>
      <c r="CD123" s="1074"/>
      <c r="CE123" s="1074"/>
      <c r="CF123" s="1011"/>
      <c r="CG123" s="1012"/>
      <c r="CH123" s="1012"/>
      <c r="CI123" s="1012"/>
      <c r="CJ123" s="1013"/>
      <c r="CK123" s="1019"/>
      <c r="CL123" s="1020"/>
      <c r="CM123" s="1020"/>
      <c r="CN123" s="1020"/>
      <c r="CO123" s="1021"/>
      <c r="CP123" s="1029" t="s">
        <v>485</v>
      </c>
      <c r="CQ123" s="1030"/>
      <c r="CR123" s="1030"/>
      <c r="CS123" s="1030"/>
      <c r="CT123" s="1030"/>
      <c r="CU123" s="1030"/>
      <c r="CV123" s="1030"/>
      <c r="CW123" s="1030"/>
      <c r="CX123" s="1030"/>
      <c r="CY123" s="1030"/>
      <c r="CZ123" s="1030"/>
      <c r="DA123" s="1030"/>
      <c r="DB123" s="1030"/>
      <c r="DC123" s="1030"/>
      <c r="DD123" s="1030"/>
      <c r="DE123" s="1030"/>
      <c r="DF123" s="1031"/>
      <c r="DG123" s="968">
        <v>19987</v>
      </c>
      <c r="DH123" s="969"/>
      <c r="DI123" s="969"/>
      <c r="DJ123" s="969"/>
      <c r="DK123" s="970"/>
      <c r="DL123" s="971">
        <v>26623</v>
      </c>
      <c r="DM123" s="969"/>
      <c r="DN123" s="969"/>
      <c r="DO123" s="969"/>
      <c r="DP123" s="970"/>
      <c r="DQ123" s="971">
        <v>27517</v>
      </c>
      <c r="DR123" s="969"/>
      <c r="DS123" s="969"/>
      <c r="DT123" s="969"/>
      <c r="DU123" s="970"/>
      <c r="DV123" s="972">
        <v>0.7</v>
      </c>
      <c r="DW123" s="973"/>
      <c r="DX123" s="973"/>
      <c r="DY123" s="973"/>
      <c r="DZ123" s="974"/>
    </row>
    <row r="124" spans="1:130" s="230" customFormat="1" ht="26.25" customHeight="1" thickBot="1" x14ac:dyDescent="0.25">
      <c r="A124" s="1067"/>
      <c r="B124" s="959"/>
      <c r="C124" s="932" t="s">
        <v>470</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231</v>
      </c>
      <c r="AB124" s="969"/>
      <c r="AC124" s="969"/>
      <c r="AD124" s="969"/>
      <c r="AE124" s="970"/>
      <c r="AF124" s="971" t="s">
        <v>231</v>
      </c>
      <c r="AG124" s="969"/>
      <c r="AH124" s="969"/>
      <c r="AI124" s="969"/>
      <c r="AJ124" s="970"/>
      <c r="AK124" s="971" t="s">
        <v>231</v>
      </c>
      <c r="AL124" s="969"/>
      <c r="AM124" s="969"/>
      <c r="AN124" s="969"/>
      <c r="AO124" s="970"/>
      <c r="AP124" s="972" t="s">
        <v>231</v>
      </c>
      <c r="AQ124" s="973"/>
      <c r="AR124" s="973"/>
      <c r="AS124" s="973"/>
      <c r="AT124" s="974"/>
      <c r="AU124" s="1069" t="s">
        <v>486</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v>44.7</v>
      </c>
      <c r="BR124" s="1037"/>
      <c r="BS124" s="1037"/>
      <c r="BT124" s="1037"/>
      <c r="BU124" s="1037"/>
      <c r="BV124" s="1037">
        <v>28.5</v>
      </c>
      <c r="BW124" s="1037"/>
      <c r="BX124" s="1037"/>
      <c r="BY124" s="1037"/>
      <c r="BZ124" s="1037"/>
      <c r="CA124" s="1037">
        <v>28.4</v>
      </c>
      <c r="CB124" s="1037"/>
      <c r="CC124" s="1037"/>
      <c r="CD124" s="1037"/>
      <c r="CE124" s="1037"/>
      <c r="CF124" s="1038"/>
      <c r="CG124" s="1039"/>
      <c r="CH124" s="1039"/>
      <c r="CI124" s="1039"/>
      <c r="CJ124" s="1040"/>
      <c r="CK124" s="1022"/>
      <c r="CL124" s="1022"/>
      <c r="CM124" s="1022"/>
      <c r="CN124" s="1022"/>
      <c r="CO124" s="1023"/>
      <c r="CP124" s="1029" t="s">
        <v>487</v>
      </c>
      <c r="CQ124" s="1030"/>
      <c r="CR124" s="1030"/>
      <c r="CS124" s="1030"/>
      <c r="CT124" s="1030"/>
      <c r="CU124" s="1030"/>
      <c r="CV124" s="1030"/>
      <c r="CW124" s="1030"/>
      <c r="CX124" s="1030"/>
      <c r="CY124" s="1030"/>
      <c r="CZ124" s="1030"/>
      <c r="DA124" s="1030"/>
      <c r="DB124" s="1030"/>
      <c r="DC124" s="1030"/>
      <c r="DD124" s="1030"/>
      <c r="DE124" s="1030"/>
      <c r="DF124" s="1031"/>
      <c r="DG124" s="1014" t="s">
        <v>446</v>
      </c>
      <c r="DH124" s="996"/>
      <c r="DI124" s="996"/>
      <c r="DJ124" s="996"/>
      <c r="DK124" s="997"/>
      <c r="DL124" s="995" t="s">
        <v>446</v>
      </c>
      <c r="DM124" s="996"/>
      <c r="DN124" s="996"/>
      <c r="DO124" s="996"/>
      <c r="DP124" s="997"/>
      <c r="DQ124" s="995" t="s">
        <v>446</v>
      </c>
      <c r="DR124" s="996"/>
      <c r="DS124" s="996"/>
      <c r="DT124" s="996"/>
      <c r="DU124" s="997"/>
      <c r="DV124" s="998" t="s">
        <v>446</v>
      </c>
      <c r="DW124" s="999"/>
      <c r="DX124" s="999"/>
      <c r="DY124" s="999"/>
      <c r="DZ124" s="1000"/>
    </row>
    <row r="125" spans="1:130" s="230" customFormat="1" ht="26.25" customHeight="1" x14ac:dyDescent="0.2">
      <c r="A125" s="1067"/>
      <c r="B125" s="959"/>
      <c r="C125" s="932" t="s">
        <v>472</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446</v>
      </c>
      <c r="AB125" s="969"/>
      <c r="AC125" s="969"/>
      <c r="AD125" s="969"/>
      <c r="AE125" s="970"/>
      <c r="AF125" s="971" t="s">
        <v>231</v>
      </c>
      <c r="AG125" s="969"/>
      <c r="AH125" s="969"/>
      <c r="AI125" s="969"/>
      <c r="AJ125" s="970"/>
      <c r="AK125" s="971" t="s">
        <v>488</v>
      </c>
      <c r="AL125" s="969"/>
      <c r="AM125" s="969"/>
      <c r="AN125" s="969"/>
      <c r="AO125" s="970"/>
      <c r="AP125" s="972" t="s">
        <v>446</v>
      </c>
      <c r="AQ125" s="973"/>
      <c r="AR125" s="973"/>
      <c r="AS125" s="973"/>
      <c r="AT125" s="97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2" t="s">
        <v>489</v>
      </c>
      <c r="CL125" s="1017"/>
      <c r="CM125" s="1017"/>
      <c r="CN125" s="1017"/>
      <c r="CO125" s="1018"/>
      <c r="CP125" s="939" t="s">
        <v>490</v>
      </c>
      <c r="CQ125" s="907"/>
      <c r="CR125" s="907"/>
      <c r="CS125" s="907"/>
      <c r="CT125" s="907"/>
      <c r="CU125" s="907"/>
      <c r="CV125" s="907"/>
      <c r="CW125" s="907"/>
      <c r="CX125" s="907"/>
      <c r="CY125" s="907"/>
      <c r="CZ125" s="907"/>
      <c r="DA125" s="907"/>
      <c r="DB125" s="907"/>
      <c r="DC125" s="907"/>
      <c r="DD125" s="907"/>
      <c r="DE125" s="907"/>
      <c r="DF125" s="908"/>
      <c r="DG125" s="940" t="s">
        <v>446</v>
      </c>
      <c r="DH125" s="941"/>
      <c r="DI125" s="941"/>
      <c r="DJ125" s="941"/>
      <c r="DK125" s="941"/>
      <c r="DL125" s="941" t="s">
        <v>446</v>
      </c>
      <c r="DM125" s="941"/>
      <c r="DN125" s="941"/>
      <c r="DO125" s="941"/>
      <c r="DP125" s="941"/>
      <c r="DQ125" s="941" t="s">
        <v>488</v>
      </c>
      <c r="DR125" s="941"/>
      <c r="DS125" s="941"/>
      <c r="DT125" s="941"/>
      <c r="DU125" s="941"/>
      <c r="DV125" s="942" t="s">
        <v>488</v>
      </c>
      <c r="DW125" s="942"/>
      <c r="DX125" s="942"/>
      <c r="DY125" s="942"/>
      <c r="DZ125" s="943"/>
    </row>
    <row r="126" spans="1:130" s="230" customFormat="1" ht="26.25" customHeight="1" thickBot="1" x14ac:dyDescent="0.25">
      <c r="A126" s="1067"/>
      <c r="B126" s="959"/>
      <c r="C126" s="932" t="s">
        <v>474</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446</v>
      </c>
      <c r="AB126" s="969"/>
      <c r="AC126" s="969"/>
      <c r="AD126" s="969"/>
      <c r="AE126" s="970"/>
      <c r="AF126" s="971" t="s">
        <v>446</v>
      </c>
      <c r="AG126" s="969"/>
      <c r="AH126" s="969"/>
      <c r="AI126" s="969"/>
      <c r="AJ126" s="970"/>
      <c r="AK126" s="971" t="s">
        <v>446</v>
      </c>
      <c r="AL126" s="969"/>
      <c r="AM126" s="969"/>
      <c r="AN126" s="969"/>
      <c r="AO126" s="970"/>
      <c r="AP126" s="972" t="s">
        <v>231</v>
      </c>
      <c r="AQ126" s="973"/>
      <c r="AR126" s="973"/>
      <c r="AS126" s="973"/>
      <c r="AT126" s="97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3"/>
      <c r="CL126" s="1020"/>
      <c r="CM126" s="1020"/>
      <c r="CN126" s="1020"/>
      <c r="CO126" s="1021"/>
      <c r="CP126" s="932" t="s">
        <v>491</v>
      </c>
      <c r="CQ126" s="933"/>
      <c r="CR126" s="933"/>
      <c r="CS126" s="933"/>
      <c r="CT126" s="933"/>
      <c r="CU126" s="933"/>
      <c r="CV126" s="933"/>
      <c r="CW126" s="933"/>
      <c r="CX126" s="933"/>
      <c r="CY126" s="933"/>
      <c r="CZ126" s="933"/>
      <c r="DA126" s="933"/>
      <c r="DB126" s="933"/>
      <c r="DC126" s="933"/>
      <c r="DD126" s="933"/>
      <c r="DE126" s="933"/>
      <c r="DF126" s="934"/>
      <c r="DG126" s="935" t="s">
        <v>231</v>
      </c>
      <c r="DH126" s="936"/>
      <c r="DI126" s="936"/>
      <c r="DJ126" s="936"/>
      <c r="DK126" s="936"/>
      <c r="DL126" s="936">
        <v>10566</v>
      </c>
      <c r="DM126" s="936"/>
      <c r="DN126" s="936"/>
      <c r="DO126" s="936"/>
      <c r="DP126" s="936"/>
      <c r="DQ126" s="936" t="s">
        <v>446</v>
      </c>
      <c r="DR126" s="936"/>
      <c r="DS126" s="936"/>
      <c r="DT126" s="936"/>
      <c r="DU126" s="936"/>
      <c r="DV126" s="937" t="s">
        <v>446</v>
      </c>
      <c r="DW126" s="937"/>
      <c r="DX126" s="937"/>
      <c r="DY126" s="937"/>
      <c r="DZ126" s="938"/>
    </row>
    <row r="127" spans="1:130" s="230" customFormat="1" ht="26.25" customHeight="1" x14ac:dyDescent="0.2">
      <c r="A127" s="1068"/>
      <c r="B127" s="961"/>
      <c r="C127" s="983" t="s">
        <v>492</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446</v>
      </c>
      <c r="AB127" s="969"/>
      <c r="AC127" s="969"/>
      <c r="AD127" s="969"/>
      <c r="AE127" s="970"/>
      <c r="AF127" s="971" t="s">
        <v>446</v>
      </c>
      <c r="AG127" s="969"/>
      <c r="AH127" s="969"/>
      <c r="AI127" s="969"/>
      <c r="AJ127" s="970"/>
      <c r="AK127" s="971" t="s">
        <v>446</v>
      </c>
      <c r="AL127" s="969"/>
      <c r="AM127" s="969"/>
      <c r="AN127" s="969"/>
      <c r="AO127" s="970"/>
      <c r="AP127" s="972" t="s">
        <v>446</v>
      </c>
      <c r="AQ127" s="973"/>
      <c r="AR127" s="973"/>
      <c r="AS127" s="973"/>
      <c r="AT127" s="974"/>
      <c r="AU127" s="232"/>
      <c r="AV127" s="232"/>
      <c r="AW127" s="232"/>
      <c r="AX127" s="1041" t="s">
        <v>493</v>
      </c>
      <c r="AY127" s="1042"/>
      <c r="AZ127" s="1042"/>
      <c r="BA127" s="1042"/>
      <c r="BB127" s="1042"/>
      <c r="BC127" s="1042"/>
      <c r="BD127" s="1042"/>
      <c r="BE127" s="1043"/>
      <c r="BF127" s="1044" t="s">
        <v>494</v>
      </c>
      <c r="BG127" s="1042"/>
      <c r="BH127" s="1042"/>
      <c r="BI127" s="1042"/>
      <c r="BJ127" s="1042"/>
      <c r="BK127" s="1042"/>
      <c r="BL127" s="1043"/>
      <c r="BM127" s="1044" t="s">
        <v>495</v>
      </c>
      <c r="BN127" s="1042"/>
      <c r="BO127" s="1042"/>
      <c r="BP127" s="1042"/>
      <c r="BQ127" s="1042"/>
      <c r="BR127" s="1042"/>
      <c r="BS127" s="1043"/>
      <c r="BT127" s="1044" t="s">
        <v>496</v>
      </c>
      <c r="BU127" s="1042"/>
      <c r="BV127" s="1042"/>
      <c r="BW127" s="1042"/>
      <c r="BX127" s="1042"/>
      <c r="BY127" s="1042"/>
      <c r="BZ127" s="1065"/>
      <c r="CA127" s="232"/>
      <c r="CB127" s="232"/>
      <c r="CC127" s="232"/>
      <c r="CD127" s="255"/>
      <c r="CE127" s="255"/>
      <c r="CF127" s="255"/>
      <c r="CG127" s="232"/>
      <c r="CH127" s="232"/>
      <c r="CI127" s="232"/>
      <c r="CJ127" s="254"/>
      <c r="CK127" s="1033"/>
      <c r="CL127" s="1020"/>
      <c r="CM127" s="1020"/>
      <c r="CN127" s="1020"/>
      <c r="CO127" s="1021"/>
      <c r="CP127" s="932" t="s">
        <v>497</v>
      </c>
      <c r="CQ127" s="933"/>
      <c r="CR127" s="933"/>
      <c r="CS127" s="933"/>
      <c r="CT127" s="933"/>
      <c r="CU127" s="933"/>
      <c r="CV127" s="933"/>
      <c r="CW127" s="933"/>
      <c r="CX127" s="933"/>
      <c r="CY127" s="933"/>
      <c r="CZ127" s="933"/>
      <c r="DA127" s="933"/>
      <c r="DB127" s="933"/>
      <c r="DC127" s="933"/>
      <c r="DD127" s="933"/>
      <c r="DE127" s="933"/>
      <c r="DF127" s="934"/>
      <c r="DG127" s="935" t="s">
        <v>446</v>
      </c>
      <c r="DH127" s="936"/>
      <c r="DI127" s="936"/>
      <c r="DJ127" s="936"/>
      <c r="DK127" s="936"/>
      <c r="DL127" s="936" t="s">
        <v>446</v>
      </c>
      <c r="DM127" s="936"/>
      <c r="DN127" s="936"/>
      <c r="DO127" s="936"/>
      <c r="DP127" s="936"/>
      <c r="DQ127" s="936" t="s">
        <v>446</v>
      </c>
      <c r="DR127" s="936"/>
      <c r="DS127" s="936"/>
      <c r="DT127" s="936"/>
      <c r="DU127" s="936"/>
      <c r="DV127" s="937" t="s">
        <v>446</v>
      </c>
      <c r="DW127" s="937"/>
      <c r="DX127" s="937"/>
      <c r="DY127" s="937"/>
      <c r="DZ127" s="938"/>
    </row>
    <row r="128" spans="1:130" s="230" customFormat="1" ht="26.25" customHeight="1" thickBot="1" x14ac:dyDescent="0.25">
      <c r="A128" s="1051" t="s">
        <v>498</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499</v>
      </c>
      <c r="X128" s="1053"/>
      <c r="Y128" s="1053"/>
      <c r="Z128" s="1054"/>
      <c r="AA128" s="1055">
        <v>6394</v>
      </c>
      <c r="AB128" s="1056"/>
      <c r="AC128" s="1056"/>
      <c r="AD128" s="1056"/>
      <c r="AE128" s="1057"/>
      <c r="AF128" s="1058">
        <v>4955</v>
      </c>
      <c r="AG128" s="1056"/>
      <c r="AH128" s="1056"/>
      <c r="AI128" s="1056"/>
      <c r="AJ128" s="1057"/>
      <c r="AK128" s="1058">
        <v>6110</v>
      </c>
      <c r="AL128" s="1056"/>
      <c r="AM128" s="1056"/>
      <c r="AN128" s="1056"/>
      <c r="AO128" s="1057"/>
      <c r="AP128" s="1059"/>
      <c r="AQ128" s="1060"/>
      <c r="AR128" s="1060"/>
      <c r="AS128" s="1060"/>
      <c r="AT128" s="1061"/>
      <c r="AU128" s="232"/>
      <c r="AV128" s="232"/>
      <c r="AW128" s="232"/>
      <c r="AX128" s="906" t="s">
        <v>500</v>
      </c>
      <c r="AY128" s="907"/>
      <c r="AZ128" s="907"/>
      <c r="BA128" s="907"/>
      <c r="BB128" s="907"/>
      <c r="BC128" s="907"/>
      <c r="BD128" s="907"/>
      <c r="BE128" s="908"/>
      <c r="BF128" s="1062" t="s">
        <v>446</v>
      </c>
      <c r="BG128" s="1063"/>
      <c r="BH128" s="1063"/>
      <c r="BI128" s="1063"/>
      <c r="BJ128" s="1063"/>
      <c r="BK128" s="1063"/>
      <c r="BL128" s="1064"/>
      <c r="BM128" s="1062">
        <v>15</v>
      </c>
      <c r="BN128" s="1063"/>
      <c r="BO128" s="1063"/>
      <c r="BP128" s="1063"/>
      <c r="BQ128" s="1063"/>
      <c r="BR128" s="1063"/>
      <c r="BS128" s="1064"/>
      <c r="BT128" s="1062">
        <v>20</v>
      </c>
      <c r="BU128" s="1063"/>
      <c r="BV128" s="1063"/>
      <c r="BW128" s="1063"/>
      <c r="BX128" s="1063"/>
      <c r="BY128" s="1063"/>
      <c r="BZ128" s="1086"/>
      <c r="CA128" s="255"/>
      <c r="CB128" s="255"/>
      <c r="CC128" s="255"/>
      <c r="CD128" s="255"/>
      <c r="CE128" s="255"/>
      <c r="CF128" s="255"/>
      <c r="CG128" s="232"/>
      <c r="CH128" s="232"/>
      <c r="CI128" s="232"/>
      <c r="CJ128" s="254"/>
      <c r="CK128" s="1034"/>
      <c r="CL128" s="1035"/>
      <c r="CM128" s="1035"/>
      <c r="CN128" s="1035"/>
      <c r="CO128" s="1036"/>
      <c r="CP128" s="1045" t="s">
        <v>501</v>
      </c>
      <c r="CQ128" s="726"/>
      <c r="CR128" s="726"/>
      <c r="CS128" s="726"/>
      <c r="CT128" s="726"/>
      <c r="CU128" s="726"/>
      <c r="CV128" s="726"/>
      <c r="CW128" s="726"/>
      <c r="CX128" s="726"/>
      <c r="CY128" s="726"/>
      <c r="CZ128" s="726"/>
      <c r="DA128" s="726"/>
      <c r="DB128" s="726"/>
      <c r="DC128" s="726"/>
      <c r="DD128" s="726"/>
      <c r="DE128" s="726"/>
      <c r="DF128" s="1046"/>
      <c r="DG128" s="1047" t="s">
        <v>446</v>
      </c>
      <c r="DH128" s="1048"/>
      <c r="DI128" s="1048"/>
      <c r="DJ128" s="1048"/>
      <c r="DK128" s="1048"/>
      <c r="DL128" s="1048" t="s">
        <v>446</v>
      </c>
      <c r="DM128" s="1048"/>
      <c r="DN128" s="1048"/>
      <c r="DO128" s="1048"/>
      <c r="DP128" s="1048"/>
      <c r="DQ128" s="1048" t="s">
        <v>446</v>
      </c>
      <c r="DR128" s="1048"/>
      <c r="DS128" s="1048"/>
      <c r="DT128" s="1048"/>
      <c r="DU128" s="1048"/>
      <c r="DV128" s="1049" t="s">
        <v>231</v>
      </c>
      <c r="DW128" s="1049"/>
      <c r="DX128" s="1049"/>
      <c r="DY128" s="1049"/>
      <c r="DZ128" s="1050"/>
    </row>
    <row r="129" spans="1:131" s="230" customFormat="1" ht="26.25" customHeight="1" x14ac:dyDescent="0.2">
      <c r="A129" s="944" t="s">
        <v>108</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502</v>
      </c>
      <c r="X129" s="1081"/>
      <c r="Y129" s="1081"/>
      <c r="Z129" s="1082"/>
      <c r="AA129" s="968">
        <v>4389865</v>
      </c>
      <c r="AB129" s="969"/>
      <c r="AC129" s="969"/>
      <c r="AD129" s="969"/>
      <c r="AE129" s="970"/>
      <c r="AF129" s="971">
        <v>4638890</v>
      </c>
      <c r="AG129" s="969"/>
      <c r="AH129" s="969"/>
      <c r="AI129" s="969"/>
      <c r="AJ129" s="970"/>
      <c r="AK129" s="971">
        <v>4464276</v>
      </c>
      <c r="AL129" s="969"/>
      <c r="AM129" s="969"/>
      <c r="AN129" s="969"/>
      <c r="AO129" s="970"/>
      <c r="AP129" s="1083"/>
      <c r="AQ129" s="1084"/>
      <c r="AR129" s="1084"/>
      <c r="AS129" s="1084"/>
      <c r="AT129" s="1085"/>
      <c r="AU129" s="233"/>
      <c r="AV129" s="233"/>
      <c r="AW129" s="233"/>
      <c r="AX129" s="1075" t="s">
        <v>503</v>
      </c>
      <c r="AY129" s="933"/>
      <c r="AZ129" s="933"/>
      <c r="BA129" s="933"/>
      <c r="BB129" s="933"/>
      <c r="BC129" s="933"/>
      <c r="BD129" s="933"/>
      <c r="BE129" s="934"/>
      <c r="BF129" s="1076" t="s">
        <v>231</v>
      </c>
      <c r="BG129" s="1077"/>
      <c r="BH129" s="1077"/>
      <c r="BI129" s="1077"/>
      <c r="BJ129" s="1077"/>
      <c r="BK129" s="1077"/>
      <c r="BL129" s="1078"/>
      <c r="BM129" s="1076">
        <v>20</v>
      </c>
      <c r="BN129" s="1077"/>
      <c r="BO129" s="1077"/>
      <c r="BP129" s="1077"/>
      <c r="BQ129" s="1077"/>
      <c r="BR129" s="1077"/>
      <c r="BS129" s="1078"/>
      <c r="BT129" s="1076">
        <v>30</v>
      </c>
      <c r="BU129" s="1077"/>
      <c r="BV129" s="1077"/>
      <c r="BW129" s="1077"/>
      <c r="BX129" s="1077"/>
      <c r="BY129" s="1077"/>
      <c r="BZ129" s="107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4" t="s">
        <v>504</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505</v>
      </c>
      <c r="X130" s="1081"/>
      <c r="Y130" s="1081"/>
      <c r="Z130" s="1082"/>
      <c r="AA130" s="968">
        <v>560824</v>
      </c>
      <c r="AB130" s="969"/>
      <c r="AC130" s="969"/>
      <c r="AD130" s="969"/>
      <c r="AE130" s="970"/>
      <c r="AF130" s="971">
        <v>583873</v>
      </c>
      <c r="AG130" s="969"/>
      <c r="AH130" s="969"/>
      <c r="AI130" s="969"/>
      <c r="AJ130" s="970"/>
      <c r="AK130" s="971">
        <v>584493</v>
      </c>
      <c r="AL130" s="969"/>
      <c r="AM130" s="969"/>
      <c r="AN130" s="969"/>
      <c r="AO130" s="970"/>
      <c r="AP130" s="1083"/>
      <c r="AQ130" s="1084"/>
      <c r="AR130" s="1084"/>
      <c r="AS130" s="1084"/>
      <c r="AT130" s="1085"/>
      <c r="AU130" s="233"/>
      <c r="AV130" s="233"/>
      <c r="AW130" s="233"/>
      <c r="AX130" s="1075" t="s">
        <v>506</v>
      </c>
      <c r="AY130" s="933"/>
      <c r="AZ130" s="933"/>
      <c r="BA130" s="933"/>
      <c r="BB130" s="933"/>
      <c r="BC130" s="933"/>
      <c r="BD130" s="933"/>
      <c r="BE130" s="934"/>
      <c r="BF130" s="1111">
        <v>5.9</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507</v>
      </c>
      <c r="X131" s="1118"/>
      <c r="Y131" s="1118"/>
      <c r="Z131" s="1119"/>
      <c r="AA131" s="1014">
        <v>3829041</v>
      </c>
      <c r="AB131" s="996"/>
      <c r="AC131" s="996"/>
      <c r="AD131" s="996"/>
      <c r="AE131" s="997"/>
      <c r="AF131" s="995">
        <v>4055017</v>
      </c>
      <c r="AG131" s="996"/>
      <c r="AH131" s="996"/>
      <c r="AI131" s="996"/>
      <c r="AJ131" s="997"/>
      <c r="AK131" s="995">
        <v>3879783</v>
      </c>
      <c r="AL131" s="996"/>
      <c r="AM131" s="996"/>
      <c r="AN131" s="996"/>
      <c r="AO131" s="997"/>
      <c r="AP131" s="1120"/>
      <c r="AQ131" s="1121"/>
      <c r="AR131" s="1121"/>
      <c r="AS131" s="1121"/>
      <c r="AT131" s="1122"/>
      <c r="AU131" s="233"/>
      <c r="AV131" s="233"/>
      <c r="AW131" s="233"/>
      <c r="AX131" s="1093" t="s">
        <v>508</v>
      </c>
      <c r="AY131" s="726"/>
      <c r="AZ131" s="726"/>
      <c r="BA131" s="726"/>
      <c r="BB131" s="726"/>
      <c r="BC131" s="726"/>
      <c r="BD131" s="726"/>
      <c r="BE131" s="1046"/>
      <c r="BF131" s="1094">
        <v>28.4</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100" t="s">
        <v>509</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510</v>
      </c>
      <c r="W132" s="1104"/>
      <c r="X132" s="1104"/>
      <c r="Y132" s="1104"/>
      <c r="Z132" s="1105"/>
      <c r="AA132" s="1106">
        <v>6.040337515</v>
      </c>
      <c r="AB132" s="1107"/>
      <c r="AC132" s="1107"/>
      <c r="AD132" s="1107"/>
      <c r="AE132" s="1108"/>
      <c r="AF132" s="1109">
        <v>5.2420248789999997</v>
      </c>
      <c r="AG132" s="1107"/>
      <c r="AH132" s="1107"/>
      <c r="AI132" s="1107"/>
      <c r="AJ132" s="1108"/>
      <c r="AK132" s="1109">
        <v>6.4415458289999998</v>
      </c>
      <c r="AL132" s="1107"/>
      <c r="AM132" s="1107"/>
      <c r="AN132" s="1107"/>
      <c r="AO132" s="1108"/>
      <c r="AP132" s="1011"/>
      <c r="AQ132" s="1012"/>
      <c r="AR132" s="1012"/>
      <c r="AS132" s="1012"/>
      <c r="AT132" s="111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511</v>
      </c>
      <c r="W133" s="1087"/>
      <c r="X133" s="1087"/>
      <c r="Y133" s="1087"/>
      <c r="Z133" s="1088"/>
      <c r="AA133" s="1089">
        <v>6.9</v>
      </c>
      <c r="AB133" s="1090"/>
      <c r="AC133" s="1090"/>
      <c r="AD133" s="1090"/>
      <c r="AE133" s="1091"/>
      <c r="AF133" s="1089">
        <v>6.1</v>
      </c>
      <c r="AG133" s="1090"/>
      <c r="AH133" s="1090"/>
      <c r="AI133" s="1090"/>
      <c r="AJ133" s="1091"/>
      <c r="AK133" s="1089">
        <v>5.9</v>
      </c>
      <c r="AL133" s="1090"/>
      <c r="AM133" s="1090"/>
      <c r="AN133" s="1090"/>
      <c r="AO133" s="1091"/>
      <c r="AP133" s="1038"/>
      <c r="AQ133" s="1039"/>
      <c r="AR133" s="1039"/>
      <c r="AS133" s="1039"/>
      <c r="AT133" s="109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i0s9TvyblOKxF4qKaEMB+Z6c1+gayqxOZj3B/Gfa8fSXFYD3QE+63HFB2OfYYtR5RKU8FcuygYfnZ+qHWORQQ==" saltValue="YEvWEJG1OUq+BfbWftJG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38" fitToHeight="2" orientation="landscape" horizontalDpi="1200" verticalDpi="1200" r:id="rId1"/>
  <headerFooter alignWithMargins="0">
    <oddFooter>&amp;C&amp;P/&amp;N</oddFooter>
  </headerFooter>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c+ZGahMdUh7EK00KBHE/4snuNkXUCBz8JiXZs7HBLcGlE2Ch5/CEinV4nh2HUUtahtnHpUW7OUXLko1lFRL+Q==" saltValue="6H1lYVgFhM4MbQAqMO9u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554687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7znF7VvknfhH8ikX7ZCxria/e5Hdcp6dlsnGospsj6H3CKDELVeFkgamS84GA4CtHsxL2dct7EihAVG1i4sw==" saltValue="8Q4KCrsHRxC8jo75MbI/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5546875" style="261" hidden="1" customWidth="1"/>
    <col min="53" max="16384" width="8.554687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4" t="s">
        <v>515</v>
      </c>
      <c r="AP7" s="272"/>
      <c r="AQ7" s="273" t="s">
        <v>516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5"/>
      <c r="AP8" s="278" t="s">
        <v>517</v>
      </c>
      <c r="AQ8" s="279" t="s">
        <v>518</v>
      </c>
      <c r="AR8" s="280" t="s">
        <v>519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6" t="s">
        <v>520</v>
      </c>
      <c r="AL9" s="1127"/>
      <c r="AM9" s="1127"/>
      <c r="AN9" s="1128"/>
      <c r="AO9" s="281">
        <v>1107556</v>
      </c>
      <c r="AP9" s="281">
        <v>73048</v>
      </c>
      <c r="AQ9" s="282">
        <v>99018</v>
      </c>
      <c r="AR9" s="283">
        <v>-26.2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6" t="s">
        <v>521</v>
      </c>
      <c r="AL10" s="1127"/>
      <c r="AM10" s="1127"/>
      <c r="AN10" s="1128"/>
      <c r="AO10" s="284">
        <v>19496</v>
      </c>
      <c r="AP10" s="284">
        <v>1286</v>
      </c>
      <c r="AQ10" s="285">
        <v>12190</v>
      </c>
      <c r="AR10" s="286">
        <v>-89.5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6" t="s">
        <v>522</v>
      </c>
      <c r="AL11" s="1127"/>
      <c r="AM11" s="1127"/>
      <c r="AN11" s="1128"/>
      <c r="AO11" s="284">
        <v>2540</v>
      </c>
      <c r="AP11" s="284">
        <v>168</v>
      </c>
      <c r="AQ11" s="285">
        <v>979</v>
      </c>
      <c r="AR11" s="286">
        <v>-82.8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6" t="s">
        <v>523</v>
      </c>
      <c r="AL12" s="1127"/>
      <c r="AM12" s="1127"/>
      <c r="AN12" s="1128"/>
      <c r="AO12" s="284" t="s">
        <v>524</v>
      </c>
      <c r="AP12" s="284" t="s">
        <v>524</v>
      </c>
      <c r="AQ12" s="285" t="s">
        <v>524</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6" t="s">
        <v>525</v>
      </c>
      <c r="AL13" s="1127"/>
      <c r="AM13" s="1127"/>
      <c r="AN13" s="1128"/>
      <c r="AO13" s="284" t="s">
        <v>524</v>
      </c>
      <c r="AP13" s="284" t="s">
        <v>524</v>
      </c>
      <c r="AQ13" s="285">
        <v>3304</v>
      </c>
      <c r="AR13" s="286" t="s">
        <v>524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6" t="s">
        <v>526</v>
      </c>
      <c r="AL14" s="1127"/>
      <c r="AM14" s="1127"/>
      <c r="AN14" s="1128"/>
      <c r="AO14" s="284">
        <v>20720</v>
      </c>
      <c r="AP14" s="284">
        <v>1367</v>
      </c>
      <c r="AQ14" s="285">
        <v>2278</v>
      </c>
      <c r="AR14" s="286">
        <v>-40</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9" t="s">
        <v>527</v>
      </c>
      <c r="AL15" s="1130"/>
      <c r="AM15" s="1130"/>
      <c r="AN15" s="1131"/>
      <c r="AO15" s="284">
        <v>-84153</v>
      </c>
      <c r="AP15" s="284">
        <v>-5550</v>
      </c>
      <c r="AQ15" s="285">
        <v>-6694</v>
      </c>
      <c r="AR15" s="286">
        <v>-17.100000000000001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9" t="s">
        <v>188</v>
      </c>
      <c r="AL16" s="1130"/>
      <c r="AM16" s="1130"/>
      <c r="AN16" s="1131"/>
      <c r="AO16" s="284">
        <v>1066159</v>
      </c>
      <c r="AP16" s="284">
        <v>70318</v>
      </c>
      <c r="AQ16" s="285">
        <v>111075</v>
      </c>
      <c r="AR16" s="286">
        <v>-36.700000000000003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2" t="s">
        <v>532</v>
      </c>
      <c r="AL21" s="1133"/>
      <c r="AM21" s="1133"/>
      <c r="AN21" s="1134"/>
      <c r="AO21" s="297">
        <v>7.32</v>
      </c>
      <c r="AP21" s="298">
        <v>9.92</v>
      </c>
      <c r="AQ21" s="299">
        <v>-2.6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2" t="s">
        <v>533</v>
      </c>
      <c r="AL22" s="1133"/>
      <c r="AM22" s="1133"/>
      <c r="AN22" s="1134"/>
      <c r="AO22" s="302">
        <v>95.2</v>
      </c>
      <c r="AP22" s="303">
        <v>96.2</v>
      </c>
      <c r="AQ22" s="304">
        <v>-1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3" t="s">
        <v>534</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c r="AT26" s="267"/>
    </row>
    <row r="27" spans="1:46" ht="13.2" x14ac:dyDescent="0.2">
      <c r="A27" s="309"/>
      <c r="AO27" s="262"/>
      <c r="AP27" s="262"/>
      <c r="AQ27" s="262"/>
      <c r="AR27" s="262"/>
      <c r="AS27" s="262"/>
      <c r="AT27" s="262"/>
    </row>
    <row r="28" spans="1:46" ht="16.2"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4" t="s">
        <v>515</v>
      </c>
      <c r="AP30" s="272"/>
      <c r="AQ30" s="273" t="s">
        <v>516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5"/>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0" t="s">
        <v>537</v>
      </c>
      <c r="AL32" s="1141"/>
      <c r="AM32" s="1141"/>
      <c r="AN32" s="1142"/>
      <c r="AO32" s="312">
        <v>482228</v>
      </c>
      <c r="AP32" s="312">
        <v>31805</v>
      </c>
      <c r="AQ32" s="313">
        <v>56953</v>
      </c>
      <c r="AR32" s="314">
        <v>-44.2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0" t="s">
        <v>538</v>
      </c>
      <c r="AL33" s="1141"/>
      <c r="AM33" s="1141"/>
      <c r="AN33" s="1142"/>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0" t="s">
        <v>539</v>
      </c>
      <c r="AL34" s="1141"/>
      <c r="AM34" s="1141"/>
      <c r="AN34" s="1142"/>
      <c r="AO34" s="312" t="s">
        <v>524</v>
      </c>
      <c r="AP34" s="312" t="s">
        <v>524</v>
      </c>
      <c r="AQ34" s="313" t="s">
        <v>524</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0" t="s">
        <v>540</v>
      </c>
      <c r="AL35" s="1141"/>
      <c r="AM35" s="1141"/>
      <c r="AN35" s="1142"/>
      <c r="AO35" s="312">
        <v>338922</v>
      </c>
      <c r="AP35" s="312">
        <v>22353</v>
      </c>
      <c r="AQ35" s="313">
        <v>20881</v>
      </c>
      <c r="AR35" s="314">
        <v>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0" t="s">
        <v>541</v>
      </c>
      <c r="AL36" s="1141"/>
      <c r="AM36" s="1141"/>
      <c r="AN36" s="1142"/>
      <c r="AO36" s="312">
        <v>19289</v>
      </c>
      <c r="AP36" s="312">
        <v>1272</v>
      </c>
      <c r="AQ36" s="313">
        <v>3030</v>
      </c>
      <c r="AR36" s="314">
        <v>-58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0" t="s">
        <v>542</v>
      </c>
      <c r="AL37" s="1141"/>
      <c r="AM37" s="1141"/>
      <c r="AN37" s="1142"/>
      <c r="AO37" s="312" t="s">
        <v>524</v>
      </c>
      <c r="AP37" s="312" t="s">
        <v>524</v>
      </c>
      <c r="AQ37" s="313">
        <v>605</v>
      </c>
      <c r="AR37" s="314" t="s">
        <v>524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3" t="s">
        <v>543</v>
      </c>
      <c r="AL38" s="1144"/>
      <c r="AM38" s="1144"/>
      <c r="AN38" s="1145"/>
      <c r="AO38" s="315">
        <v>82</v>
      </c>
      <c r="AP38" s="315">
        <v>5</v>
      </c>
      <c r="AQ38" s="316">
        <v>2</v>
      </c>
      <c r="AR38" s="304">
        <v>150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3" t="s">
        <v>544</v>
      </c>
      <c r="AL39" s="1144"/>
      <c r="AM39" s="1144"/>
      <c r="AN39" s="1145"/>
      <c r="AO39" s="312">
        <v>-6110</v>
      </c>
      <c r="AP39" s="312">
        <v>-403</v>
      </c>
      <c r="AQ39" s="313">
        <v>-2161</v>
      </c>
      <c r="AR39" s="314">
        <v>-81.400000000000006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0" t="s">
        <v>545</v>
      </c>
      <c r="AL40" s="1141"/>
      <c r="AM40" s="1141"/>
      <c r="AN40" s="1142"/>
      <c r="AO40" s="312">
        <v>-584493</v>
      </c>
      <c r="AP40" s="312">
        <v>-38550</v>
      </c>
      <c r="AQ40" s="313">
        <v>-53409</v>
      </c>
      <c r="AR40" s="314">
        <v>-27.8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6" t="s">
        <v>303</v>
      </c>
      <c r="AL41" s="1147"/>
      <c r="AM41" s="1147"/>
      <c r="AN41" s="1148"/>
      <c r="AO41" s="312">
        <v>249918</v>
      </c>
      <c r="AP41" s="312">
        <v>16483</v>
      </c>
      <c r="AQ41" s="313">
        <v>25901</v>
      </c>
      <c r="AR41" s="314">
        <v>-36.4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5" t="s">
        <v>515</v>
      </c>
      <c r="AN49" s="1137" t="s">
        <v>549</v>
      </c>
      <c r="AO49" s="1138"/>
      <c r="AP49" s="1138"/>
      <c r="AQ49" s="1138"/>
      <c r="AR49" s="113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6"/>
      <c r="AN50" s="328" t="s">
        <v>550</v>
      </c>
      <c r="AO50" s="329" t="s">
        <v>551</v>
      </c>
      <c r="AP50" s="330" t="s">
        <v>552</v>
      </c>
      <c r="AQ50" s="331" t="s">
        <v>553</v>
      </c>
      <c r="AR50" s="332" t="s">
        <v>554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432618</v>
      </c>
      <c r="AN51" s="334">
        <v>27785</v>
      </c>
      <c r="AO51" s="335">
        <v>-20.9</v>
      </c>
      <c r="AP51" s="336">
        <v>96462</v>
      </c>
      <c r="AQ51" s="337">
        <v>-2.5</v>
      </c>
      <c r="AR51" s="338">
        <v>-18.399999999999999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238347</v>
      </c>
      <c r="AN52" s="342">
        <v>15308</v>
      </c>
      <c r="AO52" s="343">
        <v>-3.1</v>
      </c>
      <c r="AP52" s="344">
        <v>39886</v>
      </c>
      <c r="AQ52" s="345">
        <v>-8.8000000000000007</v>
      </c>
      <c r="AR52" s="346">
        <v>5.7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444464</v>
      </c>
      <c r="AN53" s="334">
        <v>28764</v>
      </c>
      <c r="AO53" s="335">
        <v>3.5</v>
      </c>
      <c r="AP53" s="336">
        <v>83103</v>
      </c>
      <c r="AQ53" s="337">
        <v>-13.8</v>
      </c>
      <c r="AR53" s="338">
        <v>17.3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279946</v>
      </c>
      <c r="AN54" s="342">
        <v>18117</v>
      </c>
      <c r="AO54" s="343">
        <v>18.3</v>
      </c>
      <c r="AP54" s="344">
        <v>41378</v>
      </c>
      <c r="AQ54" s="345">
        <v>3.7</v>
      </c>
      <c r="AR54" s="346">
        <v>14.6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642525</v>
      </c>
      <c r="AN55" s="334">
        <v>41782</v>
      </c>
      <c r="AO55" s="335">
        <v>45.3</v>
      </c>
      <c r="AP55" s="336">
        <v>84459</v>
      </c>
      <c r="AQ55" s="337">
        <v>1.6</v>
      </c>
      <c r="AR55" s="338">
        <v>43.7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347971</v>
      </c>
      <c r="AN56" s="342">
        <v>22628</v>
      </c>
      <c r="AO56" s="343">
        <v>24.9</v>
      </c>
      <c r="AP56" s="344">
        <v>47314</v>
      </c>
      <c r="AQ56" s="345">
        <v>14.3</v>
      </c>
      <c r="AR56" s="346">
        <v>10.6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853455</v>
      </c>
      <c r="AN57" s="334">
        <v>55887</v>
      </c>
      <c r="AO57" s="335">
        <v>33.799999999999997</v>
      </c>
      <c r="AP57" s="336">
        <v>74568</v>
      </c>
      <c r="AQ57" s="337">
        <v>-11.7</v>
      </c>
      <c r="AR57" s="338">
        <v>45.5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491913</v>
      </c>
      <c r="AN58" s="342">
        <v>32212</v>
      </c>
      <c r="AO58" s="343">
        <v>42.4</v>
      </c>
      <c r="AP58" s="344">
        <v>42558</v>
      </c>
      <c r="AQ58" s="345">
        <v>-10.1</v>
      </c>
      <c r="AR58" s="346">
        <v>52.5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786583</v>
      </c>
      <c r="AN59" s="334">
        <v>51879</v>
      </c>
      <c r="AO59" s="335">
        <v>-7.2</v>
      </c>
      <c r="AP59" s="336">
        <v>73693</v>
      </c>
      <c r="AQ59" s="337">
        <v>-1.2</v>
      </c>
      <c r="AR59" s="338">
        <v>-6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506663</v>
      </c>
      <c r="AN60" s="342">
        <v>33417</v>
      </c>
      <c r="AO60" s="343">
        <v>3.7</v>
      </c>
      <c r="AP60" s="344">
        <v>44203</v>
      </c>
      <c r="AQ60" s="345">
        <v>3.9</v>
      </c>
      <c r="AR60" s="346">
        <v>-0.2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631929</v>
      </c>
      <c r="AN61" s="349">
        <v>41219</v>
      </c>
      <c r="AO61" s="350">
        <v>10.9</v>
      </c>
      <c r="AP61" s="351">
        <v>82457</v>
      </c>
      <c r="AQ61" s="352">
        <v>-5.5</v>
      </c>
      <c r="AR61" s="338">
        <v>16.399999999999999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372968</v>
      </c>
      <c r="AN62" s="342">
        <v>24336</v>
      </c>
      <c r="AO62" s="343">
        <v>17.2</v>
      </c>
      <c r="AP62" s="344">
        <v>43068</v>
      </c>
      <c r="AQ62" s="345">
        <v>0.6</v>
      </c>
      <c r="AR62" s="346">
        <v>16.600000000000001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35waGfiDNzfnRFpgaOOHNZCaFNRh8eJ9Tc5RDatFnkiA281uV+eT9//8y20h48tUokZVZvHifxicBN8tQs+EEw==" saltValue="6Lv99ZJpA+JrzyVFgdqu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0" spans="125:125" ht="13.5" hidden="1" customHeight="1" x14ac:dyDescent="0.2"/>
    <row r="121" spans="125:125" ht="13.5" hidden="1" customHeight="1" x14ac:dyDescent="0.2">
      <c r="DU121" s="259"/>
    </row>
  </sheetData>
  <sheetProtection algorithmName="SHA-512" hashValue="b5PtKU67UzyLCfsDsyvAwKPGpVjpDJG4+xIz167ard/sGydU7T8oAYD+LDGhNnwvUyDdRc+vBWZPZhb3rBpHeg==" saltValue="DEg1Ixs4J5ALnGzdq4+My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iqrPSmYuFOLAy32tq86LDN3yCLVyj7HESt88qEgtlyUoJUkotCc6e3ltmY/8FGaBkCXlu+uRSINaCbHLg/6ZCw==" saltValue="6y16ymmgHu3gXLue5U7hN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3320312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49" t="s">
        <v>3</v>
      </c>
      <c r="D47" s="1149"/>
      <c r="E47" s="1150"/>
      <c r="F47" s="11">
        <v>41.4</v>
      </c>
      <c r="G47" s="12">
        <v>39.53</v>
      </c>
      <c r="H47" s="12">
        <v>39.049999999999997</v>
      </c>
      <c r="I47" s="12">
        <v>40.28</v>
      </c>
      <c r="J47" s="13">
        <v>43.66</v>
      </c>
    </row>
    <row r="48" spans="2:10" ht="57.75" customHeight="1" x14ac:dyDescent="0.2">
      <c r="B48" s="14"/>
      <c r="C48" s="1151" t="s">
        <v>4</v>
      </c>
      <c r="D48" s="1151"/>
      <c r="E48" s="1152"/>
      <c r="F48" s="15">
        <v>5.16</v>
      </c>
      <c r="G48" s="16">
        <v>4.1900000000000004</v>
      </c>
      <c r="H48" s="16">
        <v>4.4800000000000004</v>
      </c>
      <c r="I48" s="16">
        <v>5.85</v>
      </c>
      <c r="J48" s="17">
        <v>5.15</v>
      </c>
    </row>
    <row r="49" spans="2:10" ht="57.75" customHeight="1" thickBot="1" x14ac:dyDescent="0.25">
      <c r="B49" s="18"/>
      <c r="C49" s="1153" t="s">
        <v>5</v>
      </c>
      <c r="D49" s="1153"/>
      <c r="E49" s="1154"/>
      <c r="F49" s="19" t="s">
        <v>570</v>
      </c>
      <c r="G49" s="20" t="s">
        <v>571</v>
      </c>
      <c r="H49" s="20">
        <v>0.62</v>
      </c>
      <c r="I49" s="20">
        <v>2.34</v>
      </c>
      <c r="J49" s="21" t="s">
        <v>572</v>
      </c>
    </row>
    <row r="50" spans="2:10" ht="13.2" x14ac:dyDescent="0.2"/>
  </sheetData>
  <sheetProtection algorithmName="SHA-512" hashValue="pMpWmjnPsxm12lIc8RSZrSfNsAe+egHjboqeRzT82fHRiddBOwe7tSUfRRQzAR/loHyAYVZcIFfLHM7Gh2vBqw==" saltValue="M5wWjrOJCwG8cWTha+Nj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