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ml.chart+xml" PartName="/xl/charts/chart1.xml"/>
  <Override ContentType="application/vnd.openxmlformats-officedocument.drawingml.chart+xml" PartName="/xl/charts/chart2.xml"/>
  <Override ContentType="application/vnd.openxmlformats-officedocument.drawingml.chart+xml" PartName="/xl/charts/chart3.xml"/>
  <Override ContentType="application/vnd.openxmlformats-officedocument.drawingml.chart+xml" PartName="/xl/charts/chart4.xml"/>
  <Override ContentType="application/vnd.openxmlformats-officedocument.drawingml.chart+xml" PartName="/xl/charts/chart5.xml"/>
  <Override ContentType="application/vnd.openxmlformats-officedocument.drawingml.chart+xml" PartName="/xl/charts/chart6.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drawing+xml" PartName="/xl/drawings/drawing4.xml"/>
  <Override ContentType="application/vnd.openxmlformats-officedocument.drawingml.chartshapes+xml" PartName="/xl/drawings/drawing5.xml"/>
  <Override ContentType="application/vnd.openxmlformats-officedocument.drawing+xml" PartName="/xl/drawings/drawing6.xml"/>
  <Override ContentType="application/vnd.openxmlformats-officedocument.drawing+xml" PartName="/xl/drawings/drawing7.xml"/>
  <Override ContentType="application/vnd.openxmlformats-officedocument.drawing+xml" PartName="/xl/drawings/drawing8.xml"/>
  <Override ContentType="application/vnd.openxmlformats-officedocument.drawing+xml" PartName="/xl/drawings/drawing9.xml"/>
  <Override ContentType="application/vnd.openxmlformats-officedocument.drawing+xml" PartName="/xl/drawings/drawing10.xml"/>
  <Override ContentType="application/vnd.openxmlformats-officedocument.drawing+xml" PartName="/xl/drawings/drawing11.xml"/>
  <Override ContentType="application/vnd.openxmlformats-officedocument.drawing+xml" PartName="/xl/drawings/drawing12.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210078\e財政第２班\24_財政事情・財政分析\07_財政状況資料集（H22決算～）\R４年度決算\09_完成（1回目）新様式\"/>
    </mc:Choice>
  </mc:AlternateContent>
  <bookViews>
    <workbookView xWindow="0" yWindow="0" windowWidth="15360" windowHeight="7644" tabRatio="82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C35" i="10"/>
  <c r="CO34" i="10"/>
  <c r="BW34" i="10"/>
  <c r="BW35" i="10" s="1"/>
  <c r="BW36" i="10" s="1"/>
  <c r="BW37" i="10" s="1"/>
  <c r="BW38" i="10" s="1"/>
  <c r="BW39" i="10" s="1"/>
  <c r="BW40" i="10" s="1"/>
  <c r="BW41" i="10" s="1"/>
  <c r="BW42" i="10" s="1"/>
  <c r="BW43" i="10" s="1"/>
  <c r="C34" i="10"/>
  <c r="AM34" i="10" l="1"/>
  <c r="AM35" i="10" s="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alcChain>
</file>

<file path=xl/sharedStrings.xml><?xml version="1.0" encoding="utf-8"?>
<sst xmlns="http://schemas.openxmlformats.org/spreadsheetml/2006/main" count="1146" uniqueCount="612">
  <si>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</si>
  <si>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</si>
  <si>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</si>
  <si>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</si>
  <si>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</si>
  <si>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</si>
  <si>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</si>
  <si>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</si>
  <si>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</si>
  <si>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</si>
  <si>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</si>
  <si>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</si>
  <si>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</si>
  <si>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</si>
  <si>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</si>
  <si>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</si>
  <si>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</si>
  <si>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</si>
  <si>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</si>
  <si>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</si>
  <si>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</si>
  <si>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</si>
  <si>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</si>
  <si>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</si>
  <si>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</si>
  <si>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</si>
  <si>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</si>
  <si>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</si>
  <si>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</si>
  <si>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</si>
  <si>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</si>
  <si>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</si>
  <si>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</si>
  <si>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</si>
  <si>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</si>
  <si>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</si>
  <si>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</si>
  <si>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</si>
  <si>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</si>
  <si>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</si>
  <si>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</si>
  <si>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</si>
  <si>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</si>
  <si>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</si>
  <si>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</si>
  <si>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</si>
  <si>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</si>
  <si>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</si>
  <si>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</si>
  <si>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</si>
  <si>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</si>
  <si>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</si>
  <si>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</si>
  <si>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</si>
  <si>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</si>
  <si>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</si>
  <si>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</si>
  <si>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</si>
  <si>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</si>
  <si>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</si>
  <si>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</si>
  <si>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</si>
  <si>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</si>
  <si>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</si>
  <si>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</si>
  <si>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</si>
  <si>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</si>
  <si>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</si>
  <si>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</si>
  <si>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</si>
  <si>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</si>
  <si>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</si>
  <si>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</si>
  <si>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</si>
  <si>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</si>
  <si>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</si>
  <si>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</si>
  <si>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</si>
  <si>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</si>
  <si>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</si>
  <si>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</si>
  <si>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</si>
  <si>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</si>
  <si>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</si>
  <si>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</si>
  <si>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三重県</t>
    <phoneticPr fontId="5"/>
  </si>
  <si>
    <t>市町村類型</t>
    <phoneticPr fontId="5"/>
  </si>
  <si>
    <t>Ⅲ－０</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</si>
  <si>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</si>
  <si>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</si>
  <si>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</si>
  <si>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</si>
  <si>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</si>
  <si>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</si>
  <si>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</si>
  <si>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</si>
  <si>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</si>
  <si>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</si>
  <si>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</si>
  <si>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</si>
  <si>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南伊勢町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</si>
  <si>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</si>
  <si>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</si>
  <si>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</si>
  <si>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</si>
  <si>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</si>
  <si>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</si>
  <si>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</si>
  <si>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</si>
  <si>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</si>
  <si>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</si>
  <si>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</si>
  <si>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</si>
  <si>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</si>
  <si>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</si>
  <si>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</si>
  <si>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</si>
  <si>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</si>
  <si>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</si>
  <si>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</si>
  <si>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</si>
  <si>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</si>
  <si>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</si>
  <si>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</si>
  <si>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</si>
  <si>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</si>
  <si>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</si>
  <si>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</si>
  <si>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</si>
  <si>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</si>
  <si>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</si>
  <si>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</si>
  <si>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</si>
  <si>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</si>
  <si>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</si>
  <si>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</si>
  <si>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</si>
  <si>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</si>
  <si>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</si>
  <si>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</si>
  <si>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</si>
  <si>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</si>
  <si>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</si>
  <si>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</si>
  <si>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</si>
  <si>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</si>
  <si>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</si>
  <si>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</si>
  <si>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</si>
  <si>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</si>
  <si>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</si>
  <si>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-3.6</t>
    <phoneticPr fontId="5"/>
  </si>
  <si>
    <t>基準財政需要額</t>
    <phoneticPr fontId="25"/>
  </si>
  <si>
    <t>うち日本人(％)</t>
    <phoneticPr fontId="5"/>
  </si>
  <si>
    <t>-3.6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</si>
  <si>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</si>
  <si>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</si>
  <si>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</si>
  <si>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</si>
  <si>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</si>
  <si>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</si>
  <si>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</si>
  <si>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</si>
  <si>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</si>
  <si>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</si>
  <si>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</si>
  <si>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</si>
  <si>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</si>
  <si>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</si>
  <si>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</si>
  <si>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</si>
  <si>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</si>
  <si>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</si>
  <si>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</si>
  <si>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</si>
  <si>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</si>
  <si>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</si>
  <si>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</si>
  <si>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</si>
  <si>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</si>
  <si>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</si>
  <si>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</si>
  <si>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</si>
  <si>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</si>
  <si>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</si>
  <si>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</si>
  <si>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</si>
  <si>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</si>
  <si>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</si>
  <si>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</si>
  <si>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</si>
  <si>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</si>
  <si>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</si>
  <si>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</si>
  <si>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</si>
  <si>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</si>
  <si>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</si>
  <si>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</si>
  <si>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</si>
  <si>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</si>
  <si>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</si>
  <si>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</si>
  <si>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</si>
  <si>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</si>
  <si>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</si>
  <si>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</si>
  <si>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</si>
  <si>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</si>
  <si>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</si>
  <si>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</si>
  <si>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</si>
  <si>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</si>
  <si>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</si>
  <si>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</si>
  <si>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</si>
  <si>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</si>
  <si>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</si>
  <si>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三重県南伊勢町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</si>
  <si>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</si>
  <si>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</si>
  <si>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</si>
  <si>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</si>
  <si>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</si>
  <si>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</si>
  <si>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</si>
  <si>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</si>
  <si>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</si>
  <si>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</si>
  <si>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</si>
  <si>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</si>
  <si>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</si>
  <si>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</si>
  <si>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</si>
  <si>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</si>
  <si>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</si>
  <si>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</si>
  <si>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</si>
  <si>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</si>
  <si>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</si>
  <si>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</si>
  <si>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</si>
  <si>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</si>
  <si>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</si>
  <si>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</si>
  <si>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</si>
  <si>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</si>
  <si>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</si>
  <si>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</si>
  <si>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</si>
  <si>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</si>
  <si>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</si>
  <si>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</si>
  <si>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</si>
  <si>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</si>
  <si>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</si>
  <si>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</si>
  <si>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</si>
  <si>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</si>
  <si>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</si>
  <si>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</si>
  <si>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</si>
  <si>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</si>
  <si>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</si>
  <si>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</si>
  <si>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</si>
  <si>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</si>
  <si>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</si>
  <si>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</si>
  <si>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</si>
  <si>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</si>
  <si>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</si>
  <si>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</si>
  <si>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</si>
  <si>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</si>
  <si>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</si>
  <si>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</si>
  <si>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</si>
  <si>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</si>
  <si>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</si>
  <si>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</si>
  <si>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</si>
  <si>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</si>
  <si>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</si>
  <si>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</si>
  <si>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</si>
  <si>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</si>
  <si>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</si>
  <si>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</si>
  <si>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</si>
  <si>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</si>
  <si>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</si>
  <si>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</si>
  <si>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</si>
  <si>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</si>
  <si>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</si>
  <si>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</si>
  <si>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</si>
  <si>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</si>
  <si>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</si>
  <si>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</si>
  <si>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</si>
  <si>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</si>
  <si>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</si>
  <si>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</si>
  <si>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</si>
  <si>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</si>
  <si>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</si>
  <si>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</si>
  <si>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</si>
  <si>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</si>
  <si>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</si>
  <si>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</si>
  <si>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</si>
  <si>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</si>
  <si>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</si>
  <si>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</si>
  <si>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</si>
  <si>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</si>
  <si>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</si>
  <si>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</si>
  <si>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</si>
  <si>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</si>
  <si>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</si>
  <si>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</si>
  <si>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</si>
  <si>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</si>
  <si>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</si>
  <si>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</si>
  <si>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</si>
  <si>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</si>
  <si>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</si>
  <si>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</si>
  <si>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</si>
  <si>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</si>
  <si>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</si>
  <si>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</si>
  <si>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</si>
  <si>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</si>
  <si>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</si>
  <si>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</si>
  <si>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</si>
  <si>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</si>
  <si>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</si>
  <si>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</si>
  <si>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</si>
  <si>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</si>
  <si>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介護サービス</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</si>
  <si>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</si>
  <si>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</si>
  <si>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</si>
  <si>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</si>
  <si>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</si>
  <si>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</si>
  <si>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</si>
  <si>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</si>
  <si>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</si>
  <si>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</si>
  <si>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</si>
  <si>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</si>
  <si>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</si>
  <si>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</si>
  <si>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</si>
  <si>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</si>
  <si>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</si>
  <si>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</si>
  <si>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</si>
  <si>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</si>
  <si>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</si>
  <si>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</si>
  <si>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三重県南伊勢町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</si>
  <si>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</si>
  <si>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</si>
  <si>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</si>
  <si>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</si>
  <si>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</si>
  <si>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</si>
  <si>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</si>
  <si>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</si>
  <si>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</si>
  <si>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</si>
  <si>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</si>
  <si>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</si>
  <si>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</si>
  <si>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</si>
  <si>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</si>
  <si>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</si>
  <si>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</si>
  <si>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</si>
  <si>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</si>
  <si>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</si>
  <si>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</si>
  <si>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</si>
  <si>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</si>
  <si>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</si>
  <si>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</si>
  <si>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</si>
  <si>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</si>
  <si>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</si>
  <si>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</si>
  <si>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</si>
  <si>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</si>
  <si>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</si>
  <si>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</si>
  <si>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</si>
  <si>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</si>
  <si>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</si>
  <si>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</si>
  <si>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病院事業会計</t>
    <phoneticPr fontId="5"/>
  </si>
  <si>
    <t>法適用企業</t>
    <phoneticPr fontId="5"/>
  </si>
  <si>
    <t>水道事業会計</t>
    <phoneticPr fontId="5"/>
  </si>
  <si>
    <t>法適用企業</t>
    <phoneticPr fontId="5"/>
  </si>
  <si>
    <t>下水道事業特別会計</t>
    <phoneticPr fontId="5"/>
  </si>
  <si>
    <t>-</t>
    <phoneticPr fontId="5"/>
  </si>
  <si>
    <t>法非適用企業</t>
    <phoneticPr fontId="5"/>
  </si>
  <si>
    <t>公共浄化槽事業特別会計</t>
    <phoneticPr fontId="5"/>
  </si>
  <si>
    <t>-</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</si>
  <si>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</si>
  <si>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</si>
  <si>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</si>
  <si>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</si>
  <si>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</si>
  <si>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</si>
  <si>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</si>
  <si>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</si>
  <si>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</si>
  <si>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</si>
  <si>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</si>
  <si>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</si>
  <si>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</si>
  <si>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</si>
  <si>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</si>
  <si>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</si>
  <si>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</si>
  <si>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</si>
  <si>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</si>
  <si>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</si>
  <si>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</si>
  <si>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</si>
  <si>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</si>
  <si>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</si>
  <si>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</si>
  <si>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</si>
  <si>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</si>
  <si>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</si>
  <si>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</si>
  <si>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</si>
  <si>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</si>
  <si>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</si>
  <si>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t>
    <phoneticPr fontId="5"/>
  </si>
  <si>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</si>
  <si>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</si>
  <si>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</si>
  <si>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</si>
  <si>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</si>
  <si>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</si>
  <si>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</si>
  <si>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</si>
  <si>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</si>
  <si>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</si>
  <si>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</si>
  <si>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</si>
  <si>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</si>
  <si>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</si>
  <si>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</si>
  <si>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</si>
  <si>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</si>
  <si>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</si>
  <si>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</si>
  <si>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</si>
  <si>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</si>
  <si>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</si>
  <si>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</si>
  <si>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</si>
  <si>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</si>
  <si>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</si>
  <si>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</si>
  <si>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</si>
  <si>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</si>
  <si>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</si>
  <si>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</si>
  <si>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</si>
  <si>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</si>
  <si>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</si>
  <si>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</si>
  <si>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</si>
  <si>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</si>
  <si>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</si>
  <si>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公共浄化槽事業特別会計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</si>
  <si>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</si>
  <si>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</si>
  <si>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</si>
  <si>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</si>
  <si>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</si>
  <si>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</si>
  <si>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</si>
  <si>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</si>
  <si>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</si>
  <si>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</si>
  <si>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</si>
  <si>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</si>
  <si>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</si>
  <si>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</si>
  <si>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</si>
  <si>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</si>
  <si>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</si>
  <si>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</si>
  <si>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</si>
  <si>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</si>
  <si>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</si>
  <si>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</si>
  <si>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</si>
  <si>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</si>
  <si>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</si>
  <si>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</si>
  <si>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</si>
  <si>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</si>
  <si>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</si>
  <si>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</si>
  <si>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</si>
  <si>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</si>
  <si>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</si>
  <si>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</si>
  <si>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</si>
  <si>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</si>
  <si>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</si>
  <si>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</si>
  <si>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</si>
  <si>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</si>
  <si>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</si>
  <si>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</si>
  <si>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</si>
  <si>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</si>
  <si>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</si>
  <si>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</si>
  <si>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</si>
  <si>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</si>
  <si>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</si>
  <si>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</si>
  <si>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</si>
  <si>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</si>
  <si>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</si>
  <si>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</si>
  <si>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</si>
  <si>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</si>
  <si>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</si>
  <si>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</si>
  <si>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</si>
  <si>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</si>
  <si>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</si>
  <si>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</si>
  <si>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</si>
  <si>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</si>
  <si>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</si>
  <si>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</si>
  <si>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</si>
  <si>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</si>
  <si>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</si>
  <si>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</si>
  <si>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</si>
  <si>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</si>
  <si>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</si>
  <si>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</si>
  <si>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</si>
  <si>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</si>
  <si>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</si>
  <si>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</si>
  <si>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</si>
  <si>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</si>
  <si>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</si>
  <si>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</si>
  <si>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</si>
  <si>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</si>
  <si>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</si>
  <si>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6.20</t>
  </si>
  <si>
    <t>▲ 0.72</t>
  </si>
  <si>
    <t>▲ 4.04</t>
  </si>
  <si>
    <t>▲ 1.67</t>
  </si>
  <si>
    <t>一般会計</t>
  </si>
  <si>
    <t>病院事業会計</t>
  </si>
  <si>
    <t>水道事業会計</t>
  </si>
  <si>
    <t>介護保険特別会計</t>
  </si>
  <si>
    <t>国民健康保険特別会計</t>
  </si>
  <si>
    <t>後期高齢者医療特別会計</t>
  </si>
  <si>
    <t>下水道事業特別会計</t>
  </si>
  <si>
    <t>公共浄化槽事業特別会計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</si>
  <si>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</si>
  <si>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</si>
  <si>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</si>
  <si>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</si>
  <si>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</si>
  <si>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</si>
  <si>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</si>
  <si>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</si>
  <si>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</si>
  <si>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わたらい老人福祉施設組合</t>
    <rPh sb="4" eb="6">
      <t>ロウジン</t>
    </rPh>
    <rPh sb="6" eb="8">
      <t>フクシ</t>
    </rPh>
    <rPh sb="8" eb="10">
      <t>シセツ</t>
    </rPh>
    <rPh sb="10" eb="12">
      <t>クミアイ</t>
    </rPh>
    <phoneticPr fontId="11"/>
  </si>
  <si>
    <t>　うち一般会計</t>
    <rPh sb="3" eb="5">
      <t>イッパン</t>
    </rPh>
    <rPh sb="5" eb="7">
      <t>カイケイ</t>
    </rPh>
    <phoneticPr fontId="11"/>
  </si>
  <si>
    <t>　うち特別会計</t>
    <rPh sb="3" eb="5">
      <t>トクベツ</t>
    </rPh>
    <rPh sb="5" eb="7">
      <t>カイケイ</t>
    </rPh>
    <phoneticPr fontId="11"/>
  </si>
  <si>
    <t>志摩広域行政組合</t>
    <rPh sb="0" eb="2">
      <t>シマ</t>
    </rPh>
    <rPh sb="2" eb="4">
      <t>コウイキ</t>
    </rPh>
    <rPh sb="4" eb="6">
      <t>ギョウセイ</t>
    </rPh>
    <rPh sb="6" eb="8">
      <t>クミアイ</t>
    </rPh>
    <phoneticPr fontId="11"/>
  </si>
  <si>
    <t>三重県市町総合事務組合</t>
    <rPh sb="0" eb="3">
      <t>ミエケン</t>
    </rPh>
    <rPh sb="3" eb="4">
      <t>シ</t>
    </rPh>
    <rPh sb="4" eb="5">
      <t>マチ</t>
    </rPh>
    <rPh sb="5" eb="7">
      <t>ソウゴウ</t>
    </rPh>
    <rPh sb="7" eb="9">
      <t>ジム</t>
    </rPh>
    <rPh sb="9" eb="11">
      <t>クミアイ</t>
    </rPh>
    <phoneticPr fontId="11"/>
  </si>
  <si>
    <t>紀勢地区広域消防組合</t>
    <rPh sb="0" eb="2">
      <t>キセイ</t>
    </rPh>
    <rPh sb="2" eb="4">
      <t>チク</t>
    </rPh>
    <rPh sb="4" eb="6">
      <t>コウイキ</t>
    </rPh>
    <rPh sb="6" eb="8">
      <t>ショウボウ</t>
    </rPh>
    <rPh sb="8" eb="10">
      <t>クミアイ</t>
    </rPh>
    <phoneticPr fontId="11"/>
  </si>
  <si>
    <t>鳥羽志勢広域連合</t>
    <rPh sb="0" eb="2">
      <t>トバ</t>
    </rPh>
    <rPh sb="2" eb="3">
      <t>シ</t>
    </rPh>
    <rPh sb="3" eb="4">
      <t>セイ</t>
    </rPh>
    <rPh sb="4" eb="6">
      <t>コウイキ</t>
    </rPh>
    <rPh sb="6" eb="8">
      <t>レンゴウ</t>
    </rPh>
    <phoneticPr fontId="11"/>
  </si>
  <si>
    <t>度会広域連合</t>
    <rPh sb="0" eb="2">
      <t>ワタライ</t>
    </rPh>
    <rPh sb="2" eb="4">
      <t>コウイキ</t>
    </rPh>
    <rPh sb="4" eb="6">
      <t>レンゴウ</t>
    </rPh>
    <phoneticPr fontId="11"/>
  </si>
  <si>
    <t>三重地方税管理回収機構</t>
    <rPh sb="0" eb="2">
      <t>ミエ</t>
    </rPh>
    <rPh sb="2" eb="5">
      <t>チホウゼイ</t>
    </rPh>
    <rPh sb="5" eb="7">
      <t>カンリ</t>
    </rPh>
    <rPh sb="7" eb="9">
      <t>カイシュウ</t>
    </rPh>
    <rPh sb="9" eb="11">
      <t>キコウ</t>
    </rPh>
    <phoneticPr fontId="11"/>
  </si>
  <si>
    <t>三重県後期高齢者医療広域連合</t>
    <rPh sb="0" eb="3">
      <t>ミエケン</t>
    </rPh>
    <rPh sb="3" eb="5">
      <t>コウキ</t>
    </rPh>
    <rPh sb="5" eb="8">
      <t>コウレイシャ</t>
    </rPh>
    <rPh sb="8" eb="10">
      <t>イリョウ</t>
    </rPh>
    <rPh sb="10" eb="12">
      <t>コウイキ</t>
    </rPh>
    <rPh sb="12" eb="14">
      <t>レンゴウ</t>
    </rPh>
    <phoneticPr fontId="11"/>
  </si>
  <si>
    <t>志摩市消防本部（旧志摩広域消防組合分）</t>
    <rPh sb="0" eb="3">
      <t>シマシ</t>
    </rPh>
    <rPh sb="3" eb="5">
      <t>ショウボウ</t>
    </rPh>
    <rPh sb="5" eb="7">
      <t>ホンブ</t>
    </rPh>
    <rPh sb="8" eb="9">
      <t>キュウ</t>
    </rPh>
    <rPh sb="9" eb="11">
      <t>シマ</t>
    </rPh>
    <rPh sb="11" eb="13">
      <t>コウイキ</t>
    </rPh>
    <rPh sb="13" eb="15">
      <t>ショウボウ</t>
    </rPh>
    <rPh sb="15" eb="17">
      <t>クミアイ</t>
    </rPh>
    <rPh sb="17" eb="18">
      <t>ブン</t>
    </rPh>
    <phoneticPr fontId="2"/>
  </si>
  <si>
    <t>-</t>
    <phoneticPr fontId="2"/>
  </si>
  <si>
    <t>株式会社　みなみいせ商会</t>
    <rPh sb="0" eb="4">
      <t>カブシキガイシャ</t>
    </rPh>
    <rPh sb="10" eb="12">
      <t>ショウカイ</t>
    </rPh>
    <phoneticPr fontId="2"/>
  </si>
  <si>
    <t>地域振興基金</t>
    <rPh sb="0" eb="2">
      <t>チイキ</t>
    </rPh>
    <rPh sb="2" eb="4">
      <t>シンコウ</t>
    </rPh>
    <rPh sb="4" eb="6">
      <t>キキン</t>
    </rPh>
    <phoneticPr fontId="5"/>
  </si>
  <si>
    <t>医療施設整備基金</t>
    <rPh sb="0" eb="2">
      <t>イリョウ</t>
    </rPh>
    <rPh sb="2" eb="4">
      <t>シセツ</t>
    </rPh>
    <rPh sb="4" eb="6">
      <t>セイビ</t>
    </rPh>
    <rPh sb="6" eb="8">
      <t>キキン</t>
    </rPh>
    <phoneticPr fontId="5"/>
  </si>
  <si>
    <t>医療対策特別基金</t>
    <rPh sb="0" eb="2">
      <t>イリョウ</t>
    </rPh>
    <rPh sb="2" eb="4">
      <t>タイサク</t>
    </rPh>
    <rPh sb="4" eb="6">
      <t>トクベツ</t>
    </rPh>
    <rPh sb="6" eb="8">
      <t>キキン</t>
    </rPh>
    <phoneticPr fontId="5"/>
  </si>
  <si>
    <t>ふるさと応援基金</t>
    <rPh sb="4" eb="6">
      <t>オウエン</t>
    </rPh>
    <rPh sb="6" eb="8">
      <t>キキン</t>
    </rPh>
    <phoneticPr fontId="5"/>
  </si>
  <si>
    <t>森林環境譲与税基金</t>
    <rPh sb="0" eb="2">
      <t>シンリン</t>
    </rPh>
    <rPh sb="2" eb="4">
      <t>カンキョウ</t>
    </rPh>
    <rPh sb="4" eb="6">
      <t>ジョウヨ</t>
    </rPh>
    <rPh sb="6" eb="7">
      <t>ゼイ</t>
    </rPh>
    <rPh sb="7" eb="9">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</si>
</sst>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worksheets/sheet10.xml" Type="http://schemas.openxmlformats.org/officeDocument/2006/relationships/worksheet"/><Relationship Id="rId11" Target="worksheets/sheet11.xml" Type="http://schemas.openxmlformats.org/officeDocument/2006/relationships/worksheet"/><Relationship Id="rId12" Target="worksheets/sheet12.xml" Type="http://schemas.openxmlformats.org/officeDocument/2006/relationships/worksheet"/><Relationship Id="rId13" Target="worksheets/sheet13.xml" Type="http://schemas.openxmlformats.org/officeDocument/2006/relationships/worksheet"/><Relationship Id="rId14" Target="worksheets/sheet14.xml" Type="http://schemas.openxmlformats.org/officeDocument/2006/relationships/worksheet"/><Relationship Id="rId15" Target="theme/theme1.xml" Type="http://schemas.openxmlformats.org/officeDocument/2006/relationships/theme"/><Relationship Id="rId16" Target="styles.xml" Type="http://schemas.openxmlformats.org/officeDocument/2006/relationships/styles"/><Relationship Id="rId17" Target="sharedStrings.xml" Type="http://schemas.openxmlformats.org/officeDocument/2006/relationships/sharedStrings"/><Relationship Id="rId18" Target="calcChain.xml" Type="http://schemas.openxmlformats.org/officeDocument/2006/relationships/calcChain"/><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worksheets/sheet8.xml" Type="http://schemas.openxmlformats.org/officeDocument/2006/relationships/worksheet"/><Relationship Id="rId9" Target="worksheets/sheet9.xml" Type="http://schemas.openxmlformats.org/officeDocument/2006/relationships/worksheet"/></Relationships>
</file>

<file path=xl/charts/_rels/chart1.xml.rels><?xml version="1.0" encoding="UTF-8" standalone="yes"?><Relationships xmlns="http://schemas.openxmlformats.org/package/2006/relationships"><Relationship Id="rId1" Target="../drawings/drawing5.xml" Type="http://schemas.openxmlformats.org/officeDocument/2006/relationships/chartUserShapes"/></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115050</c:v>
                </c:pt>
                <c:pt idx="1">
                  <c:v>118252</c:v>
                </c:pt>
                <c:pt idx="2">
                  <c:v>120302</c:v>
                </c:pt>
                <c:pt idx="3">
                  <c:v>114841</c:v>
                </c:pt>
                <c:pt idx="4">
                  <c:v>124145</c:v>
                </c:pt>
              </c:numCache>
            </c:numRef>
          </c:val>
          <c:smooth val="0"/>
          <c:extLst>
            <c:ext xmlns:c16="http://schemas.microsoft.com/office/drawing/2014/chart" uri="{C3380CC4-5D6E-409C-BE32-E72D297353CC}">
              <c16:uniqueId val="{00000000-36F9-4217-96C4-318E1A85930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98023</c:v>
                </c:pt>
                <c:pt idx="1">
                  <c:v>109790</c:v>
                </c:pt>
                <c:pt idx="2">
                  <c:v>151676</c:v>
                </c:pt>
                <c:pt idx="3">
                  <c:v>135718</c:v>
                </c:pt>
                <c:pt idx="4">
                  <c:v>150758</c:v>
                </c:pt>
              </c:numCache>
            </c:numRef>
          </c:val>
          <c:smooth val="0"/>
          <c:extLst>
            <c:ext xmlns:c16="http://schemas.microsoft.com/office/drawing/2014/chart" uri="{C3380CC4-5D6E-409C-BE32-E72D297353CC}">
              <c16:uniqueId val="{00000001-36F9-4217-96C4-318E1A85930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2.91</c:v>
                </c:pt>
                <c:pt idx="1">
                  <c:v>2.78</c:v>
                </c:pt>
                <c:pt idx="2">
                  <c:v>3.18</c:v>
                </c:pt>
                <c:pt idx="3">
                  <c:v>6.4</c:v>
                </c:pt>
                <c:pt idx="4">
                  <c:v>4.9800000000000004</c:v>
                </c:pt>
              </c:numCache>
            </c:numRef>
          </c:val>
          <c:extLst>
            <c:ext xmlns:c16="http://schemas.microsoft.com/office/drawing/2014/chart" uri="{C3380CC4-5D6E-409C-BE32-E72D297353CC}">
              <c16:uniqueId val="{00000000-7199-4836-BD2D-6115E8EE4B1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29.73</c:v>
                </c:pt>
                <c:pt idx="1">
                  <c:v>29.15</c:v>
                </c:pt>
                <c:pt idx="2">
                  <c:v>23.49</c:v>
                </c:pt>
                <c:pt idx="3">
                  <c:v>28.21</c:v>
                </c:pt>
                <c:pt idx="4">
                  <c:v>29.31</c:v>
                </c:pt>
              </c:numCache>
            </c:numRef>
          </c:val>
          <c:extLst>
            <c:ext xmlns:c16="http://schemas.microsoft.com/office/drawing/2014/chart" uri="{C3380CC4-5D6E-409C-BE32-E72D297353CC}">
              <c16:uniqueId val="{00000001-7199-4836-BD2D-6115E8EE4B1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-6.2</c:v>
                </c:pt>
                <c:pt idx="1">
                  <c:v>-0.72</c:v>
                </c:pt>
                <c:pt idx="2">
                  <c:v>-4.04</c:v>
                </c:pt>
                <c:pt idx="3">
                  <c:v>9.42</c:v>
                </c:pt>
                <c:pt idx="4">
                  <c:v>-1.67</c:v>
                </c:pt>
              </c:numCache>
            </c:numRef>
          </c:val>
          <c:smooth val="0"/>
          <c:extLst>
            <c:ext xmlns:c16="http://schemas.microsoft.com/office/drawing/2014/chart" uri="{C3380CC4-5D6E-409C-BE32-E72D297353CC}">
              <c16:uniqueId val="{00000002-7199-4836-BD2D-6115E8EE4B1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c:v>
                </c:pt>
                <c:pt idx="4">
                  <c:v>#N/A</c:v>
                </c:pt>
                <c:pt idx="5">
                  <c:v>0</c:v>
                </c:pt>
                <c:pt idx="6">
                  <c:v>0</c:v>
                </c:pt>
                <c:pt idx="7">
                  <c:v>0</c:v>
                </c:pt>
                <c:pt idx="8">
                  <c:v>0</c:v>
                </c:pt>
                <c:pt idx="9">
                  <c:v>0</c:v>
                </c:pt>
              </c:numCache>
            </c:numRef>
          </c:val>
          <c:extLst>
            <c:ext xmlns:c16="http://schemas.microsoft.com/office/drawing/2014/chart" uri="{C3380CC4-5D6E-409C-BE32-E72D297353CC}">
              <c16:uniqueId val="{00000000-575E-4B0C-9085-0DDEAF67F76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75E-4B0C-9085-0DDEAF67F763}"/>
            </c:ext>
          </c:extLst>
        </c:ser>
        <c:ser>
          <c:idx val="2"/>
          <c:order val="2"/>
          <c:tx>
            <c:strRef>
              <c:f>データシート!$A$29</c:f>
              <c:strCache>
                <c:ptCount val="1"/>
                <c:pt idx="0">
                  <c:v>公共浄化槽事業特別会計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#N/A</c:v>
                </c:pt>
                <c:pt idx="7">
                  <c:v>0</c:v>
                </c:pt>
                <c:pt idx="8">
                  <c:v>#N/A</c:v>
                </c:pt>
                <c:pt idx="9">
                  <c:v>0</c:v>
                </c:pt>
              </c:numCache>
            </c:numRef>
          </c:val>
          <c:extLst>
            <c:ext xmlns:c16="http://schemas.microsoft.com/office/drawing/2014/chart" uri="{C3380CC4-5D6E-409C-BE32-E72D297353CC}">
              <c16:uniqueId val="{00000002-575E-4B0C-9085-0DDEAF67F763}"/>
            </c:ext>
          </c:extLst>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575E-4B0C-9085-0DDEAF67F763}"/>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0.06</c:v>
                </c:pt>
                <c:pt idx="2">
                  <c:v>#N/A</c:v>
                </c:pt>
                <c:pt idx="3">
                  <c:v>0.09</c:v>
                </c:pt>
                <c:pt idx="4">
                  <c:v>#N/A</c:v>
                </c:pt>
                <c:pt idx="5">
                  <c:v>0.16</c:v>
                </c:pt>
                <c:pt idx="6">
                  <c:v>#N/A</c:v>
                </c:pt>
                <c:pt idx="7">
                  <c:v>7.0000000000000007E-2</c:v>
                </c:pt>
                <c:pt idx="8">
                  <c:v>#N/A</c:v>
                </c:pt>
                <c:pt idx="9">
                  <c:v>0.08</c:v>
                </c:pt>
              </c:numCache>
            </c:numRef>
          </c:val>
          <c:extLst>
            <c:ext xmlns:c16="http://schemas.microsoft.com/office/drawing/2014/chart" uri="{C3380CC4-5D6E-409C-BE32-E72D297353CC}">
              <c16:uniqueId val="{00000004-575E-4B0C-9085-0DDEAF67F763}"/>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0.49</c:v>
                </c:pt>
                <c:pt idx="2">
                  <c:v>#N/A</c:v>
                </c:pt>
                <c:pt idx="3">
                  <c:v>0.11</c:v>
                </c:pt>
                <c:pt idx="4">
                  <c:v>#N/A</c:v>
                </c:pt>
                <c:pt idx="5">
                  <c:v>0.73</c:v>
                </c:pt>
                <c:pt idx="6">
                  <c:v>#N/A</c:v>
                </c:pt>
                <c:pt idx="7">
                  <c:v>1.01</c:v>
                </c:pt>
                <c:pt idx="8">
                  <c:v>#N/A</c:v>
                </c:pt>
                <c:pt idx="9">
                  <c:v>0.57999999999999996</c:v>
                </c:pt>
              </c:numCache>
            </c:numRef>
          </c:val>
          <c:extLst>
            <c:ext xmlns:c16="http://schemas.microsoft.com/office/drawing/2014/chart" uri="{C3380CC4-5D6E-409C-BE32-E72D297353CC}">
              <c16:uniqueId val="{00000005-575E-4B0C-9085-0DDEAF67F763}"/>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2.0499999999999998</c:v>
                </c:pt>
                <c:pt idx="2">
                  <c:v>#N/A</c:v>
                </c:pt>
                <c:pt idx="3">
                  <c:v>1.66</c:v>
                </c:pt>
                <c:pt idx="4">
                  <c:v>#N/A</c:v>
                </c:pt>
                <c:pt idx="5">
                  <c:v>1.36</c:v>
                </c:pt>
                <c:pt idx="6">
                  <c:v>#N/A</c:v>
                </c:pt>
                <c:pt idx="7">
                  <c:v>2</c:v>
                </c:pt>
                <c:pt idx="8">
                  <c:v>#N/A</c:v>
                </c:pt>
                <c:pt idx="9">
                  <c:v>1.53</c:v>
                </c:pt>
              </c:numCache>
            </c:numRef>
          </c:val>
          <c:extLst>
            <c:ext xmlns:c16="http://schemas.microsoft.com/office/drawing/2014/chart" uri="{C3380CC4-5D6E-409C-BE32-E72D297353CC}">
              <c16:uniqueId val="{00000006-575E-4B0C-9085-0DDEAF67F763}"/>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2.42</c:v>
                </c:pt>
                <c:pt idx="2">
                  <c:v>#N/A</c:v>
                </c:pt>
                <c:pt idx="3">
                  <c:v>2.58</c:v>
                </c:pt>
                <c:pt idx="4">
                  <c:v>#N/A</c:v>
                </c:pt>
                <c:pt idx="5">
                  <c:v>3.08</c:v>
                </c:pt>
                <c:pt idx="6">
                  <c:v>#N/A</c:v>
                </c:pt>
                <c:pt idx="7">
                  <c:v>3.49</c:v>
                </c:pt>
                <c:pt idx="8">
                  <c:v>#N/A</c:v>
                </c:pt>
                <c:pt idx="9">
                  <c:v>3.87</c:v>
                </c:pt>
              </c:numCache>
            </c:numRef>
          </c:val>
          <c:extLst>
            <c:ext xmlns:c16="http://schemas.microsoft.com/office/drawing/2014/chart" uri="{C3380CC4-5D6E-409C-BE32-E72D297353CC}">
              <c16:uniqueId val="{00000007-575E-4B0C-9085-0DDEAF67F763}"/>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4.13</c:v>
                </c:pt>
                <c:pt idx="2">
                  <c:v>#N/A</c:v>
                </c:pt>
                <c:pt idx="3">
                  <c:v>2.92</c:v>
                </c:pt>
                <c:pt idx="4">
                  <c:v>#N/A</c:v>
                </c:pt>
                <c:pt idx="5">
                  <c:v>2.5299999999999998</c:v>
                </c:pt>
                <c:pt idx="6">
                  <c:v>#N/A</c:v>
                </c:pt>
                <c:pt idx="7">
                  <c:v>3.25</c:v>
                </c:pt>
                <c:pt idx="8">
                  <c:v>#N/A</c:v>
                </c:pt>
                <c:pt idx="9">
                  <c:v>4.24</c:v>
                </c:pt>
              </c:numCache>
            </c:numRef>
          </c:val>
          <c:extLst>
            <c:ext xmlns:c16="http://schemas.microsoft.com/office/drawing/2014/chart" uri="{C3380CC4-5D6E-409C-BE32-E72D297353CC}">
              <c16:uniqueId val="{00000008-575E-4B0C-9085-0DDEAF67F763}"/>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2.9</c:v>
                </c:pt>
                <c:pt idx="2">
                  <c:v>#N/A</c:v>
                </c:pt>
                <c:pt idx="3">
                  <c:v>2.77</c:v>
                </c:pt>
                <c:pt idx="4">
                  <c:v>#N/A</c:v>
                </c:pt>
                <c:pt idx="5">
                  <c:v>3.18</c:v>
                </c:pt>
                <c:pt idx="6">
                  <c:v>#N/A</c:v>
                </c:pt>
                <c:pt idx="7">
                  <c:v>6.39</c:v>
                </c:pt>
                <c:pt idx="8">
                  <c:v>#N/A</c:v>
                </c:pt>
                <c:pt idx="9">
                  <c:v>4.97</c:v>
                </c:pt>
              </c:numCache>
            </c:numRef>
          </c:val>
          <c:extLst>
            <c:ext xmlns:c16="http://schemas.microsoft.com/office/drawing/2014/chart" uri="{C3380CC4-5D6E-409C-BE32-E72D297353CC}">
              <c16:uniqueId val="{00000009-575E-4B0C-9085-0DDEAF67F76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1127</c:v>
                </c:pt>
                <c:pt idx="5">
                  <c:v>1149</c:v>
                </c:pt>
                <c:pt idx="8">
                  <c:v>1173</c:v>
                </c:pt>
                <c:pt idx="11">
                  <c:v>1227</c:v>
                </c:pt>
                <c:pt idx="14">
                  <c:v>1209</c:v>
                </c:pt>
              </c:numCache>
            </c:numRef>
          </c:val>
          <c:extLst>
            <c:ext xmlns:c16="http://schemas.microsoft.com/office/drawing/2014/chart" uri="{C3380CC4-5D6E-409C-BE32-E72D297353CC}">
              <c16:uniqueId val="{00000000-BED6-4EB8-B231-E94E068235F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ED6-4EB8-B231-E94E068235F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BED6-4EB8-B231-E94E068235F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70</c:v>
                </c:pt>
                <c:pt idx="3">
                  <c:v>68</c:v>
                </c:pt>
                <c:pt idx="6">
                  <c:v>64</c:v>
                </c:pt>
                <c:pt idx="9">
                  <c:v>35</c:v>
                </c:pt>
                <c:pt idx="12">
                  <c:v>14</c:v>
                </c:pt>
              </c:numCache>
            </c:numRef>
          </c:val>
          <c:extLst>
            <c:ext xmlns:c16="http://schemas.microsoft.com/office/drawing/2014/chart" uri="{C3380CC4-5D6E-409C-BE32-E72D297353CC}">
              <c16:uniqueId val="{00000003-BED6-4EB8-B231-E94E068235F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405</c:v>
                </c:pt>
                <c:pt idx="3">
                  <c:v>401</c:v>
                </c:pt>
                <c:pt idx="6">
                  <c:v>394</c:v>
                </c:pt>
                <c:pt idx="9">
                  <c:v>396</c:v>
                </c:pt>
                <c:pt idx="12">
                  <c:v>362</c:v>
                </c:pt>
              </c:numCache>
            </c:numRef>
          </c:val>
          <c:extLst>
            <c:ext xmlns:c16="http://schemas.microsoft.com/office/drawing/2014/chart" uri="{C3380CC4-5D6E-409C-BE32-E72D297353CC}">
              <c16:uniqueId val="{00000004-BED6-4EB8-B231-E94E068235F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ED6-4EB8-B231-E94E068235F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ED6-4EB8-B231-E94E068235F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1107</c:v>
                </c:pt>
                <c:pt idx="3">
                  <c:v>1173</c:v>
                </c:pt>
                <c:pt idx="6">
                  <c:v>1237</c:v>
                </c:pt>
                <c:pt idx="9">
                  <c:v>1356</c:v>
                </c:pt>
                <c:pt idx="12">
                  <c:v>1363</c:v>
                </c:pt>
              </c:numCache>
            </c:numRef>
          </c:val>
          <c:extLst>
            <c:ext xmlns:c16="http://schemas.microsoft.com/office/drawing/2014/chart" uri="{C3380CC4-5D6E-409C-BE32-E72D297353CC}">
              <c16:uniqueId val="{00000007-BED6-4EB8-B231-E94E068235F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455</c:v>
                </c:pt>
                <c:pt idx="2">
                  <c:v>#N/A</c:v>
                </c:pt>
                <c:pt idx="3">
                  <c:v>#N/A</c:v>
                </c:pt>
                <c:pt idx="4">
                  <c:v>493</c:v>
                </c:pt>
                <c:pt idx="5">
                  <c:v>#N/A</c:v>
                </c:pt>
                <c:pt idx="6">
                  <c:v>#N/A</c:v>
                </c:pt>
                <c:pt idx="7">
                  <c:v>522</c:v>
                </c:pt>
                <c:pt idx="8">
                  <c:v>#N/A</c:v>
                </c:pt>
                <c:pt idx="9">
                  <c:v>#N/A</c:v>
                </c:pt>
                <c:pt idx="10">
                  <c:v>560</c:v>
                </c:pt>
                <c:pt idx="11">
                  <c:v>#N/A</c:v>
                </c:pt>
                <c:pt idx="12">
                  <c:v>#N/A</c:v>
                </c:pt>
                <c:pt idx="13">
                  <c:v>530</c:v>
                </c:pt>
                <c:pt idx="14">
                  <c:v>#N/A</c:v>
                </c:pt>
              </c:numCache>
            </c:numRef>
          </c:val>
          <c:smooth val="0"/>
          <c:extLst>
            <c:ext xmlns:c16="http://schemas.microsoft.com/office/drawing/2014/chart" uri="{C3380CC4-5D6E-409C-BE32-E72D297353CC}">
              <c16:uniqueId val="{00000008-BED6-4EB8-B231-E94E068235F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11985</c:v>
                </c:pt>
                <c:pt idx="5">
                  <c:v>12358</c:v>
                </c:pt>
                <c:pt idx="8">
                  <c:v>12219</c:v>
                </c:pt>
                <c:pt idx="11">
                  <c:v>12108</c:v>
                </c:pt>
                <c:pt idx="14">
                  <c:v>12102</c:v>
                </c:pt>
              </c:numCache>
            </c:numRef>
          </c:val>
          <c:extLst>
            <c:ext xmlns:c16="http://schemas.microsoft.com/office/drawing/2014/chart" uri="{C3380CC4-5D6E-409C-BE32-E72D297353CC}">
              <c16:uniqueId val="{00000000-AFF9-4E33-A9C0-7AC65C63935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120</c:v>
                </c:pt>
                <c:pt idx="5">
                  <c:v>124</c:v>
                </c:pt>
                <c:pt idx="8">
                  <c:v>159</c:v>
                </c:pt>
                <c:pt idx="11">
                  <c:v>144</c:v>
                </c:pt>
                <c:pt idx="14">
                  <c:v>136</c:v>
                </c:pt>
              </c:numCache>
            </c:numRef>
          </c:val>
          <c:extLst>
            <c:ext xmlns:c16="http://schemas.microsoft.com/office/drawing/2014/chart" uri="{C3380CC4-5D6E-409C-BE32-E72D297353CC}">
              <c16:uniqueId val="{00000001-AFF9-4E33-A9C0-7AC65C63935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4715</c:v>
                </c:pt>
                <c:pt idx="5">
                  <c:v>4598</c:v>
                </c:pt>
                <c:pt idx="8">
                  <c:v>4213</c:v>
                </c:pt>
                <c:pt idx="11">
                  <c:v>4633</c:v>
                </c:pt>
                <c:pt idx="14">
                  <c:v>4748</c:v>
                </c:pt>
              </c:numCache>
            </c:numRef>
          </c:val>
          <c:extLst>
            <c:ext xmlns:c16="http://schemas.microsoft.com/office/drawing/2014/chart" uri="{C3380CC4-5D6E-409C-BE32-E72D297353CC}">
              <c16:uniqueId val="{00000002-AFF9-4E33-A9C0-7AC65C63935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FF9-4E33-A9C0-7AC65C63935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FF9-4E33-A9C0-7AC65C63935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FF9-4E33-A9C0-7AC65C63935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1976</c:v>
                </c:pt>
                <c:pt idx="3">
                  <c:v>1912</c:v>
                </c:pt>
                <c:pt idx="6">
                  <c:v>1865</c:v>
                </c:pt>
                <c:pt idx="9">
                  <c:v>1823</c:v>
                </c:pt>
                <c:pt idx="12">
                  <c:v>1733</c:v>
                </c:pt>
              </c:numCache>
            </c:numRef>
          </c:val>
          <c:extLst>
            <c:ext xmlns:c16="http://schemas.microsoft.com/office/drawing/2014/chart" uri="{C3380CC4-5D6E-409C-BE32-E72D297353CC}">
              <c16:uniqueId val="{00000006-AFF9-4E33-A9C0-7AC65C63935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599</c:v>
                </c:pt>
                <c:pt idx="3">
                  <c:v>539</c:v>
                </c:pt>
                <c:pt idx="6">
                  <c:v>485</c:v>
                </c:pt>
                <c:pt idx="9">
                  <c:v>444</c:v>
                </c:pt>
                <c:pt idx="12">
                  <c:v>423</c:v>
                </c:pt>
              </c:numCache>
            </c:numRef>
          </c:val>
          <c:extLst>
            <c:ext xmlns:c16="http://schemas.microsoft.com/office/drawing/2014/chart" uri="{C3380CC4-5D6E-409C-BE32-E72D297353CC}">
              <c16:uniqueId val="{00000007-AFF9-4E33-A9C0-7AC65C63935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4284</c:v>
                </c:pt>
                <c:pt idx="3">
                  <c:v>5267</c:v>
                </c:pt>
                <c:pt idx="6">
                  <c:v>5004</c:v>
                </c:pt>
                <c:pt idx="9">
                  <c:v>4843</c:v>
                </c:pt>
                <c:pt idx="12">
                  <c:v>4493</c:v>
                </c:pt>
              </c:numCache>
            </c:numRef>
          </c:val>
          <c:extLst>
            <c:ext xmlns:c16="http://schemas.microsoft.com/office/drawing/2014/chart" uri="{C3380CC4-5D6E-409C-BE32-E72D297353CC}">
              <c16:uniqueId val="{00000008-AFF9-4E33-A9C0-7AC65C63935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AFF9-4E33-A9C0-7AC65C63935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12435</c:v>
                </c:pt>
                <c:pt idx="3">
                  <c:v>12499</c:v>
                </c:pt>
                <c:pt idx="6">
                  <c:v>12635</c:v>
                </c:pt>
                <c:pt idx="9">
                  <c:v>12629</c:v>
                </c:pt>
                <c:pt idx="12">
                  <c:v>12763</c:v>
                </c:pt>
              </c:numCache>
            </c:numRef>
          </c:val>
          <c:extLst>
            <c:ext xmlns:c16="http://schemas.microsoft.com/office/drawing/2014/chart" uri="{C3380CC4-5D6E-409C-BE32-E72D297353CC}">
              <c16:uniqueId val="{0000000A-AFF9-4E33-A9C0-7AC65C63935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2473</c:v>
                </c:pt>
                <c:pt idx="2">
                  <c:v>#N/A</c:v>
                </c:pt>
                <c:pt idx="3">
                  <c:v>#N/A</c:v>
                </c:pt>
                <c:pt idx="4">
                  <c:v>3137</c:v>
                </c:pt>
                <c:pt idx="5">
                  <c:v>#N/A</c:v>
                </c:pt>
                <c:pt idx="6">
                  <c:v>#N/A</c:v>
                </c:pt>
                <c:pt idx="7">
                  <c:v>3399</c:v>
                </c:pt>
                <c:pt idx="8">
                  <c:v>#N/A</c:v>
                </c:pt>
                <c:pt idx="9">
                  <c:v>#N/A</c:v>
                </c:pt>
                <c:pt idx="10">
                  <c:v>2853</c:v>
                </c:pt>
                <c:pt idx="11">
                  <c:v>#N/A</c:v>
                </c:pt>
                <c:pt idx="12">
                  <c:v>#N/A</c:v>
                </c:pt>
                <c:pt idx="13">
                  <c:v>2426</c:v>
                </c:pt>
                <c:pt idx="14">
                  <c:v>#N/A</c:v>
                </c:pt>
              </c:numCache>
            </c:numRef>
          </c:val>
          <c:smooth val="0"/>
          <c:extLst>
            <c:ext xmlns:c16="http://schemas.microsoft.com/office/drawing/2014/chart" uri="{C3380CC4-5D6E-409C-BE32-E72D297353CC}">
              <c16:uniqueId val="{0000000B-AFF9-4E33-A9C0-7AC65C63935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1420</c:v>
                </c:pt>
                <c:pt idx="1">
                  <c:v>1805</c:v>
                </c:pt>
                <c:pt idx="2">
                  <c:v>1806</c:v>
                </c:pt>
              </c:numCache>
            </c:numRef>
          </c:val>
          <c:extLst>
            <c:ext xmlns:c16="http://schemas.microsoft.com/office/drawing/2014/chart" uri="{C3380CC4-5D6E-409C-BE32-E72D297353CC}">
              <c16:uniqueId val="{00000000-0D21-4950-B19A-7D45E786DFF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1889</c:v>
                </c:pt>
                <c:pt idx="1">
                  <c:v>1985</c:v>
                </c:pt>
                <c:pt idx="2">
                  <c:v>1991</c:v>
                </c:pt>
              </c:numCache>
            </c:numRef>
          </c:val>
          <c:extLst>
            <c:ext xmlns:c16="http://schemas.microsoft.com/office/drawing/2014/chart" uri="{C3380CC4-5D6E-409C-BE32-E72D297353CC}">
              <c16:uniqueId val="{00000001-0D21-4950-B19A-7D45E786DFF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1742</c:v>
                </c:pt>
                <c:pt idx="1">
                  <c:v>1563</c:v>
                </c:pt>
                <c:pt idx="2">
                  <c:v>1559</c:v>
                </c:pt>
              </c:numCache>
            </c:numRef>
          </c:val>
          <c:extLst>
            <c:ext xmlns:c16="http://schemas.microsoft.com/office/drawing/2014/chart" uri="{C3380CC4-5D6E-409C-BE32-E72D297353CC}">
              <c16:uniqueId val="{00000002-0D21-4950-B19A-7D45E786DFF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Relationships xmlns="http://schemas.openxmlformats.org/package/2006/relationships"><Relationship Id="rId1" Target="../charts/chart4.xml" Type="http://schemas.openxmlformats.org/officeDocument/2006/relationships/chart"/></Relationships>
</file>

<file path=xl/drawings/_rels/drawing11.xml.rels><?xml version="1.0" encoding="UTF-8" standalone="yes"?><Relationships xmlns="http://schemas.openxmlformats.org/package/2006/relationships"><Relationship Id="rId1" Target="../charts/chart5.xml" Type="http://schemas.openxmlformats.org/officeDocument/2006/relationships/chart"/></Relationships>
</file>

<file path=xl/drawings/_rels/drawing12.xml.rels><?xml version="1.0" encoding="UTF-8" standalone="yes"?><Relationships xmlns="http://schemas.openxmlformats.org/package/2006/relationships"><Relationship Id="rId1" Target="../charts/chart6.xml" Type="http://schemas.openxmlformats.org/officeDocument/2006/relationships/chart"/></Relationships>
</file>

<file path=xl/drawings/_rels/drawing4.xml.rels><?xml version="1.0" encoding="UTF-8" standalone="yes"?><Relationships xmlns="http://schemas.openxmlformats.org/package/2006/relationships"><Relationship Id="rId1" Target="../charts/chart1.xml" Type="http://schemas.openxmlformats.org/officeDocument/2006/relationships/chart"/></Relationships>
</file>

<file path=xl/drawings/_rels/drawing8.xml.rels><?xml version="1.0" encoding="UTF-8" standalone="yes"?><Relationships xmlns="http://schemas.openxmlformats.org/package/2006/relationships"><Relationship Id="rId1" Target="../charts/chart2.xml" Type="http://schemas.openxmlformats.org/officeDocument/2006/relationships/chart"/></Relationships>
</file>

<file path=xl/drawings/_rels/drawing9.xml.rels><?xml version="1.0" encoding="UTF-8" standalone="yes"?><Relationships xmlns="http://schemas.openxmlformats.org/package/2006/relationships"><Relationship Id="rId1" Target="../charts/chart3.xml" Type="http://schemas.openxmlformats.org/officeDocument/2006/relationships/chart"/></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三重県南伊勢町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元利償還金については、過去に実施した公共施設の高台移転事業の元金償還が始まったことから上昇傾向にある。</a:t>
          </a:r>
        </a:p>
        <a:p>
          <a:r>
            <a:rPr kumimoji="1" lang="ja-JP" altLang="en-US" sz="1400">
              <a:latin typeface="ＭＳ ゴシック" pitchFamily="49" charset="-128"/>
              <a:ea typeface="ＭＳ ゴシック" pitchFamily="49" charset="-128"/>
            </a:rPr>
            <a:t>　地方債の発行については、交付税措置の大きい、過疎対策事業債、合併特例債、緊急自然災害防止対策事業債などを優先的に選択しているため、算入公債費等の額も上昇傾向にある。</a:t>
          </a:r>
        </a:p>
        <a:p>
          <a:r>
            <a:rPr kumimoji="1" lang="ja-JP" altLang="en-US" sz="1400">
              <a:latin typeface="ＭＳ ゴシック" pitchFamily="49" charset="-128"/>
              <a:ea typeface="ＭＳ ゴシック" pitchFamily="49" charset="-128"/>
            </a:rPr>
            <a:t>　今後は、町立南伊勢病院の元金償還や、統合保育所の高台移転、小中学校の統廃合事業への着手に伴う新規地方債の発行により、実質公債費比率が伸びる見込みである。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満期一括償還方式は採用していない。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三重県南伊勢町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将来負担額については、これまでの公共施設の高台移転事業等の大型建設事業により高い水準で推移している。今後は、南島地区の小中学校統廃合事業を予定しており、一般会計等に係る地方債の現在高は増加していく見込みである。また、退職手当負担見込額については、合併以降の職員数の適正化に取り組んだことや、年齢層の高い職員が多く退職したことにより減少傾向にある。公営企業債等繰入見込額については、町立病院の建設事業が完了した令和元年度がピークであり、下水道整備事業の償還終了により徐々に減少していくことが予想される。</a:t>
          </a:r>
        </a:p>
        <a:p>
          <a:r>
            <a:rPr kumimoji="1" lang="ja-JP" altLang="en-US" sz="1200">
              <a:latin typeface="ＭＳ ゴシック" pitchFamily="49" charset="-128"/>
              <a:ea typeface="ＭＳ ゴシック" pitchFamily="49" charset="-128"/>
            </a:rPr>
            <a:t>　充当可能基金については、平成</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年までは積み立てを行ってきたところであるが、平成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令和元年度には取り崩しているため減少している。今後も、公債費の伸びに応じ、町債管理基金を充当していく予定のため、基金残高は減少見込みである。地方債の発行にあたっては、交付税措置の大きいものを優先的に選択しているため、基準財政需要額算入見込額は伸びていくことが予想される。</a:t>
          </a:r>
        </a:p>
        <a:p>
          <a:r>
            <a:rPr kumimoji="1" lang="ja-JP" altLang="en-US" sz="1200">
              <a:latin typeface="ＭＳ ゴシック" pitchFamily="49" charset="-128"/>
              <a:ea typeface="ＭＳ ゴシック" pitchFamily="49" charset="-128"/>
            </a:rPr>
            <a:t>　今後も地方債の新規発行の抑制、基金の積み増しを行い、健全な財政運営に努める。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三重県南伊勢町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繰越金については、その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を町債管理基金に積み立てている。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年度決算においては、普通交付税の追加交付等の影響により基金を温存することができた。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財政調整基金については、普通交付税の国勢調査人口の見直しによる影響に対応するため、標準財政規模の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割程度を目安としながらも、できる限り温存に努める。町債管理基金については、これから元金償還のピークを迎えることから計画的に取り崩す。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地域振興基金については、子育て応援や安心安全対策、新たな地域コミュニティの支援事業などに活用していく。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地域振興基金：南伊勢町の地域振興及び町民の一体感の醸成を図るための事業の財源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医療施設整備基金：医療施設を整備するための事業の財源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医療対策特別基金：過疎地域自立促進特別事業終了後の医療確保対策経費の財源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ふるさと応援基金：ふるさと納税寄附金を原資とした地域振興のための各種施策の財源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森林環境譲与税基金：森林の整備や担い手育成に関する施策の財源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地域振興基金：増減なし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医療施設整備基金：増減なし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医療対策特別基金：増減なし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年度積立分を全額取り崩し、令和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年度寄附金の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森林環境譲与税基金：森林整備関係の歳出に充当、森林環境譲与税の交付額全額を積み立てた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地域振興基金：人口減少、少子高齢化対策などの政策的な事業に充当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ふるさと応援基金：寄付の目的に沿った各種事業に充当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森林環境譲与税基金：森林整備、担い手育成、普及啓発等に充当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年度の国道改良事業に伴う公営住宅の移転事業に係る補償費を積み立てたことにより残高が増えている。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年度は、普通交付税の追加交付等の影響により基金を温存することができた。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普通交付税の国勢調査人口の見直しによる影響に対応するため、標準財政規模の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割程度を目安としながらも、できる限り温存に努める。また、南海トラフ地震等の災害対応のためにも一定額を確保する。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年度の決算においては、繰越金の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を積み立てつつ、公債費の増嵩に対応するため取り崩しも行った。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公共施設の高台移転事業の償還開始、南島地区小中学校統廃合事業への着手等を予定していることなどから、今後も公債費は高い水準で推移することが予想される。その償還財源として町債管理基金を活用していくことを予定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666750" y="406400"/>
          <a:ext cx="1153795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18364200" y="393700"/>
          <a:ext cx="35687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18389600" y="419100"/>
          <a:ext cx="35242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18415000" y="444500"/>
          <a:ext cx="34861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三重県南伊勢町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5817850" y="393700"/>
          <a:ext cx="24320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5843250" y="419100"/>
          <a:ext cx="23876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5868650" y="444500"/>
          <a:ext cx="23304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762000" y="1162050"/>
          <a:ext cx="8763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876300" y="1193800"/>
          <a:ext cx="12636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095500" y="1193800"/>
          <a:ext cx="1143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11,221
11,145
241.89
10,799,521
10,426,746
306,457
6,159,197
12,763,491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295650" y="1193800"/>
          <a:ext cx="13906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4686300" y="1212850"/>
          <a:ext cx="184150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6527800" y="1212850"/>
          <a:ext cx="115570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48.8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7747000" y="1212850"/>
          <a:ext cx="57785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4686300" y="2019300"/>
          <a:ext cx="18415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6591300" y="2019300"/>
          <a:ext cx="31242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9747250" y="1162050"/>
          <a:ext cx="1301750" cy="11049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9963150" y="12255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9963150" y="14859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9963150" y="1803400"/>
          <a:ext cx="11557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9823450" y="131445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99060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9823450" y="17780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9906000" y="20034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9823450" y="21463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9858375" y="12636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9858375" y="15176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04850" y="290195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04850" y="314325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04850" y="3390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04850" y="36322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04850" y="387985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04850" y="41275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04850" y="43688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04850" y="48323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624487" y="518160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2890364" y="51562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372100" y="508000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372100" y="526415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687070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687070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819785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819785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04850" y="55689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5499100" y="55689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5499100" y="5568950"/>
          <a:ext cx="34544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5607050" y="5873750"/>
          <a:ext cx="525145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当町は人口減少・少子高齢化が著しく進んでいる。特に、年少人口の減少が極めて大きく、町の活気が失われつつあるばかりか、産業の低迷にも影響を及ぼしていることから、財政基盤が弱く、類似団体の中でも順位が下位になっている。　</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人口減少・少子高齢化に歯止めをかけるよう施策・事業を展開するとともに、公共施設の適正配置をはじめとした行政コスト削減を図り、財政基盤の強化に努めていく。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04850" y="78930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775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04850" y="756103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42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04850" y="722902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09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04850" y="68970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04850" y="656499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42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04850" y="623297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097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04850" y="590096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76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04850" y="556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04850" y="55689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157843</xdr:rowOff>
    </xdr:from>
    <xdr:to>
      <xdr:col>23</xdr:col>
      <xdr:colOff>133350</xdr:colOff>
      <xdr:row>44</xdr:row>
      <xdr:rowOff>61685</xdr:rowOff>
    </xdr:to>
    <xdr:cxnSp macro="">
      <xdr:nvCxnSpPr>
        <xdr:cNvPr id="66" name="直線コネクタ 65"/>
        <xdr:cNvCxnSpPr/>
      </xdr:nvCxnSpPr>
      <xdr:spPr>
        <a:xfrm flipV="1">
          <a:off x="4514850" y="6101443"/>
          <a:ext cx="0" cy="12246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xdr:cNvSpPr txBox="1"/>
      </xdr:nvSpPr>
      <xdr:spPr>
        <a:xfrm>
          <a:off x="4584700" y="7298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xdr:cNvCxnSpPr/>
      </xdr:nvCxnSpPr>
      <xdr:spPr>
        <a:xfrm>
          <a:off x="4425950" y="732608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72770</xdr:rowOff>
    </xdr:from>
    <xdr:ext cx="762000" cy="259045"/>
    <xdr:sp macro="" textlink="">
      <xdr:nvSpPr>
        <xdr:cNvPr id="69" name="財政力最大値テキスト"/>
        <xdr:cNvSpPr txBox="1"/>
      </xdr:nvSpPr>
      <xdr:spPr>
        <a:xfrm>
          <a:off x="4584700" y="5851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157843</xdr:rowOff>
    </xdr:from>
    <xdr:to>
      <xdr:col>24</xdr:col>
      <xdr:colOff>12700</xdr:colOff>
      <xdr:row>36</xdr:row>
      <xdr:rowOff>157843</xdr:rowOff>
    </xdr:to>
    <xdr:cxnSp macro="">
      <xdr:nvCxnSpPr>
        <xdr:cNvPr id="70" name="直線コネクタ 69"/>
        <xdr:cNvCxnSpPr/>
      </xdr:nvCxnSpPr>
      <xdr:spPr>
        <a:xfrm>
          <a:off x="4425950" y="610144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95250</xdr:rowOff>
    </xdr:from>
    <xdr:to>
      <xdr:col>23</xdr:col>
      <xdr:colOff>133350</xdr:colOff>
      <xdr:row>43</xdr:row>
      <xdr:rowOff>129722</xdr:rowOff>
    </xdr:to>
    <xdr:cxnSp macro="">
      <xdr:nvCxnSpPr>
        <xdr:cNvPr id="71" name="直線コネクタ 70"/>
        <xdr:cNvCxnSpPr/>
      </xdr:nvCxnSpPr>
      <xdr:spPr>
        <a:xfrm>
          <a:off x="3752850" y="7194550"/>
          <a:ext cx="762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93634</xdr:rowOff>
    </xdr:from>
    <xdr:ext cx="762000" cy="259045"/>
    <xdr:sp macro="" textlink="">
      <xdr:nvSpPr>
        <xdr:cNvPr id="72" name="財政力平均値テキスト"/>
        <xdr:cNvSpPr txBox="1"/>
      </xdr:nvSpPr>
      <xdr:spPr>
        <a:xfrm>
          <a:off x="4584700" y="6697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77107</xdr:rowOff>
    </xdr:from>
    <xdr:to>
      <xdr:col>23</xdr:col>
      <xdr:colOff>184150</xdr:colOff>
      <xdr:row>42</xdr:row>
      <xdr:rowOff>7257</xdr:rowOff>
    </xdr:to>
    <xdr:sp macro="" textlink="">
      <xdr:nvSpPr>
        <xdr:cNvPr id="73" name="フローチャート: 判断 72"/>
        <xdr:cNvSpPr/>
      </xdr:nvSpPr>
      <xdr:spPr>
        <a:xfrm>
          <a:off x="4464050" y="684620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95250</xdr:rowOff>
    </xdr:from>
    <xdr:to>
      <xdr:col>19</xdr:col>
      <xdr:colOff>133350</xdr:colOff>
      <xdr:row>43</xdr:row>
      <xdr:rowOff>95250</xdr:rowOff>
    </xdr:to>
    <xdr:cxnSp macro="">
      <xdr:nvCxnSpPr>
        <xdr:cNvPr id="74" name="直線コネクタ 73"/>
        <xdr:cNvCxnSpPr/>
      </xdr:nvCxnSpPr>
      <xdr:spPr>
        <a:xfrm>
          <a:off x="2940050" y="7194550"/>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77107</xdr:rowOff>
    </xdr:from>
    <xdr:to>
      <xdr:col>19</xdr:col>
      <xdr:colOff>184150</xdr:colOff>
      <xdr:row>42</xdr:row>
      <xdr:rowOff>7257</xdr:rowOff>
    </xdr:to>
    <xdr:sp macro="" textlink="">
      <xdr:nvSpPr>
        <xdr:cNvPr id="75" name="フローチャート: 判断 74"/>
        <xdr:cNvSpPr/>
      </xdr:nvSpPr>
      <xdr:spPr>
        <a:xfrm>
          <a:off x="3702050" y="684620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17434</xdr:rowOff>
    </xdr:from>
    <xdr:ext cx="736600" cy="259045"/>
    <xdr:sp macro="" textlink="">
      <xdr:nvSpPr>
        <xdr:cNvPr id="76" name="テキスト ボックス 75"/>
        <xdr:cNvSpPr txBox="1"/>
      </xdr:nvSpPr>
      <xdr:spPr>
        <a:xfrm>
          <a:off x="3409950" y="6621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95250</xdr:rowOff>
    </xdr:from>
    <xdr:to>
      <xdr:col>15</xdr:col>
      <xdr:colOff>82550</xdr:colOff>
      <xdr:row>43</xdr:row>
      <xdr:rowOff>95250</xdr:rowOff>
    </xdr:to>
    <xdr:cxnSp macro="">
      <xdr:nvCxnSpPr>
        <xdr:cNvPr id="77" name="直線コネクタ 76"/>
        <xdr:cNvCxnSpPr/>
      </xdr:nvCxnSpPr>
      <xdr:spPr>
        <a:xfrm>
          <a:off x="2127250" y="7194550"/>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110672</xdr:rowOff>
    </xdr:from>
    <xdr:to>
      <xdr:col>15</xdr:col>
      <xdr:colOff>133350</xdr:colOff>
      <xdr:row>41</xdr:row>
      <xdr:rowOff>40822</xdr:rowOff>
    </xdr:to>
    <xdr:sp macro="" textlink="">
      <xdr:nvSpPr>
        <xdr:cNvPr id="78" name="フローチャート: 判断 77"/>
        <xdr:cNvSpPr/>
      </xdr:nvSpPr>
      <xdr:spPr>
        <a:xfrm>
          <a:off x="2889250" y="671467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50999</xdr:rowOff>
    </xdr:from>
    <xdr:ext cx="762000" cy="259045"/>
    <xdr:sp macro="" textlink="">
      <xdr:nvSpPr>
        <xdr:cNvPr id="79" name="テキスト ボックス 78"/>
        <xdr:cNvSpPr txBox="1"/>
      </xdr:nvSpPr>
      <xdr:spPr>
        <a:xfrm>
          <a:off x="2597150" y="6489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95250</xdr:rowOff>
    </xdr:from>
    <xdr:to>
      <xdr:col>11</xdr:col>
      <xdr:colOff>31750</xdr:colOff>
      <xdr:row>43</xdr:row>
      <xdr:rowOff>95250</xdr:rowOff>
    </xdr:to>
    <xdr:cxnSp macro="">
      <xdr:nvCxnSpPr>
        <xdr:cNvPr id="80" name="直線コネクタ 79"/>
        <xdr:cNvCxnSpPr/>
      </xdr:nvCxnSpPr>
      <xdr:spPr>
        <a:xfrm>
          <a:off x="1333500" y="719455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77107</xdr:rowOff>
    </xdr:from>
    <xdr:to>
      <xdr:col>11</xdr:col>
      <xdr:colOff>82550</xdr:colOff>
      <xdr:row>42</xdr:row>
      <xdr:rowOff>7257</xdr:rowOff>
    </xdr:to>
    <xdr:sp macro="" textlink="">
      <xdr:nvSpPr>
        <xdr:cNvPr id="81" name="フローチャート: 判断 80"/>
        <xdr:cNvSpPr/>
      </xdr:nvSpPr>
      <xdr:spPr>
        <a:xfrm>
          <a:off x="2095500" y="684620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17434</xdr:rowOff>
    </xdr:from>
    <xdr:ext cx="762000" cy="259045"/>
    <xdr:sp macro="" textlink="">
      <xdr:nvSpPr>
        <xdr:cNvPr id="82" name="テキスト ボックス 81"/>
        <xdr:cNvSpPr txBox="1"/>
      </xdr:nvSpPr>
      <xdr:spPr>
        <a:xfrm>
          <a:off x="1784350" y="6621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111578</xdr:rowOff>
    </xdr:from>
    <xdr:to>
      <xdr:col>7</xdr:col>
      <xdr:colOff>31750</xdr:colOff>
      <xdr:row>42</xdr:row>
      <xdr:rowOff>41728</xdr:rowOff>
    </xdr:to>
    <xdr:sp macro="" textlink="">
      <xdr:nvSpPr>
        <xdr:cNvPr id="83" name="フローチャート: 判断 82"/>
        <xdr:cNvSpPr/>
      </xdr:nvSpPr>
      <xdr:spPr>
        <a:xfrm>
          <a:off x="1282700" y="688067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51905</xdr:rowOff>
    </xdr:from>
    <xdr:ext cx="762000" cy="259045"/>
    <xdr:sp macro="" textlink="">
      <xdr:nvSpPr>
        <xdr:cNvPr id="84" name="テキスト ボックス 83"/>
        <xdr:cNvSpPr txBox="1"/>
      </xdr:nvSpPr>
      <xdr:spPr>
        <a:xfrm>
          <a:off x="971550" y="665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318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556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27432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19304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1366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78922</xdr:rowOff>
    </xdr:from>
    <xdr:to>
      <xdr:col>23</xdr:col>
      <xdr:colOff>184150</xdr:colOff>
      <xdr:row>44</xdr:row>
      <xdr:rowOff>9072</xdr:rowOff>
    </xdr:to>
    <xdr:sp macro="" textlink="">
      <xdr:nvSpPr>
        <xdr:cNvPr id="90" name="楕円 89"/>
        <xdr:cNvSpPr/>
      </xdr:nvSpPr>
      <xdr:spPr>
        <a:xfrm>
          <a:off x="4464050" y="717822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146249</xdr:rowOff>
    </xdr:from>
    <xdr:ext cx="762000" cy="259045"/>
    <xdr:sp macro="" textlink="">
      <xdr:nvSpPr>
        <xdr:cNvPr id="91" name="財政力該当値テキスト"/>
        <xdr:cNvSpPr txBox="1"/>
      </xdr:nvSpPr>
      <xdr:spPr>
        <a:xfrm>
          <a:off x="4584700" y="7080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44450</xdr:rowOff>
    </xdr:from>
    <xdr:to>
      <xdr:col>19</xdr:col>
      <xdr:colOff>184150</xdr:colOff>
      <xdr:row>43</xdr:row>
      <xdr:rowOff>146050</xdr:rowOff>
    </xdr:to>
    <xdr:sp macro="" textlink="">
      <xdr:nvSpPr>
        <xdr:cNvPr id="92" name="楕円 91"/>
        <xdr:cNvSpPr/>
      </xdr:nvSpPr>
      <xdr:spPr>
        <a:xfrm>
          <a:off x="3702050" y="714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130827</xdr:rowOff>
    </xdr:from>
    <xdr:ext cx="736600" cy="259045"/>
    <xdr:sp macro="" textlink="">
      <xdr:nvSpPr>
        <xdr:cNvPr id="93" name="テキスト ボックス 92"/>
        <xdr:cNvSpPr txBox="1"/>
      </xdr:nvSpPr>
      <xdr:spPr>
        <a:xfrm>
          <a:off x="3409950" y="7230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44450</xdr:rowOff>
    </xdr:from>
    <xdr:to>
      <xdr:col>15</xdr:col>
      <xdr:colOff>133350</xdr:colOff>
      <xdr:row>43</xdr:row>
      <xdr:rowOff>146050</xdr:rowOff>
    </xdr:to>
    <xdr:sp macro="" textlink="">
      <xdr:nvSpPr>
        <xdr:cNvPr id="94" name="楕円 93"/>
        <xdr:cNvSpPr/>
      </xdr:nvSpPr>
      <xdr:spPr>
        <a:xfrm>
          <a:off x="2889250" y="714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130827</xdr:rowOff>
    </xdr:from>
    <xdr:ext cx="762000" cy="259045"/>
    <xdr:sp macro="" textlink="">
      <xdr:nvSpPr>
        <xdr:cNvPr id="95" name="テキスト ボックス 94"/>
        <xdr:cNvSpPr txBox="1"/>
      </xdr:nvSpPr>
      <xdr:spPr>
        <a:xfrm>
          <a:off x="2597150" y="723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44450</xdr:rowOff>
    </xdr:from>
    <xdr:to>
      <xdr:col>11</xdr:col>
      <xdr:colOff>82550</xdr:colOff>
      <xdr:row>43</xdr:row>
      <xdr:rowOff>146050</xdr:rowOff>
    </xdr:to>
    <xdr:sp macro="" textlink="">
      <xdr:nvSpPr>
        <xdr:cNvPr id="96" name="楕円 95"/>
        <xdr:cNvSpPr/>
      </xdr:nvSpPr>
      <xdr:spPr>
        <a:xfrm>
          <a:off x="2095500" y="71437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130827</xdr:rowOff>
    </xdr:from>
    <xdr:ext cx="762000" cy="259045"/>
    <xdr:sp macro="" textlink="">
      <xdr:nvSpPr>
        <xdr:cNvPr id="97" name="テキスト ボックス 96"/>
        <xdr:cNvSpPr txBox="1"/>
      </xdr:nvSpPr>
      <xdr:spPr>
        <a:xfrm>
          <a:off x="1784350" y="723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98" name="楕円 97"/>
        <xdr:cNvSpPr/>
      </xdr:nvSpPr>
      <xdr:spPr>
        <a:xfrm>
          <a:off x="1282700" y="71437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130827</xdr:rowOff>
    </xdr:from>
    <xdr:ext cx="762000" cy="259045"/>
    <xdr:sp macro="" textlink="">
      <xdr:nvSpPr>
        <xdr:cNvPr id="99" name="テキスト ボックス 98"/>
        <xdr:cNvSpPr txBox="1"/>
      </xdr:nvSpPr>
      <xdr:spPr>
        <a:xfrm>
          <a:off x="971550" y="723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04850" y="85026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541130" y="88519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2973720" y="88265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372100" y="875030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372100" y="892810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687070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687070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819785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819785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04850" y="9239250"/>
          <a:ext cx="4622800" cy="23177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5499100" y="9239250"/>
          <a:ext cx="5480050" cy="23177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5499100" y="9239250"/>
          <a:ext cx="34544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5607050" y="9544050"/>
          <a:ext cx="525145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当町は東西に広く、そこに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の集落（行政区）が点在している。それぞれに消防施設や集会施設があり、また、一次避難、二次避難施設も設ける必要があることから維持管理経費がかさんでいる状況にある。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さらに、町立南伊勢病院や診療所への繰出金が増嵩していることや、高齢者や障がい者等の外出を支援する町営バス・デマンドバスの運行にかかる経費、下水道事業に対する繰出金も経常経費を押し上げる一因となっ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666750" y="9055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04850" y="11557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42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xdr:cNvCxnSpPr/>
      </xdr:nvCxnSpPr>
      <xdr:spPr>
        <a:xfrm>
          <a:off x="704850" y="110934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xdr:cNvSpPr txBox="1"/>
      </xdr:nvSpPr>
      <xdr:spPr>
        <a:xfrm>
          <a:off x="0" y="1095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xdr:cNvCxnSpPr/>
      </xdr:nvCxnSpPr>
      <xdr:spPr>
        <a:xfrm>
          <a:off x="704850" y="106299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xdr:cNvSpPr txBox="1"/>
      </xdr:nvSpPr>
      <xdr:spPr>
        <a:xfrm>
          <a:off x="0" y="1049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xdr:cNvCxnSpPr/>
      </xdr:nvCxnSpPr>
      <xdr:spPr>
        <a:xfrm>
          <a:off x="704850" y="101663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xdr:cNvSpPr txBox="1"/>
      </xdr:nvSpPr>
      <xdr:spPr>
        <a:xfrm>
          <a:off x="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xdr:cNvCxnSpPr/>
      </xdr:nvCxnSpPr>
      <xdr:spPr>
        <a:xfrm>
          <a:off x="704850" y="9702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xdr:cNvSpPr txBox="1"/>
      </xdr:nvSpPr>
      <xdr:spPr>
        <a:xfrm>
          <a:off x="0" y="956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04850" y="9239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09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04850" y="9239250"/>
          <a:ext cx="4622800" cy="23177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163322</xdr:rowOff>
    </xdr:from>
    <xdr:to>
      <xdr:col>23</xdr:col>
      <xdr:colOff>133350</xdr:colOff>
      <xdr:row>67</xdr:row>
      <xdr:rowOff>7620</xdr:rowOff>
    </xdr:to>
    <xdr:cxnSp macro="">
      <xdr:nvCxnSpPr>
        <xdr:cNvPr id="127" name="直線コネクタ 126"/>
        <xdr:cNvCxnSpPr/>
      </xdr:nvCxnSpPr>
      <xdr:spPr>
        <a:xfrm flipV="1">
          <a:off x="4514850" y="9574022"/>
          <a:ext cx="0" cy="14952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8" name="財政構造の弾力性最小値テキスト"/>
        <xdr:cNvSpPr txBox="1"/>
      </xdr:nvSpPr>
      <xdr:spPr>
        <a:xfrm>
          <a:off x="45847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9" name="直線コネクタ 128"/>
        <xdr:cNvCxnSpPr/>
      </xdr:nvCxnSpPr>
      <xdr:spPr>
        <a:xfrm>
          <a:off x="4425950" y="110693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78249</xdr:rowOff>
    </xdr:from>
    <xdr:ext cx="762000" cy="259045"/>
    <xdr:sp macro="" textlink="">
      <xdr:nvSpPr>
        <xdr:cNvPr id="130" name="財政構造の弾力性最大値テキスト"/>
        <xdr:cNvSpPr txBox="1"/>
      </xdr:nvSpPr>
      <xdr:spPr>
        <a:xfrm>
          <a:off x="4584700" y="932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163322</xdr:rowOff>
    </xdr:from>
    <xdr:to>
      <xdr:col>24</xdr:col>
      <xdr:colOff>12700</xdr:colOff>
      <xdr:row>57</xdr:row>
      <xdr:rowOff>163322</xdr:rowOff>
    </xdr:to>
    <xdr:cxnSp macro="">
      <xdr:nvCxnSpPr>
        <xdr:cNvPr id="131" name="直線コネクタ 130"/>
        <xdr:cNvCxnSpPr/>
      </xdr:nvCxnSpPr>
      <xdr:spPr>
        <a:xfrm>
          <a:off x="4425950" y="957402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22352</xdr:rowOff>
    </xdr:from>
    <xdr:to>
      <xdr:col>23</xdr:col>
      <xdr:colOff>133350</xdr:colOff>
      <xdr:row>65</xdr:row>
      <xdr:rowOff>114046</xdr:rowOff>
    </xdr:to>
    <xdr:cxnSp macro="">
      <xdr:nvCxnSpPr>
        <xdr:cNvPr id="132" name="直線コネクタ 131"/>
        <xdr:cNvCxnSpPr/>
      </xdr:nvCxnSpPr>
      <xdr:spPr>
        <a:xfrm>
          <a:off x="3752850" y="10753852"/>
          <a:ext cx="762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89679</xdr:rowOff>
    </xdr:from>
    <xdr:ext cx="762000" cy="259045"/>
    <xdr:sp macro="" textlink="">
      <xdr:nvSpPr>
        <xdr:cNvPr id="133" name="財政構造の弾力性平均値テキスト"/>
        <xdr:cNvSpPr txBox="1"/>
      </xdr:nvSpPr>
      <xdr:spPr>
        <a:xfrm>
          <a:off x="4584700" y="103258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73152</xdr:rowOff>
    </xdr:from>
    <xdr:to>
      <xdr:col>23</xdr:col>
      <xdr:colOff>184150</xdr:colOff>
      <xdr:row>64</xdr:row>
      <xdr:rowOff>3302</xdr:rowOff>
    </xdr:to>
    <xdr:sp macro="" textlink="">
      <xdr:nvSpPr>
        <xdr:cNvPr id="134" name="フローチャート: 判断 133"/>
        <xdr:cNvSpPr/>
      </xdr:nvSpPr>
      <xdr:spPr>
        <a:xfrm>
          <a:off x="4464050" y="1047445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22352</xdr:rowOff>
    </xdr:from>
    <xdr:to>
      <xdr:col>19</xdr:col>
      <xdr:colOff>133350</xdr:colOff>
      <xdr:row>65</xdr:row>
      <xdr:rowOff>27178</xdr:rowOff>
    </xdr:to>
    <xdr:cxnSp macro="">
      <xdr:nvCxnSpPr>
        <xdr:cNvPr id="135" name="直線コネクタ 134"/>
        <xdr:cNvCxnSpPr/>
      </xdr:nvCxnSpPr>
      <xdr:spPr>
        <a:xfrm flipV="1">
          <a:off x="2940050" y="10753852"/>
          <a:ext cx="8128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138430</xdr:rowOff>
    </xdr:from>
    <xdr:to>
      <xdr:col>19</xdr:col>
      <xdr:colOff>184150</xdr:colOff>
      <xdr:row>63</xdr:row>
      <xdr:rowOff>68580</xdr:rowOff>
    </xdr:to>
    <xdr:sp macro="" textlink="">
      <xdr:nvSpPr>
        <xdr:cNvPr id="136" name="フローチャート: 判断 135"/>
        <xdr:cNvSpPr/>
      </xdr:nvSpPr>
      <xdr:spPr>
        <a:xfrm>
          <a:off x="3702050" y="103746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78757</xdr:rowOff>
    </xdr:from>
    <xdr:ext cx="736600" cy="259045"/>
    <xdr:sp macro="" textlink="">
      <xdr:nvSpPr>
        <xdr:cNvPr id="137" name="テキスト ボックス 136"/>
        <xdr:cNvSpPr txBox="1"/>
      </xdr:nvSpPr>
      <xdr:spPr>
        <a:xfrm>
          <a:off x="3409950" y="10149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27178</xdr:rowOff>
    </xdr:from>
    <xdr:to>
      <xdr:col>15</xdr:col>
      <xdr:colOff>82550</xdr:colOff>
      <xdr:row>65</xdr:row>
      <xdr:rowOff>27178</xdr:rowOff>
    </xdr:to>
    <xdr:cxnSp macro="">
      <xdr:nvCxnSpPr>
        <xdr:cNvPr id="138" name="直線コネクタ 137"/>
        <xdr:cNvCxnSpPr/>
      </xdr:nvCxnSpPr>
      <xdr:spPr>
        <a:xfrm>
          <a:off x="2127250" y="10758678"/>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155194</xdr:rowOff>
    </xdr:from>
    <xdr:to>
      <xdr:col>15</xdr:col>
      <xdr:colOff>133350</xdr:colOff>
      <xdr:row>64</xdr:row>
      <xdr:rowOff>85344</xdr:rowOff>
    </xdr:to>
    <xdr:sp macro="" textlink="">
      <xdr:nvSpPr>
        <xdr:cNvPr id="139" name="フローチャート: 判断 138"/>
        <xdr:cNvSpPr/>
      </xdr:nvSpPr>
      <xdr:spPr>
        <a:xfrm>
          <a:off x="2889250" y="1055649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95521</xdr:rowOff>
    </xdr:from>
    <xdr:ext cx="762000" cy="259045"/>
    <xdr:sp macro="" textlink="">
      <xdr:nvSpPr>
        <xdr:cNvPr id="140" name="テキスト ボックス 139"/>
        <xdr:cNvSpPr txBox="1"/>
      </xdr:nvSpPr>
      <xdr:spPr>
        <a:xfrm>
          <a:off x="2597150" y="10331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12700</xdr:rowOff>
    </xdr:from>
    <xdr:to>
      <xdr:col>11</xdr:col>
      <xdr:colOff>31750</xdr:colOff>
      <xdr:row>65</xdr:row>
      <xdr:rowOff>27178</xdr:rowOff>
    </xdr:to>
    <xdr:cxnSp macro="">
      <xdr:nvCxnSpPr>
        <xdr:cNvPr id="141" name="直線コネクタ 140"/>
        <xdr:cNvCxnSpPr/>
      </xdr:nvCxnSpPr>
      <xdr:spPr>
        <a:xfrm>
          <a:off x="1333500" y="10744200"/>
          <a:ext cx="79375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51308</xdr:rowOff>
    </xdr:from>
    <xdr:to>
      <xdr:col>11</xdr:col>
      <xdr:colOff>82550</xdr:colOff>
      <xdr:row>64</xdr:row>
      <xdr:rowOff>152908</xdr:rowOff>
    </xdr:to>
    <xdr:sp macro="" textlink="">
      <xdr:nvSpPr>
        <xdr:cNvPr id="142" name="フローチャート: 判断 141"/>
        <xdr:cNvSpPr/>
      </xdr:nvSpPr>
      <xdr:spPr>
        <a:xfrm>
          <a:off x="2095500" y="1061770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163085</xdr:rowOff>
    </xdr:from>
    <xdr:ext cx="762000" cy="259045"/>
    <xdr:sp macro="" textlink="">
      <xdr:nvSpPr>
        <xdr:cNvPr id="143" name="テキスト ボックス 142"/>
        <xdr:cNvSpPr txBox="1"/>
      </xdr:nvSpPr>
      <xdr:spPr>
        <a:xfrm>
          <a:off x="1784350" y="1039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17526</xdr:rowOff>
    </xdr:from>
    <xdr:to>
      <xdr:col>7</xdr:col>
      <xdr:colOff>31750</xdr:colOff>
      <xdr:row>64</xdr:row>
      <xdr:rowOff>119126</xdr:rowOff>
    </xdr:to>
    <xdr:sp macro="" textlink="">
      <xdr:nvSpPr>
        <xdr:cNvPr id="144" name="フローチャート: 判断 143"/>
        <xdr:cNvSpPr/>
      </xdr:nvSpPr>
      <xdr:spPr>
        <a:xfrm>
          <a:off x="1282700" y="1058392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129303</xdr:rowOff>
    </xdr:from>
    <xdr:ext cx="762000" cy="259045"/>
    <xdr:sp macro="" textlink="">
      <xdr:nvSpPr>
        <xdr:cNvPr id="145" name="テキスト ボックス 144"/>
        <xdr:cNvSpPr txBox="1"/>
      </xdr:nvSpPr>
      <xdr:spPr>
        <a:xfrm>
          <a:off x="971550" y="10365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318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556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27432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19304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1366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63246</xdr:rowOff>
    </xdr:from>
    <xdr:to>
      <xdr:col>23</xdr:col>
      <xdr:colOff>184150</xdr:colOff>
      <xdr:row>65</xdr:row>
      <xdr:rowOff>164846</xdr:rowOff>
    </xdr:to>
    <xdr:sp macro="" textlink="">
      <xdr:nvSpPr>
        <xdr:cNvPr id="151" name="楕円 150"/>
        <xdr:cNvSpPr/>
      </xdr:nvSpPr>
      <xdr:spPr>
        <a:xfrm>
          <a:off x="4464050" y="10794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35323</xdr:rowOff>
    </xdr:from>
    <xdr:ext cx="762000" cy="259045"/>
    <xdr:sp macro="" textlink="">
      <xdr:nvSpPr>
        <xdr:cNvPr id="152" name="財政構造の弾力性該当値テキスト"/>
        <xdr:cNvSpPr txBox="1"/>
      </xdr:nvSpPr>
      <xdr:spPr>
        <a:xfrm>
          <a:off x="4584700" y="10766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143002</xdr:rowOff>
    </xdr:from>
    <xdr:to>
      <xdr:col>19</xdr:col>
      <xdr:colOff>184150</xdr:colOff>
      <xdr:row>65</xdr:row>
      <xdr:rowOff>73152</xdr:rowOff>
    </xdr:to>
    <xdr:sp macro="" textlink="">
      <xdr:nvSpPr>
        <xdr:cNvPr id="153" name="楕円 152"/>
        <xdr:cNvSpPr/>
      </xdr:nvSpPr>
      <xdr:spPr>
        <a:xfrm>
          <a:off x="3702050" y="1070940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57929</xdr:rowOff>
    </xdr:from>
    <xdr:ext cx="736600" cy="259045"/>
    <xdr:sp macro="" textlink="">
      <xdr:nvSpPr>
        <xdr:cNvPr id="154" name="テキスト ボックス 153"/>
        <xdr:cNvSpPr txBox="1"/>
      </xdr:nvSpPr>
      <xdr:spPr>
        <a:xfrm>
          <a:off x="3409950" y="10789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147828</xdr:rowOff>
    </xdr:from>
    <xdr:to>
      <xdr:col>15</xdr:col>
      <xdr:colOff>133350</xdr:colOff>
      <xdr:row>65</xdr:row>
      <xdr:rowOff>77978</xdr:rowOff>
    </xdr:to>
    <xdr:sp macro="" textlink="">
      <xdr:nvSpPr>
        <xdr:cNvPr id="155" name="楕円 154"/>
        <xdr:cNvSpPr/>
      </xdr:nvSpPr>
      <xdr:spPr>
        <a:xfrm>
          <a:off x="2889250" y="1071422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62755</xdr:rowOff>
    </xdr:from>
    <xdr:ext cx="762000" cy="259045"/>
    <xdr:sp macro="" textlink="">
      <xdr:nvSpPr>
        <xdr:cNvPr id="156" name="テキスト ボックス 155"/>
        <xdr:cNvSpPr txBox="1"/>
      </xdr:nvSpPr>
      <xdr:spPr>
        <a:xfrm>
          <a:off x="2597150" y="10794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147828</xdr:rowOff>
    </xdr:from>
    <xdr:to>
      <xdr:col>11</xdr:col>
      <xdr:colOff>82550</xdr:colOff>
      <xdr:row>65</xdr:row>
      <xdr:rowOff>77978</xdr:rowOff>
    </xdr:to>
    <xdr:sp macro="" textlink="">
      <xdr:nvSpPr>
        <xdr:cNvPr id="157" name="楕円 156"/>
        <xdr:cNvSpPr/>
      </xdr:nvSpPr>
      <xdr:spPr>
        <a:xfrm>
          <a:off x="2095500" y="1071422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62755</xdr:rowOff>
    </xdr:from>
    <xdr:ext cx="762000" cy="259045"/>
    <xdr:sp macro="" textlink="">
      <xdr:nvSpPr>
        <xdr:cNvPr id="158" name="テキスト ボックス 157"/>
        <xdr:cNvSpPr txBox="1"/>
      </xdr:nvSpPr>
      <xdr:spPr>
        <a:xfrm>
          <a:off x="1784350" y="10794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133350</xdr:rowOff>
    </xdr:from>
    <xdr:to>
      <xdr:col>7</xdr:col>
      <xdr:colOff>31750</xdr:colOff>
      <xdr:row>65</xdr:row>
      <xdr:rowOff>63500</xdr:rowOff>
    </xdr:to>
    <xdr:sp macro="" textlink="">
      <xdr:nvSpPr>
        <xdr:cNvPr id="159" name="楕円 158"/>
        <xdr:cNvSpPr/>
      </xdr:nvSpPr>
      <xdr:spPr>
        <a:xfrm>
          <a:off x="1282700" y="106997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48277</xdr:rowOff>
    </xdr:from>
    <xdr:ext cx="762000" cy="259045"/>
    <xdr:sp macro="" textlink="">
      <xdr:nvSpPr>
        <xdr:cNvPr id="160" name="テキスト ボックス 159"/>
        <xdr:cNvSpPr txBox="1"/>
      </xdr:nvSpPr>
      <xdr:spPr>
        <a:xfrm>
          <a:off x="971550" y="1077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04850" y="121729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746553" y="125222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3787347" y="124968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[284,575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372100" y="1241425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372100" y="1259840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687070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687070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819785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819785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04850" y="1290320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5499100" y="1290320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5499100" y="12903200"/>
          <a:ext cx="34544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5607050" y="13208000"/>
          <a:ext cx="5251450" cy="1962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保育所やごみ処理施設の職員数が類似団体と比較し多いことから人件費がかさんでいる状況にある。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また、東西に広い当町では、消防施設や集会施設等が各集落に点在し、集約化しにくい状況であることから物件費が高止まりする要因になっている。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年度は決算額は人件費、物件費とも微減ではあるが、人口減少により人口</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人当たりの経費が上昇している。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666750" y="127190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04850" y="15227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09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xdr:cNvCxnSpPr/>
      </xdr:nvCxnSpPr>
      <xdr:spPr>
        <a:xfrm>
          <a:off x="704850" y="147637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46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xdr:cNvCxnSpPr/>
      </xdr:nvCxnSpPr>
      <xdr:spPr>
        <a:xfrm>
          <a:off x="704850" y="14300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16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xdr:cNvCxnSpPr/>
      </xdr:nvCxnSpPr>
      <xdr:spPr>
        <a:xfrm>
          <a:off x="704850" y="138366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370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xdr:cNvCxnSpPr/>
      </xdr:nvCxnSpPr>
      <xdr:spPr>
        <a:xfrm>
          <a:off x="704850" y="133731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04850" y="12903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276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04850" y="1290320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52533</xdr:rowOff>
    </xdr:from>
    <xdr:to>
      <xdr:col>23</xdr:col>
      <xdr:colOff>133350</xdr:colOff>
      <xdr:row>87</xdr:row>
      <xdr:rowOff>94791</xdr:rowOff>
    </xdr:to>
    <xdr:cxnSp macro="">
      <xdr:nvCxnSpPr>
        <xdr:cNvPr id="188" name="直線コネクタ 187"/>
        <xdr:cNvCxnSpPr/>
      </xdr:nvCxnSpPr>
      <xdr:spPr>
        <a:xfrm flipV="1">
          <a:off x="4514850" y="13260533"/>
          <a:ext cx="0" cy="11979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66868</xdr:rowOff>
    </xdr:from>
    <xdr:ext cx="762000" cy="259045"/>
    <xdr:sp macro="" textlink="">
      <xdr:nvSpPr>
        <xdr:cNvPr id="189" name="人件費・物件費等の状況最小値テキスト"/>
        <xdr:cNvSpPr txBox="1"/>
      </xdr:nvSpPr>
      <xdr:spPr>
        <a:xfrm>
          <a:off x="4584700" y="14430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87</xdr:row>
      <xdr:rowOff>94791</xdr:rowOff>
    </xdr:from>
    <xdr:to>
      <xdr:col>24</xdr:col>
      <xdr:colOff>12700</xdr:colOff>
      <xdr:row>87</xdr:row>
      <xdr:rowOff>94791</xdr:rowOff>
    </xdr:to>
    <xdr:cxnSp macro="">
      <xdr:nvCxnSpPr>
        <xdr:cNvPr id="190" name="直線コネクタ 189"/>
        <xdr:cNvCxnSpPr/>
      </xdr:nvCxnSpPr>
      <xdr:spPr>
        <a:xfrm>
          <a:off x="4425950" y="1445849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138910</xdr:rowOff>
    </xdr:from>
    <xdr:ext cx="762000" cy="259045"/>
    <xdr:sp macro="" textlink="">
      <xdr:nvSpPr>
        <xdr:cNvPr id="191" name="人件費・物件費等の状況最大値テキスト"/>
        <xdr:cNvSpPr txBox="1"/>
      </xdr:nvSpPr>
      <xdr:spPr>
        <a:xfrm>
          <a:off x="4584700" y="13016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52533</xdr:rowOff>
    </xdr:from>
    <xdr:to>
      <xdr:col>24</xdr:col>
      <xdr:colOff>12700</xdr:colOff>
      <xdr:row>80</xdr:row>
      <xdr:rowOff>52533</xdr:rowOff>
    </xdr:to>
    <xdr:cxnSp macro="">
      <xdr:nvCxnSpPr>
        <xdr:cNvPr id="192" name="直線コネクタ 191"/>
        <xdr:cNvCxnSpPr/>
      </xdr:nvCxnSpPr>
      <xdr:spPr>
        <a:xfrm>
          <a:off x="4425950" y="1326053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165030</xdr:rowOff>
    </xdr:from>
    <xdr:to>
      <xdr:col>23</xdr:col>
      <xdr:colOff>133350</xdr:colOff>
      <xdr:row>82</xdr:row>
      <xdr:rowOff>26279</xdr:rowOff>
    </xdr:to>
    <xdr:cxnSp macro="">
      <xdr:nvCxnSpPr>
        <xdr:cNvPr id="193" name="直線コネクタ 192"/>
        <xdr:cNvCxnSpPr/>
      </xdr:nvCxnSpPr>
      <xdr:spPr>
        <a:xfrm>
          <a:off x="3752850" y="13538130"/>
          <a:ext cx="762000" cy="26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143690</xdr:rowOff>
    </xdr:from>
    <xdr:ext cx="762000" cy="259045"/>
    <xdr:sp macro="" textlink="">
      <xdr:nvSpPr>
        <xdr:cNvPr id="194" name="人件費・物件費等の状況平均値テキスト"/>
        <xdr:cNvSpPr txBox="1"/>
      </xdr:nvSpPr>
      <xdr:spPr>
        <a:xfrm>
          <a:off x="4584700" y="133516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127163</xdr:rowOff>
    </xdr:from>
    <xdr:to>
      <xdr:col>23</xdr:col>
      <xdr:colOff>184150</xdr:colOff>
      <xdr:row>82</xdr:row>
      <xdr:rowOff>57313</xdr:rowOff>
    </xdr:to>
    <xdr:sp macro="" textlink="">
      <xdr:nvSpPr>
        <xdr:cNvPr id="195" name="フローチャート: 判断 194"/>
        <xdr:cNvSpPr/>
      </xdr:nvSpPr>
      <xdr:spPr>
        <a:xfrm>
          <a:off x="4464050" y="1350026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138657</xdr:rowOff>
    </xdr:from>
    <xdr:to>
      <xdr:col>19</xdr:col>
      <xdr:colOff>133350</xdr:colOff>
      <xdr:row>81</xdr:row>
      <xdr:rowOff>165030</xdr:rowOff>
    </xdr:to>
    <xdr:cxnSp macro="">
      <xdr:nvCxnSpPr>
        <xdr:cNvPr id="196" name="直線コネクタ 195"/>
        <xdr:cNvCxnSpPr/>
      </xdr:nvCxnSpPr>
      <xdr:spPr>
        <a:xfrm>
          <a:off x="2940050" y="13511757"/>
          <a:ext cx="812800" cy="26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81344</xdr:rowOff>
    </xdr:from>
    <xdr:to>
      <xdr:col>19</xdr:col>
      <xdr:colOff>184150</xdr:colOff>
      <xdr:row>82</xdr:row>
      <xdr:rowOff>11494</xdr:rowOff>
    </xdr:to>
    <xdr:sp macro="" textlink="">
      <xdr:nvSpPr>
        <xdr:cNvPr id="197" name="フローチャート: 判断 196"/>
        <xdr:cNvSpPr/>
      </xdr:nvSpPr>
      <xdr:spPr>
        <a:xfrm>
          <a:off x="3702050" y="1345444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21671</xdr:rowOff>
    </xdr:from>
    <xdr:ext cx="736600" cy="259045"/>
    <xdr:sp macro="" textlink="">
      <xdr:nvSpPr>
        <xdr:cNvPr id="198" name="テキスト ボックス 197"/>
        <xdr:cNvSpPr txBox="1"/>
      </xdr:nvSpPr>
      <xdr:spPr>
        <a:xfrm>
          <a:off x="3409950" y="13229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75474</xdr:rowOff>
    </xdr:from>
    <xdr:to>
      <xdr:col>15</xdr:col>
      <xdr:colOff>82550</xdr:colOff>
      <xdr:row>81</xdr:row>
      <xdr:rowOff>138657</xdr:rowOff>
    </xdr:to>
    <xdr:cxnSp macro="">
      <xdr:nvCxnSpPr>
        <xdr:cNvPr id="199" name="直線コネクタ 198"/>
        <xdr:cNvCxnSpPr/>
      </xdr:nvCxnSpPr>
      <xdr:spPr>
        <a:xfrm>
          <a:off x="2127250" y="13448574"/>
          <a:ext cx="812800" cy="63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27025</xdr:rowOff>
    </xdr:from>
    <xdr:to>
      <xdr:col>15</xdr:col>
      <xdr:colOff>133350</xdr:colOff>
      <xdr:row>81</xdr:row>
      <xdr:rowOff>128625</xdr:rowOff>
    </xdr:to>
    <xdr:sp macro="" textlink="">
      <xdr:nvSpPr>
        <xdr:cNvPr id="200" name="フローチャート: 判断 199"/>
        <xdr:cNvSpPr/>
      </xdr:nvSpPr>
      <xdr:spPr>
        <a:xfrm>
          <a:off x="2889250" y="13400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138802</xdr:rowOff>
    </xdr:from>
    <xdr:ext cx="762000" cy="259045"/>
    <xdr:sp macro="" textlink="">
      <xdr:nvSpPr>
        <xdr:cNvPr id="201" name="テキスト ボックス 200"/>
        <xdr:cNvSpPr txBox="1"/>
      </xdr:nvSpPr>
      <xdr:spPr>
        <a:xfrm>
          <a:off x="2597150" y="13181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61033</xdr:rowOff>
    </xdr:from>
    <xdr:to>
      <xdr:col>11</xdr:col>
      <xdr:colOff>31750</xdr:colOff>
      <xdr:row>81</xdr:row>
      <xdr:rowOff>75474</xdr:rowOff>
    </xdr:to>
    <xdr:cxnSp macro="">
      <xdr:nvCxnSpPr>
        <xdr:cNvPr id="202" name="直線コネクタ 201"/>
        <xdr:cNvCxnSpPr/>
      </xdr:nvCxnSpPr>
      <xdr:spPr>
        <a:xfrm>
          <a:off x="1333500" y="13434133"/>
          <a:ext cx="793750" cy="14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152674</xdr:rowOff>
    </xdr:from>
    <xdr:to>
      <xdr:col>11</xdr:col>
      <xdr:colOff>82550</xdr:colOff>
      <xdr:row>81</xdr:row>
      <xdr:rowOff>82824</xdr:rowOff>
    </xdr:to>
    <xdr:sp macro="" textlink="">
      <xdr:nvSpPr>
        <xdr:cNvPr id="203" name="フローチャート: 判断 202"/>
        <xdr:cNvSpPr/>
      </xdr:nvSpPr>
      <xdr:spPr>
        <a:xfrm>
          <a:off x="2095500" y="1336067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93001</xdr:rowOff>
    </xdr:from>
    <xdr:ext cx="762000" cy="259045"/>
    <xdr:sp macro="" textlink="">
      <xdr:nvSpPr>
        <xdr:cNvPr id="204" name="テキスト ボックス 203"/>
        <xdr:cNvSpPr txBox="1"/>
      </xdr:nvSpPr>
      <xdr:spPr>
        <a:xfrm>
          <a:off x="1784350" y="13135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125168</xdr:rowOff>
    </xdr:from>
    <xdr:to>
      <xdr:col>7</xdr:col>
      <xdr:colOff>31750</xdr:colOff>
      <xdr:row>81</xdr:row>
      <xdr:rowOff>55318</xdr:rowOff>
    </xdr:to>
    <xdr:sp macro="" textlink="">
      <xdr:nvSpPr>
        <xdr:cNvPr id="205" name="フローチャート: 判断 204"/>
        <xdr:cNvSpPr/>
      </xdr:nvSpPr>
      <xdr:spPr>
        <a:xfrm>
          <a:off x="1282700" y="1333316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65495</xdr:rowOff>
    </xdr:from>
    <xdr:ext cx="762000" cy="259045"/>
    <xdr:sp macro="" textlink="">
      <xdr:nvSpPr>
        <xdr:cNvPr id="206" name="テキスト ボックス 205"/>
        <xdr:cNvSpPr txBox="1"/>
      </xdr:nvSpPr>
      <xdr:spPr>
        <a:xfrm>
          <a:off x="971550" y="13108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318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556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27432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19304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1366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146929</xdr:rowOff>
    </xdr:from>
    <xdr:to>
      <xdr:col>23</xdr:col>
      <xdr:colOff>184150</xdr:colOff>
      <xdr:row>82</xdr:row>
      <xdr:rowOff>77079</xdr:rowOff>
    </xdr:to>
    <xdr:sp macro="" textlink="">
      <xdr:nvSpPr>
        <xdr:cNvPr id="212" name="楕円 211"/>
        <xdr:cNvSpPr/>
      </xdr:nvSpPr>
      <xdr:spPr>
        <a:xfrm>
          <a:off x="4464050" y="1352002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119006</xdr:rowOff>
    </xdr:from>
    <xdr:ext cx="762000" cy="259045"/>
    <xdr:sp macro="" textlink="">
      <xdr:nvSpPr>
        <xdr:cNvPr id="213" name="人件費・物件費等の状況該当値テキスト"/>
        <xdr:cNvSpPr txBox="1"/>
      </xdr:nvSpPr>
      <xdr:spPr>
        <a:xfrm>
          <a:off x="4584700" y="13492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114230</xdr:rowOff>
    </xdr:from>
    <xdr:to>
      <xdr:col>19</xdr:col>
      <xdr:colOff>184150</xdr:colOff>
      <xdr:row>82</xdr:row>
      <xdr:rowOff>44380</xdr:rowOff>
    </xdr:to>
    <xdr:sp macro="" textlink="">
      <xdr:nvSpPr>
        <xdr:cNvPr id="214" name="楕円 213"/>
        <xdr:cNvSpPr/>
      </xdr:nvSpPr>
      <xdr:spPr>
        <a:xfrm>
          <a:off x="3702050" y="134873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29157</xdr:rowOff>
    </xdr:from>
    <xdr:ext cx="736600" cy="259045"/>
    <xdr:sp macro="" textlink="">
      <xdr:nvSpPr>
        <xdr:cNvPr id="215" name="テキスト ボックス 214"/>
        <xdr:cNvSpPr txBox="1"/>
      </xdr:nvSpPr>
      <xdr:spPr>
        <a:xfrm>
          <a:off x="3409950" y="13567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87857</xdr:rowOff>
    </xdr:from>
    <xdr:to>
      <xdr:col>15</xdr:col>
      <xdr:colOff>133350</xdr:colOff>
      <xdr:row>82</xdr:row>
      <xdr:rowOff>18007</xdr:rowOff>
    </xdr:to>
    <xdr:sp macro="" textlink="">
      <xdr:nvSpPr>
        <xdr:cNvPr id="216" name="楕円 215"/>
        <xdr:cNvSpPr/>
      </xdr:nvSpPr>
      <xdr:spPr>
        <a:xfrm>
          <a:off x="2889250" y="1346095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2784</xdr:rowOff>
    </xdr:from>
    <xdr:ext cx="762000" cy="259045"/>
    <xdr:sp macro="" textlink="">
      <xdr:nvSpPr>
        <xdr:cNvPr id="217" name="テキスト ボックス 216"/>
        <xdr:cNvSpPr txBox="1"/>
      </xdr:nvSpPr>
      <xdr:spPr>
        <a:xfrm>
          <a:off x="2597150" y="13540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24674</xdr:rowOff>
    </xdr:from>
    <xdr:to>
      <xdr:col>11</xdr:col>
      <xdr:colOff>82550</xdr:colOff>
      <xdr:row>81</xdr:row>
      <xdr:rowOff>126274</xdr:rowOff>
    </xdr:to>
    <xdr:sp macro="" textlink="">
      <xdr:nvSpPr>
        <xdr:cNvPr id="218" name="楕円 217"/>
        <xdr:cNvSpPr/>
      </xdr:nvSpPr>
      <xdr:spPr>
        <a:xfrm>
          <a:off x="2095500" y="1339777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111051</xdr:rowOff>
    </xdr:from>
    <xdr:ext cx="762000" cy="259045"/>
    <xdr:sp macro="" textlink="">
      <xdr:nvSpPr>
        <xdr:cNvPr id="219" name="テキスト ボックス 218"/>
        <xdr:cNvSpPr txBox="1"/>
      </xdr:nvSpPr>
      <xdr:spPr>
        <a:xfrm>
          <a:off x="1784350" y="13484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10233</xdr:rowOff>
    </xdr:from>
    <xdr:to>
      <xdr:col>7</xdr:col>
      <xdr:colOff>31750</xdr:colOff>
      <xdr:row>81</xdr:row>
      <xdr:rowOff>111833</xdr:rowOff>
    </xdr:to>
    <xdr:sp macro="" textlink="">
      <xdr:nvSpPr>
        <xdr:cNvPr id="220" name="楕円 219"/>
        <xdr:cNvSpPr/>
      </xdr:nvSpPr>
      <xdr:spPr>
        <a:xfrm>
          <a:off x="1282700" y="1338333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96610</xdr:rowOff>
    </xdr:from>
    <xdr:ext cx="762000" cy="259045"/>
    <xdr:sp macro="" textlink="">
      <xdr:nvSpPr>
        <xdr:cNvPr id="221" name="テキスト ボックス 220"/>
        <xdr:cNvSpPr txBox="1"/>
      </xdr:nvSpPr>
      <xdr:spPr>
        <a:xfrm>
          <a:off x="971550" y="1346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1664950" y="121729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2412847" y="125222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4041255" y="124968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6351250" y="124142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6351250" y="125984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784985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784985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1917700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1917700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1664950" y="1290320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6459200" y="1290320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6459200" y="12903200"/>
          <a:ext cx="3467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6573500" y="13208000"/>
          <a:ext cx="5257800" cy="1962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若年層（</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級まで）の職員が、職員全体に占める割合が多く、指数が低くなっている。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1664950" y="15227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0979150" y="1509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1664950" y="1484418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0979150" y="14701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1664950" y="1445471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0979150" y="14318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1664950" y="14065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097915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1664950" y="1368213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0979150" y="13539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1664950" y="1329266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0979150" y="13156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1664950" y="12903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0979150" y="1276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1664950" y="1290320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24341</xdr:rowOff>
    </xdr:from>
    <xdr:to>
      <xdr:col>81</xdr:col>
      <xdr:colOff>44450</xdr:colOff>
      <xdr:row>89</xdr:row>
      <xdr:rowOff>29634</xdr:rowOff>
    </xdr:to>
    <xdr:cxnSp macro="">
      <xdr:nvCxnSpPr>
        <xdr:cNvPr id="250" name="直線コネクタ 249"/>
        <xdr:cNvCxnSpPr/>
      </xdr:nvCxnSpPr>
      <xdr:spPr>
        <a:xfrm flipV="1">
          <a:off x="15474950" y="13232341"/>
          <a:ext cx="0" cy="14911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1" name="給与水準   （国との比較）最小値テキスト"/>
        <xdr:cNvSpPr txBox="1"/>
      </xdr:nvSpPr>
      <xdr:spPr>
        <a:xfrm>
          <a:off x="15563850" y="14695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2" name="直線コネクタ 251"/>
        <xdr:cNvCxnSpPr/>
      </xdr:nvCxnSpPr>
      <xdr:spPr>
        <a:xfrm>
          <a:off x="15405100" y="1472353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110718</xdr:rowOff>
    </xdr:from>
    <xdr:ext cx="762000" cy="259045"/>
    <xdr:sp macro="" textlink="">
      <xdr:nvSpPr>
        <xdr:cNvPr id="253" name="給与水準   （国との比較）最大値テキスト"/>
        <xdr:cNvSpPr txBox="1"/>
      </xdr:nvSpPr>
      <xdr:spPr>
        <a:xfrm>
          <a:off x="15563850" y="12988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24341</xdr:rowOff>
    </xdr:from>
    <xdr:to>
      <xdr:col>81</xdr:col>
      <xdr:colOff>133350</xdr:colOff>
      <xdr:row>80</xdr:row>
      <xdr:rowOff>24341</xdr:rowOff>
    </xdr:to>
    <xdr:cxnSp macro="">
      <xdr:nvCxnSpPr>
        <xdr:cNvPr id="254" name="直線コネクタ 253"/>
        <xdr:cNvCxnSpPr/>
      </xdr:nvCxnSpPr>
      <xdr:spPr>
        <a:xfrm>
          <a:off x="15405100" y="1323234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80</xdr:row>
      <xdr:rowOff>84666</xdr:rowOff>
    </xdr:from>
    <xdr:to>
      <xdr:col>81</xdr:col>
      <xdr:colOff>44450</xdr:colOff>
      <xdr:row>81</xdr:row>
      <xdr:rowOff>13759</xdr:rowOff>
    </xdr:to>
    <xdr:cxnSp macro="">
      <xdr:nvCxnSpPr>
        <xdr:cNvPr id="255" name="直線コネクタ 254"/>
        <xdr:cNvCxnSpPr/>
      </xdr:nvCxnSpPr>
      <xdr:spPr>
        <a:xfrm>
          <a:off x="14712950" y="13292666"/>
          <a:ext cx="762000" cy="94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44043</xdr:rowOff>
    </xdr:from>
    <xdr:ext cx="762000" cy="259045"/>
    <xdr:sp macro="" textlink="">
      <xdr:nvSpPr>
        <xdr:cNvPr id="256" name="給与水準   （国との比較）平均値テキスト"/>
        <xdr:cNvSpPr txBox="1"/>
      </xdr:nvSpPr>
      <xdr:spPr>
        <a:xfrm>
          <a:off x="15563850" y="139124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71966</xdr:rowOff>
    </xdr:from>
    <xdr:to>
      <xdr:col>81</xdr:col>
      <xdr:colOff>95250</xdr:colOff>
      <xdr:row>85</xdr:row>
      <xdr:rowOff>2116</xdr:rowOff>
    </xdr:to>
    <xdr:sp macro="" textlink="">
      <xdr:nvSpPr>
        <xdr:cNvPr id="257" name="フローチャート: 判断 256"/>
        <xdr:cNvSpPr/>
      </xdr:nvSpPr>
      <xdr:spPr>
        <a:xfrm>
          <a:off x="15430500" y="1394036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80</xdr:row>
      <xdr:rowOff>84666</xdr:rowOff>
    </xdr:from>
    <xdr:to>
      <xdr:col>77</xdr:col>
      <xdr:colOff>44450</xdr:colOff>
      <xdr:row>81</xdr:row>
      <xdr:rowOff>94191</xdr:rowOff>
    </xdr:to>
    <xdr:cxnSp macro="">
      <xdr:nvCxnSpPr>
        <xdr:cNvPr id="258" name="直線コネクタ 257"/>
        <xdr:cNvCxnSpPr/>
      </xdr:nvCxnSpPr>
      <xdr:spPr>
        <a:xfrm flipV="1">
          <a:off x="13906500" y="13292666"/>
          <a:ext cx="806450" cy="174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112184</xdr:rowOff>
    </xdr:from>
    <xdr:to>
      <xdr:col>77</xdr:col>
      <xdr:colOff>95250</xdr:colOff>
      <xdr:row>85</xdr:row>
      <xdr:rowOff>42334</xdr:rowOff>
    </xdr:to>
    <xdr:sp macro="" textlink="">
      <xdr:nvSpPr>
        <xdr:cNvPr id="259" name="フローチャート: 判断 258"/>
        <xdr:cNvSpPr/>
      </xdr:nvSpPr>
      <xdr:spPr>
        <a:xfrm>
          <a:off x="14668500" y="1398058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27111</xdr:rowOff>
    </xdr:from>
    <xdr:ext cx="736600" cy="259045"/>
    <xdr:sp macro="" textlink="">
      <xdr:nvSpPr>
        <xdr:cNvPr id="260" name="テキスト ボックス 259"/>
        <xdr:cNvSpPr txBox="1"/>
      </xdr:nvSpPr>
      <xdr:spPr>
        <a:xfrm>
          <a:off x="14370050" y="140606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80</xdr:row>
      <xdr:rowOff>144991</xdr:rowOff>
    </xdr:from>
    <xdr:to>
      <xdr:col>72</xdr:col>
      <xdr:colOff>203200</xdr:colOff>
      <xdr:row>81</xdr:row>
      <xdr:rowOff>94191</xdr:rowOff>
    </xdr:to>
    <xdr:cxnSp macro="">
      <xdr:nvCxnSpPr>
        <xdr:cNvPr id="261" name="直線コネクタ 260"/>
        <xdr:cNvCxnSpPr/>
      </xdr:nvCxnSpPr>
      <xdr:spPr>
        <a:xfrm>
          <a:off x="13106400" y="13352991"/>
          <a:ext cx="8001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31750</xdr:rowOff>
    </xdr:from>
    <xdr:to>
      <xdr:col>73</xdr:col>
      <xdr:colOff>44450</xdr:colOff>
      <xdr:row>84</xdr:row>
      <xdr:rowOff>133350</xdr:rowOff>
    </xdr:to>
    <xdr:sp macro="" textlink="">
      <xdr:nvSpPr>
        <xdr:cNvPr id="262" name="フローチャート: 判断 261"/>
        <xdr:cNvSpPr/>
      </xdr:nvSpPr>
      <xdr:spPr>
        <a:xfrm>
          <a:off x="13868400" y="139001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118127</xdr:rowOff>
    </xdr:from>
    <xdr:ext cx="762000" cy="259045"/>
    <xdr:sp macro="" textlink="">
      <xdr:nvSpPr>
        <xdr:cNvPr id="263" name="テキスト ボックス 262"/>
        <xdr:cNvSpPr txBox="1"/>
      </xdr:nvSpPr>
      <xdr:spPr>
        <a:xfrm>
          <a:off x="13557250" y="13986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80</xdr:row>
      <xdr:rowOff>144991</xdr:rowOff>
    </xdr:from>
    <xdr:to>
      <xdr:col>68</xdr:col>
      <xdr:colOff>152400</xdr:colOff>
      <xdr:row>81</xdr:row>
      <xdr:rowOff>53975</xdr:rowOff>
    </xdr:to>
    <xdr:cxnSp macro="">
      <xdr:nvCxnSpPr>
        <xdr:cNvPr id="264" name="直線コネクタ 263"/>
        <xdr:cNvCxnSpPr/>
      </xdr:nvCxnSpPr>
      <xdr:spPr>
        <a:xfrm flipV="1">
          <a:off x="12293600" y="13352991"/>
          <a:ext cx="812800" cy="7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51859</xdr:rowOff>
    </xdr:from>
    <xdr:to>
      <xdr:col>68</xdr:col>
      <xdr:colOff>203200</xdr:colOff>
      <xdr:row>84</xdr:row>
      <xdr:rowOff>153459</xdr:rowOff>
    </xdr:to>
    <xdr:sp macro="" textlink="">
      <xdr:nvSpPr>
        <xdr:cNvPr id="265" name="フローチャート: 判断 264"/>
        <xdr:cNvSpPr/>
      </xdr:nvSpPr>
      <xdr:spPr>
        <a:xfrm>
          <a:off x="13055600" y="13920259"/>
          <a:ext cx="889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138236</xdr:rowOff>
    </xdr:from>
    <xdr:ext cx="762000" cy="259045"/>
    <xdr:sp macro="" textlink="">
      <xdr:nvSpPr>
        <xdr:cNvPr id="266" name="テキスト ボックス 265"/>
        <xdr:cNvSpPr txBox="1"/>
      </xdr:nvSpPr>
      <xdr:spPr>
        <a:xfrm>
          <a:off x="12763500" y="14006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92075</xdr:rowOff>
    </xdr:from>
    <xdr:to>
      <xdr:col>64</xdr:col>
      <xdr:colOff>152400</xdr:colOff>
      <xdr:row>85</xdr:row>
      <xdr:rowOff>22225</xdr:rowOff>
    </xdr:to>
    <xdr:sp macro="" textlink="">
      <xdr:nvSpPr>
        <xdr:cNvPr id="267" name="フローチャート: 判断 266"/>
        <xdr:cNvSpPr/>
      </xdr:nvSpPr>
      <xdr:spPr>
        <a:xfrm>
          <a:off x="12242800" y="1396047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7002</xdr:rowOff>
    </xdr:from>
    <xdr:ext cx="762000" cy="259045"/>
    <xdr:sp macro="" textlink="">
      <xdr:nvSpPr>
        <xdr:cNvPr id="268" name="テキスト ボックス 267"/>
        <xdr:cNvSpPr txBox="1"/>
      </xdr:nvSpPr>
      <xdr:spPr>
        <a:xfrm>
          <a:off x="11950700" y="14040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52781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45161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3716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29095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20967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80</xdr:row>
      <xdr:rowOff>134409</xdr:rowOff>
    </xdr:from>
    <xdr:to>
      <xdr:col>81</xdr:col>
      <xdr:colOff>95250</xdr:colOff>
      <xdr:row>81</xdr:row>
      <xdr:rowOff>64559</xdr:rowOff>
    </xdr:to>
    <xdr:sp macro="" textlink="">
      <xdr:nvSpPr>
        <xdr:cNvPr id="274" name="楕円 273"/>
        <xdr:cNvSpPr/>
      </xdr:nvSpPr>
      <xdr:spPr>
        <a:xfrm>
          <a:off x="15430500" y="1334240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79</xdr:row>
      <xdr:rowOff>150936</xdr:rowOff>
    </xdr:from>
    <xdr:ext cx="762000" cy="259045"/>
    <xdr:sp macro="" textlink="">
      <xdr:nvSpPr>
        <xdr:cNvPr id="275" name="給与水準   （国との比較）該当値テキスト"/>
        <xdr:cNvSpPr txBox="1"/>
      </xdr:nvSpPr>
      <xdr:spPr>
        <a:xfrm>
          <a:off x="15563850" y="13193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80</xdr:row>
      <xdr:rowOff>33866</xdr:rowOff>
    </xdr:from>
    <xdr:to>
      <xdr:col>77</xdr:col>
      <xdr:colOff>95250</xdr:colOff>
      <xdr:row>80</xdr:row>
      <xdr:rowOff>135466</xdr:rowOff>
    </xdr:to>
    <xdr:sp macro="" textlink="">
      <xdr:nvSpPr>
        <xdr:cNvPr id="276" name="楕円 275"/>
        <xdr:cNvSpPr/>
      </xdr:nvSpPr>
      <xdr:spPr>
        <a:xfrm>
          <a:off x="14668500" y="13241866"/>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78</xdr:row>
      <xdr:rowOff>145643</xdr:rowOff>
    </xdr:from>
    <xdr:ext cx="736600" cy="259045"/>
    <xdr:sp macro="" textlink="">
      <xdr:nvSpPr>
        <xdr:cNvPr id="277" name="テキスト ボックス 276"/>
        <xdr:cNvSpPr txBox="1"/>
      </xdr:nvSpPr>
      <xdr:spPr>
        <a:xfrm>
          <a:off x="14370050" y="13023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43391</xdr:rowOff>
    </xdr:from>
    <xdr:to>
      <xdr:col>73</xdr:col>
      <xdr:colOff>44450</xdr:colOff>
      <xdr:row>81</xdr:row>
      <xdr:rowOff>144991</xdr:rowOff>
    </xdr:to>
    <xdr:sp macro="" textlink="">
      <xdr:nvSpPr>
        <xdr:cNvPr id="278" name="楕円 277"/>
        <xdr:cNvSpPr/>
      </xdr:nvSpPr>
      <xdr:spPr>
        <a:xfrm>
          <a:off x="13868400" y="1341649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79</xdr:row>
      <xdr:rowOff>155168</xdr:rowOff>
    </xdr:from>
    <xdr:ext cx="762000" cy="259045"/>
    <xdr:sp macro="" textlink="">
      <xdr:nvSpPr>
        <xdr:cNvPr id="279" name="テキスト ボックス 278"/>
        <xdr:cNvSpPr txBox="1"/>
      </xdr:nvSpPr>
      <xdr:spPr>
        <a:xfrm>
          <a:off x="13557250" y="13198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80</xdr:row>
      <xdr:rowOff>94191</xdr:rowOff>
    </xdr:from>
    <xdr:to>
      <xdr:col>68</xdr:col>
      <xdr:colOff>203200</xdr:colOff>
      <xdr:row>81</xdr:row>
      <xdr:rowOff>24341</xdr:rowOff>
    </xdr:to>
    <xdr:sp macro="" textlink="">
      <xdr:nvSpPr>
        <xdr:cNvPr id="280" name="楕円 279"/>
        <xdr:cNvSpPr/>
      </xdr:nvSpPr>
      <xdr:spPr>
        <a:xfrm>
          <a:off x="13055600" y="13302191"/>
          <a:ext cx="889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34518</xdr:rowOff>
    </xdr:from>
    <xdr:ext cx="762000" cy="259045"/>
    <xdr:sp macro="" textlink="">
      <xdr:nvSpPr>
        <xdr:cNvPr id="281" name="テキスト ボックス 280"/>
        <xdr:cNvSpPr txBox="1"/>
      </xdr:nvSpPr>
      <xdr:spPr>
        <a:xfrm>
          <a:off x="12763500" y="13077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3175</xdr:rowOff>
    </xdr:from>
    <xdr:to>
      <xdr:col>64</xdr:col>
      <xdr:colOff>152400</xdr:colOff>
      <xdr:row>81</xdr:row>
      <xdr:rowOff>104775</xdr:rowOff>
    </xdr:to>
    <xdr:sp macro="" textlink="">
      <xdr:nvSpPr>
        <xdr:cNvPr id="282" name="楕円 281"/>
        <xdr:cNvSpPr/>
      </xdr:nvSpPr>
      <xdr:spPr>
        <a:xfrm>
          <a:off x="12242800" y="1337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114952</xdr:rowOff>
    </xdr:from>
    <xdr:ext cx="762000" cy="259045"/>
    <xdr:sp macro="" textlink="">
      <xdr:nvSpPr>
        <xdr:cNvPr id="283" name="テキスト ボックス 282"/>
        <xdr:cNvSpPr txBox="1"/>
      </xdr:nvSpPr>
      <xdr:spPr>
        <a:xfrm>
          <a:off x="11950700" y="13157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1664950" y="85026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2146152" y="885190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4307949" y="88265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6351250" y="87503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6351250" y="89281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784985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784985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1917700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1917700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1664950" y="9239250"/>
          <a:ext cx="4622800" cy="23177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6459200" y="9239250"/>
          <a:ext cx="5480050" cy="23177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6459200" y="92392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6573500" y="95440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当町は東西に広く、集落が点在しているため、住民の利便性向上のため総合窓口や出張所を設置している。そのため人口千人あたりの職員数が類似団体と比較して高い状況にある。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今後は、公共施設の適正配置や民間委託を進めるほか、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ICT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の活用、リモートワーク、窓口の非接触化、事務の外部委託など新たな技術を活用した職員の適正配置を検討したい。</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1626850" y="9055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1664950" y="11557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0979150" y="1142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1664950" y="1122498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0979150" y="11089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1664950" y="1089932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0979150" y="10757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1664950" y="105673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0979150" y="10425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1664950" y="1023529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0979150" y="10093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1664950" y="990327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0979150" y="9761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1664950" y="957126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0979150" y="9429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1664950" y="9239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0979150" y="909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1664950" y="9239250"/>
          <a:ext cx="4622800" cy="23177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49772</xdr:rowOff>
    </xdr:from>
    <xdr:to>
      <xdr:col>81</xdr:col>
      <xdr:colOff>44450</xdr:colOff>
      <xdr:row>67</xdr:row>
      <xdr:rowOff>43241</xdr:rowOff>
    </xdr:to>
    <xdr:cxnSp macro="">
      <xdr:nvCxnSpPr>
        <xdr:cNvPr id="315" name="直線コネクタ 314"/>
        <xdr:cNvCxnSpPr/>
      </xdr:nvCxnSpPr>
      <xdr:spPr>
        <a:xfrm flipV="1">
          <a:off x="15474950" y="9790672"/>
          <a:ext cx="0" cy="13142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15318</xdr:rowOff>
    </xdr:from>
    <xdr:ext cx="762000" cy="259045"/>
    <xdr:sp macro="" textlink="">
      <xdr:nvSpPr>
        <xdr:cNvPr id="316" name="定員管理の状況最小値テキスト"/>
        <xdr:cNvSpPr txBox="1"/>
      </xdr:nvSpPr>
      <xdr:spPr>
        <a:xfrm>
          <a:off x="15563850" y="11077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43241</xdr:rowOff>
    </xdr:from>
    <xdr:to>
      <xdr:col>81</xdr:col>
      <xdr:colOff>133350</xdr:colOff>
      <xdr:row>67</xdr:row>
      <xdr:rowOff>43241</xdr:rowOff>
    </xdr:to>
    <xdr:cxnSp macro="">
      <xdr:nvCxnSpPr>
        <xdr:cNvPr id="317" name="直線コネクタ 316"/>
        <xdr:cNvCxnSpPr/>
      </xdr:nvCxnSpPr>
      <xdr:spPr>
        <a:xfrm>
          <a:off x="15405100" y="1110494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136149</xdr:rowOff>
    </xdr:from>
    <xdr:ext cx="762000" cy="259045"/>
    <xdr:sp macro="" textlink="">
      <xdr:nvSpPr>
        <xdr:cNvPr id="318" name="定員管理の状況最大値テキスト"/>
        <xdr:cNvSpPr txBox="1"/>
      </xdr:nvSpPr>
      <xdr:spPr>
        <a:xfrm>
          <a:off x="15563850" y="9546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49772</xdr:rowOff>
    </xdr:from>
    <xdr:to>
      <xdr:col>81</xdr:col>
      <xdr:colOff>133350</xdr:colOff>
      <xdr:row>59</xdr:row>
      <xdr:rowOff>49772</xdr:rowOff>
    </xdr:to>
    <xdr:cxnSp macro="">
      <xdr:nvCxnSpPr>
        <xdr:cNvPr id="319" name="直線コネクタ 318"/>
        <xdr:cNvCxnSpPr/>
      </xdr:nvCxnSpPr>
      <xdr:spPr>
        <a:xfrm>
          <a:off x="15405100" y="979067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64407</xdr:rowOff>
    </xdr:from>
    <xdr:to>
      <xdr:col>81</xdr:col>
      <xdr:colOff>44450</xdr:colOff>
      <xdr:row>65</xdr:row>
      <xdr:rowOff>75898</xdr:rowOff>
    </xdr:to>
    <xdr:cxnSp macro="">
      <xdr:nvCxnSpPr>
        <xdr:cNvPr id="320" name="直線コネクタ 319"/>
        <xdr:cNvCxnSpPr/>
      </xdr:nvCxnSpPr>
      <xdr:spPr>
        <a:xfrm>
          <a:off x="14712950" y="10795907"/>
          <a:ext cx="762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45797</xdr:rowOff>
    </xdr:from>
    <xdr:ext cx="762000" cy="259045"/>
    <xdr:sp macro="" textlink="">
      <xdr:nvSpPr>
        <xdr:cNvPr id="321" name="定員管理の状況平均値テキスト"/>
        <xdr:cNvSpPr txBox="1"/>
      </xdr:nvSpPr>
      <xdr:spPr>
        <a:xfrm>
          <a:off x="15563850" y="10116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29270</xdr:rowOff>
    </xdr:from>
    <xdr:to>
      <xdr:col>81</xdr:col>
      <xdr:colOff>95250</xdr:colOff>
      <xdr:row>62</xdr:row>
      <xdr:rowOff>130870</xdr:rowOff>
    </xdr:to>
    <xdr:sp macro="" textlink="">
      <xdr:nvSpPr>
        <xdr:cNvPr id="322" name="フローチャート: 判断 321"/>
        <xdr:cNvSpPr/>
      </xdr:nvSpPr>
      <xdr:spPr>
        <a:xfrm>
          <a:off x="15430500" y="1026547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6955</xdr:rowOff>
    </xdr:from>
    <xdr:to>
      <xdr:col>77</xdr:col>
      <xdr:colOff>44450</xdr:colOff>
      <xdr:row>65</xdr:row>
      <xdr:rowOff>64407</xdr:rowOff>
    </xdr:to>
    <xdr:cxnSp macro="">
      <xdr:nvCxnSpPr>
        <xdr:cNvPr id="323" name="直線コネクタ 322"/>
        <xdr:cNvCxnSpPr/>
      </xdr:nvCxnSpPr>
      <xdr:spPr>
        <a:xfrm>
          <a:off x="13906500" y="10738455"/>
          <a:ext cx="80645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162802</xdr:rowOff>
    </xdr:from>
    <xdr:to>
      <xdr:col>77</xdr:col>
      <xdr:colOff>95250</xdr:colOff>
      <xdr:row>62</xdr:row>
      <xdr:rowOff>92952</xdr:rowOff>
    </xdr:to>
    <xdr:sp macro="" textlink="">
      <xdr:nvSpPr>
        <xdr:cNvPr id="324" name="フローチャート: 判断 323"/>
        <xdr:cNvSpPr/>
      </xdr:nvSpPr>
      <xdr:spPr>
        <a:xfrm>
          <a:off x="14668500" y="1023390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103129</xdr:rowOff>
    </xdr:from>
    <xdr:ext cx="736600" cy="259045"/>
    <xdr:sp macro="" textlink="">
      <xdr:nvSpPr>
        <xdr:cNvPr id="325" name="テキスト ボックス 324"/>
        <xdr:cNvSpPr txBox="1"/>
      </xdr:nvSpPr>
      <xdr:spPr>
        <a:xfrm>
          <a:off x="14370050" y="10009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104866</xdr:rowOff>
    </xdr:from>
    <xdr:to>
      <xdr:col>72</xdr:col>
      <xdr:colOff>203200</xdr:colOff>
      <xdr:row>65</xdr:row>
      <xdr:rowOff>6955</xdr:rowOff>
    </xdr:to>
    <xdr:cxnSp macro="">
      <xdr:nvCxnSpPr>
        <xdr:cNvPr id="326" name="直線コネクタ 325"/>
        <xdr:cNvCxnSpPr/>
      </xdr:nvCxnSpPr>
      <xdr:spPr>
        <a:xfrm>
          <a:off x="13106400" y="10671266"/>
          <a:ext cx="800100" cy="67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115691</xdr:rowOff>
    </xdr:from>
    <xdr:to>
      <xdr:col>73</xdr:col>
      <xdr:colOff>44450</xdr:colOff>
      <xdr:row>62</xdr:row>
      <xdr:rowOff>45841</xdr:rowOff>
    </xdr:to>
    <xdr:sp macro="" textlink="">
      <xdr:nvSpPr>
        <xdr:cNvPr id="327" name="フローチャート: 判断 326"/>
        <xdr:cNvSpPr/>
      </xdr:nvSpPr>
      <xdr:spPr>
        <a:xfrm>
          <a:off x="13868400" y="1018679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56018</xdr:rowOff>
    </xdr:from>
    <xdr:ext cx="762000" cy="259045"/>
    <xdr:sp macro="" textlink="">
      <xdr:nvSpPr>
        <xdr:cNvPr id="328" name="テキスト ボックス 327"/>
        <xdr:cNvSpPr txBox="1"/>
      </xdr:nvSpPr>
      <xdr:spPr>
        <a:xfrm>
          <a:off x="13557250" y="9962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104866</xdr:rowOff>
    </xdr:from>
    <xdr:to>
      <xdr:col>68</xdr:col>
      <xdr:colOff>152400</xdr:colOff>
      <xdr:row>64</xdr:row>
      <xdr:rowOff>145083</xdr:rowOff>
    </xdr:to>
    <xdr:cxnSp macro="">
      <xdr:nvCxnSpPr>
        <xdr:cNvPr id="329" name="直線コネクタ 328"/>
        <xdr:cNvCxnSpPr/>
      </xdr:nvCxnSpPr>
      <xdr:spPr>
        <a:xfrm flipV="1">
          <a:off x="12293600" y="10671266"/>
          <a:ext cx="8128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84667</xdr:rowOff>
    </xdr:from>
    <xdr:to>
      <xdr:col>68</xdr:col>
      <xdr:colOff>203200</xdr:colOff>
      <xdr:row>62</xdr:row>
      <xdr:rowOff>14817</xdr:rowOff>
    </xdr:to>
    <xdr:sp macro="" textlink="">
      <xdr:nvSpPr>
        <xdr:cNvPr id="330" name="フローチャート: 判断 329"/>
        <xdr:cNvSpPr/>
      </xdr:nvSpPr>
      <xdr:spPr>
        <a:xfrm>
          <a:off x="13055600" y="10155767"/>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24994</xdr:rowOff>
    </xdr:from>
    <xdr:ext cx="762000" cy="259045"/>
    <xdr:sp macro="" textlink="">
      <xdr:nvSpPr>
        <xdr:cNvPr id="331" name="テキスト ボックス 330"/>
        <xdr:cNvSpPr txBox="1"/>
      </xdr:nvSpPr>
      <xdr:spPr>
        <a:xfrm>
          <a:off x="12763500" y="9930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31810</xdr:rowOff>
    </xdr:from>
    <xdr:to>
      <xdr:col>64</xdr:col>
      <xdr:colOff>152400</xdr:colOff>
      <xdr:row>61</xdr:row>
      <xdr:rowOff>133410</xdr:rowOff>
    </xdr:to>
    <xdr:sp macro="" textlink="">
      <xdr:nvSpPr>
        <xdr:cNvPr id="332" name="フローチャート: 判断 331"/>
        <xdr:cNvSpPr/>
      </xdr:nvSpPr>
      <xdr:spPr>
        <a:xfrm>
          <a:off x="12242800" y="1010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143587</xdr:rowOff>
    </xdr:from>
    <xdr:ext cx="762000" cy="259045"/>
    <xdr:sp macro="" textlink="">
      <xdr:nvSpPr>
        <xdr:cNvPr id="333" name="テキスト ボックス 332"/>
        <xdr:cNvSpPr txBox="1"/>
      </xdr:nvSpPr>
      <xdr:spPr>
        <a:xfrm>
          <a:off x="11950700" y="9884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52781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45161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3716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29095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20967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25098</xdr:rowOff>
    </xdr:from>
    <xdr:to>
      <xdr:col>81</xdr:col>
      <xdr:colOff>95250</xdr:colOff>
      <xdr:row>65</xdr:row>
      <xdr:rowOff>126698</xdr:rowOff>
    </xdr:to>
    <xdr:sp macro="" textlink="">
      <xdr:nvSpPr>
        <xdr:cNvPr id="339" name="楕円 338"/>
        <xdr:cNvSpPr/>
      </xdr:nvSpPr>
      <xdr:spPr>
        <a:xfrm>
          <a:off x="15430500" y="10756598"/>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168625</xdr:rowOff>
    </xdr:from>
    <xdr:ext cx="762000" cy="259045"/>
    <xdr:sp macro="" textlink="">
      <xdr:nvSpPr>
        <xdr:cNvPr id="340" name="定員管理の状況該当値テキスト"/>
        <xdr:cNvSpPr txBox="1"/>
      </xdr:nvSpPr>
      <xdr:spPr>
        <a:xfrm>
          <a:off x="15563850" y="10728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13607</xdr:rowOff>
    </xdr:from>
    <xdr:to>
      <xdr:col>77</xdr:col>
      <xdr:colOff>95250</xdr:colOff>
      <xdr:row>65</xdr:row>
      <xdr:rowOff>115207</xdr:rowOff>
    </xdr:to>
    <xdr:sp macro="" textlink="">
      <xdr:nvSpPr>
        <xdr:cNvPr id="341" name="楕円 340"/>
        <xdr:cNvSpPr/>
      </xdr:nvSpPr>
      <xdr:spPr>
        <a:xfrm>
          <a:off x="14668500" y="10745107"/>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99984</xdr:rowOff>
    </xdr:from>
    <xdr:ext cx="736600" cy="259045"/>
    <xdr:sp macro="" textlink="">
      <xdr:nvSpPr>
        <xdr:cNvPr id="342" name="テキスト ボックス 341"/>
        <xdr:cNvSpPr txBox="1"/>
      </xdr:nvSpPr>
      <xdr:spPr>
        <a:xfrm>
          <a:off x="14370050" y="108314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127605</xdr:rowOff>
    </xdr:from>
    <xdr:to>
      <xdr:col>73</xdr:col>
      <xdr:colOff>44450</xdr:colOff>
      <xdr:row>65</xdr:row>
      <xdr:rowOff>57755</xdr:rowOff>
    </xdr:to>
    <xdr:sp macro="" textlink="">
      <xdr:nvSpPr>
        <xdr:cNvPr id="343" name="楕円 342"/>
        <xdr:cNvSpPr/>
      </xdr:nvSpPr>
      <xdr:spPr>
        <a:xfrm>
          <a:off x="13868400" y="1069400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42532</xdr:rowOff>
    </xdr:from>
    <xdr:ext cx="762000" cy="259045"/>
    <xdr:sp macro="" textlink="">
      <xdr:nvSpPr>
        <xdr:cNvPr id="344" name="テキスト ボックス 343"/>
        <xdr:cNvSpPr txBox="1"/>
      </xdr:nvSpPr>
      <xdr:spPr>
        <a:xfrm>
          <a:off x="13557250" y="10774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54066</xdr:rowOff>
    </xdr:from>
    <xdr:to>
      <xdr:col>68</xdr:col>
      <xdr:colOff>203200</xdr:colOff>
      <xdr:row>64</xdr:row>
      <xdr:rowOff>155666</xdr:rowOff>
    </xdr:to>
    <xdr:sp macro="" textlink="">
      <xdr:nvSpPr>
        <xdr:cNvPr id="345" name="楕円 344"/>
        <xdr:cNvSpPr/>
      </xdr:nvSpPr>
      <xdr:spPr>
        <a:xfrm>
          <a:off x="13055600" y="10620466"/>
          <a:ext cx="889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140443</xdr:rowOff>
    </xdr:from>
    <xdr:ext cx="762000" cy="259045"/>
    <xdr:sp macro="" textlink="">
      <xdr:nvSpPr>
        <xdr:cNvPr id="346" name="テキスト ボックス 345"/>
        <xdr:cNvSpPr txBox="1"/>
      </xdr:nvSpPr>
      <xdr:spPr>
        <a:xfrm>
          <a:off x="12763500" y="10706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94283</xdr:rowOff>
    </xdr:from>
    <xdr:to>
      <xdr:col>64</xdr:col>
      <xdr:colOff>152400</xdr:colOff>
      <xdr:row>65</xdr:row>
      <xdr:rowOff>24433</xdr:rowOff>
    </xdr:to>
    <xdr:sp macro="" textlink="">
      <xdr:nvSpPr>
        <xdr:cNvPr id="347" name="楕円 346"/>
        <xdr:cNvSpPr/>
      </xdr:nvSpPr>
      <xdr:spPr>
        <a:xfrm>
          <a:off x="12242800" y="1066068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9210</xdr:rowOff>
    </xdr:from>
    <xdr:ext cx="762000" cy="259045"/>
    <xdr:sp macro="" textlink="">
      <xdr:nvSpPr>
        <xdr:cNvPr id="348" name="テキスト ボックス 347"/>
        <xdr:cNvSpPr txBox="1"/>
      </xdr:nvSpPr>
      <xdr:spPr>
        <a:xfrm>
          <a:off x="11950700" y="10740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1664950" y="48323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2436924" y="518160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4017176" y="51562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6351250" y="50800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6351250" y="52641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784985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784985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1917700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1917700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1664950" y="55689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6459200" y="55689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6459200" y="55689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6573500" y="58737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将来負担比率の状況の分析のとおり、これまでに公共施設の高台移転事業を行ったことから地方債の発行額が増加している。しかし、合併特例債や過疎対策事業債、緊急防災・減災事業債など、交付税措置の大きいものを選択していることにより比率の抑制に努めてきたが、禁煙は徐々に上昇し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1626850" y="53848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1664950" y="78930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0979150" y="775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1664950" y="75035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0979150" y="7367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1664950" y="71141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0979150" y="6978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1664950" y="6731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0979150" y="659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1664950" y="63415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0979150" y="6205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1664950" y="59520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4" name="テキスト ボックス 373"/>
        <xdr:cNvSpPr txBox="1"/>
      </xdr:nvSpPr>
      <xdr:spPr>
        <a:xfrm>
          <a:off x="10979150" y="5816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1664950" y="556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6" name="テキスト ボックス 375"/>
        <xdr:cNvSpPr txBox="1"/>
      </xdr:nvSpPr>
      <xdr:spPr>
        <a:xfrm>
          <a:off x="1097915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1664950" y="55689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48683</xdr:rowOff>
    </xdr:from>
    <xdr:to>
      <xdr:col>81</xdr:col>
      <xdr:colOff>44450</xdr:colOff>
      <xdr:row>44</xdr:row>
      <xdr:rowOff>84667</xdr:rowOff>
    </xdr:to>
    <xdr:cxnSp macro="">
      <xdr:nvCxnSpPr>
        <xdr:cNvPr id="378" name="直線コネクタ 377"/>
        <xdr:cNvCxnSpPr/>
      </xdr:nvCxnSpPr>
      <xdr:spPr>
        <a:xfrm flipV="1">
          <a:off x="15474950" y="5992283"/>
          <a:ext cx="0" cy="13567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56744</xdr:rowOff>
    </xdr:from>
    <xdr:ext cx="762000" cy="259045"/>
    <xdr:sp macro="" textlink="">
      <xdr:nvSpPr>
        <xdr:cNvPr id="379" name="公債費負担の状況最小値テキスト"/>
        <xdr:cNvSpPr txBox="1"/>
      </xdr:nvSpPr>
      <xdr:spPr>
        <a:xfrm>
          <a:off x="15563850" y="7321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84667</xdr:rowOff>
    </xdr:from>
    <xdr:to>
      <xdr:col>81</xdr:col>
      <xdr:colOff>133350</xdr:colOff>
      <xdr:row>44</xdr:row>
      <xdr:rowOff>84667</xdr:rowOff>
    </xdr:to>
    <xdr:cxnSp macro="">
      <xdr:nvCxnSpPr>
        <xdr:cNvPr id="380" name="直線コネクタ 379"/>
        <xdr:cNvCxnSpPr/>
      </xdr:nvCxnSpPr>
      <xdr:spPr>
        <a:xfrm>
          <a:off x="15405100" y="734906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135060</xdr:rowOff>
    </xdr:from>
    <xdr:ext cx="762000" cy="259045"/>
    <xdr:sp macro="" textlink="">
      <xdr:nvSpPr>
        <xdr:cNvPr id="381" name="公債費負担の状況最大値テキスト"/>
        <xdr:cNvSpPr txBox="1"/>
      </xdr:nvSpPr>
      <xdr:spPr>
        <a:xfrm>
          <a:off x="15563850" y="5748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48683</xdr:rowOff>
    </xdr:from>
    <xdr:to>
      <xdr:col>81</xdr:col>
      <xdr:colOff>133350</xdr:colOff>
      <xdr:row>36</xdr:row>
      <xdr:rowOff>48683</xdr:rowOff>
    </xdr:to>
    <xdr:cxnSp macro="">
      <xdr:nvCxnSpPr>
        <xdr:cNvPr id="382" name="直線コネクタ 381"/>
        <xdr:cNvCxnSpPr/>
      </xdr:nvCxnSpPr>
      <xdr:spPr>
        <a:xfrm>
          <a:off x="15405100" y="599228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170039</xdr:rowOff>
    </xdr:from>
    <xdr:to>
      <xdr:col>81</xdr:col>
      <xdr:colOff>44450</xdr:colOff>
      <xdr:row>42</xdr:row>
      <xdr:rowOff>11995</xdr:rowOff>
    </xdr:to>
    <xdr:cxnSp macro="">
      <xdr:nvCxnSpPr>
        <xdr:cNvPr id="383" name="直線コネクタ 382"/>
        <xdr:cNvCxnSpPr/>
      </xdr:nvCxnSpPr>
      <xdr:spPr>
        <a:xfrm>
          <a:off x="14712950" y="6932789"/>
          <a:ext cx="762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146349</xdr:rowOff>
    </xdr:from>
    <xdr:ext cx="762000" cy="259045"/>
    <xdr:sp macro="" textlink="">
      <xdr:nvSpPr>
        <xdr:cNvPr id="384" name="公債費負担の状況平均値テキスト"/>
        <xdr:cNvSpPr txBox="1"/>
      </xdr:nvSpPr>
      <xdr:spPr>
        <a:xfrm>
          <a:off x="15563850" y="65852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129822</xdr:rowOff>
    </xdr:from>
    <xdr:to>
      <xdr:col>81</xdr:col>
      <xdr:colOff>95250</xdr:colOff>
      <xdr:row>41</xdr:row>
      <xdr:rowOff>59972</xdr:rowOff>
    </xdr:to>
    <xdr:sp macro="" textlink="">
      <xdr:nvSpPr>
        <xdr:cNvPr id="385" name="フローチャート: 判断 384"/>
        <xdr:cNvSpPr/>
      </xdr:nvSpPr>
      <xdr:spPr>
        <a:xfrm>
          <a:off x="15430500" y="673382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116417</xdr:rowOff>
    </xdr:from>
    <xdr:to>
      <xdr:col>77</xdr:col>
      <xdr:colOff>44450</xdr:colOff>
      <xdr:row>41</xdr:row>
      <xdr:rowOff>170039</xdr:rowOff>
    </xdr:to>
    <xdr:cxnSp macro="">
      <xdr:nvCxnSpPr>
        <xdr:cNvPr id="386" name="直線コネクタ 385"/>
        <xdr:cNvCxnSpPr/>
      </xdr:nvCxnSpPr>
      <xdr:spPr>
        <a:xfrm>
          <a:off x="13906500" y="6885517"/>
          <a:ext cx="806450" cy="4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143228</xdr:rowOff>
    </xdr:from>
    <xdr:to>
      <xdr:col>77</xdr:col>
      <xdr:colOff>95250</xdr:colOff>
      <xdr:row>41</xdr:row>
      <xdr:rowOff>73378</xdr:rowOff>
    </xdr:to>
    <xdr:sp macro="" textlink="">
      <xdr:nvSpPr>
        <xdr:cNvPr id="387" name="フローチャート: 判断 386"/>
        <xdr:cNvSpPr/>
      </xdr:nvSpPr>
      <xdr:spPr>
        <a:xfrm>
          <a:off x="14668500" y="6747228"/>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83555</xdr:rowOff>
    </xdr:from>
    <xdr:ext cx="736600" cy="259045"/>
    <xdr:sp macro="" textlink="">
      <xdr:nvSpPr>
        <xdr:cNvPr id="388" name="テキスト ボックス 387"/>
        <xdr:cNvSpPr txBox="1"/>
      </xdr:nvSpPr>
      <xdr:spPr>
        <a:xfrm>
          <a:off x="14370050" y="65224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89605</xdr:rowOff>
    </xdr:from>
    <xdr:to>
      <xdr:col>72</xdr:col>
      <xdr:colOff>203200</xdr:colOff>
      <xdr:row>41</xdr:row>
      <xdr:rowOff>116417</xdr:rowOff>
    </xdr:to>
    <xdr:cxnSp macro="">
      <xdr:nvCxnSpPr>
        <xdr:cNvPr id="389" name="直線コネクタ 388"/>
        <xdr:cNvCxnSpPr/>
      </xdr:nvCxnSpPr>
      <xdr:spPr>
        <a:xfrm>
          <a:off x="13106400" y="6858705"/>
          <a:ext cx="8001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143228</xdr:rowOff>
    </xdr:from>
    <xdr:to>
      <xdr:col>73</xdr:col>
      <xdr:colOff>44450</xdr:colOff>
      <xdr:row>41</xdr:row>
      <xdr:rowOff>73378</xdr:rowOff>
    </xdr:to>
    <xdr:sp macro="" textlink="">
      <xdr:nvSpPr>
        <xdr:cNvPr id="390" name="フローチャート: 判断 389"/>
        <xdr:cNvSpPr/>
      </xdr:nvSpPr>
      <xdr:spPr>
        <a:xfrm>
          <a:off x="13868400" y="674722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83555</xdr:rowOff>
    </xdr:from>
    <xdr:ext cx="762000" cy="259045"/>
    <xdr:sp macro="" textlink="">
      <xdr:nvSpPr>
        <xdr:cNvPr id="391" name="テキスト ボックス 390"/>
        <xdr:cNvSpPr txBox="1"/>
      </xdr:nvSpPr>
      <xdr:spPr>
        <a:xfrm>
          <a:off x="13557250" y="6522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167217</xdr:rowOff>
    </xdr:from>
    <xdr:to>
      <xdr:col>68</xdr:col>
      <xdr:colOff>152400</xdr:colOff>
      <xdr:row>41</xdr:row>
      <xdr:rowOff>89605</xdr:rowOff>
    </xdr:to>
    <xdr:cxnSp macro="">
      <xdr:nvCxnSpPr>
        <xdr:cNvPr id="392" name="直線コネクタ 391"/>
        <xdr:cNvCxnSpPr/>
      </xdr:nvCxnSpPr>
      <xdr:spPr>
        <a:xfrm>
          <a:off x="12293600" y="6771217"/>
          <a:ext cx="812800" cy="87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25400</xdr:rowOff>
    </xdr:from>
    <xdr:to>
      <xdr:col>68</xdr:col>
      <xdr:colOff>203200</xdr:colOff>
      <xdr:row>41</xdr:row>
      <xdr:rowOff>127000</xdr:rowOff>
    </xdr:to>
    <xdr:sp macro="" textlink="">
      <xdr:nvSpPr>
        <xdr:cNvPr id="393" name="フローチャート: 判断 392"/>
        <xdr:cNvSpPr/>
      </xdr:nvSpPr>
      <xdr:spPr>
        <a:xfrm>
          <a:off x="13055600" y="6794500"/>
          <a:ext cx="889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137177</xdr:rowOff>
    </xdr:from>
    <xdr:ext cx="762000" cy="259045"/>
    <xdr:sp macro="" textlink="">
      <xdr:nvSpPr>
        <xdr:cNvPr id="394" name="テキスト ボックス 393"/>
        <xdr:cNvSpPr txBox="1"/>
      </xdr:nvSpPr>
      <xdr:spPr>
        <a:xfrm>
          <a:off x="12763500" y="657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25400</xdr:rowOff>
    </xdr:from>
    <xdr:to>
      <xdr:col>64</xdr:col>
      <xdr:colOff>152400</xdr:colOff>
      <xdr:row>41</xdr:row>
      <xdr:rowOff>127000</xdr:rowOff>
    </xdr:to>
    <xdr:sp macro="" textlink="">
      <xdr:nvSpPr>
        <xdr:cNvPr id="395" name="フローチャート: 判断 394"/>
        <xdr:cNvSpPr/>
      </xdr:nvSpPr>
      <xdr:spPr>
        <a:xfrm>
          <a:off x="12242800" y="679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111777</xdr:rowOff>
    </xdr:from>
    <xdr:ext cx="762000" cy="259045"/>
    <xdr:sp macro="" textlink="">
      <xdr:nvSpPr>
        <xdr:cNvPr id="396" name="テキスト ボックス 395"/>
        <xdr:cNvSpPr txBox="1"/>
      </xdr:nvSpPr>
      <xdr:spPr>
        <a:xfrm>
          <a:off x="11950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52781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45161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3716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29095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20967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132645</xdr:rowOff>
    </xdr:from>
    <xdr:to>
      <xdr:col>81</xdr:col>
      <xdr:colOff>95250</xdr:colOff>
      <xdr:row>42</xdr:row>
      <xdr:rowOff>62795</xdr:rowOff>
    </xdr:to>
    <xdr:sp macro="" textlink="">
      <xdr:nvSpPr>
        <xdr:cNvPr id="402" name="楕円 401"/>
        <xdr:cNvSpPr/>
      </xdr:nvSpPr>
      <xdr:spPr>
        <a:xfrm>
          <a:off x="15430500" y="690174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104722</xdr:rowOff>
    </xdr:from>
    <xdr:ext cx="762000" cy="259045"/>
    <xdr:sp macro="" textlink="">
      <xdr:nvSpPr>
        <xdr:cNvPr id="403" name="公債費負担の状況該当値テキスト"/>
        <xdr:cNvSpPr txBox="1"/>
      </xdr:nvSpPr>
      <xdr:spPr>
        <a:xfrm>
          <a:off x="15563850" y="6873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119239</xdr:rowOff>
    </xdr:from>
    <xdr:to>
      <xdr:col>77</xdr:col>
      <xdr:colOff>95250</xdr:colOff>
      <xdr:row>42</xdr:row>
      <xdr:rowOff>49389</xdr:rowOff>
    </xdr:to>
    <xdr:sp macro="" textlink="">
      <xdr:nvSpPr>
        <xdr:cNvPr id="404" name="楕円 403"/>
        <xdr:cNvSpPr/>
      </xdr:nvSpPr>
      <xdr:spPr>
        <a:xfrm>
          <a:off x="14668500" y="688833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34166</xdr:rowOff>
    </xdr:from>
    <xdr:ext cx="736600" cy="259045"/>
    <xdr:sp macro="" textlink="">
      <xdr:nvSpPr>
        <xdr:cNvPr id="405" name="テキスト ボックス 404"/>
        <xdr:cNvSpPr txBox="1"/>
      </xdr:nvSpPr>
      <xdr:spPr>
        <a:xfrm>
          <a:off x="14370050" y="6968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65617</xdr:rowOff>
    </xdr:from>
    <xdr:to>
      <xdr:col>73</xdr:col>
      <xdr:colOff>44450</xdr:colOff>
      <xdr:row>41</xdr:row>
      <xdr:rowOff>167217</xdr:rowOff>
    </xdr:to>
    <xdr:sp macro="" textlink="">
      <xdr:nvSpPr>
        <xdr:cNvPr id="406" name="楕円 405"/>
        <xdr:cNvSpPr/>
      </xdr:nvSpPr>
      <xdr:spPr>
        <a:xfrm>
          <a:off x="13868400" y="683471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151994</xdr:rowOff>
    </xdr:from>
    <xdr:ext cx="762000" cy="259045"/>
    <xdr:sp macro="" textlink="">
      <xdr:nvSpPr>
        <xdr:cNvPr id="407" name="テキスト ボックス 406"/>
        <xdr:cNvSpPr txBox="1"/>
      </xdr:nvSpPr>
      <xdr:spPr>
        <a:xfrm>
          <a:off x="13557250" y="6921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38805</xdr:rowOff>
    </xdr:from>
    <xdr:to>
      <xdr:col>68</xdr:col>
      <xdr:colOff>203200</xdr:colOff>
      <xdr:row>41</xdr:row>
      <xdr:rowOff>140405</xdr:rowOff>
    </xdr:to>
    <xdr:sp macro="" textlink="">
      <xdr:nvSpPr>
        <xdr:cNvPr id="408" name="楕円 407"/>
        <xdr:cNvSpPr/>
      </xdr:nvSpPr>
      <xdr:spPr>
        <a:xfrm>
          <a:off x="13055600" y="6807905"/>
          <a:ext cx="889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125182</xdr:rowOff>
    </xdr:from>
    <xdr:ext cx="762000" cy="259045"/>
    <xdr:sp macro="" textlink="">
      <xdr:nvSpPr>
        <xdr:cNvPr id="409" name="テキスト ボックス 408"/>
        <xdr:cNvSpPr txBox="1"/>
      </xdr:nvSpPr>
      <xdr:spPr>
        <a:xfrm>
          <a:off x="12763500" y="6894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116417</xdr:rowOff>
    </xdr:from>
    <xdr:to>
      <xdr:col>64</xdr:col>
      <xdr:colOff>152400</xdr:colOff>
      <xdr:row>41</xdr:row>
      <xdr:rowOff>46567</xdr:rowOff>
    </xdr:to>
    <xdr:sp macro="" textlink="">
      <xdr:nvSpPr>
        <xdr:cNvPr id="410" name="楕円 409"/>
        <xdr:cNvSpPr/>
      </xdr:nvSpPr>
      <xdr:spPr>
        <a:xfrm>
          <a:off x="12242800" y="672041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56744</xdr:rowOff>
    </xdr:from>
    <xdr:ext cx="762000" cy="259045"/>
    <xdr:sp macro="" textlink="">
      <xdr:nvSpPr>
        <xdr:cNvPr id="411" name="テキスト ボックス 410"/>
        <xdr:cNvSpPr txBox="1"/>
      </xdr:nvSpPr>
      <xdr:spPr>
        <a:xfrm>
          <a:off x="11950700" y="6495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1664950" y="1162050"/>
          <a:ext cx="462280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2520280" y="15113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3933820" y="14859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6351250" y="14097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6351250" y="15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7849850" y="14097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7849850" y="15938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19177000" y="14097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19177000" y="15938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1664950" y="18986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6459200" y="18986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6459200" y="1898650"/>
          <a:ext cx="3467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6573500" y="22034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将来負担比率の状況の分析のとおり、これまでに公共施設の高台移転事業を行ったことから地方債の発行額が増加している。しかし、合併特例債や過疎対策事業債、緊急防災・減災事業債など、交付税措置の大きいものを選択していることにより比率の抑制に努めてきたが、禁煙は徐々に上昇し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1626850" y="1714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1664950" y="42227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0979150" y="408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xdr:cNvCxnSpPr/>
      </xdr:nvCxnSpPr>
      <xdr:spPr>
        <a:xfrm>
          <a:off x="11664950" y="38332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xdr:cNvSpPr txBox="1"/>
      </xdr:nvSpPr>
      <xdr:spPr>
        <a:xfrm>
          <a:off x="10979150" y="3697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xdr:cNvCxnSpPr/>
      </xdr:nvCxnSpPr>
      <xdr:spPr>
        <a:xfrm>
          <a:off x="11664950" y="34501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xdr:cNvSpPr txBox="1"/>
      </xdr:nvSpPr>
      <xdr:spPr>
        <a:xfrm>
          <a:off x="10979150" y="330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1664950" y="30607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0979150" y="292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xdr:cNvCxnSpPr/>
      </xdr:nvCxnSpPr>
      <xdr:spPr>
        <a:xfrm>
          <a:off x="11664950" y="2671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xdr:cNvSpPr txBox="1"/>
      </xdr:nvSpPr>
      <xdr:spPr>
        <a:xfrm>
          <a:off x="10979150" y="2535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xdr:cNvCxnSpPr/>
      </xdr:nvCxnSpPr>
      <xdr:spPr>
        <a:xfrm>
          <a:off x="11664950" y="22881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xdr:cNvSpPr txBox="1"/>
      </xdr:nvSpPr>
      <xdr:spPr>
        <a:xfrm>
          <a:off x="10979150" y="2145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1664950" y="18986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1664950" y="18986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124319</xdr:rowOff>
    </xdr:to>
    <xdr:cxnSp macro="">
      <xdr:nvCxnSpPr>
        <xdr:cNvPr id="440" name="直線コネクタ 439"/>
        <xdr:cNvCxnSpPr/>
      </xdr:nvCxnSpPr>
      <xdr:spPr>
        <a:xfrm flipV="1">
          <a:off x="15474950" y="2288117"/>
          <a:ext cx="0" cy="14684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96396</xdr:rowOff>
    </xdr:from>
    <xdr:ext cx="762000" cy="259045"/>
    <xdr:sp macro="" textlink="">
      <xdr:nvSpPr>
        <xdr:cNvPr id="441" name="将来負担の状況最小値テキスト"/>
        <xdr:cNvSpPr txBox="1"/>
      </xdr:nvSpPr>
      <xdr:spPr>
        <a:xfrm>
          <a:off x="15563850" y="3728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124319</xdr:rowOff>
    </xdr:from>
    <xdr:to>
      <xdr:col>81</xdr:col>
      <xdr:colOff>133350</xdr:colOff>
      <xdr:row>22</xdr:row>
      <xdr:rowOff>124319</xdr:rowOff>
    </xdr:to>
    <xdr:cxnSp macro="">
      <xdr:nvCxnSpPr>
        <xdr:cNvPr id="442" name="直線コネクタ 441"/>
        <xdr:cNvCxnSpPr/>
      </xdr:nvCxnSpPr>
      <xdr:spPr>
        <a:xfrm>
          <a:off x="15405100" y="375651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xdr:cNvSpPr txBox="1"/>
      </xdr:nvSpPr>
      <xdr:spPr>
        <a:xfrm>
          <a:off x="15563850" y="203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xdr:cNvCxnSpPr/>
      </xdr:nvCxnSpPr>
      <xdr:spPr>
        <a:xfrm>
          <a:off x="15405100" y="228811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110208</xdr:rowOff>
    </xdr:from>
    <xdr:to>
      <xdr:col>81</xdr:col>
      <xdr:colOff>44450</xdr:colOff>
      <xdr:row>18</xdr:row>
      <xdr:rowOff>20532</xdr:rowOff>
    </xdr:to>
    <xdr:cxnSp macro="">
      <xdr:nvCxnSpPr>
        <xdr:cNvPr id="445" name="直線コネクタ 444"/>
        <xdr:cNvCxnSpPr/>
      </xdr:nvCxnSpPr>
      <xdr:spPr>
        <a:xfrm flipV="1">
          <a:off x="14712950" y="2916908"/>
          <a:ext cx="762000" cy="75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35295</xdr:rowOff>
    </xdr:from>
    <xdr:ext cx="762000" cy="259045"/>
    <xdr:sp macro="" textlink="">
      <xdr:nvSpPr>
        <xdr:cNvPr id="446" name="将来負担の状況平均値テキスト"/>
        <xdr:cNvSpPr txBox="1"/>
      </xdr:nvSpPr>
      <xdr:spPr>
        <a:xfrm>
          <a:off x="15563850" y="21815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18768</xdr:rowOff>
    </xdr:from>
    <xdr:to>
      <xdr:col>81</xdr:col>
      <xdr:colOff>95250</xdr:colOff>
      <xdr:row>14</xdr:row>
      <xdr:rowOff>120368</xdr:rowOff>
    </xdr:to>
    <xdr:sp macro="" textlink="">
      <xdr:nvSpPr>
        <xdr:cNvPr id="447" name="フローチャート: 判断 446"/>
        <xdr:cNvSpPr/>
      </xdr:nvSpPr>
      <xdr:spPr>
        <a:xfrm>
          <a:off x="15430500" y="2330168"/>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20532</xdr:rowOff>
    </xdr:from>
    <xdr:to>
      <xdr:col>77</xdr:col>
      <xdr:colOff>44450</xdr:colOff>
      <xdr:row>19</xdr:row>
      <xdr:rowOff>44803</xdr:rowOff>
    </xdr:to>
    <xdr:cxnSp macro="">
      <xdr:nvCxnSpPr>
        <xdr:cNvPr id="448" name="直線コネクタ 447"/>
        <xdr:cNvCxnSpPr/>
      </xdr:nvCxnSpPr>
      <xdr:spPr>
        <a:xfrm flipV="1">
          <a:off x="13906500" y="2992332"/>
          <a:ext cx="806450" cy="189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16228</xdr:rowOff>
    </xdr:from>
    <xdr:to>
      <xdr:col>77</xdr:col>
      <xdr:colOff>95250</xdr:colOff>
      <xdr:row>15</xdr:row>
      <xdr:rowOff>117828</xdr:rowOff>
    </xdr:to>
    <xdr:sp macro="" textlink="">
      <xdr:nvSpPr>
        <xdr:cNvPr id="449" name="フローチャート: 判断 448"/>
        <xdr:cNvSpPr/>
      </xdr:nvSpPr>
      <xdr:spPr>
        <a:xfrm>
          <a:off x="14668500" y="2492728"/>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128005</xdr:rowOff>
    </xdr:from>
    <xdr:ext cx="736600" cy="259045"/>
    <xdr:sp macro="" textlink="">
      <xdr:nvSpPr>
        <xdr:cNvPr id="450" name="テキスト ボックス 449"/>
        <xdr:cNvSpPr txBox="1"/>
      </xdr:nvSpPr>
      <xdr:spPr>
        <a:xfrm>
          <a:off x="14370050" y="2274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9948</xdr:rowOff>
    </xdr:from>
    <xdr:to>
      <xdr:col>72</xdr:col>
      <xdr:colOff>203200</xdr:colOff>
      <xdr:row>19</xdr:row>
      <xdr:rowOff>44803</xdr:rowOff>
    </xdr:to>
    <xdr:cxnSp macro="">
      <xdr:nvCxnSpPr>
        <xdr:cNvPr id="451" name="直線コネクタ 450"/>
        <xdr:cNvCxnSpPr/>
      </xdr:nvCxnSpPr>
      <xdr:spPr>
        <a:xfrm>
          <a:off x="13106400" y="3146848"/>
          <a:ext cx="800100" cy="34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11007</xdr:rowOff>
    </xdr:from>
    <xdr:to>
      <xdr:col>73</xdr:col>
      <xdr:colOff>44450</xdr:colOff>
      <xdr:row>16</xdr:row>
      <xdr:rowOff>112607</xdr:rowOff>
    </xdr:to>
    <xdr:sp macro="" textlink="">
      <xdr:nvSpPr>
        <xdr:cNvPr id="452" name="フローチャート: 判断 451"/>
        <xdr:cNvSpPr/>
      </xdr:nvSpPr>
      <xdr:spPr>
        <a:xfrm>
          <a:off x="13868400" y="265260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122784</xdr:rowOff>
    </xdr:from>
    <xdr:ext cx="762000" cy="259045"/>
    <xdr:sp macro="" textlink="">
      <xdr:nvSpPr>
        <xdr:cNvPr id="453" name="テキスト ボックス 452"/>
        <xdr:cNvSpPr txBox="1"/>
      </xdr:nvSpPr>
      <xdr:spPr>
        <a:xfrm>
          <a:off x="13557250" y="2434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158468</xdr:rowOff>
    </xdr:from>
    <xdr:to>
      <xdr:col>68</xdr:col>
      <xdr:colOff>152400</xdr:colOff>
      <xdr:row>19</xdr:row>
      <xdr:rowOff>9948</xdr:rowOff>
    </xdr:to>
    <xdr:cxnSp macro="">
      <xdr:nvCxnSpPr>
        <xdr:cNvPr id="454" name="直線コネクタ 453"/>
        <xdr:cNvCxnSpPr/>
      </xdr:nvCxnSpPr>
      <xdr:spPr>
        <a:xfrm>
          <a:off x="12293600" y="2965168"/>
          <a:ext cx="812800" cy="181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153106</xdr:rowOff>
    </xdr:from>
    <xdr:to>
      <xdr:col>68</xdr:col>
      <xdr:colOff>203200</xdr:colOff>
      <xdr:row>17</xdr:row>
      <xdr:rowOff>83256</xdr:rowOff>
    </xdr:to>
    <xdr:sp macro="" textlink="">
      <xdr:nvSpPr>
        <xdr:cNvPr id="455" name="フローチャート: 判断 454"/>
        <xdr:cNvSpPr/>
      </xdr:nvSpPr>
      <xdr:spPr>
        <a:xfrm>
          <a:off x="13055600" y="2794706"/>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93433</xdr:rowOff>
    </xdr:from>
    <xdr:ext cx="762000" cy="259045"/>
    <xdr:sp macro="" textlink="">
      <xdr:nvSpPr>
        <xdr:cNvPr id="456" name="テキスト ボックス 455"/>
        <xdr:cNvSpPr txBox="1"/>
      </xdr:nvSpPr>
      <xdr:spPr>
        <a:xfrm>
          <a:off x="12763500" y="256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54046</xdr:rowOff>
    </xdr:from>
    <xdr:to>
      <xdr:col>64</xdr:col>
      <xdr:colOff>152400</xdr:colOff>
      <xdr:row>17</xdr:row>
      <xdr:rowOff>155646</xdr:rowOff>
    </xdr:to>
    <xdr:sp macro="" textlink="">
      <xdr:nvSpPr>
        <xdr:cNvPr id="457" name="フローチャート: 判断 456"/>
        <xdr:cNvSpPr/>
      </xdr:nvSpPr>
      <xdr:spPr>
        <a:xfrm>
          <a:off x="12242800" y="2860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165823</xdr:rowOff>
    </xdr:from>
    <xdr:ext cx="762000" cy="259045"/>
    <xdr:sp macro="" textlink="">
      <xdr:nvSpPr>
        <xdr:cNvPr id="458" name="テキスト ボックス 457"/>
        <xdr:cNvSpPr txBox="1"/>
      </xdr:nvSpPr>
      <xdr:spPr>
        <a:xfrm>
          <a:off x="11950700" y="264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52781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45161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37160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290955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209675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59408</xdr:rowOff>
    </xdr:from>
    <xdr:to>
      <xdr:col>81</xdr:col>
      <xdr:colOff>95250</xdr:colOff>
      <xdr:row>17</xdr:row>
      <xdr:rowOff>161008</xdr:rowOff>
    </xdr:to>
    <xdr:sp macro="" textlink="">
      <xdr:nvSpPr>
        <xdr:cNvPr id="464" name="楕円 463"/>
        <xdr:cNvSpPr/>
      </xdr:nvSpPr>
      <xdr:spPr>
        <a:xfrm>
          <a:off x="15430500" y="2866108"/>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31485</xdr:rowOff>
    </xdr:from>
    <xdr:ext cx="762000" cy="259045"/>
    <xdr:sp macro="" textlink="">
      <xdr:nvSpPr>
        <xdr:cNvPr id="465" name="将来負担の状況該当値テキスト"/>
        <xdr:cNvSpPr txBox="1"/>
      </xdr:nvSpPr>
      <xdr:spPr>
        <a:xfrm>
          <a:off x="15563850" y="2838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141182</xdr:rowOff>
    </xdr:from>
    <xdr:to>
      <xdr:col>77</xdr:col>
      <xdr:colOff>95250</xdr:colOff>
      <xdr:row>18</xdr:row>
      <xdr:rowOff>71332</xdr:rowOff>
    </xdr:to>
    <xdr:sp macro="" textlink="">
      <xdr:nvSpPr>
        <xdr:cNvPr id="466" name="楕円 465"/>
        <xdr:cNvSpPr/>
      </xdr:nvSpPr>
      <xdr:spPr>
        <a:xfrm>
          <a:off x="14668500" y="2947882"/>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56109</xdr:rowOff>
    </xdr:from>
    <xdr:ext cx="736600" cy="259045"/>
    <xdr:sp macro="" textlink="">
      <xdr:nvSpPr>
        <xdr:cNvPr id="467" name="テキスト ボックス 466"/>
        <xdr:cNvSpPr txBox="1"/>
      </xdr:nvSpPr>
      <xdr:spPr>
        <a:xfrm>
          <a:off x="14370050" y="30279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165453</xdr:rowOff>
    </xdr:from>
    <xdr:to>
      <xdr:col>73</xdr:col>
      <xdr:colOff>44450</xdr:colOff>
      <xdr:row>19</xdr:row>
      <xdr:rowOff>95603</xdr:rowOff>
    </xdr:to>
    <xdr:sp macro="" textlink="">
      <xdr:nvSpPr>
        <xdr:cNvPr id="468" name="楕円 467"/>
        <xdr:cNvSpPr/>
      </xdr:nvSpPr>
      <xdr:spPr>
        <a:xfrm>
          <a:off x="13868400" y="313725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80380</xdr:rowOff>
    </xdr:from>
    <xdr:ext cx="762000" cy="259045"/>
    <xdr:sp macro="" textlink="">
      <xdr:nvSpPr>
        <xdr:cNvPr id="469" name="テキスト ボックス 468"/>
        <xdr:cNvSpPr txBox="1"/>
      </xdr:nvSpPr>
      <xdr:spPr>
        <a:xfrm>
          <a:off x="13557250" y="3217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130598</xdr:rowOff>
    </xdr:from>
    <xdr:to>
      <xdr:col>68</xdr:col>
      <xdr:colOff>203200</xdr:colOff>
      <xdr:row>19</xdr:row>
      <xdr:rowOff>60748</xdr:rowOff>
    </xdr:to>
    <xdr:sp macro="" textlink="">
      <xdr:nvSpPr>
        <xdr:cNvPr id="470" name="楕円 469"/>
        <xdr:cNvSpPr/>
      </xdr:nvSpPr>
      <xdr:spPr>
        <a:xfrm>
          <a:off x="13055600" y="3102398"/>
          <a:ext cx="889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45525</xdr:rowOff>
    </xdr:from>
    <xdr:ext cx="762000" cy="259045"/>
    <xdr:sp macro="" textlink="">
      <xdr:nvSpPr>
        <xdr:cNvPr id="471" name="テキスト ボックス 470"/>
        <xdr:cNvSpPr txBox="1"/>
      </xdr:nvSpPr>
      <xdr:spPr>
        <a:xfrm>
          <a:off x="12763500" y="3182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107668</xdr:rowOff>
    </xdr:from>
    <xdr:to>
      <xdr:col>64</xdr:col>
      <xdr:colOff>152400</xdr:colOff>
      <xdr:row>18</xdr:row>
      <xdr:rowOff>37818</xdr:rowOff>
    </xdr:to>
    <xdr:sp macro="" textlink="">
      <xdr:nvSpPr>
        <xdr:cNvPr id="472" name="楕円 471"/>
        <xdr:cNvSpPr/>
      </xdr:nvSpPr>
      <xdr:spPr>
        <a:xfrm>
          <a:off x="12242800" y="291436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22595</xdr:rowOff>
    </xdr:from>
    <xdr:ext cx="762000" cy="259045"/>
    <xdr:sp macro="" textlink="">
      <xdr:nvSpPr>
        <xdr:cNvPr id="473" name="テキスト ボックス 472"/>
        <xdr:cNvSpPr txBox="1"/>
      </xdr:nvSpPr>
      <xdr:spPr>
        <a:xfrm>
          <a:off x="11950700" y="2994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三重県南伊勢町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11,221
11,145
241.89
10,799,521
10,426,746
306,457
6,159,197
12,763,491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48.8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年度までは類似団体と比較して高い傾向にあったが、令和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の決算では同程度となった。市町村合併以降、職員数の適正化に取り組み、民間への業務委託を進めることで人件費が減少傾向にある。しかし、本町は、面積が東西に東西に広く、集落が点在しているため、総合窓口や、ごみ収集にかかる人員が多い状況にあり、今後も業務効率化の検討を続けていく必要があ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58420</xdr:rowOff>
    </xdr:from>
    <xdr:to>
      <xdr:col>24</xdr:col>
      <xdr:colOff>25400</xdr:colOff>
      <xdr:row>40</xdr:row>
      <xdr:rowOff>35560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87720"/>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7637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86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35560</xdr:rowOff>
    </xdr:from>
    <xdr:to>
      <xdr:col>24</xdr:col>
      <xdr:colOff>114300</xdr:colOff>
      <xdr:row>40</xdr:row>
      <xdr:rowOff>35560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89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144797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58420</xdr:rowOff>
    </xdr:from>
    <xdr:to>
      <xdr:col>24</xdr:col>
      <xdr:colOff>114300</xdr:colOff>
      <xdr:row>34</xdr:row>
      <xdr:rowOff>58420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127000</xdr:rowOff>
    </xdr:from>
    <xdr:to>
      <xdr:col>24</xdr:col>
      <xdr:colOff>25400</xdr:colOff>
      <xdr:row>37</xdr:row>
      <xdr:rowOff>14986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299200"/>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83583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0843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67056</xdr:rowOff>
    </xdr:from>
    <xdr:to>
      <xdr:col>24</xdr:col>
      <xdr:colOff>76200</xdr:colOff>
      <xdr:row>36</xdr:row>
      <xdr:rowOff>168656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14986</xdr:rowOff>
    </xdr:from>
    <xdr:to>
      <xdr:col>19</xdr:col>
      <xdr:colOff>187325</xdr:colOff>
      <xdr:row>37</xdr:row>
      <xdr:rowOff>83566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35863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30480</xdr:rowOff>
    </xdr:from>
    <xdr:to>
      <xdr:col>20</xdr:col>
      <xdr:colOff>38100</xdr:colOff>
      <xdr:row>36</xdr:row>
      <xdr:rowOff>132080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142257</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60706</xdr:rowOff>
    </xdr:from>
    <xdr:to>
      <xdr:col>15</xdr:col>
      <xdr:colOff>98425</xdr:colOff>
      <xdr:row>37</xdr:row>
      <xdr:rowOff>83566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40435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103632</xdr:rowOff>
    </xdr:from>
    <xdr:to>
      <xdr:col>15</xdr:col>
      <xdr:colOff>149225</xdr:colOff>
      <xdr:row>37</xdr:row>
      <xdr:rowOff>33782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43959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60706</xdr:rowOff>
    </xdr:from>
    <xdr:to>
      <xdr:col>11</xdr:col>
      <xdr:colOff>9525</xdr:colOff>
      <xdr:row>37</xdr:row>
      <xdr:rowOff>83566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40435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21336</xdr:rowOff>
    </xdr:from>
    <xdr:to>
      <xdr:col>11</xdr:col>
      <xdr:colOff>60325</xdr:colOff>
      <xdr:row>36</xdr:row>
      <xdr:rowOff>122936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133113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xdr:rowOff>
    </xdr:from>
    <xdr:to>
      <xdr:col>6</xdr:col>
      <xdr:colOff>171450</xdr:colOff>
      <xdr:row>36</xdr:row>
      <xdr:rowOff>113792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184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123969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48277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135636</xdr:rowOff>
    </xdr:from>
    <xdr:to>
      <xdr:col>20</xdr:col>
      <xdr:colOff>38100</xdr:colOff>
      <xdr:row>37</xdr:row>
      <xdr:rowOff>65786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50563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32766</xdr:rowOff>
    </xdr:from>
    <xdr:to>
      <xdr:col>15</xdr:col>
      <xdr:colOff>149225</xdr:colOff>
      <xdr:row>37</xdr:row>
      <xdr:rowOff>134366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119143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9906</xdr:rowOff>
    </xdr:from>
    <xdr:to>
      <xdr:col>11</xdr:col>
      <xdr:colOff>60325</xdr:colOff>
      <xdr:row>37</xdr:row>
      <xdr:rowOff>111506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96283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32766</xdr:rowOff>
    </xdr:from>
    <xdr:to>
      <xdr:col>6</xdr:col>
      <xdr:colOff>171450</xdr:colOff>
      <xdr:row>37</xdr:row>
      <xdr:rowOff>134366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119143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年度までは類似団体と同程度の数値だったが、令和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年度以降は急増している。これは、新型コロナウイルス対策関連事業を多く実施したことによることと、学校給食調理業務等の民間委託を進めたことによるものである。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58964</xdr:rowOff>
    </xdr:from>
    <xdr:to>
      <xdr:col>82</xdr:col>
      <xdr:colOff>107950</xdr:colOff>
      <xdr:row>22</xdr:row>
      <xdr:rowOff>94343</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87814"/>
          <a:ext cx="0" cy="1578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66420</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83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94343</xdr:rowOff>
    </xdr:from>
    <xdr:to>
      <xdr:col>82</xdr:col>
      <xdr:colOff>196850</xdr:colOff>
      <xdr:row>22</xdr:row>
      <xdr:rowOff>94343</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866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145341</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58964</xdr:rowOff>
    </xdr:from>
    <xdr:to>
      <xdr:col>82</xdr:col>
      <xdr:colOff>196850</xdr:colOff>
      <xdr:row>13</xdr:row>
      <xdr:rowOff>58964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8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75293</xdr:rowOff>
    </xdr:from>
    <xdr:to>
      <xdr:col>82</xdr:col>
      <xdr:colOff>107950</xdr:colOff>
      <xdr:row>19</xdr:row>
      <xdr:rowOff>140607</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3332843"/>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46463</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789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29936</xdr:rowOff>
    </xdr:from>
    <xdr:to>
      <xdr:col>82</xdr:col>
      <xdr:colOff>158750</xdr:colOff>
      <xdr:row>17</xdr:row>
      <xdr:rowOff>131536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143329</xdr:rowOff>
    </xdr:from>
    <xdr:to>
      <xdr:col>78</xdr:col>
      <xdr:colOff>69850</xdr:colOff>
      <xdr:row>19</xdr:row>
      <xdr:rowOff>75293</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886529"/>
          <a:ext cx="889000" cy="446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136071</xdr:rowOff>
    </xdr:from>
    <xdr:to>
      <xdr:col>78</xdr:col>
      <xdr:colOff>120650</xdr:colOff>
      <xdr:row>17</xdr:row>
      <xdr:rowOff>66221</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76398</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648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143329</xdr:rowOff>
    </xdr:from>
    <xdr:to>
      <xdr:col>73</xdr:col>
      <xdr:colOff>180975</xdr:colOff>
      <xdr:row>17</xdr:row>
      <xdr:rowOff>102507</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2886529"/>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8164</xdr:rowOff>
    </xdr:from>
    <xdr:to>
      <xdr:col>74</xdr:col>
      <xdr:colOff>31750</xdr:colOff>
      <xdr:row>17</xdr:row>
      <xdr:rowOff>109764</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94541</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300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80736</xdr:rowOff>
    </xdr:from>
    <xdr:to>
      <xdr:col>69</xdr:col>
      <xdr:colOff>92075</xdr:colOff>
      <xdr:row>17</xdr:row>
      <xdr:rowOff>102507</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995386"/>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62593</xdr:rowOff>
    </xdr:from>
    <xdr:to>
      <xdr:col>69</xdr:col>
      <xdr:colOff>142875</xdr:colOff>
      <xdr:row>17</xdr:row>
      <xdr:rowOff>164193</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148970</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306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8164</xdr:rowOff>
    </xdr:from>
    <xdr:to>
      <xdr:col>65</xdr:col>
      <xdr:colOff>53975</xdr:colOff>
      <xdr:row>17</xdr:row>
      <xdr:rowOff>109764</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119941</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691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89807</xdr:rowOff>
    </xdr:from>
    <xdr:to>
      <xdr:col>82</xdr:col>
      <xdr:colOff>158750</xdr:colOff>
      <xdr:row>20</xdr:row>
      <xdr:rowOff>19957</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334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61884</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331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24493</xdr:rowOff>
    </xdr:from>
    <xdr:to>
      <xdr:col>78</xdr:col>
      <xdr:colOff>120650</xdr:colOff>
      <xdr:row>19</xdr:row>
      <xdr:rowOff>126093</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328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110870</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368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92529</xdr:rowOff>
    </xdr:from>
    <xdr:to>
      <xdr:col>74</xdr:col>
      <xdr:colOff>31750</xdr:colOff>
      <xdr:row>17</xdr:row>
      <xdr:rowOff>22679</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83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32856</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60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51707</xdr:rowOff>
    </xdr:from>
    <xdr:to>
      <xdr:col>69</xdr:col>
      <xdr:colOff>142875</xdr:colOff>
      <xdr:row>17</xdr:row>
      <xdr:rowOff>153307</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96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163484</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735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29936</xdr:rowOff>
    </xdr:from>
    <xdr:to>
      <xdr:col>65</xdr:col>
      <xdr:colOff>53975</xdr:colOff>
      <xdr:row>17</xdr:row>
      <xdr:rowOff>131536</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94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116313</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03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類似団体内では最も低い数値となった。少子化により、児童福祉費や教育費について需要が減ってきたことに加え、養護老人ホーム措置費等の高齢者福祉事業においても減少傾向にあることが要因である。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12700</xdr:rowOff>
    </xdr:from>
    <xdr:to>
      <xdr:col>24</xdr:col>
      <xdr:colOff>25400</xdr:colOff>
      <xdr:row>62</xdr:row>
      <xdr:rowOff>12700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2710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99077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12700</xdr:rowOff>
    </xdr:from>
    <xdr:to>
      <xdr:col>24</xdr:col>
      <xdr:colOff>114300</xdr:colOff>
      <xdr:row>54</xdr:row>
      <xdr:rowOff>12700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161290</xdr:rowOff>
    </xdr:from>
    <xdr:to>
      <xdr:col>24</xdr:col>
      <xdr:colOff>25400</xdr:colOff>
      <xdr:row>54</xdr:row>
      <xdr:rowOff>12700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2481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139717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740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167640</xdr:rowOff>
    </xdr:from>
    <xdr:to>
      <xdr:col>24</xdr:col>
      <xdr:colOff>76200</xdr:colOff>
      <xdr:row>57</xdr:row>
      <xdr:rowOff>97790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161290</xdr:rowOff>
    </xdr:from>
    <xdr:to>
      <xdr:col>19</xdr:col>
      <xdr:colOff>187325</xdr:colOff>
      <xdr:row>54</xdr:row>
      <xdr:rowOff>81280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2481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19050</xdr:rowOff>
    </xdr:from>
    <xdr:to>
      <xdr:col>20</xdr:col>
      <xdr:colOff>38100</xdr:colOff>
      <xdr:row>57</xdr:row>
      <xdr:rowOff>120650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105427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81280</xdr:rowOff>
    </xdr:from>
    <xdr:to>
      <xdr:col>15</xdr:col>
      <xdr:colOff>98425</xdr:colOff>
      <xdr:row>54</xdr:row>
      <xdr:rowOff>104140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93395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64770</xdr:rowOff>
    </xdr:from>
    <xdr:to>
      <xdr:col>15</xdr:col>
      <xdr:colOff>149225</xdr:colOff>
      <xdr:row>57</xdr:row>
      <xdr:rowOff>166370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151147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81280</xdr:rowOff>
    </xdr:from>
    <xdr:to>
      <xdr:col>11</xdr:col>
      <xdr:colOff>9525</xdr:colOff>
      <xdr:row>54</xdr:row>
      <xdr:rowOff>104140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3395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53340</xdr:rowOff>
    </xdr:from>
    <xdr:to>
      <xdr:col>11</xdr:col>
      <xdr:colOff>60325</xdr:colOff>
      <xdr:row>58</xdr:row>
      <xdr:rowOff>154940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99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139717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53340</xdr:rowOff>
    </xdr:from>
    <xdr:to>
      <xdr:col>6</xdr:col>
      <xdr:colOff>171450</xdr:colOff>
      <xdr:row>58</xdr:row>
      <xdr:rowOff>154940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99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139717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133350</xdr:rowOff>
    </xdr:from>
    <xdr:to>
      <xdr:col>24</xdr:col>
      <xdr:colOff>76200</xdr:colOff>
      <xdr:row>54</xdr:row>
      <xdr:rowOff>63500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41927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110490</xdr:rowOff>
    </xdr:from>
    <xdr:to>
      <xdr:col>20</xdr:col>
      <xdr:colOff>38100</xdr:colOff>
      <xdr:row>54</xdr:row>
      <xdr:rowOff>40640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19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50817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896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30480</xdr:rowOff>
    </xdr:from>
    <xdr:to>
      <xdr:col>15</xdr:col>
      <xdr:colOff>149225</xdr:colOff>
      <xdr:row>54</xdr:row>
      <xdr:rowOff>132080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142257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53340</xdr:rowOff>
    </xdr:from>
    <xdr:to>
      <xdr:col>11</xdr:col>
      <xdr:colOff>60325</xdr:colOff>
      <xdr:row>54</xdr:row>
      <xdr:rowOff>154940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3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165117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08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30480</xdr:rowOff>
    </xdr:from>
    <xdr:to>
      <xdr:col>6</xdr:col>
      <xdr:colOff>171450</xdr:colOff>
      <xdr:row>54</xdr:row>
      <xdr:rowOff>132080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142257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その他に係る経常収支比率が類似団体平均を上回っているのは、物件費の増加が主な要因である。</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114300</xdr:rowOff>
    </xdr:from>
    <xdr:to>
      <xdr:col>82</xdr:col>
      <xdr:colOff>107950</xdr:colOff>
      <xdr:row>60</xdr:row>
      <xdr:rowOff>114300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0297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86377</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114300</xdr:rowOff>
    </xdr:from>
    <xdr:to>
      <xdr:col>82</xdr:col>
      <xdr:colOff>196850</xdr:colOff>
      <xdr:row>60</xdr:row>
      <xdr:rowOff>114300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40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29227</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77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114300</xdr:rowOff>
    </xdr:from>
    <xdr:to>
      <xdr:col>82</xdr:col>
      <xdr:colOff>196850</xdr:colOff>
      <xdr:row>52</xdr:row>
      <xdr:rowOff>114300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02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0</xdr:rowOff>
    </xdr:from>
    <xdr:to>
      <xdr:col>82</xdr:col>
      <xdr:colOff>107950</xdr:colOff>
      <xdr:row>57</xdr:row>
      <xdr:rowOff>82550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5671800" y="9601200"/>
          <a:ext cx="838200" cy="25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137177</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395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120650</xdr:rowOff>
    </xdr:from>
    <xdr:to>
      <xdr:col>82</xdr:col>
      <xdr:colOff>158750</xdr:colOff>
      <xdr:row>56</xdr:row>
      <xdr:rowOff>50800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55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0</xdr:rowOff>
    </xdr:from>
    <xdr:to>
      <xdr:col>78</xdr:col>
      <xdr:colOff>69850</xdr:colOff>
      <xdr:row>58</xdr:row>
      <xdr:rowOff>101600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4782800" y="9601200"/>
          <a:ext cx="889000" cy="444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95250</xdr:rowOff>
    </xdr:from>
    <xdr:to>
      <xdr:col>78</xdr:col>
      <xdr:colOff>120650</xdr:colOff>
      <xdr:row>56</xdr:row>
      <xdr:rowOff>25400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35577</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101600</xdr:rowOff>
    </xdr:from>
    <xdr:to>
      <xdr:col>73</xdr:col>
      <xdr:colOff>180975</xdr:colOff>
      <xdr:row>59</xdr:row>
      <xdr:rowOff>57150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3893800" y="100457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12700</xdr:rowOff>
    </xdr:from>
    <xdr:to>
      <xdr:col>74</xdr:col>
      <xdr:colOff>31750</xdr:colOff>
      <xdr:row>56</xdr:row>
      <xdr:rowOff>114300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124477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152400</xdr:rowOff>
    </xdr:from>
    <xdr:to>
      <xdr:col>69</xdr:col>
      <xdr:colOff>92075</xdr:colOff>
      <xdr:row>59</xdr:row>
      <xdr:rowOff>57150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3004800" y="10096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50800</xdr:rowOff>
    </xdr:from>
    <xdr:to>
      <xdr:col>69</xdr:col>
      <xdr:colOff>142875</xdr:colOff>
      <xdr:row>56</xdr:row>
      <xdr:rowOff>152400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162577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19050</xdr:rowOff>
    </xdr:from>
    <xdr:to>
      <xdr:col>65</xdr:col>
      <xdr:colOff>53975</xdr:colOff>
      <xdr:row>57</xdr:row>
      <xdr:rowOff>120650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130827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31750</xdr:rowOff>
    </xdr:from>
    <xdr:to>
      <xdr:col>82</xdr:col>
      <xdr:colOff>158750</xdr:colOff>
      <xdr:row>57</xdr:row>
      <xdr:rowOff>133350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3827</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120650</xdr:rowOff>
    </xdr:from>
    <xdr:to>
      <xdr:col>78</xdr:col>
      <xdr:colOff>120650</xdr:colOff>
      <xdr:row>56</xdr:row>
      <xdr:rowOff>50800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35577</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963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50800</xdr:rowOff>
    </xdr:from>
    <xdr:to>
      <xdr:col>74</xdr:col>
      <xdr:colOff>31750</xdr:colOff>
      <xdr:row>58</xdr:row>
      <xdr:rowOff>152400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99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137177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6350</xdr:rowOff>
    </xdr:from>
    <xdr:to>
      <xdr:col>69</xdr:col>
      <xdr:colOff>142875</xdr:colOff>
      <xdr:row>59</xdr:row>
      <xdr:rowOff>107950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92727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1020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101600</xdr:rowOff>
    </xdr:from>
    <xdr:to>
      <xdr:col>65</xdr:col>
      <xdr:colOff>53975</xdr:colOff>
      <xdr:row>59</xdr:row>
      <xdr:rowOff>31750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16527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1013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当町では、常備消防について、南島地区は紀勢地区広域消防事務組合に加入、南勢地区は志摩市消防本部への事務委託をしており、</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つの体制を維持していることや町立病院を設置していることから、全国平均、三重県平均よりも高い。　また、若者定住施策を進めるための住宅取得支援補助金や子育て応援のための小中学校入学祝金や任意予防接種の補助を実施していることから、今後も比率は上昇傾向である。</a:t>
          </a: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12700</xdr:rowOff>
    </xdr:from>
    <xdr:to>
      <xdr:col>82</xdr:col>
      <xdr:colOff>107950</xdr:colOff>
      <xdr:row>40</xdr:row>
      <xdr:rowOff>69850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67055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41927</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69850</xdr:rowOff>
    </xdr:from>
    <xdr:to>
      <xdr:col>82</xdr:col>
      <xdr:colOff>196850</xdr:colOff>
      <xdr:row>40</xdr:row>
      <xdr:rowOff>69850</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692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99077</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41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12700</xdr:rowOff>
    </xdr:from>
    <xdr:to>
      <xdr:col>82</xdr:col>
      <xdr:colOff>196850</xdr:colOff>
      <xdr:row>33</xdr:row>
      <xdr:rowOff>12700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670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155575</xdr:rowOff>
    </xdr:from>
    <xdr:to>
      <xdr:col>82</xdr:col>
      <xdr:colOff>107950</xdr:colOff>
      <xdr:row>36</xdr:row>
      <xdr:rowOff>6985</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5671800" y="615632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151147</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151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xdr:rowOff>
    </xdr:from>
    <xdr:to>
      <xdr:col>82</xdr:col>
      <xdr:colOff>158750</xdr:colOff>
      <xdr:row>36</xdr:row>
      <xdr:rowOff>109220</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144145</xdr:rowOff>
    </xdr:from>
    <xdr:to>
      <xdr:col>78</xdr:col>
      <xdr:colOff>69850</xdr:colOff>
      <xdr:row>36</xdr:row>
      <xdr:rowOff>6985</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4782800" y="614489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167640</xdr:rowOff>
    </xdr:from>
    <xdr:to>
      <xdr:col>78</xdr:col>
      <xdr:colOff>120650</xdr:colOff>
      <xdr:row>36</xdr:row>
      <xdr:rowOff>97790</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168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82567</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2547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75565</xdr:rowOff>
    </xdr:from>
    <xdr:to>
      <xdr:col>73</xdr:col>
      <xdr:colOff>180975</xdr:colOff>
      <xdr:row>35</xdr:row>
      <xdr:rowOff>144145</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3893800" y="6076315"/>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161925</xdr:rowOff>
    </xdr:from>
    <xdr:to>
      <xdr:col>74</xdr:col>
      <xdr:colOff>31750</xdr:colOff>
      <xdr:row>36</xdr:row>
      <xdr:rowOff>92075</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16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76852</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24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75565</xdr:rowOff>
    </xdr:from>
    <xdr:to>
      <xdr:col>69</xdr:col>
      <xdr:colOff>92075</xdr:colOff>
      <xdr:row>35</xdr:row>
      <xdr:rowOff>144145</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3004800" y="6076315"/>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19050</xdr:rowOff>
    </xdr:from>
    <xdr:to>
      <xdr:col>69</xdr:col>
      <xdr:colOff>142875</xdr:colOff>
      <xdr:row>36</xdr:row>
      <xdr:rowOff>120650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1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105427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27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127635</xdr:rowOff>
    </xdr:from>
    <xdr:to>
      <xdr:col>65</xdr:col>
      <xdr:colOff>53975</xdr:colOff>
      <xdr:row>36</xdr:row>
      <xdr:rowOff>57785</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1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42562</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21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104775</xdr:rowOff>
    </xdr:from>
    <xdr:to>
      <xdr:col>82</xdr:col>
      <xdr:colOff>158750</xdr:colOff>
      <xdr:row>36</xdr:row>
      <xdr:rowOff>34925</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105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121302</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595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127635</xdr:rowOff>
    </xdr:from>
    <xdr:to>
      <xdr:col>78</xdr:col>
      <xdr:colOff>120650</xdr:colOff>
      <xdr:row>36</xdr:row>
      <xdr:rowOff>57785</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12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67962</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5897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93345</xdr:rowOff>
    </xdr:from>
    <xdr:to>
      <xdr:col>74</xdr:col>
      <xdr:colOff>31750</xdr:colOff>
      <xdr:row>36</xdr:row>
      <xdr:rowOff>23495</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094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33672</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5862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24765</xdr:rowOff>
    </xdr:from>
    <xdr:to>
      <xdr:col>69</xdr:col>
      <xdr:colOff>142875</xdr:colOff>
      <xdr:row>35</xdr:row>
      <xdr:rowOff>126365</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02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136542</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579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93345</xdr:rowOff>
    </xdr:from>
    <xdr:to>
      <xdr:col>65</xdr:col>
      <xdr:colOff>53975</xdr:colOff>
      <xdr:row>36</xdr:row>
      <xdr:rowOff>23495</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094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33672</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5862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は、類似団体と、同程度の水準で推移してきたが、令和元年度以降の決算から、類似団体よりも高くなっている。今後は、南島地区の保育所の高台移転、小中学校の統廃合に着手予定であり、上昇の見込みである。</a:t>
          </a: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5" name="公債費グラフ枠">
          <a:extLst>
            <a:ext uri="{FF2B5EF4-FFF2-40B4-BE49-F238E27FC236}">
              <a16:creationId xmlns:a16="http://schemas.microsoft.com/office/drawing/2014/main" id="{00000000-0008-0000-0400-000063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81280</xdr:rowOff>
    </xdr:from>
    <xdr:to>
      <xdr:col>24</xdr:col>
      <xdr:colOff>25400</xdr:colOff>
      <xdr:row>80</xdr:row>
      <xdr:rowOff>167005</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flipV="1">
          <a:off x="4826000" y="12597130"/>
          <a:ext cx="0" cy="1285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139082</xdr:rowOff>
    </xdr:from>
    <xdr:ext cx="762000" cy="259045"/>
    <xdr:sp macro="" textlink="">
      <xdr:nvSpPr>
        <xdr:cNvPr id="357" name="公債費最小値テキスト">
          <a:extLst>
            <a:ext uri="{FF2B5EF4-FFF2-40B4-BE49-F238E27FC236}">
              <a16:creationId xmlns:a16="http://schemas.microsoft.com/office/drawing/2014/main" id="{00000000-0008-0000-0400-000065010000}"/>
            </a:ext>
          </a:extLst>
        </xdr:cNvPr>
        <xdr:cNvSpPr txBox="1"/>
      </xdr:nvSpPr>
      <xdr:spPr>
        <a:xfrm>
          <a:off x="4914900" y="13855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167005</xdr:rowOff>
    </xdr:from>
    <xdr:to>
      <xdr:col>24</xdr:col>
      <xdr:colOff>114300</xdr:colOff>
      <xdr:row>80</xdr:row>
      <xdr:rowOff>167005</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4737100" y="13883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167657</xdr:rowOff>
    </xdr:from>
    <xdr:ext cx="762000" cy="259045"/>
    <xdr:sp macro="" textlink="">
      <xdr:nvSpPr>
        <xdr:cNvPr id="359" name="公債費最大値テキスト">
          <a:extLst>
            <a:ext uri="{FF2B5EF4-FFF2-40B4-BE49-F238E27FC236}">
              <a16:creationId xmlns:a16="http://schemas.microsoft.com/office/drawing/2014/main" id="{00000000-0008-0000-0400-000067010000}"/>
            </a:ext>
          </a:extLst>
        </xdr:cNvPr>
        <xdr:cNvSpPr txBox="1"/>
      </xdr:nvSpPr>
      <xdr:spPr>
        <a:xfrm>
          <a:off x="4914900" y="1234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81280</xdr:rowOff>
    </xdr:from>
    <xdr:to>
      <xdr:col>24</xdr:col>
      <xdr:colOff>114300</xdr:colOff>
      <xdr:row>73</xdr:row>
      <xdr:rowOff>81280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259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115570</xdr:rowOff>
    </xdr:from>
    <xdr:to>
      <xdr:col>24</xdr:col>
      <xdr:colOff>25400</xdr:colOff>
      <xdr:row>77</xdr:row>
      <xdr:rowOff>167005</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3987800" y="1331722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35577</xdr:rowOff>
    </xdr:from>
    <xdr:ext cx="762000" cy="259045"/>
    <xdr:sp macro="" textlink="">
      <xdr:nvSpPr>
        <xdr:cNvPr id="362" name="公債費平均値テキスト">
          <a:extLst>
            <a:ext uri="{FF2B5EF4-FFF2-40B4-BE49-F238E27FC236}">
              <a16:creationId xmlns:a16="http://schemas.microsoft.com/office/drawing/2014/main" id="{00000000-0008-0000-0400-00006A010000}"/>
            </a:ext>
          </a:extLst>
        </xdr:cNvPr>
        <xdr:cNvSpPr txBox="1"/>
      </xdr:nvSpPr>
      <xdr:spPr>
        <a:xfrm>
          <a:off x="4914900" y="12894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19050</xdr:rowOff>
    </xdr:from>
    <xdr:to>
      <xdr:col>24</xdr:col>
      <xdr:colOff>76200</xdr:colOff>
      <xdr:row>76</xdr:row>
      <xdr:rowOff>120650</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4775200" y="130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81280</xdr:rowOff>
    </xdr:from>
    <xdr:to>
      <xdr:col>19</xdr:col>
      <xdr:colOff>187325</xdr:colOff>
      <xdr:row>77</xdr:row>
      <xdr:rowOff>115570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098800" y="132829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161925</xdr:rowOff>
    </xdr:from>
    <xdr:to>
      <xdr:col>20</xdr:col>
      <xdr:colOff>38100</xdr:colOff>
      <xdr:row>76</xdr:row>
      <xdr:rowOff>92075</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937000" y="1302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102252</xdr:rowOff>
    </xdr:from>
    <xdr:ext cx="7366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3606800" y="12789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46989</xdr:rowOff>
    </xdr:from>
    <xdr:to>
      <xdr:col>15</xdr:col>
      <xdr:colOff>98425</xdr:colOff>
      <xdr:row>77</xdr:row>
      <xdr:rowOff>81280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2209800" y="1324863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53339</xdr:rowOff>
    </xdr:from>
    <xdr:to>
      <xdr:col>15</xdr:col>
      <xdr:colOff>149225</xdr:colOff>
      <xdr:row>76</xdr:row>
      <xdr:rowOff>154939</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048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165117</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2717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155575</xdr:rowOff>
    </xdr:from>
    <xdr:to>
      <xdr:col>11</xdr:col>
      <xdr:colOff>9525</xdr:colOff>
      <xdr:row>77</xdr:row>
      <xdr:rowOff>46989</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1320800" y="13185775"/>
          <a:ext cx="889000" cy="6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121920</xdr:rowOff>
    </xdr:from>
    <xdr:to>
      <xdr:col>11</xdr:col>
      <xdr:colOff>60325</xdr:colOff>
      <xdr:row>77</xdr:row>
      <xdr:rowOff>52070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2159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62247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1828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121920</xdr:rowOff>
    </xdr:from>
    <xdr:to>
      <xdr:col>6</xdr:col>
      <xdr:colOff>171450</xdr:colOff>
      <xdr:row>77</xdr:row>
      <xdr:rowOff>52070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1270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36847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939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116205</xdr:rowOff>
    </xdr:from>
    <xdr:to>
      <xdr:col>24</xdr:col>
      <xdr:colOff>76200</xdr:colOff>
      <xdr:row>78</xdr:row>
      <xdr:rowOff>46355</xdr:rowOff>
    </xdr:to>
    <xdr:sp macro="" textlink="">
      <xdr:nvSpPr>
        <xdr:cNvPr id="380" name="楕円 379">
          <a:extLst>
            <a:ext uri="{FF2B5EF4-FFF2-40B4-BE49-F238E27FC236}">
              <a16:creationId xmlns:a16="http://schemas.microsoft.com/office/drawing/2014/main" id="{00000000-0008-0000-0400-00007C010000}"/>
            </a:ext>
          </a:extLst>
        </xdr:cNvPr>
        <xdr:cNvSpPr/>
      </xdr:nvSpPr>
      <xdr:spPr>
        <a:xfrm>
          <a:off x="4775200" y="1331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88282</xdr:rowOff>
    </xdr:from>
    <xdr:ext cx="762000" cy="259045"/>
    <xdr:sp macro="" textlink="">
      <xdr:nvSpPr>
        <xdr:cNvPr id="381" name="公債費該当値テキスト">
          <a:extLst>
            <a:ext uri="{FF2B5EF4-FFF2-40B4-BE49-F238E27FC236}">
              <a16:creationId xmlns:a16="http://schemas.microsoft.com/office/drawing/2014/main" id="{00000000-0008-0000-0400-00007D010000}"/>
            </a:ext>
          </a:extLst>
        </xdr:cNvPr>
        <xdr:cNvSpPr txBox="1"/>
      </xdr:nvSpPr>
      <xdr:spPr>
        <a:xfrm>
          <a:off x="4914900" y="13289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64770</xdr:rowOff>
    </xdr:from>
    <xdr:to>
      <xdr:col>20</xdr:col>
      <xdr:colOff>38100</xdr:colOff>
      <xdr:row>77</xdr:row>
      <xdr:rowOff>166370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3937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151147</xdr:rowOff>
    </xdr:from>
    <xdr:ext cx="7366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606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30480</xdr:rowOff>
    </xdr:from>
    <xdr:to>
      <xdr:col>15</xdr:col>
      <xdr:colOff>149225</xdr:colOff>
      <xdr:row>77</xdr:row>
      <xdr:rowOff>132080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0480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116857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717800" y="1331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167639</xdr:rowOff>
    </xdr:from>
    <xdr:to>
      <xdr:col>11</xdr:col>
      <xdr:colOff>60325</xdr:colOff>
      <xdr:row>77</xdr:row>
      <xdr:rowOff>97789</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2159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82566</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828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104775</xdr:rowOff>
    </xdr:from>
    <xdr:to>
      <xdr:col>6</xdr:col>
      <xdr:colOff>171450</xdr:colOff>
      <xdr:row>77</xdr:row>
      <xdr:rowOff>34925</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1270000" y="1313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45102</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939800" y="12903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当町は東西に広く、</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の集落（行政区）が点在しているため、消防施設や集会施設等の維持管理にかかる経費や、住民サービスの観点から総合窓口や出張所を運営していることから人件費もかさんでいる。また、地域医療確保のための町立南伊勢病院に対する負担金、公共交通機関が乏しい町内において交通手段の確保のための町営バス等の維持管理経費も経常収支比率を押し上げる要因である。</a:t>
          </a:r>
        </a:p>
      </xdr:txBody>
    </xdr:sp>
    <xdr:clientData/>
  </xdr:twoCellAnchor>
  <xdr:oneCellAnchor>
    <xdr:from>
      <xdr:col>62</xdr:col>
      <xdr:colOff>6350</xdr:colOff>
      <xdr:row>69</xdr:row>
      <xdr:rowOff>107950</xdr:rowOff>
    </xdr:from>
    <xdr:ext cx="298543" cy="225703"/>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81280</xdr:rowOff>
    </xdr:from>
    <xdr:to>
      <xdr:col>82</xdr:col>
      <xdr:colOff>107950</xdr:colOff>
      <xdr:row>80</xdr:row>
      <xdr:rowOff>43180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6510000" y="12597130"/>
          <a:ext cx="0" cy="11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15257</xdr:rowOff>
    </xdr:from>
    <xdr:ext cx="762000" cy="259045"/>
    <xdr:sp macro="" textlink="">
      <xdr:nvSpPr>
        <xdr:cNvPr id="418" name="公債費以外最小値テキスト">
          <a:extLst>
            <a:ext uri="{FF2B5EF4-FFF2-40B4-BE49-F238E27FC236}">
              <a16:creationId xmlns:a16="http://schemas.microsoft.com/office/drawing/2014/main" id="{00000000-0008-0000-0400-0000A2010000}"/>
            </a:ext>
          </a:extLst>
        </xdr:cNvPr>
        <xdr:cNvSpPr txBox="1"/>
      </xdr:nvSpPr>
      <xdr:spPr>
        <a:xfrm>
          <a:off x="16598900" y="13731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43180</xdr:rowOff>
    </xdr:from>
    <xdr:to>
      <xdr:col>82</xdr:col>
      <xdr:colOff>196850</xdr:colOff>
      <xdr:row>80</xdr:row>
      <xdr:rowOff>43180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375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167657</xdr:rowOff>
    </xdr:from>
    <xdr:ext cx="762000" cy="259045"/>
    <xdr:sp macro="" textlink="">
      <xdr:nvSpPr>
        <xdr:cNvPr id="420" name="公債費以外最大値テキスト">
          <a:extLst>
            <a:ext uri="{FF2B5EF4-FFF2-40B4-BE49-F238E27FC236}">
              <a16:creationId xmlns:a16="http://schemas.microsoft.com/office/drawing/2014/main" id="{00000000-0008-0000-0400-0000A4010000}"/>
            </a:ext>
          </a:extLst>
        </xdr:cNvPr>
        <xdr:cNvSpPr txBox="1"/>
      </xdr:nvSpPr>
      <xdr:spPr>
        <a:xfrm>
          <a:off x="16598900" y="1234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81280</xdr:rowOff>
    </xdr:from>
    <xdr:to>
      <xdr:col>82</xdr:col>
      <xdr:colOff>196850</xdr:colOff>
      <xdr:row>73</xdr:row>
      <xdr:rowOff>81280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259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142239</xdr:rowOff>
    </xdr:from>
    <xdr:to>
      <xdr:col>82</xdr:col>
      <xdr:colOff>107950</xdr:colOff>
      <xdr:row>78</xdr:row>
      <xdr:rowOff>8889</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5671800" y="13343889"/>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62247</xdr:rowOff>
    </xdr:from>
    <xdr:ext cx="762000" cy="259045"/>
    <xdr:sp macro="" textlink="">
      <xdr:nvSpPr>
        <xdr:cNvPr id="423" name="公債費以外平均値テキスト">
          <a:extLst>
            <a:ext uri="{FF2B5EF4-FFF2-40B4-BE49-F238E27FC236}">
              <a16:creationId xmlns:a16="http://schemas.microsoft.com/office/drawing/2014/main" id="{00000000-0008-0000-0400-0000A7010000}"/>
            </a:ext>
          </a:extLst>
        </xdr:cNvPr>
        <xdr:cNvSpPr txBox="1"/>
      </xdr:nvSpPr>
      <xdr:spPr>
        <a:xfrm>
          <a:off x="16598900" y="13092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45720</xdr:rowOff>
    </xdr:from>
    <xdr:to>
      <xdr:col>82</xdr:col>
      <xdr:colOff>158750</xdr:colOff>
      <xdr:row>77</xdr:row>
      <xdr:rowOff>147320</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64592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142239</xdr:rowOff>
    </xdr:from>
    <xdr:to>
      <xdr:col>78</xdr:col>
      <xdr:colOff>69850</xdr:colOff>
      <xdr:row>77</xdr:row>
      <xdr:rowOff>168911</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4782800" y="13343889"/>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152400</xdr:rowOff>
    </xdr:from>
    <xdr:to>
      <xdr:col>78</xdr:col>
      <xdr:colOff>120650</xdr:colOff>
      <xdr:row>77</xdr:row>
      <xdr:rowOff>82550</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5621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92727</xdr:rowOff>
    </xdr:from>
    <xdr:ext cx="7366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5290800" y="1295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168911</xdr:rowOff>
    </xdr:from>
    <xdr:to>
      <xdr:col>73</xdr:col>
      <xdr:colOff>180975</xdr:colOff>
      <xdr:row>78</xdr:row>
      <xdr:rowOff>20320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3893800" y="133705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87630</xdr:rowOff>
    </xdr:from>
    <xdr:to>
      <xdr:col>74</xdr:col>
      <xdr:colOff>31750</xdr:colOff>
      <xdr:row>78</xdr:row>
      <xdr:rowOff>17780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4732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27957</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401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20320</xdr:rowOff>
    </xdr:from>
    <xdr:to>
      <xdr:col>69</xdr:col>
      <xdr:colOff>92075</xdr:colOff>
      <xdr:row>78</xdr:row>
      <xdr:rowOff>50800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3004800" y="133934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95250</xdr:rowOff>
    </xdr:from>
    <xdr:to>
      <xdr:col>69</xdr:col>
      <xdr:colOff>142875</xdr:colOff>
      <xdr:row>78</xdr:row>
      <xdr:rowOff>25400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3843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35577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512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68580</xdr:rowOff>
    </xdr:from>
    <xdr:to>
      <xdr:col>65</xdr:col>
      <xdr:colOff>53975</xdr:colOff>
      <xdr:row>77</xdr:row>
      <xdr:rowOff>170180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2954000" y="1327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8907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623800" y="13039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129539</xdr:rowOff>
    </xdr:from>
    <xdr:to>
      <xdr:col>82</xdr:col>
      <xdr:colOff>158750</xdr:colOff>
      <xdr:row>78</xdr:row>
      <xdr:rowOff>59689</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6459200" y="1333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101616</xdr:rowOff>
    </xdr:from>
    <xdr:ext cx="762000" cy="259045"/>
    <xdr:sp macro="" textlink="">
      <xdr:nvSpPr>
        <xdr:cNvPr id="442" name="公債費以外該当値テキスト">
          <a:extLst>
            <a:ext uri="{FF2B5EF4-FFF2-40B4-BE49-F238E27FC236}">
              <a16:creationId xmlns:a16="http://schemas.microsoft.com/office/drawing/2014/main" id="{00000000-0008-0000-0400-0000BA010000}"/>
            </a:ext>
          </a:extLst>
        </xdr:cNvPr>
        <xdr:cNvSpPr txBox="1"/>
      </xdr:nvSpPr>
      <xdr:spPr>
        <a:xfrm>
          <a:off x="16598900" y="13303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91439</xdr:rowOff>
    </xdr:from>
    <xdr:to>
      <xdr:col>78</xdr:col>
      <xdr:colOff>120650</xdr:colOff>
      <xdr:row>78</xdr:row>
      <xdr:rowOff>21589</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5621000" y="1329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6366</xdr:rowOff>
    </xdr:from>
    <xdr:ext cx="7366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3379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118111</xdr:rowOff>
    </xdr:from>
    <xdr:to>
      <xdr:col>74</xdr:col>
      <xdr:colOff>31750</xdr:colOff>
      <xdr:row>78</xdr:row>
      <xdr:rowOff>48261</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4732000"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33038</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340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140970</xdr:rowOff>
    </xdr:from>
    <xdr:to>
      <xdr:col>69</xdr:col>
      <xdr:colOff>142875</xdr:colOff>
      <xdr:row>78</xdr:row>
      <xdr:rowOff>71120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3843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55897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0</xdr:rowOff>
    </xdr:from>
    <xdr:to>
      <xdr:col>65</xdr:col>
      <xdr:colOff>53975</xdr:colOff>
      <xdr:row>78</xdr:row>
      <xdr:rowOff>101600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2954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86377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三重県南伊勢町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126521</xdr:rowOff>
    </xdr:from>
    <xdr:to>
      <xdr:col>29</xdr:col>
      <xdr:colOff>127000</xdr:colOff>
      <xdr:row>20</xdr:row>
      <xdr:rowOff>132573</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60096"/>
          <a:ext cx="0" cy="15491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104650</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581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132573</xdr:rowOff>
    </xdr:from>
    <xdr:to>
      <xdr:col>30</xdr:col>
      <xdr:colOff>25400</xdr:colOff>
      <xdr:row>20</xdr:row>
      <xdr:rowOff>132573</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6091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41448</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03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126521</xdr:rowOff>
    </xdr:from>
    <xdr:to>
      <xdr:col>30</xdr:col>
      <xdr:colOff>25400</xdr:colOff>
      <xdr:row>11</xdr:row>
      <xdr:rowOff>126521</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600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134272</xdr:rowOff>
    </xdr:from>
    <xdr:to>
      <xdr:col>29</xdr:col>
      <xdr:colOff>127000</xdr:colOff>
      <xdr:row>16</xdr:row>
      <xdr:rowOff>27309</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753647"/>
          <a:ext cx="647700" cy="644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149460</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402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5933</xdr:rowOff>
    </xdr:from>
    <xdr:to>
      <xdr:col>29</xdr:col>
      <xdr:colOff>177800</xdr:colOff>
      <xdr:row>17</xdr:row>
      <xdr:rowOff>107533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968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66171</xdr:rowOff>
    </xdr:from>
    <xdr:to>
      <xdr:col>26</xdr:col>
      <xdr:colOff>50800</xdr:colOff>
      <xdr:row>16</xdr:row>
      <xdr:rowOff>27309</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2685546"/>
          <a:ext cx="698500" cy="1325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48659</xdr:rowOff>
    </xdr:from>
    <xdr:to>
      <xdr:col>26</xdr:col>
      <xdr:colOff>101600</xdr:colOff>
      <xdr:row>17</xdr:row>
      <xdr:rowOff>150259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109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135036</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0973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66171</xdr:rowOff>
    </xdr:from>
    <xdr:to>
      <xdr:col>22</xdr:col>
      <xdr:colOff>114300</xdr:colOff>
      <xdr:row>15</xdr:row>
      <xdr:rowOff>153158</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685546"/>
          <a:ext cx="698500" cy="869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122747</xdr:rowOff>
    </xdr:from>
    <xdr:to>
      <xdr:col>22</xdr:col>
      <xdr:colOff>165100</xdr:colOff>
      <xdr:row>18</xdr:row>
      <xdr:rowOff>52897</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850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37674</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171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153158</xdr:rowOff>
    </xdr:from>
    <xdr:to>
      <xdr:col>18</xdr:col>
      <xdr:colOff>177800</xdr:colOff>
      <xdr:row>16</xdr:row>
      <xdr:rowOff>14191</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772533"/>
          <a:ext cx="698500" cy="324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148677</xdr:rowOff>
    </xdr:from>
    <xdr:to>
      <xdr:col>19</xdr:col>
      <xdr:colOff>38100</xdr:colOff>
      <xdr:row>18</xdr:row>
      <xdr:rowOff>78827</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1109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63604</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197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33789</xdr:rowOff>
    </xdr:from>
    <xdr:to>
      <xdr:col>15</xdr:col>
      <xdr:colOff>101600</xdr:colOff>
      <xdr:row>18</xdr:row>
      <xdr:rowOff>135389</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1675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120166</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253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83472</xdr:rowOff>
    </xdr:from>
    <xdr:to>
      <xdr:col>29</xdr:col>
      <xdr:colOff>177800</xdr:colOff>
      <xdr:row>16</xdr:row>
      <xdr:rowOff>13622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7028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99999</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547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147959</xdr:rowOff>
    </xdr:from>
    <xdr:to>
      <xdr:col>26</xdr:col>
      <xdr:colOff>101600</xdr:colOff>
      <xdr:row>16</xdr:row>
      <xdr:rowOff>78109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7673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88286</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5362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15371</xdr:rowOff>
    </xdr:from>
    <xdr:to>
      <xdr:col>22</xdr:col>
      <xdr:colOff>165100</xdr:colOff>
      <xdr:row>15</xdr:row>
      <xdr:rowOff>116971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6347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127148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403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102358</xdr:rowOff>
    </xdr:from>
    <xdr:to>
      <xdr:col>19</xdr:col>
      <xdr:colOff>38100</xdr:colOff>
      <xdr:row>16</xdr:row>
      <xdr:rowOff>32508</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7217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42685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49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134841</xdr:rowOff>
    </xdr:from>
    <xdr:to>
      <xdr:col>15</xdr:col>
      <xdr:colOff>101600</xdr:colOff>
      <xdr:row>16</xdr:row>
      <xdr:rowOff>64991</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7542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75168</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523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227908</xdr:rowOff>
    </xdr:from>
    <xdr:to>
      <xdr:col>29</xdr:col>
      <xdr:colOff>127000</xdr:colOff>
      <xdr:row>37</xdr:row>
      <xdr:rowOff>192780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152458"/>
          <a:ext cx="0" cy="11650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164857</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28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192780</xdr:rowOff>
    </xdr:from>
    <xdr:to>
      <xdr:col>30</xdr:col>
      <xdr:colOff>25400</xdr:colOff>
      <xdr:row>37</xdr:row>
      <xdr:rowOff>192780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3174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142835</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895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227908</xdr:rowOff>
    </xdr:from>
    <xdr:to>
      <xdr:col>30</xdr:col>
      <xdr:colOff>25400</xdr:colOff>
      <xdr:row>33</xdr:row>
      <xdr:rowOff>227908</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15245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29826</xdr:rowOff>
    </xdr:from>
    <xdr:to>
      <xdr:col>29</xdr:col>
      <xdr:colOff>127000</xdr:colOff>
      <xdr:row>35</xdr:row>
      <xdr:rowOff>45885</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003800" y="6640176"/>
          <a:ext cx="647700" cy="160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163186</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6773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191109</xdr:rowOff>
    </xdr:from>
    <xdr:to>
      <xdr:col>29</xdr:col>
      <xdr:colOff>177800</xdr:colOff>
      <xdr:row>35</xdr:row>
      <xdr:rowOff>292709</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68014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29826</xdr:rowOff>
    </xdr:from>
    <xdr:to>
      <xdr:col>26</xdr:col>
      <xdr:colOff>50800</xdr:colOff>
      <xdr:row>35</xdr:row>
      <xdr:rowOff>115608</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4305300" y="6640176"/>
          <a:ext cx="698500" cy="857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213551</xdr:rowOff>
    </xdr:from>
    <xdr:to>
      <xdr:col>26</xdr:col>
      <xdr:colOff>101600</xdr:colOff>
      <xdr:row>35</xdr:row>
      <xdr:rowOff>315151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6823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299928</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69102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115608</xdr:rowOff>
    </xdr:from>
    <xdr:to>
      <xdr:col>22</xdr:col>
      <xdr:colOff>114300</xdr:colOff>
      <xdr:row>35</xdr:row>
      <xdr:rowOff>184321</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3606800" y="6725958"/>
          <a:ext cx="698500" cy="687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247269</xdr:rowOff>
    </xdr:from>
    <xdr:to>
      <xdr:col>22</xdr:col>
      <xdr:colOff>165100</xdr:colOff>
      <xdr:row>36</xdr:row>
      <xdr:rowOff>5969</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6857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333646</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6943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184321</xdr:rowOff>
    </xdr:from>
    <xdr:to>
      <xdr:col>18</xdr:col>
      <xdr:colOff>177800</xdr:colOff>
      <xdr:row>35</xdr:row>
      <xdr:rowOff>270466</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flipV="1">
          <a:off x="2908300" y="6794671"/>
          <a:ext cx="698500" cy="861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247517</xdr:rowOff>
    </xdr:from>
    <xdr:to>
      <xdr:col>19</xdr:col>
      <xdr:colOff>38100</xdr:colOff>
      <xdr:row>36</xdr:row>
      <xdr:rowOff>6217</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6857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333894</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6944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276930</xdr:rowOff>
    </xdr:from>
    <xdr:to>
      <xdr:col>15</xdr:col>
      <xdr:colOff>101600</xdr:colOff>
      <xdr:row>36</xdr:row>
      <xdr:rowOff>35630</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68872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20407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697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337985</xdr:rowOff>
    </xdr:from>
    <xdr:to>
      <xdr:col>29</xdr:col>
      <xdr:colOff>177800</xdr:colOff>
      <xdr:row>35</xdr:row>
      <xdr:rowOff>96685</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66054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183062</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6450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321926</xdr:rowOff>
    </xdr:from>
    <xdr:to>
      <xdr:col>26</xdr:col>
      <xdr:colOff>101600</xdr:colOff>
      <xdr:row>35</xdr:row>
      <xdr:rowOff>80626</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65893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90803</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6358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64808</xdr:rowOff>
    </xdr:from>
    <xdr:to>
      <xdr:col>22</xdr:col>
      <xdr:colOff>165100</xdr:colOff>
      <xdr:row>35</xdr:row>
      <xdr:rowOff>166408</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66751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176585</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6444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133521</xdr:rowOff>
    </xdr:from>
    <xdr:to>
      <xdr:col>19</xdr:col>
      <xdr:colOff>38100</xdr:colOff>
      <xdr:row>35</xdr:row>
      <xdr:rowOff>235121</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67438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245298</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6512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219666</xdr:rowOff>
    </xdr:from>
    <xdr:to>
      <xdr:col>15</xdr:col>
      <xdr:colOff>101600</xdr:colOff>
      <xdr:row>35</xdr:row>
      <xdr:rowOff>321266</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68300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331443</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6598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三重県南伊勢町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11,221
11,145
241.89
10,799,521
10,426,746
306,457
6,159,197
12,763,491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48.8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45314</xdr:rowOff>
    </xdr:from>
    <xdr:to>
      <xdr:col>24</xdr:col>
      <xdr:colOff>62865</xdr:colOff>
      <xdr:row>38</xdr:row>
      <xdr:rowOff>51308</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88814"/>
          <a:ext cx="1270" cy="1377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55135</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70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51308</xdr:rowOff>
    </xdr:from>
    <xdr:to>
      <xdr:col>24</xdr:col>
      <xdr:colOff>152400</xdr:colOff>
      <xdr:row>38</xdr:row>
      <xdr:rowOff>51308</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66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163441</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64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45314</xdr:rowOff>
    </xdr:from>
    <xdr:to>
      <xdr:col>24</xdr:col>
      <xdr:colOff>152400</xdr:colOff>
      <xdr:row>30</xdr:row>
      <xdr:rowOff>45314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8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160401</xdr:rowOff>
    </xdr:from>
    <xdr:to>
      <xdr:col>24</xdr:col>
      <xdr:colOff>63500</xdr:colOff>
      <xdr:row>33</xdr:row>
      <xdr:rowOff>42228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646801"/>
          <a:ext cx="838200" cy="5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44289</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735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65862</xdr:rowOff>
    </xdr:from>
    <xdr:to>
      <xdr:col>24</xdr:col>
      <xdr:colOff>114300</xdr:colOff>
      <xdr:row>34</xdr:row>
      <xdr:rowOff>167462</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895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42228</xdr:rowOff>
    </xdr:from>
    <xdr:to>
      <xdr:col>19</xdr:col>
      <xdr:colOff>177800</xdr:colOff>
      <xdr:row>33</xdr:row>
      <xdr:rowOff>72352</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700078"/>
          <a:ext cx="889000" cy="30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107099</xdr:rowOff>
    </xdr:from>
    <xdr:to>
      <xdr:col>20</xdr:col>
      <xdr:colOff>38100</xdr:colOff>
      <xdr:row>35</xdr:row>
      <xdr:rowOff>37249</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593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28376</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029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72352</xdr:rowOff>
    </xdr:from>
    <xdr:to>
      <xdr:col>15</xdr:col>
      <xdr:colOff>50800</xdr:colOff>
      <xdr:row>34</xdr:row>
      <xdr:rowOff>77610</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730202"/>
          <a:ext cx="889000" cy="176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4470</xdr:rowOff>
    </xdr:from>
    <xdr:to>
      <xdr:col>15</xdr:col>
      <xdr:colOff>101600</xdr:colOff>
      <xdr:row>35</xdr:row>
      <xdr:rowOff>106070</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0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97197</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6097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62903</xdr:rowOff>
    </xdr:from>
    <xdr:to>
      <xdr:col>10</xdr:col>
      <xdr:colOff>114300</xdr:colOff>
      <xdr:row>34</xdr:row>
      <xdr:rowOff>77610</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5892203"/>
          <a:ext cx="889000" cy="14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10135</xdr:rowOff>
    </xdr:from>
    <xdr:to>
      <xdr:col>10</xdr:col>
      <xdr:colOff>165100</xdr:colOff>
      <xdr:row>36</xdr:row>
      <xdr:rowOff>111735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8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102862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275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60935</xdr:rowOff>
    </xdr:from>
    <xdr:to>
      <xdr:col>6</xdr:col>
      <xdr:colOff>38100</xdr:colOff>
      <xdr:row>36</xdr:row>
      <xdr:rowOff>162535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3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153662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325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109601</xdr:rowOff>
    </xdr:from>
    <xdr:to>
      <xdr:col>24</xdr:col>
      <xdr:colOff>114300</xdr:colOff>
      <xdr:row>33</xdr:row>
      <xdr:rowOff>39751</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596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132478</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447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162878</xdr:rowOff>
    </xdr:from>
    <xdr:to>
      <xdr:col>20</xdr:col>
      <xdr:colOff>38100</xdr:colOff>
      <xdr:row>33</xdr:row>
      <xdr:rowOff>93028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64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109555</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424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21552</xdr:rowOff>
    </xdr:from>
    <xdr:to>
      <xdr:col>15</xdr:col>
      <xdr:colOff>101600</xdr:colOff>
      <xdr:row>33</xdr:row>
      <xdr:rowOff>123152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67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139679</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454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26810</xdr:rowOff>
    </xdr:from>
    <xdr:to>
      <xdr:col>10</xdr:col>
      <xdr:colOff>165100</xdr:colOff>
      <xdr:row>34</xdr:row>
      <xdr:rowOff>128410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856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144937</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631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12103</xdr:rowOff>
    </xdr:from>
    <xdr:to>
      <xdr:col>6</xdr:col>
      <xdr:colOff>38100</xdr:colOff>
      <xdr:row>34</xdr:row>
      <xdr:rowOff>113703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841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130230</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616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a:extLst>
            <a:ext uri="{FF2B5EF4-FFF2-40B4-BE49-F238E27FC236}">
              <a16:creationId xmlns:a16="http://schemas.microsoft.com/office/drawing/2014/main" id="{00000000-0008-0000-06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125288</xdr:rowOff>
    </xdr:from>
    <xdr:to>
      <xdr:col>24</xdr:col>
      <xdr:colOff>62865</xdr:colOff>
      <xdr:row>58</xdr:row>
      <xdr:rowOff>28101</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4633595" y="8697788"/>
          <a:ext cx="1270" cy="1274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31928</xdr:rowOff>
    </xdr:from>
    <xdr:ext cx="534377" cy="259045"/>
    <xdr:sp macro="" textlink="">
      <xdr:nvSpPr>
        <xdr:cNvPr id="116" name="物件費最小値テキスト">
          <a:extLst>
            <a:ext uri="{FF2B5EF4-FFF2-40B4-BE49-F238E27FC236}">
              <a16:creationId xmlns:a16="http://schemas.microsoft.com/office/drawing/2014/main" id="{00000000-0008-0000-0600-000074000000}"/>
            </a:ext>
          </a:extLst>
        </xdr:cNvPr>
        <xdr:cNvSpPr txBox="1"/>
      </xdr:nvSpPr>
      <xdr:spPr>
        <a:xfrm>
          <a:off x="4686300" y="997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28101</xdr:rowOff>
    </xdr:from>
    <xdr:to>
      <xdr:col>24</xdr:col>
      <xdr:colOff>152400</xdr:colOff>
      <xdr:row>58</xdr:row>
      <xdr:rowOff>28101</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9972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71965</xdr:rowOff>
    </xdr:from>
    <xdr:ext cx="599010" cy="259045"/>
    <xdr:sp macro="" textlink="">
      <xdr:nvSpPr>
        <xdr:cNvPr id="118" name="物件費最大値テキスト">
          <a:extLst>
            <a:ext uri="{FF2B5EF4-FFF2-40B4-BE49-F238E27FC236}">
              <a16:creationId xmlns:a16="http://schemas.microsoft.com/office/drawing/2014/main" id="{00000000-0008-0000-0600-000076000000}"/>
            </a:ext>
          </a:extLst>
        </xdr:cNvPr>
        <xdr:cNvSpPr txBox="1"/>
      </xdr:nvSpPr>
      <xdr:spPr>
        <a:xfrm>
          <a:off x="4686300" y="8473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125288</xdr:rowOff>
    </xdr:from>
    <xdr:to>
      <xdr:col>24</xdr:col>
      <xdr:colOff>152400</xdr:colOff>
      <xdr:row>50</xdr:row>
      <xdr:rowOff>125288</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8697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130834</xdr:rowOff>
    </xdr:from>
    <xdr:to>
      <xdr:col>24</xdr:col>
      <xdr:colOff>63500</xdr:colOff>
      <xdr:row>56</xdr:row>
      <xdr:rowOff>164568</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3797300" y="9732034"/>
          <a:ext cx="838200" cy="33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63722</xdr:rowOff>
    </xdr:from>
    <xdr:ext cx="599010" cy="259045"/>
    <xdr:sp macro="" textlink="">
      <xdr:nvSpPr>
        <xdr:cNvPr id="121" name="物件費平均値テキスト">
          <a:extLst>
            <a:ext uri="{FF2B5EF4-FFF2-40B4-BE49-F238E27FC236}">
              <a16:creationId xmlns:a16="http://schemas.microsoft.com/office/drawing/2014/main" id="{00000000-0008-0000-0600-000079000000}"/>
            </a:ext>
          </a:extLst>
        </xdr:cNvPr>
        <xdr:cNvSpPr txBox="1"/>
      </xdr:nvSpPr>
      <xdr:spPr>
        <a:xfrm>
          <a:off x="4686300" y="96649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85295</xdr:rowOff>
    </xdr:from>
    <xdr:to>
      <xdr:col>24</xdr:col>
      <xdr:colOff>114300</xdr:colOff>
      <xdr:row>57</xdr:row>
      <xdr:rowOff>15445</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4584700" y="9686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164568</xdr:rowOff>
    </xdr:from>
    <xdr:to>
      <xdr:col>19</xdr:col>
      <xdr:colOff>177800</xdr:colOff>
      <xdr:row>57</xdr:row>
      <xdr:rowOff>16570</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908300" y="9765768"/>
          <a:ext cx="889000" cy="23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133748</xdr:rowOff>
    </xdr:from>
    <xdr:to>
      <xdr:col>20</xdr:col>
      <xdr:colOff>38100</xdr:colOff>
      <xdr:row>57</xdr:row>
      <xdr:rowOff>63898</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3746500" y="9734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55025</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3497795" y="9827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16570</xdr:rowOff>
    </xdr:from>
    <xdr:to>
      <xdr:col>15</xdr:col>
      <xdr:colOff>50800</xdr:colOff>
      <xdr:row>57</xdr:row>
      <xdr:rowOff>72815</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019300" y="9789220"/>
          <a:ext cx="889000" cy="56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9804</xdr:rowOff>
    </xdr:from>
    <xdr:to>
      <xdr:col>15</xdr:col>
      <xdr:colOff>101600</xdr:colOff>
      <xdr:row>57</xdr:row>
      <xdr:rowOff>111404</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2857500" y="978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102531</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2608795" y="9875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72815</xdr:rowOff>
    </xdr:from>
    <xdr:to>
      <xdr:col>10</xdr:col>
      <xdr:colOff>114300</xdr:colOff>
      <xdr:row>57</xdr:row>
      <xdr:rowOff>83540</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1130300" y="9845465"/>
          <a:ext cx="889000" cy="10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20082</xdr:rowOff>
    </xdr:from>
    <xdr:to>
      <xdr:col>10</xdr:col>
      <xdr:colOff>165100</xdr:colOff>
      <xdr:row>57</xdr:row>
      <xdr:rowOff>121682</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968500" y="9792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138209</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1719795" y="9567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49117</xdr:rowOff>
    </xdr:from>
    <xdr:to>
      <xdr:col>6</xdr:col>
      <xdr:colOff>38100</xdr:colOff>
      <xdr:row>57</xdr:row>
      <xdr:rowOff>150717</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079500" y="9821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141844</xdr:rowOff>
    </xdr:from>
    <xdr:ext cx="59901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830795" y="9914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80034</xdr:rowOff>
    </xdr:from>
    <xdr:to>
      <xdr:col>24</xdr:col>
      <xdr:colOff>114300</xdr:colOff>
      <xdr:row>57</xdr:row>
      <xdr:rowOff>10184</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4584700" y="9681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102911</xdr:rowOff>
    </xdr:from>
    <xdr:ext cx="599010" cy="259045"/>
    <xdr:sp macro="" textlink="">
      <xdr:nvSpPr>
        <xdr:cNvPr id="140" name="物件費該当値テキスト">
          <a:extLst>
            <a:ext uri="{FF2B5EF4-FFF2-40B4-BE49-F238E27FC236}">
              <a16:creationId xmlns:a16="http://schemas.microsoft.com/office/drawing/2014/main" id="{00000000-0008-0000-0600-00008C000000}"/>
            </a:ext>
          </a:extLst>
        </xdr:cNvPr>
        <xdr:cNvSpPr txBox="1"/>
      </xdr:nvSpPr>
      <xdr:spPr>
        <a:xfrm>
          <a:off x="4686300" y="9532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113768</xdr:rowOff>
    </xdr:from>
    <xdr:to>
      <xdr:col>20</xdr:col>
      <xdr:colOff>38100</xdr:colOff>
      <xdr:row>57</xdr:row>
      <xdr:rowOff>43918</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3746500" y="9714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60445</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3497795" y="9490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137220</xdr:rowOff>
    </xdr:from>
    <xdr:to>
      <xdr:col>15</xdr:col>
      <xdr:colOff>101600</xdr:colOff>
      <xdr:row>57</xdr:row>
      <xdr:rowOff>67370</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2857500" y="973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83897</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2608795" y="9513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22015</xdr:rowOff>
    </xdr:from>
    <xdr:to>
      <xdr:col>10</xdr:col>
      <xdr:colOff>165100</xdr:colOff>
      <xdr:row>57</xdr:row>
      <xdr:rowOff>123615</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968500" y="9794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114742</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1719795" y="9887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32740</xdr:rowOff>
    </xdr:from>
    <xdr:to>
      <xdr:col>6</xdr:col>
      <xdr:colOff>38100</xdr:colOff>
      <xdr:row>57</xdr:row>
      <xdr:rowOff>134340</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079500" y="980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150867</xdr:rowOff>
    </xdr:from>
    <xdr:ext cx="599010"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830795" y="9580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2731</xdr:rowOff>
    </xdr:from>
    <xdr:to>
      <xdr:col>24</xdr:col>
      <xdr:colOff>62865</xdr:colOff>
      <xdr:row>78</xdr:row>
      <xdr:rowOff>160198</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175681"/>
          <a:ext cx="1270" cy="1357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164025</xdr:rowOff>
    </xdr:from>
    <xdr:ext cx="469744"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537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160198</xdr:rowOff>
    </xdr:from>
    <xdr:to>
      <xdr:col>24</xdr:col>
      <xdr:colOff>152400</xdr:colOff>
      <xdr:row>78</xdr:row>
      <xdr:rowOff>160198</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533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120858</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1950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2731</xdr:rowOff>
    </xdr:from>
    <xdr:to>
      <xdr:col>24</xdr:col>
      <xdr:colOff>152400</xdr:colOff>
      <xdr:row>71</xdr:row>
      <xdr:rowOff>2731</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175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97980</xdr:rowOff>
    </xdr:from>
    <xdr:to>
      <xdr:col>24</xdr:col>
      <xdr:colOff>63500</xdr:colOff>
      <xdr:row>78</xdr:row>
      <xdr:rowOff>119241</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3797300" y="13471080"/>
          <a:ext cx="838200" cy="21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130370</xdr:rowOff>
    </xdr:from>
    <xdr:ext cx="534377"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28176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107493</xdr:rowOff>
    </xdr:from>
    <xdr:to>
      <xdr:col>24</xdr:col>
      <xdr:colOff>114300</xdr:colOff>
      <xdr:row>76</xdr:row>
      <xdr:rowOff>37643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2966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97980</xdr:rowOff>
    </xdr:from>
    <xdr:to>
      <xdr:col>19</xdr:col>
      <xdr:colOff>177800</xdr:colOff>
      <xdr:row>79</xdr:row>
      <xdr:rowOff>749</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908300" y="13471080"/>
          <a:ext cx="889000" cy="74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145402</xdr:rowOff>
    </xdr:from>
    <xdr:to>
      <xdr:col>20</xdr:col>
      <xdr:colOff>38100</xdr:colOff>
      <xdr:row>76</xdr:row>
      <xdr:rowOff>75552</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00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92079</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30111" y="1277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115430</xdr:rowOff>
    </xdr:from>
    <xdr:to>
      <xdr:col>15</xdr:col>
      <xdr:colOff>50800</xdr:colOff>
      <xdr:row>79</xdr:row>
      <xdr:rowOff>749</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2019300" y="13488530"/>
          <a:ext cx="889000" cy="56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72326</xdr:rowOff>
    </xdr:from>
    <xdr:to>
      <xdr:col>15</xdr:col>
      <xdr:colOff>101600</xdr:colOff>
      <xdr:row>77</xdr:row>
      <xdr:rowOff>2476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10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19004</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41111" y="12877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92036</xdr:rowOff>
    </xdr:from>
    <xdr:to>
      <xdr:col>10</xdr:col>
      <xdr:colOff>114300</xdr:colOff>
      <xdr:row>78</xdr:row>
      <xdr:rowOff>115430</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1130300" y="13465136"/>
          <a:ext cx="889000" cy="23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133362</xdr:rowOff>
    </xdr:from>
    <xdr:to>
      <xdr:col>10</xdr:col>
      <xdr:colOff>165100</xdr:colOff>
      <xdr:row>77</xdr:row>
      <xdr:rowOff>63512</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163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80039</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428" y="12938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60592</xdr:rowOff>
    </xdr:from>
    <xdr:to>
      <xdr:col>6</xdr:col>
      <xdr:colOff>38100</xdr:colOff>
      <xdr:row>76</xdr:row>
      <xdr:rowOff>162192</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09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7269</xdr:rowOff>
    </xdr:from>
    <xdr:ext cx="534377"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63111" y="12866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68441</xdr:rowOff>
    </xdr:from>
    <xdr:to>
      <xdr:col>24</xdr:col>
      <xdr:colOff>114300</xdr:colOff>
      <xdr:row>78</xdr:row>
      <xdr:rowOff>170041</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3441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154818</xdr:rowOff>
    </xdr:from>
    <xdr:ext cx="469744"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3356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47180</xdr:rowOff>
    </xdr:from>
    <xdr:to>
      <xdr:col>20</xdr:col>
      <xdr:colOff>38100</xdr:colOff>
      <xdr:row>78</xdr:row>
      <xdr:rowOff>148780</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34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139907</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62428" y="13513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121399</xdr:rowOff>
    </xdr:from>
    <xdr:to>
      <xdr:col>15</xdr:col>
      <xdr:colOff>101600</xdr:colOff>
      <xdr:row>79</xdr:row>
      <xdr:rowOff>51549</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3494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42676</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73428" y="13587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64630</xdr:rowOff>
    </xdr:from>
    <xdr:to>
      <xdr:col>10</xdr:col>
      <xdr:colOff>165100</xdr:colOff>
      <xdr:row>78</xdr:row>
      <xdr:rowOff>166230</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343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157357</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84428" y="13530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41236</xdr:rowOff>
    </xdr:from>
    <xdr:to>
      <xdr:col>6</xdr:col>
      <xdr:colOff>38100</xdr:colOff>
      <xdr:row>78</xdr:row>
      <xdr:rowOff>142836</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341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133963</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95428" y="13507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152997</xdr:rowOff>
    </xdr:from>
    <xdr:to>
      <xdr:col>24</xdr:col>
      <xdr:colOff>62865</xdr:colOff>
      <xdr:row>98</xdr:row>
      <xdr:rowOff>1727</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412047"/>
          <a:ext cx="1270" cy="1391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5554</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807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1727</xdr:rowOff>
    </xdr:from>
    <xdr:to>
      <xdr:col>24</xdr:col>
      <xdr:colOff>152400</xdr:colOff>
      <xdr:row>98</xdr:row>
      <xdr:rowOff>1727</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803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99674</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187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152997</xdr:rowOff>
    </xdr:from>
    <xdr:to>
      <xdr:col>24</xdr:col>
      <xdr:colOff>152400</xdr:colOff>
      <xdr:row>89</xdr:row>
      <xdr:rowOff>152997</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412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146062</xdr:rowOff>
    </xdr:from>
    <xdr:to>
      <xdr:col>24</xdr:col>
      <xdr:colOff>63500</xdr:colOff>
      <xdr:row>96</xdr:row>
      <xdr:rowOff>67551</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3797300" y="16433812"/>
          <a:ext cx="838200" cy="9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58793</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0036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35916</xdr:rowOff>
    </xdr:from>
    <xdr:to>
      <xdr:col>24</xdr:col>
      <xdr:colOff>114300</xdr:colOff>
      <xdr:row>94</xdr:row>
      <xdr:rowOff>137516</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152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146062</xdr:rowOff>
    </xdr:from>
    <xdr:to>
      <xdr:col>19</xdr:col>
      <xdr:colOff>177800</xdr:colOff>
      <xdr:row>97</xdr:row>
      <xdr:rowOff>118263</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6433812"/>
          <a:ext cx="889000" cy="315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93</xdr:row>
      <xdr:rowOff>77699</xdr:rowOff>
    </xdr:from>
    <xdr:to>
      <xdr:col>20</xdr:col>
      <xdr:colOff>38100</xdr:colOff>
      <xdr:row>94</xdr:row>
      <xdr:rowOff>7849</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02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24376</xdr:rowOff>
    </xdr:from>
    <xdr:ext cx="599010"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497795" y="15797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118263</xdr:rowOff>
    </xdr:from>
    <xdr:to>
      <xdr:col>15</xdr:col>
      <xdr:colOff>50800</xdr:colOff>
      <xdr:row>97</xdr:row>
      <xdr:rowOff>151104</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6748913"/>
          <a:ext cx="889000" cy="32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29845</xdr:rowOff>
    </xdr:from>
    <xdr:to>
      <xdr:col>15</xdr:col>
      <xdr:colOff>101600</xdr:colOff>
      <xdr:row>95</xdr:row>
      <xdr:rowOff>131445</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31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147972</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092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151104</xdr:rowOff>
    </xdr:from>
    <xdr:to>
      <xdr:col>10</xdr:col>
      <xdr:colOff>114300</xdr:colOff>
      <xdr:row>98</xdr:row>
      <xdr:rowOff>17399</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1130300" y="16781754"/>
          <a:ext cx="889000" cy="37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52197</xdr:rowOff>
    </xdr:from>
    <xdr:to>
      <xdr:col>10</xdr:col>
      <xdr:colOff>165100</xdr:colOff>
      <xdr:row>95</xdr:row>
      <xdr:rowOff>153797</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33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170324</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115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63615</xdr:rowOff>
    </xdr:from>
    <xdr:to>
      <xdr:col>6</xdr:col>
      <xdr:colOff>38100</xdr:colOff>
      <xdr:row>95</xdr:row>
      <xdr:rowOff>165215</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35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10292</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126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16751</xdr:rowOff>
    </xdr:from>
    <xdr:to>
      <xdr:col>24</xdr:col>
      <xdr:colOff>114300</xdr:colOff>
      <xdr:row>96</xdr:row>
      <xdr:rowOff>118351</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475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166628</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454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95262</xdr:rowOff>
    </xdr:from>
    <xdr:to>
      <xdr:col>20</xdr:col>
      <xdr:colOff>38100</xdr:colOff>
      <xdr:row>96</xdr:row>
      <xdr:rowOff>25412</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38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16539</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6475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67463</xdr:rowOff>
    </xdr:from>
    <xdr:to>
      <xdr:col>15</xdr:col>
      <xdr:colOff>101600</xdr:colOff>
      <xdr:row>97</xdr:row>
      <xdr:rowOff>169063</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69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160190</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790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100304</xdr:rowOff>
    </xdr:from>
    <xdr:to>
      <xdr:col>10</xdr:col>
      <xdr:colOff>165100</xdr:colOff>
      <xdr:row>98</xdr:row>
      <xdr:rowOff>30454</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730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21581</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823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138049</xdr:rowOff>
    </xdr:from>
    <xdr:to>
      <xdr:col>6</xdr:col>
      <xdr:colOff>38100</xdr:colOff>
      <xdr:row>98</xdr:row>
      <xdr:rowOff>68199</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768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59326</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861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166944</xdr:rowOff>
    </xdr:from>
    <xdr:to>
      <xdr:col>54</xdr:col>
      <xdr:colOff>189865</xdr:colOff>
      <xdr:row>36</xdr:row>
      <xdr:rowOff>142942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310444"/>
          <a:ext cx="1270" cy="1004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146769</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318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142942</xdr:rowOff>
    </xdr:from>
    <xdr:to>
      <xdr:col>55</xdr:col>
      <xdr:colOff>88900</xdr:colOff>
      <xdr:row>36</xdr:row>
      <xdr:rowOff>142942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315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113621</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85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166944</xdr:rowOff>
    </xdr:from>
    <xdr:to>
      <xdr:col>55</xdr:col>
      <xdr:colOff>88900</xdr:colOff>
      <xdr:row>30</xdr:row>
      <xdr:rowOff>166944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310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17724</xdr:rowOff>
    </xdr:from>
    <xdr:to>
      <xdr:col>55</xdr:col>
      <xdr:colOff>0</xdr:colOff>
      <xdr:row>35</xdr:row>
      <xdr:rowOff>55466</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018474"/>
          <a:ext cx="838200" cy="37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43142</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57009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20265</xdr:rowOff>
    </xdr:from>
    <xdr:to>
      <xdr:col>55</xdr:col>
      <xdr:colOff>50800</xdr:colOff>
      <xdr:row>34</xdr:row>
      <xdr:rowOff>121865</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584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122779</xdr:rowOff>
    </xdr:from>
    <xdr:to>
      <xdr:col>50</xdr:col>
      <xdr:colOff>114300</xdr:colOff>
      <xdr:row>35</xdr:row>
      <xdr:rowOff>55466</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5609179"/>
          <a:ext cx="889000" cy="447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77173</xdr:rowOff>
    </xdr:from>
    <xdr:to>
      <xdr:col>50</xdr:col>
      <xdr:colOff>165100</xdr:colOff>
      <xdr:row>35</xdr:row>
      <xdr:rowOff>7323</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5906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23850</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5681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122779</xdr:rowOff>
    </xdr:from>
    <xdr:to>
      <xdr:col>45</xdr:col>
      <xdr:colOff>177800</xdr:colOff>
      <xdr:row>36</xdr:row>
      <xdr:rowOff>6431</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5609179"/>
          <a:ext cx="889000" cy="569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31</xdr:row>
      <xdr:rowOff>162244</xdr:rowOff>
    </xdr:from>
    <xdr:to>
      <xdr:col>46</xdr:col>
      <xdr:colOff>38100</xdr:colOff>
      <xdr:row>32</xdr:row>
      <xdr:rowOff>92394</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547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108921</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5252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6431</xdr:rowOff>
    </xdr:from>
    <xdr:to>
      <xdr:col>41</xdr:col>
      <xdr:colOff>50800</xdr:colOff>
      <xdr:row>36</xdr:row>
      <xdr:rowOff>39491</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178631"/>
          <a:ext cx="889000" cy="33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21957</xdr:rowOff>
    </xdr:from>
    <xdr:to>
      <xdr:col>41</xdr:col>
      <xdr:colOff>101600</xdr:colOff>
      <xdr:row>35</xdr:row>
      <xdr:rowOff>123557</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022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140084</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5797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165028</xdr:rowOff>
    </xdr:from>
    <xdr:to>
      <xdr:col>36</xdr:col>
      <xdr:colOff>165100</xdr:colOff>
      <xdr:row>35</xdr:row>
      <xdr:rowOff>95178</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599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111705</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5769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138374</xdr:rowOff>
    </xdr:from>
    <xdr:to>
      <xdr:col>55</xdr:col>
      <xdr:colOff>50800</xdr:colOff>
      <xdr:row>35</xdr:row>
      <xdr:rowOff>68524</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5967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116801</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5946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4666</xdr:rowOff>
    </xdr:from>
    <xdr:to>
      <xdr:col>50</xdr:col>
      <xdr:colOff>165100</xdr:colOff>
      <xdr:row>35</xdr:row>
      <xdr:rowOff>106266</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005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97393</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098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71979</xdr:rowOff>
    </xdr:from>
    <xdr:to>
      <xdr:col>46</xdr:col>
      <xdr:colOff>38100</xdr:colOff>
      <xdr:row>33</xdr:row>
      <xdr:rowOff>2129</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5558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164706</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5651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127081</xdr:rowOff>
    </xdr:from>
    <xdr:to>
      <xdr:col>41</xdr:col>
      <xdr:colOff>101600</xdr:colOff>
      <xdr:row>36</xdr:row>
      <xdr:rowOff>57231</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127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48358</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6220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160141</xdr:rowOff>
    </xdr:from>
    <xdr:to>
      <xdr:col>36</xdr:col>
      <xdr:colOff>165100</xdr:colOff>
      <xdr:row>36</xdr:row>
      <xdr:rowOff>90291</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160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81418</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253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128606</xdr:rowOff>
    </xdr:from>
    <xdr:to>
      <xdr:col>54</xdr:col>
      <xdr:colOff>189865</xdr:colOff>
      <xdr:row>59</xdr:row>
      <xdr:rowOff>11077</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529656"/>
          <a:ext cx="1270" cy="1596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14904</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10130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11077</xdr:rowOff>
    </xdr:from>
    <xdr:to>
      <xdr:col>55</xdr:col>
      <xdr:colOff>88900</xdr:colOff>
      <xdr:row>59</xdr:row>
      <xdr:rowOff>11077</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10126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75283</xdr:rowOff>
    </xdr:from>
    <xdr:ext cx="599010"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304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128606</xdr:rowOff>
    </xdr:from>
    <xdr:to>
      <xdr:col>55</xdr:col>
      <xdr:colOff>88900</xdr:colOff>
      <xdr:row>49</xdr:row>
      <xdr:rowOff>128606</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529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120896</xdr:rowOff>
    </xdr:from>
    <xdr:to>
      <xdr:col>55</xdr:col>
      <xdr:colOff>0</xdr:colOff>
      <xdr:row>56</xdr:row>
      <xdr:rowOff>170012</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9639300" y="9722096"/>
          <a:ext cx="838200" cy="49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135434</xdr:rowOff>
    </xdr:from>
    <xdr:ext cx="599010"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7366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157007</xdr:rowOff>
    </xdr:from>
    <xdr:to>
      <xdr:col>55</xdr:col>
      <xdr:colOff>50800</xdr:colOff>
      <xdr:row>57</xdr:row>
      <xdr:rowOff>87157</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758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117898</xdr:rowOff>
    </xdr:from>
    <xdr:to>
      <xdr:col>50</xdr:col>
      <xdr:colOff>114300</xdr:colOff>
      <xdr:row>56</xdr:row>
      <xdr:rowOff>170012</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8750300" y="9719098"/>
          <a:ext cx="889000" cy="52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15941</xdr:rowOff>
    </xdr:from>
    <xdr:to>
      <xdr:col>50</xdr:col>
      <xdr:colOff>165100</xdr:colOff>
      <xdr:row>57</xdr:row>
      <xdr:rowOff>117541</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78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108668</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39795" y="9881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117898</xdr:rowOff>
    </xdr:from>
    <xdr:to>
      <xdr:col>45</xdr:col>
      <xdr:colOff>177800</xdr:colOff>
      <xdr:row>57</xdr:row>
      <xdr:rowOff>83236</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7861300" y="9719098"/>
          <a:ext cx="889000" cy="136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169556</xdr:rowOff>
    </xdr:from>
    <xdr:to>
      <xdr:col>46</xdr:col>
      <xdr:colOff>38100</xdr:colOff>
      <xdr:row>57</xdr:row>
      <xdr:rowOff>99706</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770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90833</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50795" y="9863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83236</xdr:rowOff>
    </xdr:from>
    <xdr:to>
      <xdr:col>41</xdr:col>
      <xdr:colOff>50800</xdr:colOff>
      <xdr:row>57</xdr:row>
      <xdr:rowOff>121663</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6972300" y="9855886"/>
          <a:ext cx="889000" cy="38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4801</xdr:rowOff>
    </xdr:from>
    <xdr:to>
      <xdr:col>41</xdr:col>
      <xdr:colOff>101600</xdr:colOff>
      <xdr:row>57</xdr:row>
      <xdr:rowOff>106401</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77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122928</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61795" y="9552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15258</xdr:rowOff>
    </xdr:from>
    <xdr:to>
      <xdr:col>36</xdr:col>
      <xdr:colOff>165100</xdr:colOff>
      <xdr:row>57</xdr:row>
      <xdr:rowOff>116858</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787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133385</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672795" y="9563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70096</xdr:rowOff>
    </xdr:from>
    <xdr:to>
      <xdr:col>55</xdr:col>
      <xdr:colOff>50800</xdr:colOff>
      <xdr:row>57</xdr:row>
      <xdr:rowOff>246</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967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92973</xdr:rowOff>
    </xdr:from>
    <xdr:ext cx="599010"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522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119212</xdr:rowOff>
    </xdr:from>
    <xdr:to>
      <xdr:col>50</xdr:col>
      <xdr:colOff>165100</xdr:colOff>
      <xdr:row>57</xdr:row>
      <xdr:rowOff>49362</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972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65889</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39795" y="9495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67098</xdr:rowOff>
    </xdr:from>
    <xdr:to>
      <xdr:col>46</xdr:col>
      <xdr:colOff>38100</xdr:colOff>
      <xdr:row>56</xdr:row>
      <xdr:rowOff>168698</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9668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13775</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50795" y="9443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32436</xdr:rowOff>
    </xdr:from>
    <xdr:to>
      <xdr:col>41</xdr:col>
      <xdr:colOff>101600</xdr:colOff>
      <xdr:row>57</xdr:row>
      <xdr:rowOff>134036</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980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125163</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61795" y="9897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70863</xdr:rowOff>
    </xdr:from>
    <xdr:to>
      <xdr:col>36</xdr:col>
      <xdr:colOff>165100</xdr:colOff>
      <xdr:row>58</xdr:row>
      <xdr:rowOff>1013</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984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163590</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705111" y="993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122007</xdr:rowOff>
    </xdr:from>
    <xdr:to>
      <xdr:col>54</xdr:col>
      <xdr:colOff>189865</xdr:colOff>
      <xdr:row>78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123507"/>
          <a:ext cx="1270" cy="1274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68684</xdr:rowOff>
    </xdr:from>
    <xdr:ext cx="599010"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1898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122007</xdr:rowOff>
    </xdr:from>
    <xdr:to>
      <xdr:col>55</xdr:col>
      <xdr:colOff>88900</xdr:colOff>
      <xdr:row>70</xdr:row>
      <xdr:rowOff>122007</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123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54307</xdr:rowOff>
    </xdr:from>
    <xdr:to>
      <xdr:col>55</xdr:col>
      <xdr:colOff>0</xdr:colOff>
      <xdr:row>76</xdr:row>
      <xdr:rowOff>88243</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9639300" y="12913057"/>
          <a:ext cx="838200" cy="205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93656</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123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115229</xdr:rowOff>
    </xdr:from>
    <xdr:to>
      <xdr:col>55</xdr:col>
      <xdr:colOff>50800</xdr:colOff>
      <xdr:row>77</xdr:row>
      <xdr:rowOff>45379</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14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60547</xdr:rowOff>
    </xdr:from>
    <xdr:to>
      <xdr:col>50</xdr:col>
      <xdr:colOff>114300</xdr:colOff>
      <xdr:row>76</xdr:row>
      <xdr:rowOff>88243</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8750300" y="13090747"/>
          <a:ext cx="889000" cy="27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151668</xdr:rowOff>
    </xdr:from>
    <xdr:to>
      <xdr:col>50</xdr:col>
      <xdr:colOff>165100</xdr:colOff>
      <xdr:row>77</xdr:row>
      <xdr:rowOff>81818</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18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72945</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274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60547</xdr:rowOff>
    </xdr:from>
    <xdr:to>
      <xdr:col>45</xdr:col>
      <xdr:colOff>177800</xdr:colOff>
      <xdr:row>76</xdr:row>
      <xdr:rowOff>67422</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7861300" y="13090747"/>
          <a:ext cx="889000" cy="6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167145</xdr:rowOff>
    </xdr:from>
    <xdr:to>
      <xdr:col>46</xdr:col>
      <xdr:colOff>38100</xdr:colOff>
      <xdr:row>77</xdr:row>
      <xdr:rowOff>97295</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197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88422</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290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16335</xdr:rowOff>
    </xdr:from>
    <xdr:to>
      <xdr:col>41</xdr:col>
      <xdr:colOff>50800</xdr:colOff>
      <xdr:row>76</xdr:row>
      <xdr:rowOff>67422</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6972300" y="13046535"/>
          <a:ext cx="889000" cy="51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14616</xdr:rowOff>
    </xdr:from>
    <xdr:to>
      <xdr:col>41</xdr:col>
      <xdr:colOff>101600</xdr:colOff>
      <xdr:row>77</xdr:row>
      <xdr:rowOff>116216</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216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107343</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308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137585</xdr:rowOff>
    </xdr:from>
    <xdr:to>
      <xdr:col>36</xdr:col>
      <xdr:colOff>165100</xdr:colOff>
      <xdr:row>77</xdr:row>
      <xdr:rowOff>67735</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16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58862</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05111" y="13260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3507</xdr:rowOff>
    </xdr:from>
    <xdr:to>
      <xdr:col>55</xdr:col>
      <xdr:colOff>50800</xdr:colOff>
      <xdr:row>75</xdr:row>
      <xdr:rowOff>105107</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286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26384</xdr:rowOff>
    </xdr:from>
    <xdr:ext cx="534377"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2713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37443</xdr:rowOff>
    </xdr:from>
    <xdr:to>
      <xdr:col>50</xdr:col>
      <xdr:colOff>165100</xdr:colOff>
      <xdr:row>76</xdr:row>
      <xdr:rowOff>139043</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06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155569</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372111" y="12842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9747</xdr:rowOff>
    </xdr:from>
    <xdr:to>
      <xdr:col>46</xdr:col>
      <xdr:colOff>38100</xdr:colOff>
      <xdr:row>76</xdr:row>
      <xdr:rowOff>111347</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039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127874</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483111" y="12815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16622</xdr:rowOff>
    </xdr:from>
    <xdr:to>
      <xdr:col>41</xdr:col>
      <xdr:colOff>101600</xdr:colOff>
      <xdr:row>76</xdr:row>
      <xdr:rowOff>118222</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046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134749</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94111" y="12822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136986</xdr:rowOff>
    </xdr:from>
    <xdr:to>
      <xdr:col>36</xdr:col>
      <xdr:colOff>165100</xdr:colOff>
      <xdr:row>76</xdr:row>
      <xdr:rowOff>67137</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299573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83663</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05111" y="12770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17563</xdr:rowOff>
    </xdr:from>
    <xdr:to>
      <xdr:col>54</xdr:col>
      <xdr:colOff>189865</xdr:colOff>
      <xdr:row>98</xdr:row>
      <xdr:rowOff>75966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448063"/>
          <a:ext cx="1270" cy="1430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79793</xdr:rowOff>
    </xdr:from>
    <xdr:ext cx="469744"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88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75966</xdr:rowOff>
    </xdr:from>
    <xdr:to>
      <xdr:col>55</xdr:col>
      <xdr:colOff>88900</xdr:colOff>
      <xdr:row>98</xdr:row>
      <xdr:rowOff>75966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878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135690</xdr:rowOff>
    </xdr:from>
    <xdr:ext cx="599010"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223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17563</xdr:rowOff>
    </xdr:from>
    <xdr:to>
      <xdr:col>55</xdr:col>
      <xdr:colOff>88900</xdr:colOff>
      <xdr:row>90</xdr:row>
      <xdr:rowOff>17563</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448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52228</xdr:rowOff>
    </xdr:from>
    <xdr:to>
      <xdr:col>55</xdr:col>
      <xdr:colOff>0</xdr:colOff>
      <xdr:row>95</xdr:row>
      <xdr:rowOff>78929</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9639300" y="16168528"/>
          <a:ext cx="838200" cy="19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9200</xdr:rowOff>
    </xdr:from>
    <xdr:ext cx="534377"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1255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157773</xdr:rowOff>
    </xdr:from>
    <xdr:to>
      <xdr:col>55</xdr:col>
      <xdr:colOff>50800</xdr:colOff>
      <xdr:row>95</xdr:row>
      <xdr:rowOff>87923</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274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41238</xdr:rowOff>
    </xdr:from>
    <xdr:to>
      <xdr:col>50</xdr:col>
      <xdr:colOff>114300</xdr:colOff>
      <xdr:row>94</xdr:row>
      <xdr:rowOff>52228</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8750300" y="16157538"/>
          <a:ext cx="889000" cy="10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11898</xdr:rowOff>
    </xdr:from>
    <xdr:to>
      <xdr:col>50</xdr:col>
      <xdr:colOff>165100</xdr:colOff>
      <xdr:row>95</xdr:row>
      <xdr:rowOff>113498</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299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104625</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72111" y="16392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41238</xdr:rowOff>
    </xdr:from>
    <xdr:to>
      <xdr:col>45</xdr:col>
      <xdr:colOff>177800</xdr:colOff>
      <xdr:row>96</xdr:row>
      <xdr:rowOff>29104</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7861300" y="16157538"/>
          <a:ext cx="889000" cy="330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112812</xdr:rowOff>
    </xdr:from>
    <xdr:to>
      <xdr:col>46</xdr:col>
      <xdr:colOff>38100</xdr:colOff>
      <xdr:row>95</xdr:row>
      <xdr:rowOff>42962</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22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34089</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83111" y="16321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29104</xdr:rowOff>
    </xdr:from>
    <xdr:to>
      <xdr:col>41</xdr:col>
      <xdr:colOff>50800</xdr:colOff>
      <xdr:row>97</xdr:row>
      <xdr:rowOff>10083</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6972300" y="16488304"/>
          <a:ext cx="889000" cy="152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117721</xdr:rowOff>
    </xdr:from>
    <xdr:to>
      <xdr:col>41</xdr:col>
      <xdr:colOff>101600</xdr:colOff>
      <xdr:row>95</xdr:row>
      <xdr:rowOff>47871</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234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64398</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94111" y="1600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12145</xdr:rowOff>
    </xdr:from>
    <xdr:to>
      <xdr:col>36</xdr:col>
      <xdr:colOff>165100</xdr:colOff>
      <xdr:row>95</xdr:row>
      <xdr:rowOff>113745</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29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130272</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05111" y="1607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28129</xdr:rowOff>
    </xdr:from>
    <xdr:to>
      <xdr:col>55</xdr:col>
      <xdr:colOff>50800</xdr:colOff>
      <xdr:row>95</xdr:row>
      <xdr:rowOff>129729</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31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6556</xdr:rowOff>
    </xdr:from>
    <xdr:ext cx="534377"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294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1428</xdr:rowOff>
    </xdr:from>
    <xdr:to>
      <xdr:col>50</xdr:col>
      <xdr:colOff>165100</xdr:colOff>
      <xdr:row>94</xdr:row>
      <xdr:rowOff>103028</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11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119555</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589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161888</xdr:rowOff>
    </xdr:from>
    <xdr:to>
      <xdr:col>46</xdr:col>
      <xdr:colOff>38100</xdr:colOff>
      <xdr:row>94</xdr:row>
      <xdr:rowOff>92038</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10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108565</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588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149754</xdr:rowOff>
    </xdr:from>
    <xdr:to>
      <xdr:col>41</xdr:col>
      <xdr:colOff>101600</xdr:colOff>
      <xdr:row>96</xdr:row>
      <xdr:rowOff>79904</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43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71031</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530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130733</xdr:rowOff>
    </xdr:from>
    <xdr:to>
      <xdr:col>36</xdr:col>
      <xdr:colOff>165100</xdr:colOff>
      <xdr:row>97</xdr:row>
      <xdr:rowOff>60883</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589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52010</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68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24916</xdr:rowOff>
    </xdr:from>
    <xdr:to>
      <xdr:col>85</xdr:col>
      <xdr:colOff>126364</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flipV="1">
          <a:off x="16317595" y="5168416"/>
          <a:ext cx="1269" cy="1486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8" name="災害復旧事業費最小値テキスト">
          <a:extLst>
            <a:ext uri="{FF2B5EF4-FFF2-40B4-BE49-F238E27FC236}">
              <a16:creationId xmlns:a16="http://schemas.microsoft.com/office/drawing/2014/main" id="{00000000-0008-0000-0600-0000FC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143043</xdr:rowOff>
    </xdr:from>
    <xdr:ext cx="599010" cy="259045"/>
    <xdr:sp macro="" textlink="">
      <xdr:nvSpPr>
        <xdr:cNvPr id="510" name="災害復旧事業費最大値テキスト">
          <a:extLst>
            <a:ext uri="{FF2B5EF4-FFF2-40B4-BE49-F238E27FC236}">
              <a16:creationId xmlns:a16="http://schemas.microsoft.com/office/drawing/2014/main" id="{00000000-0008-0000-0600-0000FE010000}"/>
            </a:ext>
          </a:extLst>
        </xdr:cNvPr>
        <xdr:cNvSpPr txBox="1"/>
      </xdr:nvSpPr>
      <xdr:spPr>
        <a:xfrm>
          <a:off x="16370300" y="4943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24916</xdr:rowOff>
    </xdr:from>
    <xdr:to>
      <xdr:col>86</xdr:col>
      <xdr:colOff>25400</xdr:colOff>
      <xdr:row>30</xdr:row>
      <xdr:rowOff>24916</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5168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78005</xdr:rowOff>
    </xdr:from>
    <xdr:to>
      <xdr:col>85</xdr:col>
      <xdr:colOff>127000</xdr:colOff>
      <xdr:row>38</xdr:row>
      <xdr:rowOff>113081</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5481300" y="6593105"/>
          <a:ext cx="838200" cy="35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2963</xdr:rowOff>
    </xdr:from>
    <xdr:ext cx="534377" cy="259045"/>
    <xdr:sp macro="" textlink="">
      <xdr:nvSpPr>
        <xdr:cNvPr id="513" name="災害復旧事業費平均値テキスト">
          <a:extLst>
            <a:ext uri="{FF2B5EF4-FFF2-40B4-BE49-F238E27FC236}">
              <a16:creationId xmlns:a16="http://schemas.microsoft.com/office/drawing/2014/main" id="{00000000-0008-0000-0600-000001020000}"/>
            </a:ext>
          </a:extLst>
        </xdr:cNvPr>
        <xdr:cNvSpPr txBox="1"/>
      </xdr:nvSpPr>
      <xdr:spPr>
        <a:xfrm>
          <a:off x="16370300" y="6346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151536</xdr:rowOff>
    </xdr:from>
    <xdr:to>
      <xdr:col>85</xdr:col>
      <xdr:colOff>177800</xdr:colOff>
      <xdr:row>38</xdr:row>
      <xdr:rowOff>81686</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6268700" y="649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17509</xdr:rowOff>
    </xdr:from>
    <xdr:to>
      <xdr:col>81</xdr:col>
      <xdr:colOff>50800</xdr:colOff>
      <xdr:row>38</xdr:row>
      <xdr:rowOff>113081</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4592300" y="6532609"/>
          <a:ext cx="889000" cy="95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140619</xdr:rowOff>
    </xdr:from>
    <xdr:to>
      <xdr:col>81</xdr:col>
      <xdr:colOff>101600</xdr:colOff>
      <xdr:row>38</xdr:row>
      <xdr:rowOff>70769</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5430500" y="648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87296</xdr:rowOff>
    </xdr:from>
    <xdr:ext cx="534377"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5214111" y="6259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17509</xdr:rowOff>
    </xdr:from>
    <xdr:to>
      <xdr:col>76</xdr:col>
      <xdr:colOff>114300</xdr:colOff>
      <xdr:row>38</xdr:row>
      <xdr:rowOff>21879</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3703300" y="6532609"/>
          <a:ext cx="889000" cy="4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133276</xdr:rowOff>
    </xdr:from>
    <xdr:to>
      <xdr:col>76</xdr:col>
      <xdr:colOff>165100</xdr:colOff>
      <xdr:row>38</xdr:row>
      <xdr:rowOff>63426</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4541500" y="6476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79953</xdr:rowOff>
    </xdr:from>
    <xdr:ext cx="534377"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4325111" y="6252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21212</xdr:rowOff>
    </xdr:from>
    <xdr:to>
      <xdr:col>71</xdr:col>
      <xdr:colOff>177800</xdr:colOff>
      <xdr:row>38</xdr:row>
      <xdr:rowOff>21879</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2814300" y="6536312"/>
          <a:ext cx="889000" cy="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110580</xdr:rowOff>
    </xdr:from>
    <xdr:to>
      <xdr:col>72</xdr:col>
      <xdr:colOff>38100</xdr:colOff>
      <xdr:row>38</xdr:row>
      <xdr:rowOff>40731</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3652500" y="645423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57257</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436111" y="6229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168233</xdr:rowOff>
    </xdr:from>
    <xdr:to>
      <xdr:col>67</xdr:col>
      <xdr:colOff>101600</xdr:colOff>
      <xdr:row>38</xdr:row>
      <xdr:rowOff>98383</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2763500" y="651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89510</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547111" y="660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27205</xdr:rowOff>
    </xdr:from>
    <xdr:to>
      <xdr:col>85</xdr:col>
      <xdr:colOff>177800</xdr:colOff>
      <xdr:row>38</xdr:row>
      <xdr:rowOff>128805</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6268700" y="654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129963</xdr:rowOff>
    </xdr:from>
    <xdr:ext cx="469744" cy="259045"/>
    <xdr:sp macro="" textlink="">
      <xdr:nvSpPr>
        <xdr:cNvPr id="532" name="災害復旧事業費該当値テキスト">
          <a:extLst>
            <a:ext uri="{FF2B5EF4-FFF2-40B4-BE49-F238E27FC236}">
              <a16:creationId xmlns:a16="http://schemas.microsoft.com/office/drawing/2014/main" id="{00000000-0008-0000-0600-000014020000}"/>
            </a:ext>
          </a:extLst>
        </xdr:cNvPr>
        <xdr:cNvSpPr txBox="1"/>
      </xdr:nvSpPr>
      <xdr:spPr>
        <a:xfrm>
          <a:off x="16370300" y="6473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62281</xdr:rowOff>
    </xdr:from>
    <xdr:to>
      <xdr:col>81</xdr:col>
      <xdr:colOff>101600</xdr:colOff>
      <xdr:row>38</xdr:row>
      <xdr:rowOff>163881</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5430500" y="6577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155008</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46428" y="6670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138159</xdr:rowOff>
    </xdr:from>
    <xdr:to>
      <xdr:col>76</xdr:col>
      <xdr:colOff>165100</xdr:colOff>
      <xdr:row>38</xdr:row>
      <xdr:rowOff>68309</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4541500" y="6481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59436</xdr:rowOff>
    </xdr:from>
    <xdr:ext cx="534377"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325111" y="6574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142530</xdr:rowOff>
    </xdr:from>
    <xdr:to>
      <xdr:col>72</xdr:col>
      <xdr:colOff>38100</xdr:colOff>
      <xdr:row>38</xdr:row>
      <xdr:rowOff>72679</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3652500" y="648618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63806</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436111" y="6578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141862</xdr:rowOff>
    </xdr:from>
    <xdr:to>
      <xdr:col>67</xdr:col>
      <xdr:colOff>101600</xdr:colOff>
      <xdr:row>38</xdr:row>
      <xdr:rowOff>72012</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2763500" y="6485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88539</xdr:rowOff>
    </xdr:from>
    <xdr:ext cx="534377"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547111" y="6260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失業対策事業費グラフ枠">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7" name="失業対策事業費最小値テキスト">
          <a:extLst>
            <a:ext uri="{FF2B5EF4-FFF2-40B4-BE49-F238E27FC236}">
              <a16:creationId xmlns:a16="http://schemas.microsoft.com/office/drawing/2014/main" id="{00000000-0008-0000-0600-00002D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9" name="失業対策事業費最大値テキスト">
          <a:extLst>
            <a:ext uri="{FF2B5EF4-FFF2-40B4-BE49-F238E27FC236}">
              <a16:creationId xmlns:a16="http://schemas.microsoft.com/office/drawing/2014/main" id="{00000000-0008-0000-0600-00002F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2" name="失業対策事業費平均値テキスト">
          <a:extLst>
            <a:ext uri="{FF2B5EF4-FFF2-40B4-BE49-F238E27FC236}">
              <a16:creationId xmlns:a16="http://schemas.microsoft.com/office/drawing/2014/main" id="{00000000-0008-0000-0600-000032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1" name="失業対策事業費該当値テキスト">
          <a:extLst>
            <a:ext uri="{FF2B5EF4-FFF2-40B4-BE49-F238E27FC236}">
              <a16:creationId xmlns:a16="http://schemas.microsoft.com/office/drawing/2014/main" id="{00000000-0008-0000-0600-000045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a:extLst>
            <a:ext uri="{FF2B5EF4-FFF2-40B4-BE49-F238E27FC236}">
              <a16:creationId xmlns:a16="http://schemas.microsoft.com/office/drawing/2014/main" id="{00000000-0008-0000-06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33086</xdr:rowOff>
    </xdr:from>
    <xdr:to>
      <xdr:col>85</xdr:col>
      <xdr:colOff>126364</xdr:colOff>
      <xdr:row>79</xdr:row>
      <xdr:rowOff>116731</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6317595" y="12034586"/>
          <a:ext cx="1269" cy="1626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120558</xdr:rowOff>
    </xdr:from>
    <xdr:ext cx="534377" cy="259045"/>
    <xdr:sp macro="" textlink="">
      <xdr:nvSpPr>
        <xdr:cNvPr id="617" name="公債費最小値テキスト">
          <a:extLst>
            <a:ext uri="{FF2B5EF4-FFF2-40B4-BE49-F238E27FC236}">
              <a16:creationId xmlns:a16="http://schemas.microsoft.com/office/drawing/2014/main" id="{00000000-0008-0000-0600-000069020000}"/>
            </a:ext>
          </a:extLst>
        </xdr:cNvPr>
        <xdr:cNvSpPr txBox="1"/>
      </xdr:nvSpPr>
      <xdr:spPr>
        <a:xfrm>
          <a:off x="16370300" y="1366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116731</xdr:rowOff>
    </xdr:from>
    <xdr:to>
      <xdr:col>86</xdr:col>
      <xdr:colOff>25400</xdr:colOff>
      <xdr:row>79</xdr:row>
      <xdr:rowOff>116731</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3661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151213</xdr:rowOff>
    </xdr:from>
    <xdr:ext cx="599010" cy="259045"/>
    <xdr:sp macro="" textlink="">
      <xdr:nvSpPr>
        <xdr:cNvPr id="619" name="公債費最大値テキスト">
          <a:extLst>
            <a:ext uri="{FF2B5EF4-FFF2-40B4-BE49-F238E27FC236}">
              <a16:creationId xmlns:a16="http://schemas.microsoft.com/office/drawing/2014/main" id="{00000000-0008-0000-0600-00006B020000}"/>
            </a:ext>
          </a:extLst>
        </xdr:cNvPr>
        <xdr:cNvSpPr txBox="1"/>
      </xdr:nvSpPr>
      <xdr:spPr>
        <a:xfrm>
          <a:off x="16370300" y="11809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33086</xdr:rowOff>
    </xdr:from>
    <xdr:to>
      <xdr:col>86</xdr:col>
      <xdr:colOff>25400</xdr:colOff>
      <xdr:row>70</xdr:row>
      <xdr:rowOff>33086</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2034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131470</xdr:rowOff>
    </xdr:from>
    <xdr:to>
      <xdr:col>85</xdr:col>
      <xdr:colOff>127000</xdr:colOff>
      <xdr:row>74</xdr:row>
      <xdr:rowOff>14612</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5481300" y="12647320"/>
          <a:ext cx="838200" cy="5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123237</xdr:rowOff>
    </xdr:from>
    <xdr:ext cx="534377" cy="259045"/>
    <xdr:sp macro="" textlink="">
      <xdr:nvSpPr>
        <xdr:cNvPr id="622" name="公債費平均値テキスト">
          <a:extLst>
            <a:ext uri="{FF2B5EF4-FFF2-40B4-BE49-F238E27FC236}">
              <a16:creationId xmlns:a16="http://schemas.microsoft.com/office/drawing/2014/main" id="{00000000-0008-0000-0600-00006E020000}"/>
            </a:ext>
          </a:extLst>
        </xdr:cNvPr>
        <xdr:cNvSpPr txBox="1"/>
      </xdr:nvSpPr>
      <xdr:spPr>
        <a:xfrm>
          <a:off x="16370300" y="129819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144809</xdr:rowOff>
    </xdr:from>
    <xdr:to>
      <xdr:col>85</xdr:col>
      <xdr:colOff>177800</xdr:colOff>
      <xdr:row>76</xdr:row>
      <xdr:rowOff>74960</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6268700" y="1300355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14612</xdr:rowOff>
    </xdr:from>
    <xdr:to>
      <xdr:col>81</xdr:col>
      <xdr:colOff>50800</xdr:colOff>
      <xdr:row>74</xdr:row>
      <xdr:rowOff>159164</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4592300" y="12701912"/>
          <a:ext cx="889000" cy="144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155673</xdr:rowOff>
    </xdr:from>
    <xdr:to>
      <xdr:col>81</xdr:col>
      <xdr:colOff>101600</xdr:colOff>
      <xdr:row>76</xdr:row>
      <xdr:rowOff>85823</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5430500" y="13014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76950</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5214111" y="13107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159164</xdr:rowOff>
    </xdr:from>
    <xdr:to>
      <xdr:col>76</xdr:col>
      <xdr:colOff>114300</xdr:colOff>
      <xdr:row>75</xdr:row>
      <xdr:rowOff>74102</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3703300" y="12846464"/>
          <a:ext cx="889000" cy="86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12112</xdr:rowOff>
    </xdr:from>
    <xdr:to>
      <xdr:col>76</xdr:col>
      <xdr:colOff>165100</xdr:colOff>
      <xdr:row>76</xdr:row>
      <xdr:rowOff>113712</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4541500" y="1304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104839</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4325111" y="13135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74102</xdr:rowOff>
    </xdr:from>
    <xdr:to>
      <xdr:col>71</xdr:col>
      <xdr:colOff>177800</xdr:colOff>
      <xdr:row>75</xdr:row>
      <xdr:rowOff>171017</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2814300" y="12932852"/>
          <a:ext cx="889000" cy="96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125411</xdr:rowOff>
    </xdr:from>
    <xdr:to>
      <xdr:col>72</xdr:col>
      <xdr:colOff>38100</xdr:colOff>
      <xdr:row>76</xdr:row>
      <xdr:rowOff>55561</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3652500" y="12984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46688</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436111" y="1307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167484</xdr:rowOff>
    </xdr:from>
    <xdr:to>
      <xdr:col>67</xdr:col>
      <xdr:colOff>101600</xdr:colOff>
      <xdr:row>76</xdr:row>
      <xdr:rowOff>97634</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2763500" y="13026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88761</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547111" y="13118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80670</xdr:rowOff>
    </xdr:from>
    <xdr:to>
      <xdr:col>85</xdr:col>
      <xdr:colOff>177800</xdr:colOff>
      <xdr:row>74</xdr:row>
      <xdr:rowOff>10820</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6268700" y="1259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103547</xdr:rowOff>
    </xdr:from>
    <xdr:ext cx="599010" cy="259045"/>
    <xdr:sp macro="" textlink="">
      <xdr:nvSpPr>
        <xdr:cNvPr id="641" name="公債費該当値テキスト">
          <a:extLst>
            <a:ext uri="{FF2B5EF4-FFF2-40B4-BE49-F238E27FC236}">
              <a16:creationId xmlns:a16="http://schemas.microsoft.com/office/drawing/2014/main" id="{00000000-0008-0000-0600-000081020000}"/>
            </a:ext>
          </a:extLst>
        </xdr:cNvPr>
        <xdr:cNvSpPr txBox="1"/>
      </xdr:nvSpPr>
      <xdr:spPr>
        <a:xfrm>
          <a:off x="16370300" y="12447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135262</xdr:rowOff>
    </xdr:from>
    <xdr:to>
      <xdr:col>81</xdr:col>
      <xdr:colOff>101600</xdr:colOff>
      <xdr:row>74</xdr:row>
      <xdr:rowOff>65412</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5430500" y="12651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72</xdr:row>
      <xdr:rowOff>81939</xdr:rowOff>
    </xdr:from>
    <xdr:ext cx="59901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181795" y="12426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108364</xdr:rowOff>
    </xdr:from>
    <xdr:to>
      <xdr:col>76</xdr:col>
      <xdr:colOff>165100</xdr:colOff>
      <xdr:row>75</xdr:row>
      <xdr:rowOff>38514</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4541500" y="1279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73</xdr:row>
      <xdr:rowOff>55041</xdr:rowOff>
    </xdr:from>
    <xdr:ext cx="59901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292795" y="12570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23302</xdr:rowOff>
    </xdr:from>
    <xdr:to>
      <xdr:col>72</xdr:col>
      <xdr:colOff>38100</xdr:colOff>
      <xdr:row>75</xdr:row>
      <xdr:rowOff>124902</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3652500" y="12882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141429</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36111" y="12657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120218</xdr:rowOff>
    </xdr:from>
    <xdr:to>
      <xdr:col>67</xdr:col>
      <xdr:colOff>101600</xdr:colOff>
      <xdr:row>76</xdr:row>
      <xdr:rowOff>50369</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2763500" y="129789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66895</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47111" y="12754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151409</xdr:rowOff>
    </xdr:from>
    <xdr:to>
      <xdr:col>85</xdr:col>
      <xdr:colOff>126364</xdr:colOff>
      <xdr:row>97</xdr:row>
      <xdr:rowOff>156800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flipV="1">
          <a:off x="16317595" y="15581909"/>
          <a:ext cx="1269" cy="1205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160627</xdr:rowOff>
    </xdr:from>
    <xdr:ext cx="469744" cy="259045"/>
    <xdr:sp macro="" textlink="">
      <xdr:nvSpPr>
        <xdr:cNvPr id="670" name="積立金最小値テキスト">
          <a:extLst>
            <a:ext uri="{FF2B5EF4-FFF2-40B4-BE49-F238E27FC236}">
              <a16:creationId xmlns:a16="http://schemas.microsoft.com/office/drawing/2014/main" id="{00000000-0008-0000-0600-00009E020000}"/>
            </a:ext>
          </a:extLst>
        </xdr:cNvPr>
        <xdr:cNvSpPr txBox="1"/>
      </xdr:nvSpPr>
      <xdr:spPr>
        <a:xfrm>
          <a:off x="16370300" y="16791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156800</xdr:rowOff>
    </xdr:from>
    <xdr:to>
      <xdr:col>86</xdr:col>
      <xdr:colOff>25400</xdr:colOff>
      <xdr:row>97</xdr:row>
      <xdr:rowOff>156800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6230600" y="16787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98086</xdr:rowOff>
    </xdr:from>
    <xdr:ext cx="599010" cy="259045"/>
    <xdr:sp macro="" textlink="">
      <xdr:nvSpPr>
        <xdr:cNvPr id="672" name="積立金最大値テキスト">
          <a:extLst>
            <a:ext uri="{FF2B5EF4-FFF2-40B4-BE49-F238E27FC236}">
              <a16:creationId xmlns:a16="http://schemas.microsoft.com/office/drawing/2014/main" id="{00000000-0008-0000-0600-0000A0020000}"/>
            </a:ext>
          </a:extLst>
        </xdr:cNvPr>
        <xdr:cNvSpPr txBox="1"/>
      </xdr:nvSpPr>
      <xdr:spPr>
        <a:xfrm>
          <a:off x="16370300" y="15357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151409</xdr:rowOff>
    </xdr:from>
    <xdr:to>
      <xdr:col>86</xdr:col>
      <xdr:colOff>25400</xdr:colOff>
      <xdr:row>90</xdr:row>
      <xdr:rowOff>151409</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5581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74268</xdr:rowOff>
    </xdr:from>
    <xdr:to>
      <xdr:col>85</xdr:col>
      <xdr:colOff>127000</xdr:colOff>
      <xdr:row>97</xdr:row>
      <xdr:rowOff>34001</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5481300" y="16533468"/>
          <a:ext cx="838200" cy="131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156782</xdr:rowOff>
    </xdr:from>
    <xdr:ext cx="534377" cy="259045"/>
    <xdr:sp macro="" textlink="">
      <xdr:nvSpPr>
        <xdr:cNvPr id="675" name="積立金平均値テキスト">
          <a:extLst>
            <a:ext uri="{FF2B5EF4-FFF2-40B4-BE49-F238E27FC236}">
              <a16:creationId xmlns:a16="http://schemas.microsoft.com/office/drawing/2014/main" id="{00000000-0008-0000-0600-0000A3020000}"/>
            </a:ext>
          </a:extLst>
        </xdr:cNvPr>
        <xdr:cNvSpPr txBox="1"/>
      </xdr:nvSpPr>
      <xdr:spPr>
        <a:xfrm>
          <a:off x="16370300" y="162730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133905</xdr:rowOff>
    </xdr:from>
    <xdr:to>
      <xdr:col>85</xdr:col>
      <xdr:colOff>177800</xdr:colOff>
      <xdr:row>96</xdr:row>
      <xdr:rowOff>64055</xdr:rowOff>
    </xdr:to>
    <xdr:sp macro="" textlink="">
      <xdr:nvSpPr>
        <xdr:cNvPr id="676" name="フローチャート: 判断 675">
          <a:extLst>
            <a:ext uri="{FF2B5EF4-FFF2-40B4-BE49-F238E27FC236}">
              <a16:creationId xmlns:a16="http://schemas.microsoft.com/office/drawing/2014/main" id="{00000000-0008-0000-0600-0000A4020000}"/>
            </a:ext>
          </a:extLst>
        </xdr:cNvPr>
        <xdr:cNvSpPr/>
      </xdr:nvSpPr>
      <xdr:spPr>
        <a:xfrm>
          <a:off x="16268700" y="16421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74268</xdr:rowOff>
    </xdr:from>
    <xdr:to>
      <xdr:col>81</xdr:col>
      <xdr:colOff>50800</xdr:colOff>
      <xdr:row>97</xdr:row>
      <xdr:rowOff>101409</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4592300" y="16533468"/>
          <a:ext cx="889000" cy="198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4473</xdr:rowOff>
    </xdr:from>
    <xdr:to>
      <xdr:col>81</xdr:col>
      <xdr:colOff>101600</xdr:colOff>
      <xdr:row>96</xdr:row>
      <xdr:rowOff>106073</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5430500" y="16463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122600</xdr:rowOff>
    </xdr:from>
    <xdr:ext cx="534377"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5214111" y="16238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101409</xdr:rowOff>
    </xdr:from>
    <xdr:to>
      <xdr:col>76</xdr:col>
      <xdr:colOff>114300</xdr:colOff>
      <xdr:row>97</xdr:row>
      <xdr:rowOff>127984</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3703300" y="16732059"/>
          <a:ext cx="889000" cy="26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121830</xdr:rowOff>
    </xdr:from>
    <xdr:to>
      <xdr:col>76</xdr:col>
      <xdr:colOff>165100</xdr:colOff>
      <xdr:row>97</xdr:row>
      <xdr:rowOff>51980</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4541500" y="1658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68507</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4325111" y="16356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127984</xdr:rowOff>
    </xdr:from>
    <xdr:to>
      <xdr:col>71</xdr:col>
      <xdr:colOff>177800</xdr:colOff>
      <xdr:row>97</xdr:row>
      <xdr:rowOff>144169</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2814300" y="16758634"/>
          <a:ext cx="889000" cy="16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91483</xdr:rowOff>
    </xdr:from>
    <xdr:to>
      <xdr:col>72</xdr:col>
      <xdr:colOff>38100</xdr:colOff>
      <xdr:row>97</xdr:row>
      <xdr:rowOff>21633</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3652500" y="1655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38160</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3436111" y="1632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59193</xdr:rowOff>
    </xdr:from>
    <xdr:to>
      <xdr:col>67</xdr:col>
      <xdr:colOff>101600</xdr:colOff>
      <xdr:row>96</xdr:row>
      <xdr:rowOff>160793</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2763500" y="1651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5870</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2547111" y="1629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154651</xdr:rowOff>
    </xdr:from>
    <xdr:to>
      <xdr:col>85</xdr:col>
      <xdr:colOff>177800</xdr:colOff>
      <xdr:row>97</xdr:row>
      <xdr:rowOff>84801</xdr:rowOff>
    </xdr:to>
    <xdr:sp macro="" textlink="">
      <xdr:nvSpPr>
        <xdr:cNvPr id="693" name="楕円 692">
          <a:extLst>
            <a:ext uri="{FF2B5EF4-FFF2-40B4-BE49-F238E27FC236}">
              <a16:creationId xmlns:a16="http://schemas.microsoft.com/office/drawing/2014/main" id="{00000000-0008-0000-0600-0000B5020000}"/>
            </a:ext>
          </a:extLst>
        </xdr:cNvPr>
        <xdr:cNvSpPr/>
      </xdr:nvSpPr>
      <xdr:spPr>
        <a:xfrm>
          <a:off x="16268700" y="16613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69578</xdr:rowOff>
    </xdr:from>
    <xdr:ext cx="534377" cy="259045"/>
    <xdr:sp macro="" textlink="">
      <xdr:nvSpPr>
        <xdr:cNvPr id="694" name="積立金該当値テキスト">
          <a:extLst>
            <a:ext uri="{FF2B5EF4-FFF2-40B4-BE49-F238E27FC236}">
              <a16:creationId xmlns:a16="http://schemas.microsoft.com/office/drawing/2014/main" id="{00000000-0008-0000-0600-0000B6020000}"/>
            </a:ext>
          </a:extLst>
        </xdr:cNvPr>
        <xdr:cNvSpPr txBox="1"/>
      </xdr:nvSpPr>
      <xdr:spPr>
        <a:xfrm>
          <a:off x="16370300" y="16528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23468</xdr:rowOff>
    </xdr:from>
    <xdr:to>
      <xdr:col>81</xdr:col>
      <xdr:colOff>101600</xdr:colOff>
      <xdr:row>96</xdr:row>
      <xdr:rowOff>125068</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5430500" y="16482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116195</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14111" y="16575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50609</xdr:rowOff>
    </xdr:from>
    <xdr:to>
      <xdr:col>76</xdr:col>
      <xdr:colOff>165100</xdr:colOff>
      <xdr:row>97</xdr:row>
      <xdr:rowOff>152209</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4541500" y="16681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143336</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325111" y="16773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77184</xdr:rowOff>
    </xdr:from>
    <xdr:to>
      <xdr:col>72</xdr:col>
      <xdr:colOff>38100</xdr:colOff>
      <xdr:row>98</xdr:row>
      <xdr:rowOff>7334</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3652500" y="16707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169911</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436111" y="16800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93369</xdr:rowOff>
    </xdr:from>
    <xdr:to>
      <xdr:col>67</xdr:col>
      <xdr:colOff>101600</xdr:colOff>
      <xdr:row>98</xdr:row>
      <xdr:rowOff>23519</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2763500" y="1672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14646</xdr:rowOff>
    </xdr:from>
    <xdr:ext cx="469744"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579428" y="16816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72753</xdr:rowOff>
    </xdr:from>
    <xdr:to>
      <xdr:col>116</xdr:col>
      <xdr:colOff>62864</xdr:colOff>
      <xdr:row>39</xdr:row>
      <xdr:rowOff>98878</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flipV="1">
          <a:off x="22159595" y="5216253"/>
          <a:ext cx="1269" cy="1569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9" name="投資及び出資金最小値テキスト">
          <a:extLst>
            <a:ext uri="{FF2B5EF4-FFF2-40B4-BE49-F238E27FC236}">
              <a16:creationId xmlns:a16="http://schemas.microsoft.com/office/drawing/2014/main" id="{00000000-0008-0000-0600-0000D9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19430</xdr:rowOff>
    </xdr:from>
    <xdr:ext cx="534377" cy="259045"/>
    <xdr:sp macro="" textlink="">
      <xdr:nvSpPr>
        <xdr:cNvPr id="731" name="投資及び出資金最大値テキスト">
          <a:extLst>
            <a:ext uri="{FF2B5EF4-FFF2-40B4-BE49-F238E27FC236}">
              <a16:creationId xmlns:a16="http://schemas.microsoft.com/office/drawing/2014/main" id="{00000000-0008-0000-0600-0000DB020000}"/>
            </a:ext>
          </a:extLst>
        </xdr:cNvPr>
        <xdr:cNvSpPr txBox="1"/>
      </xdr:nvSpPr>
      <xdr:spPr>
        <a:xfrm>
          <a:off x="22212300" y="499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72753</xdr:rowOff>
    </xdr:from>
    <xdr:to>
      <xdr:col>116</xdr:col>
      <xdr:colOff>152400</xdr:colOff>
      <xdr:row>30</xdr:row>
      <xdr:rowOff>72753</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5216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59591</xdr:rowOff>
    </xdr:from>
    <xdr:ext cx="469744" cy="259045"/>
    <xdr:sp macro="" textlink="">
      <xdr:nvSpPr>
        <xdr:cNvPr id="734" name="投資及び出資金平均値テキスト">
          <a:extLst>
            <a:ext uri="{FF2B5EF4-FFF2-40B4-BE49-F238E27FC236}">
              <a16:creationId xmlns:a16="http://schemas.microsoft.com/office/drawing/2014/main" id="{00000000-0008-0000-0600-0000DE020000}"/>
            </a:ext>
          </a:extLst>
        </xdr:cNvPr>
        <xdr:cNvSpPr txBox="1"/>
      </xdr:nvSpPr>
      <xdr:spPr>
        <a:xfrm>
          <a:off x="22212300" y="64032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36714</xdr:rowOff>
    </xdr:from>
    <xdr:to>
      <xdr:col>116</xdr:col>
      <xdr:colOff>114300</xdr:colOff>
      <xdr:row>38</xdr:row>
      <xdr:rowOff>138314</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2110700" y="655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116463</xdr:rowOff>
    </xdr:from>
    <xdr:to>
      <xdr:col>112</xdr:col>
      <xdr:colOff>38100</xdr:colOff>
      <xdr:row>39</xdr:row>
      <xdr:rowOff>46613</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1272500" y="6631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63140</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088428" y="640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37777</xdr:rowOff>
    </xdr:from>
    <xdr:to>
      <xdr:col>107</xdr:col>
      <xdr:colOff>50800</xdr:colOff>
      <xdr:row>39</xdr:row>
      <xdr:rowOff>98878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9545300" y="6724327"/>
          <a:ext cx="889000" cy="61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122994</xdr:rowOff>
    </xdr:from>
    <xdr:to>
      <xdr:col>107</xdr:col>
      <xdr:colOff>101600</xdr:colOff>
      <xdr:row>39</xdr:row>
      <xdr:rowOff>53144</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0383500" y="6638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69671</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0199428" y="6413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37777</xdr:rowOff>
    </xdr:from>
    <xdr:to>
      <xdr:col>102</xdr:col>
      <xdr:colOff>114300</xdr:colOff>
      <xdr:row>39</xdr:row>
      <xdr:rowOff>98878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18656300" y="6724327"/>
          <a:ext cx="889000" cy="61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162640</xdr:rowOff>
    </xdr:from>
    <xdr:to>
      <xdr:col>102</xdr:col>
      <xdr:colOff>165100</xdr:colOff>
      <xdr:row>39</xdr:row>
      <xdr:rowOff>92790</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9494500" y="667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83917</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310428" y="6770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111792</xdr:rowOff>
    </xdr:from>
    <xdr:to>
      <xdr:col>98</xdr:col>
      <xdr:colOff>38100</xdr:colOff>
      <xdr:row>39</xdr:row>
      <xdr:rowOff>41942</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8605500" y="662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58470</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21428" y="6402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3" name="投資及び出資金該当値テキスト">
          <a:extLst>
            <a:ext uri="{FF2B5EF4-FFF2-40B4-BE49-F238E27FC236}">
              <a16:creationId xmlns:a16="http://schemas.microsoft.com/office/drawing/2014/main" id="{00000000-0008-0000-0600-0000F1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158427</xdr:rowOff>
    </xdr:from>
    <xdr:to>
      <xdr:col>102</xdr:col>
      <xdr:colOff>165100</xdr:colOff>
      <xdr:row>39</xdr:row>
      <xdr:rowOff>88577</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9494500" y="6673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105104</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10428" y="6448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147975</xdr:rowOff>
    </xdr:from>
    <xdr:to>
      <xdr:col>116</xdr:col>
      <xdr:colOff>62864</xdr:colOff>
      <xdr:row>58</xdr:row>
      <xdr:rowOff>139700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flipV="1">
          <a:off x="22159595" y="8891925"/>
          <a:ext cx="1269" cy="1191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4" name="貸付金最小値テキスト">
          <a:extLst>
            <a:ext uri="{FF2B5EF4-FFF2-40B4-BE49-F238E27FC236}">
              <a16:creationId xmlns:a16="http://schemas.microsoft.com/office/drawing/2014/main" id="{00000000-0008-0000-0600-000010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94652</xdr:rowOff>
    </xdr:from>
    <xdr:ext cx="534377" cy="259045"/>
    <xdr:sp macro="" textlink="">
      <xdr:nvSpPr>
        <xdr:cNvPr id="786" name="貸付金最大値テキスト">
          <a:extLst>
            <a:ext uri="{FF2B5EF4-FFF2-40B4-BE49-F238E27FC236}">
              <a16:creationId xmlns:a16="http://schemas.microsoft.com/office/drawing/2014/main" id="{00000000-0008-0000-0600-000012030000}"/>
            </a:ext>
          </a:extLst>
        </xdr:cNvPr>
        <xdr:cNvSpPr txBox="1"/>
      </xdr:nvSpPr>
      <xdr:spPr>
        <a:xfrm>
          <a:off x="22212300" y="8667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147975</xdr:rowOff>
    </xdr:from>
    <xdr:to>
      <xdr:col>116</xdr:col>
      <xdr:colOff>152400</xdr:colOff>
      <xdr:row>51</xdr:row>
      <xdr:rowOff>147975</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8891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126487</xdr:rowOff>
    </xdr:from>
    <xdr:to>
      <xdr:col>116</xdr:col>
      <xdr:colOff>63500</xdr:colOff>
      <xdr:row>58</xdr:row>
      <xdr:rowOff>128956</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1323300" y="10070587"/>
          <a:ext cx="838200" cy="2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152742</xdr:rowOff>
    </xdr:from>
    <xdr:ext cx="469744" cy="259045"/>
    <xdr:sp macro="" textlink="">
      <xdr:nvSpPr>
        <xdr:cNvPr id="789" name="貸付金平均値テキスト">
          <a:extLst>
            <a:ext uri="{FF2B5EF4-FFF2-40B4-BE49-F238E27FC236}">
              <a16:creationId xmlns:a16="http://schemas.microsoft.com/office/drawing/2014/main" id="{00000000-0008-0000-0600-000015030000}"/>
            </a:ext>
          </a:extLst>
        </xdr:cNvPr>
        <xdr:cNvSpPr txBox="1"/>
      </xdr:nvSpPr>
      <xdr:spPr>
        <a:xfrm>
          <a:off x="22212300" y="97539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129865</xdr:rowOff>
    </xdr:from>
    <xdr:to>
      <xdr:col>116</xdr:col>
      <xdr:colOff>114300</xdr:colOff>
      <xdr:row>58</xdr:row>
      <xdr:rowOff>60015</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22110700" y="9902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126441</xdr:rowOff>
    </xdr:from>
    <xdr:to>
      <xdr:col>111</xdr:col>
      <xdr:colOff>177800</xdr:colOff>
      <xdr:row>58</xdr:row>
      <xdr:rowOff>126487</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0434300" y="10070541"/>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150896</xdr:rowOff>
    </xdr:from>
    <xdr:to>
      <xdr:col>112</xdr:col>
      <xdr:colOff>38100</xdr:colOff>
      <xdr:row>58</xdr:row>
      <xdr:rowOff>81046</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1272500" y="9923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97573</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1088428" y="9698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126441</xdr:rowOff>
    </xdr:from>
    <xdr:to>
      <xdr:col>107</xdr:col>
      <xdr:colOff>50800</xdr:colOff>
      <xdr:row>58</xdr:row>
      <xdr:rowOff>129047</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19545300" y="10070541"/>
          <a:ext cx="889000" cy="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42357</xdr:rowOff>
    </xdr:from>
    <xdr:to>
      <xdr:col>107</xdr:col>
      <xdr:colOff>101600</xdr:colOff>
      <xdr:row>57</xdr:row>
      <xdr:rowOff>143957</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0383500" y="9815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160484</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0199428" y="9590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125161</xdr:rowOff>
    </xdr:from>
    <xdr:to>
      <xdr:col>102</xdr:col>
      <xdr:colOff>114300</xdr:colOff>
      <xdr:row>58</xdr:row>
      <xdr:rowOff>129047</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8656300" y="10069261"/>
          <a:ext cx="889000" cy="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141204</xdr:rowOff>
    </xdr:from>
    <xdr:to>
      <xdr:col>102</xdr:col>
      <xdr:colOff>165100</xdr:colOff>
      <xdr:row>57</xdr:row>
      <xdr:rowOff>71354</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19494500" y="9742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87881</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9310428" y="9517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58268</xdr:rowOff>
    </xdr:from>
    <xdr:to>
      <xdr:col>98</xdr:col>
      <xdr:colOff>38100</xdr:colOff>
      <xdr:row>57</xdr:row>
      <xdr:rowOff>159868</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8605500" y="9830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4945</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8421428" y="9606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78156</xdr:rowOff>
    </xdr:from>
    <xdr:to>
      <xdr:col>116</xdr:col>
      <xdr:colOff>114300</xdr:colOff>
      <xdr:row>59</xdr:row>
      <xdr:rowOff>8306</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22110700" y="1002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164533</xdr:rowOff>
    </xdr:from>
    <xdr:ext cx="378565" cy="259045"/>
    <xdr:sp macro="" textlink="">
      <xdr:nvSpPr>
        <xdr:cNvPr id="808" name="貸付金該当値テキスト">
          <a:extLst>
            <a:ext uri="{FF2B5EF4-FFF2-40B4-BE49-F238E27FC236}">
              <a16:creationId xmlns:a16="http://schemas.microsoft.com/office/drawing/2014/main" id="{00000000-0008-0000-0600-000028030000}"/>
            </a:ext>
          </a:extLst>
        </xdr:cNvPr>
        <xdr:cNvSpPr txBox="1"/>
      </xdr:nvSpPr>
      <xdr:spPr>
        <a:xfrm>
          <a:off x="22212300" y="99371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75687</xdr:rowOff>
    </xdr:from>
    <xdr:to>
      <xdr:col>112</xdr:col>
      <xdr:colOff>38100</xdr:colOff>
      <xdr:row>59</xdr:row>
      <xdr:rowOff>5837</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1272500" y="10019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168414</xdr:rowOff>
    </xdr:from>
    <xdr:ext cx="378565"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4017" y="101125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75641</xdr:rowOff>
    </xdr:from>
    <xdr:to>
      <xdr:col>107</xdr:col>
      <xdr:colOff>101600</xdr:colOff>
      <xdr:row>59</xdr:row>
      <xdr:rowOff>5791</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0383500" y="10019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168368</xdr:rowOff>
    </xdr:from>
    <xdr:ext cx="378565"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245017" y="101124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78247</xdr:rowOff>
    </xdr:from>
    <xdr:to>
      <xdr:col>102</xdr:col>
      <xdr:colOff>165100</xdr:colOff>
      <xdr:row>59</xdr:row>
      <xdr:rowOff>8397</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19494500" y="10022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170974</xdr:rowOff>
    </xdr:from>
    <xdr:ext cx="378565"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56017" y="101150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74361</xdr:rowOff>
    </xdr:from>
    <xdr:to>
      <xdr:col>98</xdr:col>
      <xdr:colOff>38100</xdr:colOff>
      <xdr:row>59</xdr:row>
      <xdr:rowOff>4511</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8605500" y="10018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167088</xdr:rowOff>
    </xdr:from>
    <xdr:ext cx="378565"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67017" y="101111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91677</xdr:rowOff>
    </xdr:from>
    <xdr:to>
      <xdr:col>116</xdr:col>
      <xdr:colOff>62864</xdr:colOff>
      <xdr:row>79</xdr:row>
      <xdr:rowOff>108905</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093177"/>
          <a:ext cx="1269" cy="1560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112732</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657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108905</xdr:rowOff>
    </xdr:from>
    <xdr:to>
      <xdr:col>116</xdr:col>
      <xdr:colOff>152400</xdr:colOff>
      <xdr:row>79</xdr:row>
      <xdr:rowOff>108905</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653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38354</xdr:rowOff>
    </xdr:from>
    <xdr:ext cx="599010"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1868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91677</xdr:rowOff>
    </xdr:from>
    <xdr:to>
      <xdr:col>116</xdr:col>
      <xdr:colOff>152400</xdr:colOff>
      <xdr:row>70</xdr:row>
      <xdr:rowOff>91677</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093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25498</xdr:rowOff>
    </xdr:from>
    <xdr:to>
      <xdr:col>116</xdr:col>
      <xdr:colOff>63500</xdr:colOff>
      <xdr:row>72</xdr:row>
      <xdr:rowOff>40880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1323300" y="12369898"/>
          <a:ext cx="838200" cy="15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54035</xdr:rowOff>
    </xdr:from>
    <xdr:ext cx="534377"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30842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75608</xdr:rowOff>
    </xdr:from>
    <xdr:to>
      <xdr:col>116</xdr:col>
      <xdr:colOff>114300</xdr:colOff>
      <xdr:row>77</xdr:row>
      <xdr:rowOff>5758</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3105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2540</xdr:rowOff>
    </xdr:from>
    <xdr:to>
      <xdr:col>111</xdr:col>
      <xdr:colOff>177800</xdr:colOff>
      <xdr:row>72</xdr:row>
      <xdr:rowOff>40880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0434300" y="12346940"/>
          <a:ext cx="889000" cy="38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67118</xdr:rowOff>
    </xdr:from>
    <xdr:to>
      <xdr:col>112</xdr:col>
      <xdr:colOff>38100</xdr:colOff>
      <xdr:row>76</xdr:row>
      <xdr:rowOff>168718</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309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159845</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56111" y="13190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2540</xdr:rowOff>
    </xdr:from>
    <xdr:to>
      <xdr:col>107</xdr:col>
      <xdr:colOff>50800</xdr:colOff>
      <xdr:row>72</xdr:row>
      <xdr:rowOff>131650</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9545300" y="12346940"/>
          <a:ext cx="889000" cy="129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69028</xdr:rowOff>
    </xdr:from>
    <xdr:to>
      <xdr:col>107</xdr:col>
      <xdr:colOff>101600</xdr:colOff>
      <xdr:row>76</xdr:row>
      <xdr:rowOff>170628</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309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161755</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67111" y="13191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131650</xdr:rowOff>
    </xdr:from>
    <xdr:to>
      <xdr:col>102</xdr:col>
      <xdr:colOff>114300</xdr:colOff>
      <xdr:row>73</xdr:row>
      <xdr:rowOff>1087</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8656300" y="12476050"/>
          <a:ext cx="889000" cy="4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58365</xdr:rowOff>
    </xdr:from>
    <xdr:to>
      <xdr:col>102</xdr:col>
      <xdr:colOff>165100</xdr:colOff>
      <xdr:row>76</xdr:row>
      <xdr:rowOff>159965</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308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151092</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78111" y="13181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13151</xdr:rowOff>
    </xdr:from>
    <xdr:to>
      <xdr:col>98</xdr:col>
      <xdr:colOff>38100</xdr:colOff>
      <xdr:row>76</xdr:row>
      <xdr:rowOff>114751</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304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105878</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89111" y="1313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146148</xdr:rowOff>
    </xdr:from>
    <xdr:to>
      <xdr:col>116</xdr:col>
      <xdr:colOff>114300</xdr:colOff>
      <xdr:row>72</xdr:row>
      <xdr:rowOff>76298</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2319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70</xdr:row>
      <xdr:rowOff>169025</xdr:rowOff>
    </xdr:from>
    <xdr:ext cx="599010"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2170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161530</xdr:rowOff>
    </xdr:from>
    <xdr:to>
      <xdr:col>112</xdr:col>
      <xdr:colOff>38100</xdr:colOff>
      <xdr:row>72</xdr:row>
      <xdr:rowOff>91680</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233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70</xdr:row>
      <xdr:rowOff>108207</xdr:rowOff>
    </xdr:from>
    <xdr:ext cx="59901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23795" y="12109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123190</xdr:rowOff>
    </xdr:from>
    <xdr:to>
      <xdr:col>107</xdr:col>
      <xdr:colOff>101600</xdr:colOff>
      <xdr:row>72</xdr:row>
      <xdr:rowOff>53340</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229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70</xdr:row>
      <xdr:rowOff>69867</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34795" y="12071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80850</xdr:rowOff>
    </xdr:from>
    <xdr:to>
      <xdr:col>102</xdr:col>
      <xdr:colOff>165100</xdr:colOff>
      <xdr:row>73</xdr:row>
      <xdr:rowOff>11000</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242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71</xdr:row>
      <xdr:rowOff>27527</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45795" y="12200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121737</xdr:rowOff>
    </xdr:from>
    <xdr:to>
      <xdr:col>98</xdr:col>
      <xdr:colOff>38100</xdr:colOff>
      <xdr:row>73</xdr:row>
      <xdr:rowOff>51887</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246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71</xdr:row>
      <xdr:rowOff>68414</xdr:rowOff>
    </xdr:from>
    <xdr:ext cx="59901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56795" y="12241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人件費については、町の面積が東西に広く、集落が点在しているため、総合窓口や出張所の設置、ごみ収集にかかる人員が多いことが他団体よりも経費がかかっている要因である。計画的な施設の統廃合や</a:t>
          </a:r>
          <a:r>
            <a:rPr kumimoji="1" lang="en-US" altLang="ja-JP" sz="1300">
              <a:latin typeface="ＭＳ Ｐゴシック" panose="020B0600070205080204" pitchFamily="50" charset="-128"/>
              <a:ea typeface="ＭＳ Ｐゴシック" panose="020B0600070205080204" pitchFamily="50" charset="-128"/>
            </a:rPr>
            <a:t>ICT</a:t>
          </a:r>
          <a:r>
            <a:rPr kumimoji="1" lang="ja-JP" altLang="en-US" sz="1300">
              <a:latin typeface="ＭＳ Ｐゴシック" panose="020B0600070205080204" pitchFamily="50" charset="-128"/>
              <a:ea typeface="ＭＳ Ｐゴシック" panose="020B0600070205080204" pitchFamily="50" charset="-128"/>
            </a:rPr>
            <a:t>の活用、民間委託の推進を検討する必要がある。</a:t>
          </a:r>
        </a:p>
        <a:p>
          <a:r>
            <a:rPr kumimoji="1" lang="ja-JP" altLang="en-US" sz="1300">
              <a:latin typeface="ＭＳ Ｐゴシック" panose="020B0600070205080204" pitchFamily="50" charset="-128"/>
              <a:ea typeface="ＭＳ Ｐゴシック" panose="020B0600070205080204" pitchFamily="50" charset="-128"/>
            </a:rPr>
            <a:t>普通建設事業費については、新規整備において、統合保育所建設事業や災害対策のための避難場所等の整備事業等の影響から決算額が高止まりの傾向にある。</a:t>
          </a:r>
        </a:p>
        <a:p>
          <a:r>
            <a:rPr kumimoji="1" lang="ja-JP" altLang="en-US" sz="1300">
              <a:latin typeface="ＭＳ Ｐゴシック" panose="020B0600070205080204" pitchFamily="50" charset="-128"/>
              <a:ea typeface="ＭＳ Ｐゴシック" panose="020B0600070205080204" pitchFamily="50" charset="-128"/>
            </a:rPr>
            <a:t>扶助費については、少子化により子どもの数が減少しているため全国平均、三重県平均、類似団体平均よりも低い状況にある。令和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年度以降の決算額が上昇しているのは、臨時特別給付金等の影響である。</a:t>
          </a:r>
        </a:p>
        <a:p>
          <a:r>
            <a:rPr kumimoji="1" lang="ja-JP" altLang="en-US" sz="1300">
              <a:latin typeface="ＭＳ Ｐゴシック" panose="020B0600070205080204" pitchFamily="50" charset="-128"/>
              <a:ea typeface="ＭＳ Ｐゴシック" panose="020B0600070205080204" pitchFamily="50" charset="-128"/>
            </a:rPr>
            <a:t>繰出金については、下水道会計の公債費や維持管理経費の増、また、介護保険特別会計におけるサービス給付の増のため上昇傾向にある。</a:t>
          </a:r>
        </a:p>
        <a:p>
          <a:r>
            <a:rPr kumimoji="1" lang="ja-JP" altLang="en-US" sz="1300">
              <a:latin typeface="ＭＳ Ｐゴシック" panose="020B0600070205080204" pitchFamily="50" charset="-128"/>
              <a:ea typeface="ＭＳ Ｐゴシック" panose="020B0600070205080204" pitchFamily="50" charset="-128"/>
            </a:rPr>
            <a:t>公債費については、過去に行った公共施設の高台移転事業等の元金償還が始まってきているため、上昇傾向にある。今後も大型の普通建設事業を予定しているため、さらに上昇していくことが見込まれる。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三重県南伊勢町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11,221
11,145
241.89
10,799,521
10,426,746
306,457
6,159,197
12,763,491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48.8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159893</xdr:rowOff>
    </xdr:from>
    <xdr:to>
      <xdr:col>24</xdr:col>
      <xdr:colOff>62865</xdr:colOff>
      <xdr:row>37</xdr:row>
      <xdr:rowOff>129032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31943"/>
          <a:ext cx="1270" cy="1340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132859</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76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129032</xdr:rowOff>
    </xdr:from>
    <xdr:to>
      <xdr:col>24</xdr:col>
      <xdr:colOff>152400</xdr:colOff>
      <xdr:row>37</xdr:row>
      <xdr:rowOff>129032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72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106570</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07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159893</xdr:rowOff>
    </xdr:from>
    <xdr:to>
      <xdr:col>24</xdr:col>
      <xdr:colOff>152400</xdr:colOff>
      <xdr:row>29</xdr:row>
      <xdr:rowOff>159893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31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103505</xdr:rowOff>
    </xdr:from>
    <xdr:to>
      <xdr:col>24</xdr:col>
      <xdr:colOff>63500</xdr:colOff>
      <xdr:row>34</xdr:row>
      <xdr:rowOff>153797</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761355"/>
          <a:ext cx="838200" cy="221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58945</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882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80518</xdr:rowOff>
    </xdr:from>
    <xdr:to>
      <xdr:col>24</xdr:col>
      <xdr:colOff>114300</xdr:colOff>
      <xdr:row>35</xdr:row>
      <xdr:rowOff>10668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90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153797</xdr:rowOff>
    </xdr:from>
    <xdr:to>
      <xdr:col>19</xdr:col>
      <xdr:colOff>177800</xdr:colOff>
      <xdr:row>35</xdr:row>
      <xdr:rowOff>147320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983097"/>
          <a:ext cx="889000" cy="164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127381</xdr:rowOff>
    </xdr:from>
    <xdr:to>
      <xdr:col>20</xdr:col>
      <xdr:colOff>38100</xdr:colOff>
      <xdr:row>35</xdr:row>
      <xdr:rowOff>57531</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5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48658</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049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37973</xdr:rowOff>
    </xdr:from>
    <xdr:to>
      <xdr:col>15</xdr:col>
      <xdr:colOff>50800</xdr:colOff>
      <xdr:row>35</xdr:row>
      <xdr:rowOff>147320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867273"/>
          <a:ext cx="889000" cy="280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140716</xdr:rowOff>
    </xdr:from>
    <xdr:to>
      <xdr:col>15</xdr:col>
      <xdr:colOff>101600</xdr:colOff>
      <xdr:row>35</xdr:row>
      <xdr:rowOff>70866</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70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87393</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745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37973</xdr:rowOff>
    </xdr:from>
    <xdr:to>
      <xdr:col>10</xdr:col>
      <xdr:colOff>114300</xdr:colOff>
      <xdr:row>34</xdr:row>
      <xdr:rowOff>162560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867273"/>
          <a:ext cx="889000" cy="124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124714</xdr:rowOff>
    </xdr:from>
    <xdr:to>
      <xdr:col>10</xdr:col>
      <xdr:colOff>165100</xdr:colOff>
      <xdr:row>34</xdr:row>
      <xdr:rowOff>54864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78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71391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557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143383</xdr:rowOff>
    </xdr:from>
    <xdr:to>
      <xdr:col>6</xdr:col>
      <xdr:colOff>38100</xdr:colOff>
      <xdr:row>34</xdr:row>
      <xdr:rowOff>73533</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80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90060</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576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52705</xdr:rowOff>
    </xdr:from>
    <xdr:to>
      <xdr:col>24</xdr:col>
      <xdr:colOff>114300</xdr:colOff>
      <xdr:row>33</xdr:row>
      <xdr:rowOff>154305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71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75582</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561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102997</xdr:rowOff>
    </xdr:from>
    <xdr:to>
      <xdr:col>20</xdr:col>
      <xdr:colOff>38100</xdr:colOff>
      <xdr:row>35</xdr:row>
      <xdr:rowOff>33147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93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49674</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707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96520</xdr:rowOff>
    </xdr:from>
    <xdr:to>
      <xdr:col>15</xdr:col>
      <xdr:colOff>101600</xdr:colOff>
      <xdr:row>36</xdr:row>
      <xdr:rowOff>26670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09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17797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189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158623</xdr:rowOff>
    </xdr:from>
    <xdr:to>
      <xdr:col>10</xdr:col>
      <xdr:colOff>165100</xdr:colOff>
      <xdr:row>34</xdr:row>
      <xdr:rowOff>88773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81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79900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909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111760</xdr:rowOff>
    </xdr:from>
    <xdr:to>
      <xdr:col>6</xdr:col>
      <xdr:colOff>38100</xdr:colOff>
      <xdr:row>35</xdr:row>
      <xdr:rowOff>41910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941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33037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033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77770</xdr:rowOff>
    </xdr:from>
    <xdr:to>
      <xdr:col>24</xdr:col>
      <xdr:colOff>62865</xdr:colOff>
      <xdr:row>58</xdr:row>
      <xdr:rowOff>84590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650270"/>
          <a:ext cx="1270" cy="1378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88417</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32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84590</xdr:rowOff>
    </xdr:from>
    <xdr:to>
      <xdr:col>24</xdr:col>
      <xdr:colOff>152400</xdr:colOff>
      <xdr:row>58</xdr:row>
      <xdr:rowOff>84590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28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24447</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425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792,509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77770</xdr:rowOff>
    </xdr:from>
    <xdr:to>
      <xdr:col>24</xdr:col>
      <xdr:colOff>152400</xdr:colOff>
      <xdr:row>50</xdr:row>
      <xdr:rowOff>77770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65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80900</xdr:rowOff>
    </xdr:from>
    <xdr:to>
      <xdr:col>24</xdr:col>
      <xdr:colOff>63500</xdr:colOff>
      <xdr:row>57</xdr:row>
      <xdr:rowOff>135846</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853550"/>
          <a:ext cx="838200" cy="54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11099</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6122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159672</xdr:rowOff>
    </xdr:from>
    <xdr:to>
      <xdr:col>24</xdr:col>
      <xdr:colOff>114300</xdr:colOff>
      <xdr:row>57</xdr:row>
      <xdr:rowOff>89822</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760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137886</xdr:rowOff>
    </xdr:from>
    <xdr:to>
      <xdr:col>19</xdr:col>
      <xdr:colOff>177800</xdr:colOff>
      <xdr:row>57</xdr:row>
      <xdr:rowOff>80900</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739086"/>
          <a:ext cx="889000" cy="114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56593</xdr:rowOff>
    </xdr:from>
    <xdr:to>
      <xdr:col>20</xdr:col>
      <xdr:colOff>38100</xdr:colOff>
      <xdr:row>57</xdr:row>
      <xdr:rowOff>158193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82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149320</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921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137886</xdr:rowOff>
    </xdr:from>
    <xdr:to>
      <xdr:col>15</xdr:col>
      <xdr:colOff>50800</xdr:colOff>
      <xdr:row>58</xdr:row>
      <xdr:rowOff>4165</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739086"/>
          <a:ext cx="889000" cy="209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81863</xdr:rowOff>
    </xdr:from>
    <xdr:to>
      <xdr:col>15</xdr:col>
      <xdr:colOff>101600</xdr:colOff>
      <xdr:row>57</xdr:row>
      <xdr:rowOff>12013</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68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28540</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458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4165</xdr:rowOff>
    </xdr:from>
    <xdr:to>
      <xdr:col>10</xdr:col>
      <xdr:colOff>114300</xdr:colOff>
      <xdr:row>58</xdr:row>
      <xdr:rowOff>14556</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948265"/>
          <a:ext cx="889000" cy="10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77477</xdr:rowOff>
    </xdr:from>
    <xdr:to>
      <xdr:col>10</xdr:col>
      <xdr:colOff>165100</xdr:colOff>
      <xdr:row>58</xdr:row>
      <xdr:rowOff>7627</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85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24154</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19795" y="9625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53513</xdr:rowOff>
    </xdr:from>
    <xdr:to>
      <xdr:col>6</xdr:col>
      <xdr:colOff>38100</xdr:colOff>
      <xdr:row>57</xdr:row>
      <xdr:rowOff>155113</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82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190</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30795" y="9601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85046</xdr:rowOff>
    </xdr:from>
    <xdr:to>
      <xdr:col>24</xdr:col>
      <xdr:colOff>114300</xdr:colOff>
      <xdr:row>58</xdr:row>
      <xdr:rowOff>15196</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857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171423</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772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30100</xdr:rowOff>
    </xdr:from>
    <xdr:to>
      <xdr:col>20</xdr:col>
      <xdr:colOff>38100</xdr:colOff>
      <xdr:row>57</xdr:row>
      <xdr:rowOff>131700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80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148227</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9577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87086</xdr:rowOff>
    </xdr:from>
    <xdr:to>
      <xdr:col>15</xdr:col>
      <xdr:colOff>101600</xdr:colOff>
      <xdr:row>57</xdr:row>
      <xdr:rowOff>17236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688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8363</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781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124815</xdr:rowOff>
    </xdr:from>
    <xdr:to>
      <xdr:col>10</xdr:col>
      <xdr:colOff>165100</xdr:colOff>
      <xdr:row>58</xdr:row>
      <xdr:rowOff>54965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897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46092</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19795" y="9990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135206</xdr:rowOff>
    </xdr:from>
    <xdr:to>
      <xdr:col>6</xdr:col>
      <xdr:colOff>38100</xdr:colOff>
      <xdr:row>58</xdr:row>
      <xdr:rowOff>65356</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0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56483</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30795" y="10000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139275</xdr:rowOff>
    </xdr:from>
    <xdr:to>
      <xdr:col>24</xdr:col>
      <xdr:colOff>62865</xdr:colOff>
      <xdr:row>78</xdr:row>
      <xdr:rowOff>97627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1969325"/>
          <a:ext cx="1270" cy="1501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101454</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74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97627</xdr:rowOff>
    </xdr:from>
    <xdr:to>
      <xdr:col>24</xdr:col>
      <xdr:colOff>152400</xdr:colOff>
      <xdr:row>78</xdr:row>
      <xdr:rowOff>97627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70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85952</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744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273,789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139275</xdr:rowOff>
    </xdr:from>
    <xdr:to>
      <xdr:col>24</xdr:col>
      <xdr:colOff>152400</xdr:colOff>
      <xdr:row>69</xdr:row>
      <xdr:rowOff>139275</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1969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69</xdr:row>
      <xdr:rowOff>139275</xdr:rowOff>
    </xdr:from>
    <xdr:to>
      <xdr:col>24</xdr:col>
      <xdr:colOff>63500</xdr:colOff>
      <xdr:row>71</xdr:row>
      <xdr:rowOff>120258</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1969325"/>
          <a:ext cx="838200" cy="323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154891</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6707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5014</xdr:rowOff>
    </xdr:from>
    <xdr:to>
      <xdr:col>24</xdr:col>
      <xdr:colOff>114300</xdr:colOff>
      <xdr:row>74</xdr:row>
      <xdr:rowOff>106614</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69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120258</xdr:rowOff>
    </xdr:from>
    <xdr:to>
      <xdr:col>19</xdr:col>
      <xdr:colOff>177800</xdr:colOff>
      <xdr:row>72</xdr:row>
      <xdr:rowOff>142879</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2293208"/>
          <a:ext cx="889000" cy="194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73</xdr:row>
      <xdr:rowOff>113132</xdr:rowOff>
    </xdr:from>
    <xdr:to>
      <xdr:col>20</xdr:col>
      <xdr:colOff>38100</xdr:colOff>
      <xdr:row>74</xdr:row>
      <xdr:rowOff>43282</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628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34409</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721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142879</xdr:rowOff>
    </xdr:from>
    <xdr:to>
      <xdr:col>15</xdr:col>
      <xdr:colOff>50800</xdr:colOff>
      <xdr:row>75</xdr:row>
      <xdr:rowOff>161210</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2487279"/>
          <a:ext cx="889000" cy="532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68348</xdr:rowOff>
    </xdr:from>
    <xdr:to>
      <xdr:col>15</xdr:col>
      <xdr:colOff>101600</xdr:colOff>
      <xdr:row>75</xdr:row>
      <xdr:rowOff>169948</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2927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161075</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019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161210</xdr:rowOff>
    </xdr:from>
    <xdr:to>
      <xdr:col>10</xdr:col>
      <xdr:colOff>114300</xdr:colOff>
      <xdr:row>76</xdr:row>
      <xdr:rowOff>39694</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019960"/>
          <a:ext cx="889000" cy="49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62</xdr:rowOff>
    </xdr:from>
    <xdr:to>
      <xdr:col>10</xdr:col>
      <xdr:colOff>165100</xdr:colOff>
      <xdr:row>76</xdr:row>
      <xdr:rowOff>101662</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030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92789</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122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69850</xdr:rowOff>
    </xdr:from>
    <xdr:to>
      <xdr:col>6</xdr:col>
      <xdr:colOff>38100</xdr:colOff>
      <xdr:row>77</xdr:row>
      <xdr:rowOff>0</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10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162577</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192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69</xdr:row>
      <xdr:rowOff>88475</xdr:rowOff>
    </xdr:from>
    <xdr:to>
      <xdr:col>24</xdr:col>
      <xdr:colOff>114300</xdr:colOff>
      <xdr:row>70</xdr:row>
      <xdr:rowOff>18625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191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69</xdr:row>
      <xdr:rowOff>41502</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1871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69458</xdr:rowOff>
    </xdr:from>
    <xdr:to>
      <xdr:col>20</xdr:col>
      <xdr:colOff>38100</xdr:colOff>
      <xdr:row>71</xdr:row>
      <xdr:rowOff>171058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24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70</xdr:row>
      <xdr:rowOff>16135</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017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92079</xdr:rowOff>
    </xdr:from>
    <xdr:to>
      <xdr:col>15</xdr:col>
      <xdr:colOff>101600</xdr:colOff>
      <xdr:row>73</xdr:row>
      <xdr:rowOff>22229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2436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38756</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211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110410</xdr:rowOff>
    </xdr:from>
    <xdr:to>
      <xdr:col>10</xdr:col>
      <xdr:colOff>165100</xdr:colOff>
      <xdr:row>76</xdr:row>
      <xdr:rowOff>40560</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2969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57087</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744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160344</xdr:rowOff>
    </xdr:from>
    <xdr:to>
      <xdr:col>6</xdr:col>
      <xdr:colOff>38100</xdr:colOff>
      <xdr:row>76</xdr:row>
      <xdr:rowOff>90494</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019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107020</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794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126121</xdr:rowOff>
    </xdr:from>
    <xdr:to>
      <xdr:col>24</xdr:col>
      <xdr:colOff>62865</xdr:colOff>
      <xdr:row>98</xdr:row>
      <xdr:rowOff>1930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556621"/>
          <a:ext cx="1270" cy="12474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5757</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07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1930</xdr:rowOff>
    </xdr:from>
    <xdr:to>
      <xdr:col>24</xdr:col>
      <xdr:colOff>152400</xdr:colOff>
      <xdr:row>98</xdr:row>
      <xdr:rowOff>1930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04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72798</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331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191,782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126121</xdr:rowOff>
    </xdr:from>
    <xdr:to>
      <xdr:col>24</xdr:col>
      <xdr:colOff>152400</xdr:colOff>
      <xdr:row>90</xdr:row>
      <xdr:rowOff>126121</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556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64263</xdr:rowOff>
    </xdr:from>
    <xdr:to>
      <xdr:col>24</xdr:col>
      <xdr:colOff>63500</xdr:colOff>
      <xdr:row>94</xdr:row>
      <xdr:rowOff>64354</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180563"/>
          <a:ext cx="8382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140181</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2564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161754</xdr:rowOff>
    </xdr:from>
    <xdr:to>
      <xdr:col>24</xdr:col>
      <xdr:colOff>114300</xdr:colOff>
      <xdr:row>95</xdr:row>
      <xdr:rowOff>91904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27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64354</xdr:rowOff>
    </xdr:from>
    <xdr:to>
      <xdr:col>19</xdr:col>
      <xdr:colOff>177800</xdr:colOff>
      <xdr:row>94</xdr:row>
      <xdr:rowOff>116185</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180654"/>
          <a:ext cx="889000" cy="51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3823</xdr:rowOff>
    </xdr:from>
    <xdr:to>
      <xdr:col>20</xdr:col>
      <xdr:colOff>38100</xdr:colOff>
      <xdr:row>95</xdr:row>
      <xdr:rowOff>105423</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29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96550</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38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116185</xdr:rowOff>
    </xdr:from>
    <xdr:to>
      <xdr:col>15</xdr:col>
      <xdr:colOff>50800</xdr:colOff>
      <xdr:row>95</xdr:row>
      <xdr:rowOff>32227</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232485"/>
          <a:ext cx="889000" cy="87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140602</xdr:rowOff>
    </xdr:from>
    <xdr:to>
      <xdr:col>15</xdr:col>
      <xdr:colOff>101600</xdr:colOff>
      <xdr:row>96</xdr:row>
      <xdr:rowOff>70752</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428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61879</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521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32227</xdr:rowOff>
    </xdr:from>
    <xdr:to>
      <xdr:col>10</xdr:col>
      <xdr:colOff>114300</xdr:colOff>
      <xdr:row>95</xdr:row>
      <xdr:rowOff>75158</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319977"/>
          <a:ext cx="889000" cy="42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8562</xdr:rowOff>
    </xdr:from>
    <xdr:to>
      <xdr:col>10</xdr:col>
      <xdr:colOff>165100</xdr:colOff>
      <xdr:row>96</xdr:row>
      <xdr:rowOff>110162</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46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101289</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560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56514</xdr:rowOff>
    </xdr:from>
    <xdr:to>
      <xdr:col>6</xdr:col>
      <xdr:colOff>38100</xdr:colOff>
      <xdr:row>96</xdr:row>
      <xdr:rowOff>158114</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51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149241</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60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13463</xdr:rowOff>
    </xdr:from>
    <xdr:to>
      <xdr:col>24</xdr:col>
      <xdr:colOff>114300</xdr:colOff>
      <xdr:row>94</xdr:row>
      <xdr:rowOff>115063</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129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36340</xdr:rowOff>
    </xdr:from>
    <xdr:ext cx="599010"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5981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13554</xdr:rowOff>
    </xdr:from>
    <xdr:to>
      <xdr:col>20</xdr:col>
      <xdr:colOff>38100</xdr:colOff>
      <xdr:row>94</xdr:row>
      <xdr:rowOff>115154</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12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131681</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497795" y="15905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65385</xdr:rowOff>
    </xdr:from>
    <xdr:to>
      <xdr:col>15</xdr:col>
      <xdr:colOff>101600</xdr:colOff>
      <xdr:row>94</xdr:row>
      <xdr:rowOff>166985</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181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12062</xdr:rowOff>
    </xdr:from>
    <xdr:ext cx="59901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08795" y="15956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152877</xdr:rowOff>
    </xdr:from>
    <xdr:to>
      <xdr:col>10</xdr:col>
      <xdr:colOff>165100</xdr:colOff>
      <xdr:row>95</xdr:row>
      <xdr:rowOff>83027</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26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99554</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044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24358</xdr:rowOff>
    </xdr:from>
    <xdr:to>
      <xdr:col>6</xdr:col>
      <xdr:colOff>38100</xdr:colOff>
      <xdr:row>95</xdr:row>
      <xdr:rowOff>125958</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312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142485</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087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90932</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405882"/>
          <a:ext cx="1270" cy="1325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37609</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181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90932</xdr:rowOff>
    </xdr:from>
    <xdr:to>
      <xdr:col>55</xdr:col>
      <xdr:colOff>88900</xdr:colOff>
      <xdr:row>31</xdr:row>
      <xdr:rowOff>90932</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405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92155</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4358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69279</xdr:rowOff>
    </xdr:from>
    <xdr:to>
      <xdr:col>55</xdr:col>
      <xdr:colOff>50800</xdr:colOff>
      <xdr:row>38</xdr:row>
      <xdr:rowOff>170879</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584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66421</xdr:rowOff>
    </xdr:from>
    <xdr:to>
      <xdr:col>50</xdr:col>
      <xdr:colOff>165100</xdr:colOff>
      <xdr:row>38</xdr:row>
      <xdr:rowOff>168021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58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13098</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3567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50229</xdr:rowOff>
    </xdr:from>
    <xdr:to>
      <xdr:col>46</xdr:col>
      <xdr:colOff>38100</xdr:colOff>
      <xdr:row>38</xdr:row>
      <xdr:rowOff>151829</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565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168355</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3405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8890</xdr:rowOff>
    </xdr:from>
    <xdr:to>
      <xdr:col>41</xdr:col>
      <xdr:colOff>101600</xdr:colOff>
      <xdr:row>38</xdr:row>
      <xdr:rowOff>110490</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2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127017</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17" y="6299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10985</xdr:rowOff>
    </xdr:from>
    <xdr:to>
      <xdr:col>36</xdr:col>
      <xdr:colOff>165100</xdr:colOff>
      <xdr:row>38</xdr:row>
      <xdr:rowOff>112585</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2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129112</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301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26635</xdr:rowOff>
    </xdr:from>
    <xdr:to>
      <xdr:col>54</xdr:col>
      <xdr:colOff>189865</xdr:colOff>
      <xdr:row>58</xdr:row>
      <xdr:rowOff>53376</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770585"/>
          <a:ext cx="1270" cy="1226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57203</xdr:rowOff>
    </xdr:from>
    <xdr:ext cx="534377"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001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53376</xdr:rowOff>
    </xdr:from>
    <xdr:to>
      <xdr:col>55</xdr:col>
      <xdr:colOff>88900</xdr:colOff>
      <xdr:row>58</xdr:row>
      <xdr:rowOff>53376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9997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144762</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545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287,230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26635</xdr:rowOff>
    </xdr:from>
    <xdr:to>
      <xdr:col>55</xdr:col>
      <xdr:colOff>88900</xdr:colOff>
      <xdr:row>51</xdr:row>
      <xdr:rowOff>26635</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770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21409</xdr:rowOff>
    </xdr:from>
    <xdr:to>
      <xdr:col>55</xdr:col>
      <xdr:colOff>0</xdr:colOff>
      <xdr:row>57</xdr:row>
      <xdr:rowOff>21436</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9794059"/>
          <a:ext cx="838200" cy="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109528</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5392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86651</xdr:rowOff>
    </xdr:from>
    <xdr:to>
      <xdr:col>55</xdr:col>
      <xdr:colOff>50800</xdr:colOff>
      <xdr:row>57</xdr:row>
      <xdr:rowOff>16801</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687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21436</xdr:rowOff>
    </xdr:from>
    <xdr:to>
      <xdr:col>50</xdr:col>
      <xdr:colOff>114300</xdr:colOff>
      <xdr:row>57</xdr:row>
      <xdr:rowOff>55470</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9794086"/>
          <a:ext cx="889000" cy="34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100829</xdr:rowOff>
    </xdr:from>
    <xdr:to>
      <xdr:col>50</xdr:col>
      <xdr:colOff>165100</xdr:colOff>
      <xdr:row>57</xdr:row>
      <xdr:rowOff>30979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702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47506</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9477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55470</xdr:rowOff>
    </xdr:from>
    <xdr:to>
      <xdr:col>45</xdr:col>
      <xdr:colOff>177800</xdr:colOff>
      <xdr:row>57</xdr:row>
      <xdr:rowOff>72240</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9828120"/>
          <a:ext cx="889000" cy="16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103096</xdr:rowOff>
    </xdr:from>
    <xdr:to>
      <xdr:col>46</xdr:col>
      <xdr:colOff>38100</xdr:colOff>
      <xdr:row>57</xdr:row>
      <xdr:rowOff>33246</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70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49773</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47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72240</xdr:rowOff>
    </xdr:from>
    <xdr:to>
      <xdr:col>41</xdr:col>
      <xdr:colOff>50800</xdr:colOff>
      <xdr:row>57</xdr:row>
      <xdr:rowOff>85517</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6972300" y="9844890"/>
          <a:ext cx="889000" cy="1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123913</xdr:rowOff>
    </xdr:from>
    <xdr:to>
      <xdr:col>41</xdr:col>
      <xdr:colOff>101600</xdr:colOff>
      <xdr:row>57</xdr:row>
      <xdr:rowOff>54063</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72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70590</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500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103951</xdr:rowOff>
    </xdr:from>
    <xdr:to>
      <xdr:col>36</xdr:col>
      <xdr:colOff>165100</xdr:colOff>
      <xdr:row>57</xdr:row>
      <xdr:rowOff>34101</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70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50628</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9480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142059</xdr:rowOff>
    </xdr:from>
    <xdr:to>
      <xdr:col>55</xdr:col>
      <xdr:colOff>50800</xdr:colOff>
      <xdr:row>57</xdr:row>
      <xdr:rowOff>72209</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743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120486</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721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142086</xdr:rowOff>
    </xdr:from>
    <xdr:to>
      <xdr:col>50</xdr:col>
      <xdr:colOff>165100</xdr:colOff>
      <xdr:row>57</xdr:row>
      <xdr:rowOff>72236</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74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63363</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9836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4670</xdr:rowOff>
    </xdr:from>
    <xdr:to>
      <xdr:col>46</xdr:col>
      <xdr:colOff>38100</xdr:colOff>
      <xdr:row>57</xdr:row>
      <xdr:rowOff>106270</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77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97397</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987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21440</xdr:rowOff>
    </xdr:from>
    <xdr:to>
      <xdr:col>41</xdr:col>
      <xdr:colOff>101600</xdr:colOff>
      <xdr:row>57</xdr:row>
      <xdr:rowOff>123040</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794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114167</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9886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34717</xdr:rowOff>
    </xdr:from>
    <xdr:to>
      <xdr:col>36</xdr:col>
      <xdr:colOff>165100</xdr:colOff>
      <xdr:row>57</xdr:row>
      <xdr:rowOff>136317</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807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127444</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9900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19559</xdr:rowOff>
    </xdr:from>
    <xdr:to>
      <xdr:col>54</xdr:col>
      <xdr:colOff>189865</xdr:colOff>
      <xdr:row>79</xdr:row>
      <xdr:rowOff>22577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192509"/>
          <a:ext cx="1270" cy="13746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26404</xdr:rowOff>
    </xdr:from>
    <xdr:ext cx="469744"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70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22577</xdr:rowOff>
    </xdr:from>
    <xdr:to>
      <xdr:col>55</xdr:col>
      <xdr:colOff>88900</xdr:colOff>
      <xdr:row>79</xdr:row>
      <xdr:rowOff>22577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67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137686</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967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366,533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19559</xdr:rowOff>
    </xdr:from>
    <xdr:to>
      <xdr:col>55</xdr:col>
      <xdr:colOff>88900</xdr:colOff>
      <xdr:row>71</xdr:row>
      <xdr:rowOff>19559</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192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93442</xdr:rowOff>
    </xdr:from>
    <xdr:to>
      <xdr:col>55</xdr:col>
      <xdr:colOff>0</xdr:colOff>
      <xdr:row>78</xdr:row>
      <xdr:rowOff>114230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9639300" y="13466542"/>
          <a:ext cx="838200" cy="20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169429</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1996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146552</xdr:rowOff>
    </xdr:from>
    <xdr:to>
      <xdr:col>55</xdr:col>
      <xdr:colOff>50800</xdr:colOff>
      <xdr:row>78</xdr:row>
      <xdr:rowOff>76702</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348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114230</xdr:rowOff>
    </xdr:from>
    <xdr:to>
      <xdr:col>50</xdr:col>
      <xdr:colOff>114300</xdr:colOff>
      <xdr:row>78</xdr:row>
      <xdr:rowOff>143320</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8750300" y="13487330"/>
          <a:ext cx="889000" cy="29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153800</xdr:rowOff>
    </xdr:from>
    <xdr:to>
      <xdr:col>50</xdr:col>
      <xdr:colOff>165100</xdr:colOff>
      <xdr:row>78</xdr:row>
      <xdr:rowOff>83950</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35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100477</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130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143320</xdr:rowOff>
    </xdr:from>
    <xdr:to>
      <xdr:col>45</xdr:col>
      <xdr:colOff>177800</xdr:colOff>
      <xdr:row>78</xdr:row>
      <xdr:rowOff>163912</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3516420"/>
          <a:ext cx="889000" cy="20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159435</xdr:rowOff>
    </xdr:from>
    <xdr:to>
      <xdr:col>46</xdr:col>
      <xdr:colOff>38100</xdr:colOff>
      <xdr:row>78</xdr:row>
      <xdr:rowOff>89585</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36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106112</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13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163912</xdr:rowOff>
    </xdr:from>
    <xdr:to>
      <xdr:col>41</xdr:col>
      <xdr:colOff>50800</xdr:colOff>
      <xdr:row>79</xdr:row>
      <xdr:rowOff>1172</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6972300" y="13537012"/>
          <a:ext cx="889000" cy="8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59232</xdr:rowOff>
    </xdr:from>
    <xdr:to>
      <xdr:col>41</xdr:col>
      <xdr:colOff>101600</xdr:colOff>
      <xdr:row>78</xdr:row>
      <xdr:rowOff>160832</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432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5909</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207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74202</xdr:rowOff>
    </xdr:from>
    <xdr:to>
      <xdr:col>36</xdr:col>
      <xdr:colOff>165100</xdr:colOff>
      <xdr:row>79</xdr:row>
      <xdr:rowOff>4352</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447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20879</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22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42642</xdr:rowOff>
    </xdr:from>
    <xdr:to>
      <xdr:col>55</xdr:col>
      <xdr:colOff>50800</xdr:colOff>
      <xdr:row>78</xdr:row>
      <xdr:rowOff>144242</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415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129019</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33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63430</xdr:rowOff>
    </xdr:from>
    <xdr:to>
      <xdr:col>50</xdr:col>
      <xdr:colOff>165100</xdr:colOff>
      <xdr:row>78</xdr:row>
      <xdr:rowOff>165030</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43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156157</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352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92520</xdr:rowOff>
    </xdr:from>
    <xdr:to>
      <xdr:col>46</xdr:col>
      <xdr:colOff>38100</xdr:colOff>
      <xdr:row>79</xdr:row>
      <xdr:rowOff>22670</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46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13797</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3558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113112</xdr:rowOff>
    </xdr:from>
    <xdr:to>
      <xdr:col>41</xdr:col>
      <xdr:colOff>101600</xdr:colOff>
      <xdr:row>79</xdr:row>
      <xdr:rowOff>43262</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486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34389</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94111" y="13578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121822</xdr:rowOff>
    </xdr:from>
    <xdr:to>
      <xdr:col>36</xdr:col>
      <xdr:colOff>165100</xdr:colOff>
      <xdr:row>79</xdr:row>
      <xdr:rowOff>51972</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494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43099</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05111" y="1358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93652</xdr:rowOff>
    </xdr:from>
    <xdr:to>
      <xdr:col>54</xdr:col>
      <xdr:colOff>189865</xdr:colOff>
      <xdr:row>97</xdr:row>
      <xdr:rowOff>120506</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524152"/>
          <a:ext cx="1270" cy="1227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124333</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675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120506</xdr:rowOff>
    </xdr:from>
    <xdr:to>
      <xdr:col>55</xdr:col>
      <xdr:colOff>88900</xdr:colOff>
      <xdr:row>97</xdr:row>
      <xdr:rowOff>120506</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675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40329</xdr:rowOff>
    </xdr:from>
    <xdr:ext cx="599010"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299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196,043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93652</xdr:rowOff>
    </xdr:from>
    <xdr:to>
      <xdr:col>55</xdr:col>
      <xdr:colOff>88900</xdr:colOff>
      <xdr:row>90</xdr:row>
      <xdr:rowOff>93652</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524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158734</xdr:rowOff>
    </xdr:from>
    <xdr:to>
      <xdr:col>55</xdr:col>
      <xdr:colOff>0</xdr:colOff>
      <xdr:row>96</xdr:row>
      <xdr:rowOff>32083</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9639300" y="16446484"/>
          <a:ext cx="838200" cy="44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64915</xdr:rowOff>
    </xdr:from>
    <xdr:ext cx="534377"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1812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42038</xdr:rowOff>
    </xdr:from>
    <xdr:to>
      <xdr:col>55</xdr:col>
      <xdr:colOff>50800</xdr:colOff>
      <xdr:row>95</xdr:row>
      <xdr:rowOff>143638</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329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170363</xdr:rowOff>
    </xdr:from>
    <xdr:to>
      <xdr:col>50</xdr:col>
      <xdr:colOff>114300</xdr:colOff>
      <xdr:row>95</xdr:row>
      <xdr:rowOff>158734</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8750300" y="16286663"/>
          <a:ext cx="889000" cy="159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54328</xdr:rowOff>
    </xdr:from>
    <xdr:to>
      <xdr:col>50</xdr:col>
      <xdr:colOff>165100</xdr:colOff>
      <xdr:row>95</xdr:row>
      <xdr:rowOff>155928</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34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1005</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72111" y="1611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170363</xdr:rowOff>
    </xdr:from>
    <xdr:to>
      <xdr:col>45</xdr:col>
      <xdr:colOff>177800</xdr:colOff>
      <xdr:row>96</xdr:row>
      <xdr:rowOff>147709</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7861300" y="16286663"/>
          <a:ext cx="889000" cy="320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55372</xdr:rowOff>
    </xdr:from>
    <xdr:to>
      <xdr:col>46</xdr:col>
      <xdr:colOff>38100</xdr:colOff>
      <xdr:row>95</xdr:row>
      <xdr:rowOff>156972</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34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148099</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83111" y="1643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147709</xdr:rowOff>
    </xdr:from>
    <xdr:to>
      <xdr:col>41</xdr:col>
      <xdr:colOff>50800</xdr:colOff>
      <xdr:row>96</xdr:row>
      <xdr:rowOff>166607</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6972300" y="16606909"/>
          <a:ext cx="889000" cy="18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78544</xdr:rowOff>
    </xdr:from>
    <xdr:to>
      <xdr:col>41</xdr:col>
      <xdr:colOff>101600</xdr:colOff>
      <xdr:row>96</xdr:row>
      <xdr:rowOff>8694</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36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25221</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94111" y="1614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112788</xdr:rowOff>
    </xdr:from>
    <xdr:to>
      <xdr:col>36</xdr:col>
      <xdr:colOff>165100</xdr:colOff>
      <xdr:row>96</xdr:row>
      <xdr:rowOff>42938</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40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59465</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05111" y="16175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152733</xdr:rowOff>
    </xdr:from>
    <xdr:to>
      <xdr:col>55</xdr:col>
      <xdr:colOff>50800</xdr:colOff>
      <xdr:row>96</xdr:row>
      <xdr:rowOff>82883</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6440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131160</xdr:rowOff>
    </xdr:from>
    <xdr:ext cx="534377"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6418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107934</xdr:rowOff>
    </xdr:from>
    <xdr:to>
      <xdr:col>50</xdr:col>
      <xdr:colOff>165100</xdr:colOff>
      <xdr:row>96</xdr:row>
      <xdr:rowOff>38084</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639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29211</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72111" y="16488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119563</xdr:rowOff>
    </xdr:from>
    <xdr:to>
      <xdr:col>46</xdr:col>
      <xdr:colOff>38100</xdr:colOff>
      <xdr:row>95</xdr:row>
      <xdr:rowOff>49713</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6235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66240</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83111" y="16011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96909</xdr:rowOff>
    </xdr:from>
    <xdr:to>
      <xdr:col>41</xdr:col>
      <xdr:colOff>101600</xdr:colOff>
      <xdr:row>97</xdr:row>
      <xdr:rowOff>27059</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6556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18186</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94111" y="16648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115807</xdr:rowOff>
    </xdr:from>
    <xdr:to>
      <xdr:col>36</xdr:col>
      <xdr:colOff>165100</xdr:colOff>
      <xdr:row>97</xdr:row>
      <xdr:rowOff>45957</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6575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37084</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705111" y="16667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a:extLst>
            <a:ext uri="{FF2B5EF4-FFF2-40B4-BE49-F238E27FC236}">
              <a16:creationId xmlns:a16="http://schemas.microsoft.com/office/drawing/2014/main" id="{00000000-0008-0000-07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60353</xdr:rowOff>
    </xdr:from>
    <xdr:to>
      <xdr:col>85</xdr:col>
      <xdr:colOff>126364</xdr:colOff>
      <xdr:row>39</xdr:row>
      <xdr:rowOff>20531</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6317595" y="5375303"/>
          <a:ext cx="1269" cy="13317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24358</xdr:rowOff>
    </xdr:from>
    <xdr:ext cx="534377" cy="259045"/>
    <xdr:sp macro="" textlink="">
      <xdr:nvSpPr>
        <xdr:cNvPr id="513" name="消防費最小値テキスト">
          <a:extLst>
            <a:ext uri="{FF2B5EF4-FFF2-40B4-BE49-F238E27FC236}">
              <a16:creationId xmlns:a16="http://schemas.microsoft.com/office/drawing/2014/main" id="{00000000-0008-0000-0700-000001020000}"/>
            </a:ext>
          </a:extLst>
        </xdr:cNvPr>
        <xdr:cNvSpPr txBox="1"/>
      </xdr:nvSpPr>
      <xdr:spPr>
        <a:xfrm>
          <a:off x="16370300" y="6710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20531</xdr:rowOff>
    </xdr:from>
    <xdr:to>
      <xdr:col>86</xdr:col>
      <xdr:colOff>25400</xdr:colOff>
      <xdr:row>39</xdr:row>
      <xdr:rowOff>20531</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6707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7030</xdr:rowOff>
    </xdr:from>
    <xdr:ext cx="534377" cy="259045"/>
    <xdr:sp macro="" textlink="">
      <xdr:nvSpPr>
        <xdr:cNvPr id="515" name="消防費最大値テキスト">
          <a:extLst>
            <a:ext uri="{FF2B5EF4-FFF2-40B4-BE49-F238E27FC236}">
              <a16:creationId xmlns:a16="http://schemas.microsoft.com/office/drawing/2014/main" id="{00000000-0008-0000-0700-000003020000}"/>
            </a:ext>
          </a:extLst>
        </xdr:cNvPr>
        <xdr:cNvSpPr txBox="1"/>
      </xdr:nvSpPr>
      <xdr:spPr>
        <a:xfrm>
          <a:off x="16370300" y="5150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75,971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60353</xdr:rowOff>
    </xdr:from>
    <xdr:to>
      <xdr:col>86</xdr:col>
      <xdr:colOff>25400</xdr:colOff>
      <xdr:row>31</xdr:row>
      <xdr:rowOff>60353</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5375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77246</xdr:rowOff>
    </xdr:from>
    <xdr:to>
      <xdr:col>85</xdr:col>
      <xdr:colOff>127000</xdr:colOff>
      <xdr:row>34</xdr:row>
      <xdr:rowOff>165074</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5481300" y="5906546"/>
          <a:ext cx="838200" cy="87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105709</xdr:rowOff>
    </xdr:from>
    <xdr:ext cx="534377" cy="259045"/>
    <xdr:sp macro="" textlink="">
      <xdr:nvSpPr>
        <xdr:cNvPr id="518" name="消防費平均値テキスト">
          <a:extLst>
            <a:ext uri="{FF2B5EF4-FFF2-40B4-BE49-F238E27FC236}">
              <a16:creationId xmlns:a16="http://schemas.microsoft.com/office/drawing/2014/main" id="{00000000-0008-0000-0700-000006020000}"/>
            </a:ext>
          </a:extLst>
        </xdr:cNvPr>
        <xdr:cNvSpPr txBox="1"/>
      </xdr:nvSpPr>
      <xdr:spPr>
        <a:xfrm>
          <a:off x="16370300" y="62779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127282</xdr:rowOff>
    </xdr:from>
    <xdr:to>
      <xdr:col>85</xdr:col>
      <xdr:colOff>177800</xdr:colOff>
      <xdr:row>37</xdr:row>
      <xdr:rowOff>57432</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6268700" y="629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110051</xdr:rowOff>
    </xdr:from>
    <xdr:to>
      <xdr:col>81</xdr:col>
      <xdr:colOff>50800</xdr:colOff>
      <xdr:row>34</xdr:row>
      <xdr:rowOff>165074</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4592300" y="5939351"/>
          <a:ext cx="889000" cy="55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101427</xdr:rowOff>
    </xdr:from>
    <xdr:to>
      <xdr:col>81</xdr:col>
      <xdr:colOff>101600</xdr:colOff>
      <xdr:row>37</xdr:row>
      <xdr:rowOff>31577</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5430500" y="627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22704</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5214111" y="636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63050</xdr:rowOff>
    </xdr:from>
    <xdr:to>
      <xdr:col>76</xdr:col>
      <xdr:colOff>114300</xdr:colOff>
      <xdr:row>34</xdr:row>
      <xdr:rowOff>110051</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3703300" y="5378000"/>
          <a:ext cx="889000" cy="561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162052</xdr:rowOff>
    </xdr:from>
    <xdr:to>
      <xdr:col>76</xdr:col>
      <xdr:colOff>165100</xdr:colOff>
      <xdr:row>36</xdr:row>
      <xdr:rowOff>92202</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4541500" y="6162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83329</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325111" y="625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63050</xdr:rowOff>
    </xdr:from>
    <xdr:to>
      <xdr:col>71</xdr:col>
      <xdr:colOff>177800</xdr:colOff>
      <xdr:row>31</xdr:row>
      <xdr:rowOff>129390</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2814300" y="5378000"/>
          <a:ext cx="889000" cy="66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27155</xdr:rowOff>
    </xdr:from>
    <xdr:to>
      <xdr:col>72</xdr:col>
      <xdr:colOff>38100</xdr:colOff>
      <xdr:row>36</xdr:row>
      <xdr:rowOff>128755</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3652500" y="619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119882</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436111" y="6292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170304</xdr:rowOff>
    </xdr:from>
    <xdr:to>
      <xdr:col>67</xdr:col>
      <xdr:colOff>101600</xdr:colOff>
      <xdr:row>36</xdr:row>
      <xdr:rowOff>100454</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2763500" y="6171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91581</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547111" y="6263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26446</xdr:rowOff>
    </xdr:from>
    <xdr:to>
      <xdr:col>85</xdr:col>
      <xdr:colOff>177800</xdr:colOff>
      <xdr:row>34</xdr:row>
      <xdr:rowOff>128046</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6268700" y="5855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49323</xdr:rowOff>
    </xdr:from>
    <xdr:ext cx="534377" cy="259045"/>
    <xdr:sp macro="" textlink="">
      <xdr:nvSpPr>
        <xdr:cNvPr id="537" name="消防費該当値テキスト">
          <a:extLst>
            <a:ext uri="{FF2B5EF4-FFF2-40B4-BE49-F238E27FC236}">
              <a16:creationId xmlns:a16="http://schemas.microsoft.com/office/drawing/2014/main" id="{00000000-0008-0000-0700-000019020000}"/>
            </a:ext>
          </a:extLst>
        </xdr:cNvPr>
        <xdr:cNvSpPr txBox="1"/>
      </xdr:nvSpPr>
      <xdr:spPr>
        <a:xfrm>
          <a:off x="16370300" y="5707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114274</xdr:rowOff>
    </xdr:from>
    <xdr:to>
      <xdr:col>81</xdr:col>
      <xdr:colOff>101600</xdr:colOff>
      <xdr:row>35</xdr:row>
      <xdr:rowOff>44424</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5430500" y="5943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60951</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14111" y="5718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59251</xdr:rowOff>
    </xdr:from>
    <xdr:to>
      <xdr:col>76</xdr:col>
      <xdr:colOff>165100</xdr:colOff>
      <xdr:row>34</xdr:row>
      <xdr:rowOff>160851</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4541500" y="5888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5928</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325111" y="5663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31</xdr:row>
      <xdr:rowOff>12250</xdr:rowOff>
    </xdr:from>
    <xdr:to>
      <xdr:col>72</xdr:col>
      <xdr:colOff>38100</xdr:colOff>
      <xdr:row>31</xdr:row>
      <xdr:rowOff>113850</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3652500" y="53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29</xdr:row>
      <xdr:rowOff>130377</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436111" y="510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31</xdr:row>
      <xdr:rowOff>78590</xdr:rowOff>
    </xdr:from>
    <xdr:to>
      <xdr:col>67</xdr:col>
      <xdr:colOff>101600</xdr:colOff>
      <xdr:row>32</xdr:row>
      <xdr:rowOff>8740</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2763500" y="539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30</xdr:row>
      <xdr:rowOff>25267</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547111" y="5168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143902</xdr:rowOff>
    </xdr:from>
    <xdr:to>
      <xdr:col>85</xdr:col>
      <xdr:colOff>126364</xdr:colOff>
      <xdr:row>58</xdr:row>
      <xdr:rowOff>83573</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716402"/>
          <a:ext cx="1269" cy="1311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87400</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10031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83573</xdr:rowOff>
    </xdr:from>
    <xdr:to>
      <xdr:col>86</xdr:col>
      <xdr:colOff>25400</xdr:colOff>
      <xdr:row>58</xdr:row>
      <xdr:rowOff>83573</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10027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90579</xdr:rowOff>
    </xdr:from>
    <xdr:ext cx="599010"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491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167,614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143902</xdr:rowOff>
    </xdr:from>
    <xdr:to>
      <xdr:col>86</xdr:col>
      <xdr:colOff>25400</xdr:colOff>
      <xdr:row>50</xdr:row>
      <xdr:rowOff>143902</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716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111528</xdr:rowOff>
    </xdr:from>
    <xdr:to>
      <xdr:col>85</xdr:col>
      <xdr:colOff>127000</xdr:colOff>
      <xdr:row>57</xdr:row>
      <xdr:rowOff>143597</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5481300" y="9884178"/>
          <a:ext cx="838200" cy="32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32877</xdr:rowOff>
    </xdr:from>
    <xdr:ext cx="534377"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462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10000</xdr:rowOff>
    </xdr:from>
    <xdr:to>
      <xdr:col>85</xdr:col>
      <xdr:colOff>177800</xdr:colOff>
      <xdr:row>56</xdr:row>
      <xdr:rowOff>111600</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6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125157</xdr:rowOff>
    </xdr:from>
    <xdr:to>
      <xdr:col>81</xdr:col>
      <xdr:colOff>50800</xdr:colOff>
      <xdr:row>57</xdr:row>
      <xdr:rowOff>143597</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4592300" y="9897807"/>
          <a:ext cx="889000" cy="18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42091</xdr:rowOff>
    </xdr:from>
    <xdr:to>
      <xdr:col>81</xdr:col>
      <xdr:colOff>101600</xdr:colOff>
      <xdr:row>56</xdr:row>
      <xdr:rowOff>143691</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643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160218</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14111" y="941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125157</xdr:rowOff>
    </xdr:from>
    <xdr:to>
      <xdr:col>76</xdr:col>
      <xdr:colOff>114300</xdr:colOff>
      <xdr:row>58</xdr:row>
      <xdr:rowOff>99390</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3703300" y="9897807"/>
          <a:ext cx="889000" cy="145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31739</xdr:rowOff>
    </xdr:from>
    <xdr:to>
      <xdr:col>76</xdr:col>
      <xdr:colOff>165100</xdr:colOff>
      <xdr:row>56</xdr:row>
      <xdr:rowOff>133339</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632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149866</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325111" y="9408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99390</xdr:rowOff>
    </xdr:from>
    <xdr:to>
      <xdr:col>71</xdr:col>
      <xdr:colOff>177800</xdr:colOff>
      <xdr:row>58</xdr:row>
      <xdr:rowOff>143259</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2814300" y="10043490"/>
          <a:ext cx="889000" cy="43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96531</xdr:rowOff>
    </xdr:from>
    <xdr:to>
      <xdr:col>72</xdr:col>
      <xdr:colOff>38100</xdr:colOff>
      <xdr:row>57</xdr:row>
      <xdr:rowOff>26681</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697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43208</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36111" y="9472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72876</xdr:rowOff>
    </xdr:from>
    <xdr:to>
      <xdr:col>67</xdr:col>
      <xdr:colOff>101600</xdr:colOff>
      <xdr:row>57</xdr:row>
      <xdr:rowOff>3026</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674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19553</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7111" y="9449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60728</xdr:rowOff>
    </xdr:from>
    <xdr:to>
      <xdr:col>85</xdr:col>
      <xdr:colOff>177800</xdr:colOff>
      <xdr:row>57</xdr:row>
      <xdr:rowOff>162328</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833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39155</xdr:rowOff>
    </xdr:from>
    <xdr:ext cx="534377"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811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92797</xdr:rowOff>
    </xdr:from>
    <xdr:to>
      <xdr:col>81</xdr:col>
      <xdr:colOff>101600</xdr:colOff>
      <xdr:row>58</xdr:row>
      <xdr:rowOff>22947</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865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14074</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14111" y="995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74357</xdr:rowOff>
    </xdr:from>
    <xdr:to>
      <xdr:col>76</xdr:col>
      <xdr:colOff>165100</xdr:colOff>
      <xdr:row>58</xdr:row>
      <xdr:rowOff>4507</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847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167084</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325111" y="9939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48590</xdr:rowOff>
    </xdr:from>
    <xdr:to>
      <xdr:col>72</xdr:col>
      <xdr:colOff>38100</xdr:colOff>
      <xdr:row>58</xdr:row>
      <xdr:rowOff>150190</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99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141317</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10085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92459</xdr:rowOff>
    </xdr:from>
    <xdr:to>
      <xdr:col>67</xdr:col>
      <xdr:colOff>101600</xdr:colOff>
      <xdr:row>59</xdr:row>
      <xdr:rowOff>22609</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10036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13736</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10129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a:extLst>
            <a:ext uri="{FF2B5EF4-FFF2-40B4-BE49-F238E27FC236}">
              <a16:creationId xmlns:a16="http://schemas.microsoft.com/office/drawing/2014/main" id="{00000000-0008-0000-07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24916</xdr:rowOff>
    </xdr:from>
    <xdr:to>
      <xdr:col>85</xdr:col>
      <xdr:colOff>126364</xdr:colOff>
      <xdr:row>78</xdr:row>
      <xdr:rowOff>139700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6317595" y="12026416"/>
          <a:ext cx="1269" cy="1486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8" name="災害復旧費最小値テキスト">
          <a:extLst>
            <a:ext uri="{FF2B5EF4-FFF2-40B4-BE49-F238E27FC236}">
              <a16:creationId xmlns:a16="http://schemas.microsoft.com/office/drawing/2014/main" id="{00000000-0008-0000-0700-000074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143043</xdr:rowOff>
    </xdr:from>
    <xdr:ext cx="599010" cy="259045"/>
    <xdr:sp macro="" textlink="">
      <xdr:nvSpPr>
        <xdr:cNvPr id="630" name="災害復旧費最大値テキスト">
          <a:extLst>
            <a:ext uri="{FF2B5EF4-FFF2-40B4-BE49-F238E27FC236}">
              <a16:creationId xmlns:a16="http://schemas.microsoft.com/office/drawing/2014/main" id="{00000000-0008-0000-0700-000076020000}"/>
            </a:ext>
          </a:extLst>
        </xdr:cNvPr>
        <xdr:cNvSpPr txBox="1"/>
      </xdr:nvSpPr>
      <xdr:spPr>
        <a:xfrm>
          <a:off x="16370300" y="11801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162,553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24916</xdr:rowOff>
    </xdr:from>
    <xdr:to>
      <xdr:col>86</xdr:col>
      <xdr:colOff>25400</xdr:colOff>
      <xdr:row>70</xdr:row>
      <xdr:rowOff>24916</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2026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78006</xdr:rowOff>
    </xdr:from>
    <xdr:to>
      <xdr:col>85</xdr:col>
      <xdr:colOff>127000</xdr:colOff>
      <xdr:row>78</xdr:row>
      <xdr:rowOff>113081</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5481300" y="13451106"/>
          <a:ext cx="838200" cy="35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2963</xdr:rowOff>
    </xdr:from>
    <xdr:ext cx="534377" cy="259045"/>
    <xdr:sp macro="" textlink="">
      <xdr:nvSpPr>
        <xdr:cNvPr id="633" name="災害復旧費平均値テキスト">
          <a:extLst>
            <a:ext uri="{FF2B5EF4-FFF2-40B4-BE49-F238E27FC236}">
              <a16:creationId xmlns:a16="http://schemas.microsoft.com/office/drawing/2014/main" id="{00000000-0008-0000-0700-000079020000}"/>
            </a:ext>
          </a:extLst>
        </xdr:cNvPr>
        <xdr:cNvSpPr txBox="1"/>
      </xdr:nvSpPr>
      <xdr:spPr>
        <a:xfrm>
          <a:off x="16370300" y="13204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151536</xdr:rowOff>
    </xdr:from>
    <xdr:to>
      <xdr:col>85</xdr:col>
      <xdr:colOff>177800</xdr:colOff>
      <xdr:row>78</xdr:row>
      <xdr:rowOff>81686</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6268700" y="13353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17509</xdr:rowOff>
    </xdr:from>
    <xdr:to>
      <xdr:col>81</xdr:col>
      <xdr:colOff>50800</xdr:colOff>
      <xdr:row>78</xdr:row>
      <xdr:rowOff>113081</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4592300" y="13390609"/>
          <a:ext cx="889000" cy="95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140618</xdr:rowOff>
    </xdr:from>
    <xdr:to>
      <xdr:col>81</xdr:col>
      <xdr:colOff>101600</xdr:colOff>
      <xdr:row>78</xdr:row>
      <xdr:rowOff>70768</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5430500" y="1334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87295</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14111" y="13117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17509</xdr:rowOff>
    </xdr:from>
    <xdr:to>
      <xdr:col>76</xdr:col>
      <xdr:colOff>114300</xdr:colOff>
      <xdr:row>78</xdr:row>
      <xdr:rowOff>21879</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3703300" y="13390609"/>
          <a:ext cx="889000" cy="4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133276</xdr:rowOff>
    </xdr:from>
    <xdr:to>
      <xdr:col>76</xdr:col>
      <xdr:colOff>165100</xdr:colOff>
      <xdr:row>78</xdr:row>
      <xdr:rowOff>63426</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4541500" y="1333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79953</xdr:rowOff>
    </xdr:from>
    <xdr:ext cx="534377"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325111" y="13110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21213</xdr:rowOff>
    </xdr:from>
    <xdr:to>
      <xdr:col>71</xdr:col>
      <xdr:colOff>177800</xdr:colOff>
      <xdr:row>78</xdr:row>
      <xdr:rowOff>21879</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2814300" y="13394313"/>
          <a:ext cx="889000" cy="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110581</xdr:rowOff>
    </xdr:from>
    <xdr:to>
      <xdr:col>72</xdr:col>
      <xdr:colOff>38100</xdr:colOff>
      <xdr:row>78</xdr:row>
      <xdr:rowOff>40731</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3652500" y="13312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57258</xdr:rowOff>
    </xdr:from>
    <xdr:ext cx="534377"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436111" y="13087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168197</xdr:rowOff>
    </xdr:from>
    <xdr:to>
      <xdr:col>67</xdr:col>
      <xdr:colOff>101600</xdr:colOff>
      <xdr:row>78</xdr:row>
      <xdr:rowOff>98347</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2763500" y="1336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89474</xdr:rowOff>
    </xdr:from>
    <xdr:ext cx="534377"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547111" y="13462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27206</xdr:rowOff>
    </xdr:from>
    <xdr:to>
      <xdr:col>85</xdr:col>
      <xdr:colOff>177800</xdr:colOff>
      <xdr:row>78</xdr:row>
      <xdr:rowOff>128806</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6268700" y="13400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129964</xdr:rowOff>
    </xdr:from>
    <xdr:ext cx="469744" cy="259045"/>
    <xdr:sp macro="" textlink="">
      <xdr:nvSpPr>
        <xdr:cNvPr id="652" name="災害復旧費該当値テキスト">
          <a:extLst>
            <a:ext uri="{FF2B5EF4-FFF2-40B4-BE49-F238E27FC236}">
              <a16:creationId xmlns:a16="http://schemas.microsoft.com/office/drawing/2014/main" id="{00000000-0008-0000-0700-00008C020000}"/>
            </a:ext>
          </a:extLst>
        </xdr:cNvPr>
        <xdr:cNvSpPr txBox="1"/>
      </xdr:nvSpPr>
      <xdr:spPr>
        <a:xfrm>
          <a:off x="16370300" y="13331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62281</xdr:rowOff>
    </xdr:from>
    <xdr:to>
      <xdr:col>81</xdr:col>
      <xdr:colOff>101600</xdr:colOff>
      <xdr:row>78</xdr:row>
      <xdr:rowOff>163881</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5430500" y="13435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155008</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46428" y="13528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138159</xdr:rowOff>
    </xdr:from>
    <xdr:to>
      <xdr:col>76</xdr:col>
      <xdr:colOff>165100</xdr:colOff>
      <xdr:row>78</xdr:row>
      <xdr:rowOff>68309</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4541500" y="13339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59436</xdr:rowOff>
    </xdr:from>
    <xdr:ext cx="534377"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325111" y="13432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142529</xdr:rowOff>
    </xdr:from>
    <xdr:to>
      <xdr:col>72</xdr:col>
      <xdr:colOff>38100</xdr:colOff>
      <xdr:row>78</xdr:row>
      <xdr:rowOff>72679</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3652500" y="13344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63806</xdr:rowOff>
    </xdr:from>
    <xdr:ext cx="534377"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436111" y="13436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141863</xdr:rowOff>
    </xdr:from>
    <xdr:to>
      <xdr:col>67</xdr:col>
      <xdr:colOff>101600</xdr:colOff>
      <xdr:row>78</xdr:row>
      <xdr:rowOff>72013</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2763500" y="1334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88540</xdr:rowOff>
    </xdr:from>
    <xdr:ext cx="534377"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547111" y="1311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a:extLst>
            <a:ext uri="{FF2B5EF4-FFF2-40B4-BE49-F238E27FC236}">
              <a16:creationId xmlns:a16="http://schemas.microsoft.com/office/drawing/2014/main" id="{00000000-0008-0000-07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33085</xdr:rowOff>
    </xdr:from>
    <xdr:to>
      <xdr:col>85</xdr:col>
      <xdr:colOff>126364</xdr:colOff>
      <xdr:row>99</xdr:row>
      <xdr:rowOff>116731</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6317595" y="15463585"/>
          <a:ext cx="1269" cy="162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120558</xdr:rowOff>
    </xdr:from>
    <xdr:ext cx="534377" cy="259045"/>
    <xdr:sp macro="" textlink="">
      <xdr:nvSpPr>
        <xdr:cNvPr id="688" name="公債費最小値テキスト">
          <a:extLst>
            <a:ext uri="{FF2B5EF4-FFF2-40B4-BE49-F238E27FC236}">
              <a16:creationId xmlns:a16="http://schemas.microsoft.com/office/drawing/2014/main" id="{00000000-0008-0000-0700-0000B0020000}"/>
            </a:ext>
          </a:extLst>
        </xdr:cNvPr>
        <xdr:cNvSpPr txBox="1"/>
      </xdr:nvSpPr>
      <xdr:spPr>
        <a:xfrm>
          <a:off x="16370300" y="1709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116731</xdr:rowOff>
    </xdr:from>
    <xdr:to>
      <xdr:col>86</xdr:col>
      <xdr:colOff>25400</xdr:colOff>
      <xdr:row>99</xdr:row>
      <xdr:rowOff>116731</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7090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151212</xdr:rowOff>
    </xdr:from>
    <xdr:ext cx="599010" cy="259045"/>
    <xdr:sp macro="" textlink="">
      <xdr:nvSpPr>
        <xdr:cNvPr id="690" name="公債費最大値テキスト">
          <a:extLst>
            <a:ext uri="{FF2B5EF4-FFF2-40B4-BE49-F238E27FC236}">
              <a16:creationId xmlns:a16="http://schemas.microsoft.com/office/drawing/2014/main" id="{00000000-0008-0000-0700-0000B2020000}"/>
            </a:ext>
          </a:extLst>
        </xdr:cNvPr>
        <xdr:cNvSpPr txBox="1"/>
      </xdr:nvSpPr>
      <xdr:spPr>
        <a:xfrm>
          <a:off x="16370300" y="15238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177,794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33085</xdr:rowOff>
    </xdr:from>
    <xdr:to>
      <xdr:col>86</xdr:col>
      <xdr:colOff>25400</xdr:colOff>
      <xdr:row>90</xdr:row>
      <xdr:rowOff>33085</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5463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131471</xdr:rowOff>
    </xdr:from>
    <xdr:to>
      <xdr:col>85</xdr:col>
      <xdr:colOff>127000</xdr:colOff>
      <xdr:row>94</xdr:row>
      <xdr:rowOff>14612</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5481300" y="16076321"/>
          <a:ext cx="838200" cy="54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123237</xdr:rowOff>
    </xdr:from>
    <xdr:ext cx="534377" cy="259045"/>
    <xdr:sp macro="" textlink="">
      <xdr:nvSpPr>
        <xdr:cNvPr id="693" name="公債費平均値テキスト">
          <a:extLst>
            <a:ext uri="{FF2B5EF4-FFF2-40B4-BE49-F238E27FC236}">
              <a16:creationId xmlns:a16="http://schemas.microsoft.com/office/drawing/2014/main" id="{00000000-0008-0000-0700-0000B5020000}"/>
            </a:ext>
          </a:extLst>
        </xdr:cNvPr>
        <xdr:cNvSpPr txBox="1"/>
      </xdr:nvSpPr>
      <xdr:spPr>
        <a:xfrm>
          <a:off x="16370300" y="164109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144810</xdr:rowOff>
    </xdr:from>
    <xdr:to>
      <xdr:col>85</xdr:col>
      <xdr:colOff>177800</xdr:colOff>
      <xdr:row>96</xdr:row>
      <xdr:rowOff>74960</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6268700" y="1643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14612</xdr:rowOff>
    </xdr:from>
    <xdr:to>
      <xdr:col>81</xdr:col>
      <xdr:colOff>50800</xdr:colOff>
      <xdr:row>94</xdr:row>
      <xdr:rowOff>159164</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4592300" y="16130912"/>
          <a:ext cx="889000" cy="144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155673</xdr:rowOff>
    </xdr:from>
    <xdr:to>
      <xdr:col>81</xdr:col>
      <xdr:colOff>101600</xdr:colOff>
      <xdr:row>96</xdr:row>
      <xdr:rowOff>85823</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5430500" y="1644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76950</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14111" y="1653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159164</xdr:rowOff>
    </xdr:from>
    <xdr:to>
      <xdr:col>76</xdr:col>
      <xdr:colOff>114300</xdr:colOff>
      <xdr:row>95</xdr:row>
      <xdr:rowOff>74102</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3703300" y="16275464"/>
          <a:ext cx="889000" cy="86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12091</xdr:rowOff>
    </xdr:from>
    <xdr:to>
      <xdr:col>76</xdr:col>
      <xdr:colOff>165100</xdr:colOff>
      <xdr:row>96</xdr:row>
      <xdr:rowOff>113691</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4541500" y="1647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104818</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325111" y="16564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74102</xdr:rowOff>
    </xdr:from>
    <xdr:to>
      <xdr:col>71</xdr:col>
      <xdr:colOff>177800</xdr:colOff>
      <xdr:row>95</xdr:row>
      <xdr:rowOff>171017</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2814300" y="16361852"/>
          <a:ext cx="889000" cy="96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125225</xdr:rowOff>
    </xdr:from>
    <xdr:to>
      <xdr:col>72</xdr:col>
      <xdr:colOff>38100</xdr:colOff>
      <xdr:row>96</xdr:row>
      <xdr:rowOff>55375</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3652500" y="16412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46502</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436111" y="16505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167353</xdr:rowOff>
    </xdr:from>
    <xdr:to>
      <xdr:col>67</xdr:col>
      <xdr:colOff>101600</xdr:colOff>
      <xdr:row>96</xdr:row>
      <xdr:rowOff>97503</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2763500" y="16455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88630</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547111" y="16547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80671</xdr:rowOff>
    </xdr:from>
    <xdr:to>
      <xdr:col>85</xdr:col>
      <xdr:colOff>177800</xdr:colOff>
      <xdr:row>94</xdr:row>
      <xdr:rowOff>10821</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6268700" y="1602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103548</xdr:rowOff>
    </xdr:from>
    <xdr:ext cx="599010" cy="259045"/>
    <xdr:sp macro="" textlink="">
      <xdr:nvSpPr>
        <xdr:cNvPr id="712" name="公債費該当値テキスト">
          <a:extLst>
            <a:ext uri="{FF2B5EF4-FFF2-40B4-BE49-F238E27FC236}">
              <a16:creationId xmlns:a16="http://schemas.microsoft.com/office/drawing/2014/main" id="{00000000-0008-0000-0700-0000C8020000}"/>
            </a:ext>
          </a:extLst>
        </xdr:cNvPr>
        <xdr:cNvSpPr txBox="1"/>
      </xdr:nvSpPr>
      <xdr:spPr>
        <a:xfrm>
          <a:off x="16370300" y="15876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135262</xdr:rowOff>
    </xdr:from>
    <xdr:to>
      <xdr:col>81</xdr:col>
      <xdr:colOff>101600</xdr:colOff>
      <xdr:row>94</xdr:row>
      <xdr:rowOff>65412</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5430500" y="1608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92</xdr:row>
      <xdr:rowOff>81939</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181795" y="15855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108364</xdr:rowOff>
    </xdr:from>
    <xdr:to>
      <xdr:col>76</xdr:col>
      <xdr:colOff>165100</xdr:colOff>
      <xdr:row>95</xdr:row>
      <xdr:rowOff>38514</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4541500" y="1622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93</xdr:row>
      <xdr:rowOff>55041</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4292795" y="15999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23302</xdr:rowOff>
    </xdr:from>
    <xdr:to>
      <xdr:col>72</xdr:col>
      <xdr:colOff>38100</xdr:colOff>
      <xdr:row>95</xdr:row>
      <xdr:rowOff>124902</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3652500" y="1631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141429</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436111" y="1608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120217</xdr:rowOff>
    </xdr:from>
    <xdr:to>
      <xdr:col>67</xdr:col>
      <xdr:colOff>101600</xdr:colOff>
      <xdr:row>96</xdr:row>
      <xdr:rowOff>50367</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2763500" y="16407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66894</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547111" y="16183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a:extLst>
            <a:ext uri="{FF2B5EF4-FFF2-40B4-BE49-F238E27FC236}">
              <a16:creationId xmlns:a16="http://schemas.microsoft.com/office/drawing/2014/main" id="{00000000-0008-0000-0700-0000E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40096</xdr:rowOff>
    </xdr:from>
    <xdr:to>
      <xdr:col>116</xdr:col>
      <xdr:colOff>62864</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flipV="1">
          <a:off x="22159595" y="5355046"/>
          <a:ext cx="1269" cy="1430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7" name="諸支出金最小値テキスト">
          <a:extLst>
            <a:ext uri="{FF2B5EF4-FFF2-40B4-BE49-F238E27FC236}">
              <a16:creationId xmlns:a16="http://schemas.microsoft.com/office/drawing/2014/main" id="{00000000-0008-0000-0700-0000EB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158223</xdr:rowOff>
    </xdr:from>
    <xdr:ext cx="469744" cy="259045"/>
    <xdr:sp macro="" textlink="">
      <xdr:nvSpPr>
        <xdr:cNvPr id="749" name="諸支出金最大値テキスト">
          <a:extLst>
            <a:ext uri="{FF2B5EF4-FFF2-40B4-BE49-F238E27FC236}">
              <a16:creationId xmlns:a16="http://schemas.microsoft.com/office/drawing/2014/main" id="{00000000-0008-0000-0700-0000ED020000}"/>
            </a:ext>
          </a:extLst>
        </xdr:cNvPr>
        <xdr:cNvSpPr txBox="1"/>
      </xdr:nvSpPr>
      <xdr:spPr>
        <a:xfrm>
          <a:off x="22212300" y="5130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40096</xdr:rowOff>
    </xdr:from>
    <xdr:to>
      <xdr:col>116</xdr:col>
      <xdr:colOff>152400</xdr:colOff>
      <xdr:row>31</xdr:row>
      <xdr:rowOff>40096</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2072600" y="5355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12173</xdr:rowOff>
    </xdr:from>
    <xdr:ext cx="313932" cy="259045"/>
    <xdr:sp macro="" textlink="">
      <xdr:nvSpPr>
        <xdr:cNvPr id="752" name="諸支出金平均値テキスト">
          <a:extLst>
            <a:ext uri="{FF2B5EF4-FFF2-40B4-BE49-F238E27FC236}">
              <a16:creationId xmlns:a16="http://schemas.microsoft.com/office/drawing/2014/main" id="{00000000-0008-0000-0700-0000F0020000}"/>
            </a:ext>
          </a:extLst>
        </xdr:cNvPr>
        <xdr:cNvSpPr txBox="1"/>
      </xdr:nvSpPr>
      <xdr:spPr>
        <a:xfrm>
          <a:off x="22212300" y="652727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160746</xdr:rowOff>
    </xdr:from>
    <xdr:to>
      <xdr:col>116</xdr:col>
      <xdr:colOff>114300</xdr:colOff>
      <xdr:row>39</xdr:row>
      <xdr:rowOff>90896</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2110700" y="6675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125912</xdr:rowOff>
    </xdr:from>
    <xdr:to>
      <xdr:col>112</xdr:col>
      <xdr:colOff>38100</xdr:colOff>
      <xdr:row>39</xdr:row>
      <xdr:rowOff>56062</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1272500" y="6641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72588</xdr:rowOff>
    </xdr:from>
    <xdr:ext cx="313932"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66333" y="64162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1270</xdr:rowOff>
    </xdr:from>
    <xdr:to>
      <xdr:col>107</xdr:col>
      <xdr:colOff>101600</xdr:colOff>
      <xdr:row>39</xdr:row>
      <xdr:rowOff>102870</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0383500" y="668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119397</xdr:rowOff>
    </xdr:from>
    <xdr:ext cx="313932"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77333" y="64630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18687</xdr:rowOff>
    </xdr:from>
    <xdr:to>
      <xdr:col>102</xdr:col>
      <xdr:colOff>165100</xdr:colOff>
      <xdr:row>39</xdr:row>
      <xdr:rowOff>120287</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9494500" y="670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136814</xdr:rowOff>
    </xdr:from>
    <xdr:ext cx="313932"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88333" y="64804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20865</xdr:rowOff>
    </xdr:from>
    <xdr:to>
      <xdr:col>98</xdr:col>
      <xdr:colOff>38100</xdr:colOff>
      <xdr:row>39</xdr:row>
      <xdr:rowOff>122465</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18605500" y="670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138992</xdr:rowOff>
    </xdr:from>
    <xdr:ext cx="313932"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99333" y="64826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139172</xdr:rowOff>
    </xdr:from>
    <xdr:ext cx="249299" cy="259045"/>
    <xdr:sp macro="" textlink="">
      <xdr:nvSpPr>
        <xdr:cNvPr id="771" name="諸支出金該当値テキスト">
          <a:extLst>
            <a:ext uri="{FF2B5EF4-FFF2-40B4-BE49-F238E27FC236}">
              <a16:creationId xmlns:a16="http://schemas.microsoft.com/office/drawing/2014/main" id="{00000000-0008-0000-0700-000003030000}"/>
            </a:ext>
          </a:extLst>
        </xdr:cNvPr>
        <xdr:cNvSpPr txBox="1"/>
      </xdr:nvSpPr>
      <xdr:spPr>
        <a:xfrm>
          <a:off x="22212300" y="66542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a:extLst>
            <a:ext uri="{FF2B5EF4-FFF2-40B4-BE49-F238E27FC236}">
              <a16:creationId xmlns:a16="http://schemas.microsoft.com/office/drawing/2014/main" id="{00000000-0008-0000-0700-00001C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a:extLst>
            <a:ext uri="{FF2B5EF4-FFF2-40B4-BE49-F238E27FC236}">
              <a16:creationId xmlns:a16="http://schemas.microsoft.com/office/drawing/2014/main" id="{00000000-0008-0000-0700-00001E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a:extLst>
            <a:ext uri="{FF2B5EF4-FFF2-40B4-BE49-F238E27FC236}">
              <a16:creationId xmlns:a16="http://schemas.microsoft.com/office/drawing/2014/main" id="{00000000-0008-0000-0700-000021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a:extLst>
            <a:ext uri="{FF2B5EF4-FFF2-40B4-BE49-F238E27FC236}">
              <a16:creationId xmlns:a16="http://schemas.microsoft.com/office/drawing/2014/main" id="{00000000-0008-0000-0700-000034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議会費については、令和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年度に議案等資料のペーパーレス化のためのタブレット端末等の購入を行ったため決算額が上昇している。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民生費については、令和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年度から決算額が大きく上昇している。これは、統合保育所の建設を行ったためで、令和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年度は本体の建築工事に多額の費用を要したことから類似団体内で最も高い数値となった。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衛生費については、類似団体平均よりも決算額が大きい。これは、収集運搬にかかる人件費のほか、施設の老朽化による修繕工事が多いなど、ごみ処理施設の維持管理について経費がかかっているからである。</a:t>
          </a:r>
        </a:p>
        <a:p>
          <a:r>
            <a:rPr kumimoji="1" lang="ja-JP" altLang="en-US" sz="1300">
              <a:latin typeface="ＭＳ Ｐゴシック" panose="020B0600070205080204" pitchFamily="50" charset="-128"/>
              <a:ea typeface="ＭＳ Ｐゴシック" panose="020B0600070205080204" pitchFamily="50" charset="-128"/>
            </a:rPr>
            <a:t>消防費については、常備消防に関して南島地区は紀勢地区広域消防組合に加入、南勢地区が志摩市消防本部への事務委託という</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つの体制を維持していることから恒常的に平均値を上回っている。</a:t>
          </a:r>
        </a:p>
        <a:p>
          <a:r>
            <a:rPr kumimoji="1" lang="ja-JP" altLang="en-US" sz="1300">
              <a:latin typeface="ＭＳ Ｐゴシック" panose="020B0600070205080204" pitchFamily="50" charset="-128"/>
              <a:ea typeface="ＭＳ Ｐゴシック" panose="020B0600070205080204" pitchFamily="50" charset="-128"/>
            </a:rPr>
            <a:t>教育費については、少子化の影響により、小中学校の統廃合を行ったことや児童数の減少のため類似団体平均値を下回っている。</a:t>
          </a:r>
        </a:p>
        <a:p>
          <a:r>
            <a:rPr kumimoji="1" lang="ja-JP" altLang="en-US" sz="1300">
              <a:latin typeface="ＭＳ Ｐゴシック" panose="020B0600070205080204" pitchFamily="50" charset="-128"/>
              <a:ea typeface="ＭＳ Ｐゴシック" panose="020B0600070205080204" pitchFamily="50" charset="-128"/>
            </a:rPr>
            <a:t>公債費については、過去に行った公共施設の高台移転事業等の元金償還が始まってきているため、上昇傾向にある。今後も大型の普通建設事業を予定しているため、さらに上昇していくことが見込まれる。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三重県南伊勢町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財政調整基金は、適切な財源の確保と歳出の精査により、取り崩しを回避し、市町村合併以降、平成</a:t>
          </a:r>
          <a:r>
            <a:rPr kumimoji="1" lang="en-US" altLang="ja-JP" sz="1100">
              <a:latin typeface="ＭＳ ゴシック" pitchFamily="49" charset="-128"/>
              <a:ea typeface="ＭＳ ゴシック" pitchFamily="49" charset="-128"/>
            </a:rPr>
            <a:t>29</a:t>
          </a:r>
          <a:r>
            <a:rPr kumimoji="1" lang="ja-JP" altLang="en-US" sz="1100">
              <a:latin typeface="ＭＳ ゴシック" pitchFamily="49" charset="-128"/>
              <a:ea typeface="ＭＳ ゴシック" pitchFamily="49" charset="-128"/>
            </a:rPr>
            <a:t>年度までは毎年積立額を伸ばしてきたところである。しかし、平成</a:t>
          </a:r>
          <a:r>
            <a:rPr kumimoji="1" lang="en-US" altLang="ja-JP" sz="1100">
              <a:latin typeface="ＭＳ ゴシック" pitchFamily="49" charset="-128"/>
              <a:ea typeface="ＭＳ ゴシック" pitchFamily="49" charset="-128"/>
            </a:rPr>
            <a:t>30</a:t>
          </a:r>
          <a:r>
            <a:rPr kumimoji="1" lang="ja-JP" altLang="en-US" sz="1100">
              <a:latin typeface="ＭＳ ゴシック" pitchFamily="49" charset="-128"/>
              <a:ea typeface="ＭＳ ゴシック" pitchFamily="49" charset="-128"/>
            </a:rPr>
            <a:t>年度、令和元年度については、年少人口の回復を目指す政策的な事業を展開することから当該基金を取り崩している。また、令和</a:t>
          </a:r>
          <a:r>
            <a:rPr kumimoji="1" lang="en-US" altLang="ja-JP" sz="1100">
              <a:latin typeface="ＭＳ ゴシック" pitchFamily="49" charset="-128"/>
              <a:ea typeface="ＭＳ ゴシック" pitchFamily="49" charset="-128"/>
            </a:rPr>
            <a:t>2</a:t>
          </a:r>
          <a:r>
            <a:rPr kumimoji="1" lang="ja-JP" altLang="en-US" sz="1100">
              <a:latin typeface="ＭＳ ゴシック" pitchFamily="49" charset="-128"/>
              <a:ea typeface="ＭＳ ゴシック" pitchFamily="49" charset="-128"/>
            </a:rPr>
            <a:t>年度は国道改良事業に伴う公営住宅の移転事業のために当該基金を大きく取り崩したが、令和</a:t>
          </a:r>
          <a:r>
            <a:rPr kumimoji="1" lang="en-US" altLang="ja-JP" sz="1100">
              <a:latin typeface="ＭＳ ゴシック" pitchFamily="49" charset="-128"/>
              <a:ea typeface="ＭＳ ゴシック" pitchFamily="49" charset="-128"/>
            </a:rPr>
            <a:t>3</a:t>
          </a:r>
          <a:r>
            <a:rPr kumimoji="1" lang="ja-JP" altLang="en-US" sz="1100">
              <a:latin typeface="ＭＳ ゴシック" pitchFamily="49" charset="-128"/>
              <a:ea typeface="ＭＳ ゴシック" pitchFamily="49" charset="-128"/>
            </a:rPr>
            <a:t>年度には県から補償費が入ってきたため、基金残高は回復した。令和</a:t>
          </a:r>
          <a:r>
            <a:rPr kumimoji="1" lang="en-US" altLang="ja-JP" sz="1100">
              <a:latin typeface="ＭＳ ゴシック" pitchFamily="49" charset="-128"/>
              <a:ea typeface="ＭＳ ゴシック" pitchFamily="49" charset="-128"/>
            </a:rPr>
            <a:t>4</a:t>
          </a:r>
          <a:r>
            <a:rPr kumimoji="1" lang="ja-JP" altLang="en-US" sz="1100">
              <a:latin typeface="ＭＳ ゴシック" pitchFamily="49" charset="-128"/>
              <a:ea typeface="ＭＳ ゴシック" pitchFamily="49" charset="-128"/>
            </a:rPr>
            <a:t>年度は普通交付税の追加交付等の影響により取り崩しを回避した。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三重県南伊勢町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赤字に陥っている会計はなく、今後も健全な財政運営に努めていく。</a:t>
          </a:r>
        </a:p>
        <a:p>
          <a:r>
            <a:rPr kumimoji="1" lang="ja-JP" altLang="en-US" sz="1400">
              <a:latin typeface="ＭＳ ゴシック" pitchFamily="49" charset="-128"/>
              <a:ea typeface="ＭＳ ゴシック" pitchFamily="49" charset="-128"/>
            </a:rPr>
            <a:t>　全会計とも黒字であるが、今後も各会計ともコスト削減を行うなど、事業の管理・実施については工夫をしていく必要がある。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10.xml.rels><?xml version="1.0" encoding="UTF-8" standalone="yes"?><Relationships xmlns="http://schemas.openxmlformats.org/package/2006/relationships"><Relationship Id="rId1" Target="../printerSettings/printerSettings10.bin" Type="http://schemas.openxmlformats.org/officeDocument/2006/relationships/printerSettings"/><Relationship Id="rId2" Target="../drawings/drawing9.xml" Type="http://schemas.openxmlformats.org/officeDocument/2006/relationships/drawing"/></Relationships>
</file>

<file path=xl/worksheets/_rels/sheet11.xml.rels><?xml version="1.0" encoding="UTF-8" standalone="yes"?><Relationships xmlns="http://schemas.openxmlformats.org/package/2006/relationships"><Relationship Id="rId1" Target="../printerSettings/printerSettings11.bin" Type="http://schemas.openxmlformats.org/officeDocument/2006/relationships/printerSettings"/><Relationship Id="rId2" Target="../drawings/drawing10.xml" Type="http://schemas.openxmlformats.org/officeDocument/2006/relationships/drawing"/></Relationships>
</file>

<file path=xl/worksheets/_rels/sheet12.xml.rels><?xml version="1.0" encoding="UTF-8" standalone="yes"?><Relationships xmlns="http://schemas.openxmlformats.org/package/2006/relationships"><Relationship Id="rId1" Target="../printerSettings/printerSettings12.bin" Type="http://schemas.openxmlformats.org/officeDocument/2006/relationships/printerSettings"/><Relationship Id="rId2" Target="../drawings/drawing11.xml" Type="http://schemas.openxmlformats.org/officeDocument/2006/relationships/drawing"/></Relationships>
</file>

<file path=xl/worksheets/_rels/sheet13.xml.rels><?xml version="1.0" encoding="UTF-8" standalone="yes"?><Relationships xmlns="http://schemas.openxmlformats.org/package/2006/relationships"><Relationship Id="rId1" Target="../printerSettings/printerSettings13.bin" Type="http://schemas.openxmlformats.org/officeDocument/2006/relationships/printerSettings"/><Relationship Id="rId2" Target="../drawings/drawing12.xml" Type="http://schemas.openxmlformats.org/officeDocument/2006/relationships/drawing"/></Relationships>
</file>

<file path=xl/worksheets/_rels/sheet14.xml.rels><?xml version="1.0" encoding="UTF-8" standalone="yes"?><Relationships xmlns="http://schemas.openxmlformats.org/package/2006/relationships"><Relationship Id="rId1" Target="../printerSettings/printerSettings14.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 Id="rId2" Target="../drawings/drawing1.xml" Type="http://schemas.openxmlformats.org/officeDocument/2006/relationships/drawing"/></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 Id="rId2" Target="../drawings/drawing2.xml" Type="http://schemas.openxmlformats.org/officeDocument/2006/relationships/drawing"/></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 Id="rId2" Target="../drawings/drawing3.xml" Type="http://schemas.openxmlformats.org/officeDocument/2006/relationships/drawing"/></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 Id="rId2" Target="../drawings/drawing4.xml" Type="http://schemas.openxmlformats.org/officeDocument/2006/relationships/drawing"/></Relationships>
</file>

<file path=xl/worksheets/_rels/sheet7.xml.rels><?xml version="1.0" encoding="UTF-8" standalone="yes"?><Relationships xmlns="http://schemas.openxmlformats.org/package/2006/relationships"><Relationship Id="rId1" Target="../printerSettings/printerSettings7.bin" Type="http://schemas.openxmlformats.org/officeDocument/2006/relationships/printerSettings"/><Relationship Id="rId2" Target="../drawings/drawing6.xml" Type="http://schemas.openxmlformats.org/officeDocument/2006/relationships/drawing"/></Relationships>
</file>

<file path=xl/worksheets/_rels/sheet8.xml.rels><?xml version="1.0" encoding="UTF-8" standalone="yes"?><Relationships xmlns="http://schemas.openxmlformats.org/package/2006/relationships"><Relationship Id="rId1" Target="../printerSettings/printerSettings8.bin" Type="http://schemas.openxmlformats.org/officeDocument/2006/relationships/printerSettings"/><Relationship Id="rId2" Target="../drawings/drawing7.xml" Type="http://schemas.openxmlformats.org/officeDocument/2006/relationships/drawing"/></Relationships>
</file>

<file path=xl/worksheets/_rels/sheet9.xml.rels><?xml version="1.0" encoding="UTF-8" standalone="yes"?><Relationships xmlns="http://schemas.openxmlformats.org/package/2006/relationships"><Relationship Id="rId1" Target="../printerSettings/printerSettings9.bin" Type="http://schemas.openxmlformats.org/officeDocument/2006/relationships/printerSettings"/><Relationship Id="rId2" Target="../drawings/drawing8.xml" Type="http://schemas.openxmlformats.org/officeDocument/2006/relationships/drawing"/></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0.8" zeroHeight="1" x14ac:dyDescent="0.2"/>
  <cols>
    <col min="1" max="11" width="2.109375" style="180" customWidth="1"/>
    <col min="12" max="12" width="2.21875" style="180" customWidth="1"/>
    <col min="13" max="17" width="2.33203125" style="180" customWidth="1"/>
    <col min="18" max="119" width="2.109375" style="180" customWidth="1"/>
    <col min="120" max="16384" width="0" style="180" hidden="1"/>
  </cols>
  <sheetData>
    <row r="1" spans="1:119" ht="33" customHeight="1" x14ac:dyDescent="0.2">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 thickBot="1" x14ac:dyDescent="0.25">
      <c r="B2" s="182" t="s">
        <v>83</v>
      </c>
      <c r="C2" s="182"/>
      <c r="D2" s="183"/>
    </row>
    <row r="3" spans="1:119" ht="18.75" customHeight="1" thickBot="1" x14ac:dyDescent="0.25">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2">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10799521</v>
      </c>
      <c r="BO4" s="449"/>
      <c r="BP4" s="449"/>
      <c r="BQ4" s="449"/>
      <c r="BR4" s="449"/>
      <c r="BS4" s="449"/>
      <c r="BT4" s="449"/>
      <c r="BU4" s="450"/>
      <c r="BV4" s="448">
        <v>11053092</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5</v>
      </c>
      <c r="CU4" s="589"/>
      <c r="CV4" s="589"/>
      <c r="CW4" s="589"/>
      <c r="CX4" s="589"/>
      <c r="CY4" s="589"/>
      <c r="CZ4" s="589"/>
      <c r="DA4" s="590"/>
      <c r="DB4" s="588">
        <v>6.4</v>
      </c>
      <c r="DC4" s="589"/>
      <c r="DD4" s="589"/>
      <c r="DE4" s="589"/>
      <c r="DF4" s="589"/>
      <c r="DG4" s="589"/>
      <c r="DH4" s="589"/>
      <c r="DI4" s="590"/>
    </row>
    <row r="5" spans="1:119" ht="18.75" customHeight="1" x14ac:dyDescent="0.2">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10426746</v>
      </c>
      <c r="BO5" s="420"/>
      <c r="BP5" s="420"/>
      <c r="BQ5" s="420"/>
      <c r="BR5" s="420"/>
      <c r="BS5" s="420"/>
      <c r="BT5" s="420"/>
      <c r="BU5" s="421"/>
      <c r="BV5" s="419">
        <v>10618631</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94.6</v>
      </c>
      <c r="CU5" s="417"/>
      <c r="CV5" s="417"/>
      <c r="CW5" s="417"/>
      <c r="CX5" s="417"/>
      <c r="CY5" s="417"/>
      <c r="CZ5" s="417"/>
      <c r="DA5" s="418"/>
      <c r="DB5" s="416">
        <v>92.7</v>
      </c>
      <c r="DC5" s="417"/>
      <c r="DD5" s="417"/>
      <c r="DE5" s="417"/>
      <c r="DF5" s="417"/>
      <c r="DG5" s="417"/>
      <c r="DH5" s="417"/>
      <c r="DI5" s="418"/>
    </row>
    <row r="6" spans="1:119" ht="18.75" customHeight="1" x14ac:dyDescent="0.2">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96</v>
      </c>
      <c r="AV6" s="478"/>
      <c r="AW6" s="478"/>
      <c r="AX6" s="478"/>
      <c r="AY6" s="433" t="s">
        <v>104</v>
      </c>
      <c r="AZ6" s="434"/>
      <c r="BA6" s="434"/>
      <c r="BB6" s="434"/>
      <c r="BC6" s="434"/>
      <c r="BD6" s="434"/>
      <c r="BE6" s="434"/>
      <c r="BF6" s="434"/>
      <c r="BG6" s="434"/>
      <c r="BH6" s="434"/>
      <c r="BI6" s="434"/>
      <c r="BJ6" s="434"/>
      <c r="BK6" s="434"/>
      <c r="BL6" s="434"/>
      <c r="BM6" s="435"/>
      <c r="BN6" s="419">
        <v>372775</v>
      </c>
      <c r="BO6" s="420"/>
      <c r="BP6" s="420"/>
      <c r="BQ6" s="420"/>
      <c r="BR6" s="420"/>
      <c r="BS6" s="420"/>
      <c r="BT6" s="420"/>
      <c r="BU6" s="421"/>
      <c r="BV6" s="419">
        <v>434461</v>
      </c>
      <c r="BW6" s="420"/>
      <c r="BX6" s="420"/>
      <c r="BY6" s="420"/>
      <c r="BZ6" s="420"/>
      <c r="CA6" s="420"/>
      <c r="CB6" s="420"/>
      <c r="CC6" s="421"/>
      <c r="CD6" s="459" t="s">
        <v>105</v>
      </c>
      <c r="CE6" s="379"/>
      <c r="CF6" s="379"/>
      <c r="CG6" s="379"/>
      <c r="CH6" s="379"/>
      <c r="CI6" s="379"/>
      <c r="CJ6" s="379"/>
      <c r="CK6" s="379"/>
      <c r="CL6" s="379"/>
      <c r="CM6" s="379"/>
      <c r="CN6" s="379"/>
      <c r="CO6" s="379"/>
      <c r="CP6" s="379"/>
      <c r="CQ6" s="379"/>
      <c r="CR6" s="379"/>
      <c r="CS6" s="460"/>
      <c r="CT6" s="562">
        <v>95.4</v>
      </c>
      <c r="CU6" s="563"/>
      <c r="CV6" s="563"/>
      <c r="CW6" s="563"/>
      <c r="CX6" s="563"/>
      <c r="CY6" s="563"/>
      <c r="CZ6" s="563"/>
      <c r="DA6" s="564"/>
      <c r="DB6" s="562">
        <v>94.9</v>
      </c>
      <c r="DC6" s="563"/>
      <c r="DD6" s="563"/>
      <c r="DE6" s="563"/>
      <c r="DF6" s="563"/>
      <c r="DG6" s="563"/>
      <c r="DH6" s="563"/>
      <c r="DI6" s="564"/>
    </row>
    <row r="7" spans="1:119" ht="18.75" customHeight="1" x14ac:dyDescent="0.2">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106</v>
      </c>
      <c r="AN7" s="376"/>
      <c r="AO7" s="376"/>
      <c r="AP7" s="376"/>
      <c r="AQ7" s="376"/>
      <c r="AR7" s="376"/>
      <c r="AS7" s="376"/>
      <c r="AT7" s="377"/>
      <c r="AU7" s="477" t="s">
        <v>96</v>
      </c>
      <c r="AV7" s="478"/>
      <c r="AW7" s="478"/>
      <c r="AX7" s="478"/>
      <c r="AY7" s="433" t="s">
        <v>107</v>
      </c>
      <c r="AZ7" s="434"/>
      <c r="BA7" s="434"/>
      <c r="BB7" s="434"/>
      <c r="BC7" s="434"/>
      <c r="BD7" s="434"/>
      <c r="BE7" s="434"/>
      <c r="BF7" s="434"/>
      <c r="BG7" s="434"/>
      <c r="BH7" s="434"/>
      <c r="BI7" s="434"/>
      <c r="BJ7" s="434"/>
      <c r="BK7" s="434"/>
      <c r="BL7" s="434"/>
      <c r="BM7" s="435"/>
      <c r="BN7" s="419">
        <v>66318</v>
      </c>
      <c r="BO7" s="420"/>
      <c r="BP7" s="420"/>
      <c r="BQ7" s="420"/>
      <c r="BR7" s="420"/>
      <c r="BS7" s="420"/>
      <c r="BT7" s="420"/>
      <c r="BU7" s="421"/>
      <c r="BV7" s="419">
        <v>24987</v>
      </c>
      <c r="BW7" s="420"/>
      <c r="BX7" s="420"/>
      <c r="BY7" s="420"/>
      <c r="BZ7" s="420"/>
      <c r="CA7" s="420"/>
      <c r="CB7" s="420"/>
      <c r="CC7" s="421"/>
      <c r="CD7" s="459" t="s">
        <v>108</v>
      </c>
      <c r="CE7" s="379"/>
      <c r="CF7" s="379"/>
      <c r="CG7" s="379"/>
      <c r="CH7" s="379"/>
      <c r="CI7" s="379"/>
      <c r="CJ7" s="379"/>
      <c r="CK7" s="379"/>
      <c r="CL7" s="379"/>
      <c r="CM7" s="379"/>
      <c r="CN7" s="379"/>
      <c r="CO7" s="379"/>
      <c r="CP7" s="379"/>
      <c r="CQ7" s="379"/>
      <c r="CR7" s="379"/>
      <c r="CS7" s="460"/>
      <c r="CT7" s="419">
        <v>6159197</v>
      </c>
      <c r="CU7" s="420"/>
      <c r="CV7" s="420"/>
      <c r="CW7" s="420"/>
      <c r="CX7" s="420"/>
      <c r="CY7" s="420"/>
      <c r="CZ7" s="420"/>
      <c r="DA7" s="421"/>
      <c r="DB7" s="419">
        <v>6399817</v>
      </c>
      <c r="DC7" s="420"/>
      <c r="DD7" s="420"/>
      <c r="DE7" s="420"/>
      <c r="DF7" s="420"/>
      <c r="DG7" s="420"/>
      <c r="DH7" s="420"/>
      <c r="DI7" s="421"/>
    </row>
    <row r="8" spans="1:119" ht="18.75" customHeight="1" thickBot="1" x14ac:dyDescent="0.25">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109</v>
      </c>
      <c r="AN8" s="376"/>
      <c r="AO8" s="376"/>
      <c r="AP8" s="376"/>
      <c r="AQ8" s="376"/>
      <c r="AR8" s="376"/>
      <c r="AS8" s="376"/>
      <c r="AT8" s="377"/>
      <c r="AU8" s="477" t="s">
        <v>110</v>
      </c>
      <c r="AV8" s="478"/>
      <c r="AW8" s="478"/>
      <c r="AX8" s="478"/>
      <c r="AY8" s="433" t="s">
        <v>111</v>
      </c>
      <c r="AZ8" s="434"/>
      <c r="BA8" s="434"/>
      <c r="BB8" s="434"/>
      <c r="BC8" s="434"/>
      <c r="BD8" s="434"/>
      <c r="BE8" s="434"/>
      <c r="BF8" s="434"/>
      <c r="BG8" s="434"/>
      <c r="BH8" s="434"/>
      <c r="BI8" s="434"/>
      <c r="BJ8" s="434"/>
      <c r="BK8" s="434"/>
      <c r="BL8" s="434"/>
      <c r="BM8" s="435"/>
      <c r="BN8" s="419">
        <v>306457</v>
      </c>
      <c r="BO8" s="420"/>
      <c r="BP8" s="420"/>
      <c r="BQ8" s="420"/>
      <c r="BR8" s="420"/>
      <c r="BS8" s="420"/>
      <c r="BT8" s="420"/>
      <c r="BU8" s="421"/>
      <c r="BV8" s="419">
        <v>409474</v>
      </c>
      <c r="BW8" s="420"/>
      <c r="BX8" s="420"/>
      <c r="BY8" s="420"/>
      <c r="BZ8" s="420"/>
      <c r="CA8" s="420"/>
      <c r="CB8" s="420"/>
      <c r="CC8" s="421"/>
      <c r="CD8" s="459" t="s">
        <v>112</v>
      </c>
      <c r="CE8" s="379"/>
      <c r="CF8" s="379"/>
      <c r="CG8" s="379"/>
      <c r="CH8" s="379"/>
      <c r="CI8" s="379"/>
      <c r="CJ8" s="379"/>
      <c r="CK8" s="379"/>
      <c r="CL8" s="379"/>
      <c r="CM8" s="379"/>
      <c r="CN8" s="379"/>
      <c r="CO8" s="379"/>
      <c r="CP8" s="379"/>
      <c r="CQ8" s="379"/>
      <c r="CR8" s="379"/>
      <c r="CS8" s="460"/>
      <c r="CT8" s="522">
        <v>0.2</v>
      </c>
      <c r="CU8" s="523"/>
      <c r="CV8" s="523"/>
      <c r="CW8" s="523"/>
      <c r="CX8" s="523"/>
      <c r="CY8" s="523"/>
      <c r="CZ8" s="523"/>
      <c r="DA8" s="524"/>
      <c r="DB8" s="522">
        <v>0.21</v>
      </c>
      <c r="DC8" s="523"/>
      <c r="DD8" s="523"/>
      <c r="DE8" s="523"/>
      <c r="DF8" s="523"/>
      <c r="DG8" s="523"/>
      <c r="DH8" s="523"/>
      <c r="DI8" s="524"/>
    </row>
    <row r="9" spans="1:119" ht="18.75" customHeight="1" thickBot="1" x14ac:dyDescent="0.25">
      <c r="A9" s="181"/>
      <c r="B9" s="551" t="s">
        <v>113</v>
      </c>
      <c r="C9" s="552"/>
      <c r="D9" s="552"/>
      <c r="E9" s="552"/>
      <c r="F9" s="552"/>
      <c r="G9" s="552"/>
      <c r="H9" s="552"/>
      <c r="I9" s="552"/>
      <c r="J9" s="552"/>
      <c r="K9" s="470"/>
      <c r="L9" s="553" t="s">
        <v>114</v>
      </c>
      <c r="M9" s="554"/>
      <c r="N9" s="554"/>
      <c r="O9" s="554"/>
      <c r="P9" s="554"/>
      <c r="Q9" s="555"/>
      <c r="R9" s="556">
        <v>10989</v>
      </c>
      <c r="S9" s="557"/>
      <c r="T9" s="557"/>
      <c r="U9" s="557"/>
      <c r="V9" s="558"/>
      <c r="W9" s="488" t="s">
        <v>115</v>
      </c>
      <c r="X9" s="489"/>
      <c r="Y9" s="489"/>
      <c r="Z9" s="489"/>
      <c r="AA9" s="489"/>
      <c r="AB9" s="489"/>
      <c r="AC9" s="489"/>
      <c r="AD9" s="489"/>
      <c r="AE9" s="489"/>
      <c r="AF9" s="489"/>
      <c r="AG9" s="489"/>
      <c r="AH9" s="489"/>
      <c r="AI9" s="489"/>
      <c r="AJ9" s="489"/>
      <c r="AK9" s="489"/>
      <c r="AL9" s="559"/>
      <c r="AM9" s="476" t="s">
        <v>116</v>
      </c>
      <c r="AN9" s="376"/>
      <c r="AO9" s="376"/>
      <c r="AP9" s="376"/>
      <c r="AQ9" s="376"/>
      <c r="AR9" s="376"/>
      <c r="AS9" s="376"/>
      <c r="AT9" s="377"/>
      <c r="AU9" s="477" t="s">
        <v>117</v>
      </c>
      <c r="AV9" s="478"/>
      <c r="AW9" s="478"/>
      <c r="AX9" s="478"/>
      <c r="AY9" s="433" t="s">
        <v>118</v>
      </c>
      <c r="AZ9" s="434"/>
      <c r="BA9" s="434"/>
      <c r="BB9" s="434"/>
      <c r="BC9" s="434"/>
      <c r="BD9" s="434"/>
      <c r="BE9" s="434"/>
      <c r="BF9" s="434"/>
      <c r="BG9" s="434"/>
      <c r="BH9" s="434"/>
      <c r="BI9" s="434"/>
      <c r="BJ9" s="434"/>
      <c r="BK9" s="434"/>
      <c r="BL9" s="434"/>
      <c r="BM9" s="435"/>
      <c r="BN9" s="419">
        <v>-103017</v>
      </c>
      <c r="BO9" s="420"/>
      <c r="BP9" s="420"/>
      <c r="BQ9" s="420"/>
      <c r="BR9" s="420"/>
      <c r="BS9" s="420"/>
      <c r="BT9" s="420"/>
      <c r="BU9" s="421"/>
      <c r="BV9" s="419">
        <v>217082</v>
      </c>
      <c r="BW9" s="420"/>
      <c r="BX9" s="420"/>
      <c r="BY9" s="420"/>
      <c r="BZ9" s="420"/>
      <c r="CA9" s="420"/>
      <c r="CB9" s="420"/>
      <c r="CC9" s="421"/>
      <c r="CD9" s="459" t="s">
        <v>119</v>
      </c>
      <c r="CE9" s="379"/>
      <c r="CF9" s="379"/>
      <c r="CG9" s="379"/>
      <c r="CH9" s="379"/>
      <c r="CI9" s="379"/>
      <c r="CJ9" s="379"/>
      <c r="CK9" s="379"/>
      <c r="CL9" s="379"/>
      <c r="CM9" s="379"/>
      <c r="CN9" s="379"/>
      <c r="CO9" s="379"/>
      <c r="CP9" s="379"/>
      <c r="CQ9" s="379"/>
      <c r="CR9" s="379"/>
      <c r="CS9" s="460"/>
      <c r="CT9" s="416">
        <v>17.2</v>
      </c>
      <c r="CU9" s="417"/>
      <c r="CV9" s="417"/>
      <c r="CW9" s="417"/>
      <c r="CX9" s="417"/>
      <c r="CY9" s="417"/>
      <c r="CZ9" s="417"/>
      <c r="DA9" s="418"/>
      <c r="DB9" s="416">
        <v>17</v>
      </c>
      <c r="DC9" s="417"/>
      <c r="DD9" s="417"/>
      <c r="DE9" s="417"/>
      <c r="DF9" s="417"/>
      <c r="DG9" s="417"/>
      <c r="DH9" s="417"/>
      <c r="DI9" s="418"/>
    </row>
    <row r="10" spans="1:119" ht="18.75" customHeight="1" thickBot="1" x14ac:dyDescent="0.25">
      <c r="A10" s="181"/>
      <c r="B10" s="551"/>
      <c r="C10" s="552"/>
      <c r="D10" s="552"/>
      <c r="E10" s="552"/>
      <c r="F10" s="552"/>
      <c r="G10" s="552"/>
      <c r="H10" s="552"/>
      <c r="I10" s="552"/>
      <c r="J10" s="552"/>
      <c r="K10" s="470"/>
      <c r="L10" s="375" t="s">
        <v>120</v>
      </c>
      <c r="M10" s="376"/>
      <c r="N10" s="376"/>
      <c r="O10" s="376"/>
      <c r="P10" s="376"/>
      <c r="Q10" s="377"/>
      <c r="R10" s="372">
        <v>12788</v>
      </c>
      <c r="S10" s="373"/>
      <c r="T10" s="373"/>
      <c r="U10" s="373"/>
      <c r="V10" s="432"/>
      <c r="W10" s="560"/>
      <c r="X10" s="370"/>
      <c r="Y10" s="370"/>
      <c r="Z10" s="370"/>
      <c r="AA10" s="370"/>
      <c r="AB10" s="370"/>
      <c r="AC10" s="370"/>
      <c r="AD10" s="370"/>
      <c r="AE10" s="370"/>
      <c r="AF10" s="370"/>
      <c r="AG10" s="370"/>
      <c r="AH10" s="370"/>
      <c r="AI10" s="370"/>
      <c r="AJ10" s="370"/>
      <c r="AK10" s="370"/>
      <c r="AL10" s="561"/>
      <c r="AM10" s="476" t="s">
        <v>121</v>
      </c>
      <c r="AN10" s="376"/>
      <c r="AO10" s="376"/>
      <c r="AP10" s="376"/>
      <c r="AQ10" s="376"/>
      <c r="AR10" s="376"/>
      <c r="AS10" s="376"/>
      <c r="AT10" s="377"/>
      <c r="AU10" s="477" t="s">
        <v>122</v>
      </c>
      <c r="AV10" s="478"/>
      <c r="AW10" s="478"/>
      <c r="AX10" s="478"/>
      <c r="AY10" s="433" t="s">
        <v>123</v>
      </c>
      <c r="AZ10" s="434"/>
      <c r="BA10" s="434"/>
      <c r="BB10" s="434"/>
      <c r="BC10" s="434"/>
      <c r="BD10" s="434"/>
      <c r="BE10" s="434"/>
      <c r="BF10" s="434"/>
      <c r="BG10" s="434"/>
      <c r="BH10" s="434"/>
      <c r="BI10" s="434"/>
      <c r="BJ10" s="434"/>
      <c r="BK10" s="434"/>
      <c r="BL10" s="434"/>
      <c r="BM10" s="435"/>
      <c r="BN10" s="419">
        <v>301</v>
      </c>
      <c r="BO10" s="420"/>
      <c r="BP10" s="420"/>
      <c r="BQ10" s="420"/>
      <c r="BR10" s="420"/>
      <c r="BS10" s="420"/>
      <c r="BT10" s="420"/>
      <c r="BU10" s="421"/>
      <c r="BV10" s="419">
        <v>385660</v>
      </c>
      <c r="BW10" s="420"/>
      <c r="BX10" s="420"/>
      <c r="BY10" s="420"/>
      <c r="BZ10" s="420"/>
      <c r="CA10" s="420"/>
      <c r="CB10" s="420"/>
      <c r="CC10" s="421"/>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551"/>
      <c r="C11" s="552"/>
      <c r="D11" s="552"/>
      <c r="E11" s="552"/>
      <c r="F11" s="552"/>
      <c r="G11" s="552"/>
      <c r="H11" s="552"/>
      <c r="I11" s="552"/>
      <c r="J11" s="552"/>
      <c r="K11" s="470"/>
      <c r="L11" s="380" t="s">
        <v>125</v>
      </c>
      <c r="M11" s="381"/>
      <c r="N11" s="381"/>
      <c r="O11" s="381"/>
      <c r="P11" s="381"/>
      <c r="Q11" s="382"/>
      <c r="R11" s="548" t="s">
        <v>126</v>
      </c>
      <c r="S11" s="549"/>
      <c r="T11" s="549"/>
      <c r="U11" s="549"/>
      <c r="V11" s="550"/>
      <c r="W11" s="560"/>
      <c r="X11" s="370"/>
      <c r="Y11" s="370"/>
      <c r="Z11" s="370"/>
      <c r="AA11" s="370"/>
      <c r="AB11" s="370"/>
      <c r="AC11" s="370"/>
      <c r="AD11" s="370"/>
      <c r="AE11" s="370"/>
      <c r="AF11" s="370"/>
      <c r="AG11" s="370"/>
      <c r="AH11" s="370"/>
      <c r="AI11" s="370"/>
      <c r="AJ11" s="370"/>
      <c r="AK11" s="370"/>
      <c r="AL11" s="561"/>
      <c r="AM11" s="476" t="s">
        <v>127</v>
      </c>
      <c r="AN11" s="376"/>
      <c r="AO11" s="376"/>
      <c r="AP11" s="376"/>
      <c r="AQ11" s="376"/>
      <c r="AR11" s="376"/>
      <c r="AS11" s="376"/>
      <c r="AT11" s="377"/>
      <c r="AU11" s="477" t="s">
        <v>122</v>
      </c>
      <c r="AV11" s="478"/>
      <c r="AW11" s="478"/>
      <c r="AX11" s="478"/>
      <c r="AY11" s="433" t="s">
        <v>128</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129</v>
      </c>
      <c r="CE11" s="379"/>
      <c r="CF11" s="379"/>
      <c r="CG11" s="379"/>
      <c r="CH11" s="379"/>
      <c r="CI11" s="379"/>
      <c r="CJ11" s="379"/>
      <c r="CK11" s="379"/>
      <c r="CL11" s="379"/>
      <c r="CM11" s="379"/>
      <c r="CN11" s="379"/>
      <c r="CO11" s="379"/>
      <c r="CP11" s="379"/>
      <c r="CQ11" s="379"/>
      <c r="CR11" s="379"/>
      <c r="CS11" s="460"/>
      <c r="CT11" s="522" t="s">
        <v>130</v>
      </c>
      <c r="CU11" s="523"/>
      <c r="CV11" s="523"/>
      <c r="CW11" s="523"/>
      <c r="CX11" s="523"/>
      <c r="CY11" s="523"/>
      <c r="CZ11" s="523"/>
      <c r="DA11" s="524"/>
      <c r="DB11" s="522" t="s">
        <v>130</v>
      </c>
      <c r="DC11" s="523"/>
      <c r="DD11" s="523"/>
      <c r="DE11" s="523"/>
      <c r="DF11" s="523"/>
      <c r="DG11" s="523"/>
      <c r="DH11" s="523"/>
      <c r="DI11" s="524"/>
    </row>
    <row r="12" spans="1:119" ht="18.75" customHeight="1" x14ac:dyDescent="0.2">
      <c r="A12" s="181"/>
      <c r="B12" s="525" t="s">
        <v>131</v>
      </c>
      <c r="C12" s="526"/>
      <c r="D12" s="526"/>
      <c r="E12" s="526"/>
      <c r="F12" s="526"/>
      <c r="G12" s="526"/>
      <c r="H12" s="526"/>
      <c r="I12" s="526"/>
      <c r="J12" s="526"/>
      <c r="K12" s="527"/>
      <c r="L12" s="534" t="s">
        <v>132</v>
      </c>
      <c r="M12" s="535"/>
      <c r="N12" s="535"/>
      <c r="O12" s="535"/>
      <c r="P12" s="535"/>
      <c r="Q12" s="536"/>
      <c r="R12" s="537">
        <v>11221</v>
      </c>
      <c r="S12" s="538"/>
      <c r="T12" s="538"/>
      <c r="U12" s="538"/>
      <c r="V12" s="539"/>
      <c r="W12" s="540" t="s">
        <v>1</v>
      </c>
      <c r="X12" s="478"/>
      <c r="Y12" s="478"/>
      <c r="Z12" s="478"/>
      <c r="AA12" s="478"/>
      <c r="AB12" s="541"/>
      <c r="AC12" s="542" t="s">
        <v>133</v>
      </c>
      <c r="AD12" s="543"/>
      <c r="AE12" s="543"/>
      <c r="AF12" s="543"/>
      <c r="AG12" s="544"/>
      <c r="AH12" s="542" t="s">
        <v>134</v>
      </c>
      <c r="AI12" s="543"/>
      <c r="AJ12" s="543"/>
      <c r="AK12" s="543"/>
      <c r="AL12" s="545"/>
      <c r="AM12" s="476" t="s">
        <v>135</v>
      </c>
      <c r="AN12" s="376"/>
      <c r="AO12" s="376"/>
      <c r="AP12" s="376"/>
      <c r="AQ12" s="376"/>
      <c r="AR12" s="376"/>
      <c r="AS12" s="376"/>
      <c r="AT12" s="377"/>
      <c r="AU12" s="477" t="s">
        <v>96</v>
      </c>
      <c r="AV12" s="478"/>
      <c r="AW12" s="478"/>
      <c r="AX12" s="478"/>
      <c r="AY12" s="433" t="s">
        <v>136</v>
      </c>
      <c r="AZ12" s="434"/>
      <c r="BA12" s="434"/>
      <c r="BB12" s="434"/>
      <c r="BC12" s="434"/>
      <c r="BD12" s="434"/>
      <c r="BE12" s="434"/>
      <c r="BF12" s="434"/>
      <c r="BG12" s="434"/>
      <c r="BH12" s="434"/>
      <c r="BI12" s="434"/>
      <c r="BJ12" s="434"/>
      <c r="BK12" s="434"/>
      <c r="BL12" s="434"/>
      <c r="BM12" s="435"/>
      <c r="BN12" s="419">
        <v>0</v>
      </c>
      <c r="BO12" s="420"/>
      <c r="BP12" s="420"/>
      <c r="BQ12" s="420"/>
      <c r="BR12" s="420"/>
      <c r="BS12" s="420"/>
      <c r="BT12" s="420"/>
      <c r="BU12" s="421"/>
      <c r="BV12" s="419">
        <v>0</v>
      </c>
      <c r="BW12" s="420"/>
      <c r="BX12" s="420"/>
      <c r="BY12" s="420"/>
      <c r="BZ12" s="420"/>
      <c r="CA12" s="420"/>
      <c r="CB12" s="420"/>
      <c r="CC12" s="421"/>
      <c r="CD12" s="459" t="s">
        <v>137</v>
      </c>
      <c r="CE12" s="379"/>
      <c r="CF12" s="379"/>
      <c r="CG12" s="379"/>
      <c r="CH12" s="379"/>
      <c r="CI12" s="379"/>
      <c r="CJ12" s="379"/>
      <c r="CK12" s="379"/>
      <c r="CL12" s="379"/>
      <c r="CM12" s="379"/>
      <c r="CN12" s="379"/>
      <c r="CO12" s="379"/>
      <c r="CP12" s="379"/>
      <c r="CQ12" s="379"/>
      <c r="CR12" s="379"/>
      <c r="CS12" s="460"/>
      <c r="CT12" s="522" t="s">
        <v>130</v>
      </c>
      <c r="CU12" s="523"/>
      <c r="CV12" s="523"/>
      <c r="CW12" s="523"/>
      <c r="CX12" s="523"/>
      <c r="CY12" s="523"/>
      <c r="CZ12" s="523"/>
      <c r="DA12" s="524"/>
      <c r="DB12" s="522" t="s">
        <v>138</v>
      </c>
      <c r="DC12" s="523"/>
      <c r="DD12" s="523"/>
      <c r="DE12" s="523"/>
      <c r="DF12" s="523"/>
      <c r="DG12" s="523"/>
      <c r="DH12" s="523"/>
      <c r="DI12" s="524"/>
    </row>
    <row r="13" spans="1:119" ht="18.75" customHeight="1" x14ac:dyDescent="0.2">
      <c r="A13" s="181"/>
      <c r="B13" s="528"/>
      <c r="C13" s="529"/>
      <c r="D13" s="529"/>
      <c r="E13" s="529"/>
      <c r="F13" s="529"/>
      <c r="G13" s="529"/>
      <c r="H13" s="529"/>
      <c r="I13" s="529"/>
      <c r="J13" s="529"/>
      <c r="K13" s="530"/>
      <c r="L13" s="190"/>
      <c r="M13" s="503" t="s">
        <v>139</v>
      </c>
      <c r="N13" s="504"/>
      <c r="O13" s="504"/>
      <c r="P13" s="504"/>
      <c r="Q13" s="505"/>
      <c r="R13" s="506">
        <v>11145</v>
      </c>
      <c r="S13" s="507"/>
      <c r="T13" s="507"/>
      <c r="U13" s="507"/>
      <c r="V13" s="508"/>
      <c r="W13" s="509" t="s">
        <v>140</v>
      </c>
      <c r="X13" s="405"/>
      <c r="Y13" s="405"/>
      <c r="Z13" s="405"/>
      <c r="AA13" s="405"/>
      <c r="AB13" s="406"/>
      <c r="AC13" s="372">
        <v>884</v>
      </c>
      <c r="AD13" s="373"/>
      <c r="AE13" s="373"/>
      <c r="AF13" s="373"/>
      <c r="AG13" s="374"/>
      <c r="AH13" s="372">
        <v>1109</v>
      </c>
      <c r="AI13" s="373"/>
      <c r="AJ13" s="373"/>
      <c r="AK13" s="373"/>
      <c r="AL13" s="432"/>
      <c r="AM13" s="476" t="s">
        <v>141</v>
      </c>
      <c r="AN13" s="376"/>
      <c r="AO13" s="376"/>
      <c r="AP13" s="376"/>
      <c r="AQ13" s="376"/>
      <c r="AR13" s="376"/>
      <c r="AS13" s="376"/>
      <c r="AT13" s="377"/>
      <c r="AU13" s="477" t="s">
        <v>117</v>
      </c>
      <c r="AV13" s="478"/>
      <c r="AW13" s="478"/>
      <c r="AX13" s="478"/>
      <c r="AY13" s="433" t="s">
        <v>142</v>
      </c>
      <c r="AZ13" s="434"/>
      <c r="BA13" s="434"/>
      <c r="BB13" s="434"/>
      <c r="BC13" s="434"/>
      <c r="BD13" s="434"/>
      <c r="BE13" s="434"/>
      <c r="BF13" s="434"/>
      <c r="BG13" s="434"/>
      <c r="BH13" s="434"/>
      <c r="BI13" s="434"/>
      <c r="BJ13" s="434"/>
      <c r="BK13" s="434"/>
      <c r="BL13" s="434"/>
      <c r="BM13" s="435"/>
      <c r="BN13" s="419">
        <v>-102716</v>
      </c>
      <c r="BO13" s="420"/>
      <c r="BP13" s="420"/>
      <c r="BQ13" s="420"/>
      <c r="BR13" s="420"/>
      <c r="BS13" s="420"/>
      <c r="BT13" s="420"/>
      <c r="BU13" s="421"/>
      <c r="BV13" s="419">
        <v>602742</v>
      </c>
      <c r="BW13" s="420"/>
      <c r="BX13" s="420"/>
      <c r="BY13" s="420"/>
      <c r="BZ13" s="420"/>
      <c r="CA13" s="420"/>
      <c r="CB13" s="420"/>
      <c r="CC13" s="421"/>
      <c r="CD13" s="459" t="s">
        <v>143</v>
      </c>
      <c r="CE13" s="379"/>
      <c r="CF13" s="379"/>
      <c r="CG13" s="379"/>
      <c r="CH13" s="379"/>
      <c r="CI13" s="379"/>
      <c r="CJ13" s="379"/>
      <c r="CK13" s="379"/>
      <c r="CL13" s="379"/>
      <c r="CM13" s="379"/>
      <c r="CN13" s="379"/>
      <c r="CO13" s="379"/>
      <c r="CP13" s="379"/>
      <c r="CQ13" s="379"/>
      <c r="CR13" s="379"/>
      <c r="CS13" s="460"/>
      <c r="CT13" s="416">
        <v>10.7</v>
      </c>
      <c r="CU13" s="417"/>
      <c r="CV13" s="417"/>
      <c r="CW13" s="417"/>
      <c r="CX13" s="417"/>
      <c r="CY13" s="417"/>
      <c r="CZ13" s="417"/>
      <c r="DA13" s="418"/>
      <c r="DB13" s="416">
        <v>10.6</v>
      </c>
      <c r="DC13" s="417"/>
      <c r="DD13" s="417"/>
      <c r="DE13" s="417"/>
      <c r="DF13" s="417"/>
      <c r="DG13" s="417"/>
      <c r="DH13" s="417"/>
      <c r="DI13" s="418"/>
    </row>
    <row r="14" spans="1:119" ht="18.75" customHeight="1" thickBot="1" x14ac:dyDescent="0.25">
      <c r="A14" s="181"/>
      <c r="B14" s="528"/>
      <c r="C14" s="529"/>
      <c r="D14" s="529"/>
      <c r="E14" s="529"/>
      <c r="F14" s="529"/>
      <c r="G14" s="529"/>
      <c r="H14" s="529"/>
      <c r="I14" s="529"/>
      <c r="J14" s="529"/>
      <c r="K14" s="530"/>
      <c r="L14" s="493" t="s">
        <v>144</v>
      </c>
      <c r="M14" s="546"/>
      <c r="N14" s="546"/>
      <c r="O14" s="546"/>
      <c r="P14" s="546"/>
      <c r="Q14" s="547"/>
      <c r="R14" s="506">
        <v>11637</v>
      </c>
      <c r="S14" s="507"/>
      <c r="T14" s="507"/>
      <c r="U14" s="507"/>
      <c r="V14" s="508"/>
      <c r="W14" s="510"/>
      <c r="X14" s="408"/>
      <c r="Y14" s="408"/>
      <c r="Z14" s="408"/>
      <c r="AA14" s="408"/>
      <c r="AB14" s="409"/>
      <c r="AC14" s="499">
        <v>19</v>
      </c>
      <c r="AD14" s="500"/>
      <c r="AE14" s="500"/>
      <c r="AF14" s="500"/>
      <c r="AG14" s="501"/>
      <c r="AH14" s="499">
        <v>20.8</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145</v>
      </c>
      <c r="CE14" s="457"/>
      <c r="CF14" s="457"/>
      <c r="CG14" s="457"/>
      <c r="CH14" s="457"/>
      <c r="CI14" s="457"/>
      <c r="CJ14" s="457"/>
      <c r="CK14" s="457"/>
      <c r="CL14" s="457"/>
      <c r="CM14" s="457"/>
      <c r="CN14" s="457"/>
      <c r="CO14" s="457"/>
      <c r="CP14" s="457"/>
      <c r="CQ14" s="457"/>
      <c r="CR14" s="457"/>
      <c r="CS14" s="458"/>
      <c r="CT14" s="516">
        <v>48.8</v>
      </c>
      <c r="CU14" s="517"/>
      <c r="CV14" s="517"/>
      <c r="CW14" s="517"/>
      <c r="CX14" s="517"/>
      <c r="CY14" s="517"/>
      <c r="CZ14" s="517"/>
      <c r="DA14" s="518"/>
      <c r="DB14" s="516">
        <v>54.9</v>
      </c>
      <c r="DC14" s="517"/>
      <c r="DD14" s="517"/>
      <c r="DE14" s="517"/>
      <c r="DF14" s="517"/>
      <c r="DG14" s="517"/>
      <c r="DH14" s="517"/>
      <c r="DI14" s="518"/>
    </row>
    <row r="15" spans="1:119" ht="18.75" customHeight="1" x14ac:dyDescent="0.2">
      <c r="A15" s="181"/>
      <c r="B15" s="528"/>
      <c r="C15" s="529"/>
      <c r="D15" s="529"/>
      <c r="E15" s="529"/>
      <c r="F15" s="529"/>
      <c r="G15" s="529"/>
      <c r="H15" s="529"/>
      <c r="I15" s="529"/>
      <c r="J15" s="529"/>
      <c r="K15" s="530"/>
      <c r="L15" s="190"/>
      <c r="M15" s="503" t="s">
        <v>146</v>
      </c>
      <c r="N15" s="504"/>
      <c r="O15" s="504"/>
      <c r="P15" s="504"/>
      <c r="Q15" s="505"/>
      <c r="R15" s="506">
        <v>11563</v>
      </c>
      <c r="S15" s="507"/>
      <c r="T15" s="507"/>
      <c r="U15" s="507"/>
      <c r="V15" s="508"/>
      <c r="W15" s="509" t="s">
        <v>147</v>
      </c>
      <c r="X15" s="405"/>
      <c r="Y15" s="405"/>
      <c r="Z15" s="405"/>
      <c r="AA15" s="405"/>
      <c r="AB15" s="406"/>
      <c r="AC15" s="372">
        <v>875</v>
      </c>
      <c r="AD15" s="373"/>
      <c r="AE15" s="373"/>
      <c r="AF15" s="373"/>
      <c r="AG15" s="374"/>
      <c r="AH15" s="372">
        <v>1038</v>
      </c>
      <c r="AI15" s="373"/>
      <c r="AJ15" s="373"/>
      <c r="AK15" s="373"/>
      <c r="AL15" s="432"/>
      <c r="AM15" s="476"/>
      <c r="AN15" s="376"/>
      <c r="AO15" s="376"/>
      <c r="AP15" s="376"/>
      <c r="AQ15" s="376"/>
      <c r="AR15" s="376"/>
      <c r="AS15" s="376"/>
      <c r="AT15" s="377"/>
      <c r="AU15" s="477"/>
      <c r="AV15" s="478"/>
      <c r="AW15" s="478"/>
      <c r="AX15" s="478"/>
      <c r="AY15" s="445" t="s">
        <v>148</v>
      </c>
      <c r="AZ15" s="446"/>
      <c r="BA15" s="446"/>
      <c r="BB15" s="446"/>
      <c r="BC15" s="446"/>
      <c r="BD15" s="446"/>
      <c r="BE15" s="446"/>
      <c r="BF15" s="446"/>
      <c r="BG15" s="446"/>
      <c r="BH15" s="446"/>
      <c r="BI15" s="446"/>
      <c r="BJ15" s="446"/>
      <c r="BK15" s="446"/>
      <c r="BL15" s="446"/>
      <c r="BM15" s="447"/>
      <c r="BN15" s="448">
        <v>1174390</v>
      </c>
      <c r="BO15" s="449"/>
      <c r="BP15" s="449"/>
      <c r="BQ15" s="449"/>
      <c r="BR15" s="449"/>
      <c r="BS15" s="449"/>
      <c r="BT15" s="449"/>
      <c r="BU15" s="450"/>
      <c r="BV15" s="448">
        <v>1156512</v>
      </c>
      <c r="BW15" s="449"/>
      <c r="BX15" s="449"/>
      <c r="BY15" s="449"/>
      <c r="BZ15" s="449"/>
      <c r="CA15" s="449"/>
      <c r="CB15" s="449"/>
      <c r="CC15" s="450"/>
      <c r="CD15" s="519" t="s">
        <v>149</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528"/>
      <c r="C16" s="529"/>
      <c r="D16" s="529"/>
      <c r="E16" s="529"/>
      <c r="F16" s="529"/>
      <c r="G16" s="529"/>
      <c r="H16" s="529"/>
      <c r="I16" s="529"/>
      <c r="J16" s="529"/>
      <c r="K16" s="530"/>
      <c r="L16" s="493" t="s">
        <v>150</v>
      </c>
      <c r="M16" s="494"/>
      <c r="N16" s="494"/>
      <c r="O16" s="494"/>
      <c r="P16" s="494"/>
      <c r="Q16" s="495"/>
      <c r="R16" s="496" t="s">
        <v>151</v>
      </c>
      <c r="S16" s="497"/>
      <c r="T16" s="497"/>
      <c r="U16" s="497"/>
      <c r="V16" s="498"/>
      <c r="W16" s="510"/>
      <c r="X16" s="408"/>
      <c r="Y16" s="408"/>
      <c r="Z16" s="408"/>
      <c r="AA16" s="408"/>
      <c r="AB16" s="409"/>
      <c r="AC16" s="499">
        <v>18.8</v>
      </c>
      <c r="AD16" s="500"/>
      <c r="AE16" s="500"/>
      <c r="AF16" s="500"/>
      <c r="AG16" s="501"/>
      <c r="AH16" s="499">
        <v>19.5</v>
      </c>
      <c r="AI16" s="500"/>
      <c r="AJ16" s="500"/>
      <c r="AK16" s="500"/>
      <c r="AL16" s="502"/>
      <c r="AM16" s="476"/>
      <c r="AN16" s="376"/>
      <c r="AO16" s="376"/>
      <c r="AP16" s="376"/>
      <c r="AQ16" s="376"/>
      <c r="AR16" s="376"/>
      <c r="AS16" s="376"/>
      <c r="AT16" s="377"/>
      <c r="AU16" s="477"/>
      <c r="AV16" s="478"/>
      <c r="AW16" s="478"/>
      <c r="AX16" s="478"/>
      <c r="AY16" s="433" t="s">
        <v>152</v>
      </c>
      <c r="AZ16" s="434"/>
      <c r="BA16" s="434"/>
      <c r="BB16" s="434"/>
      <c r="BC16" s="434"/>
      <c r="BD16" s="434"/>
      <c r="BE16" s="434"/>
      <c r="BF16" s="434"/>
      <c r="BG16" s="434"/>
      <c r="BH16" s="434"/>
      <c r="BI16" s="434"/>
      <c r="BJ16" s="434"/>
      <c r="BK16" s="434"/>
      <c r="BL16" s="434"/>
      <c r="BM16" s="435"/>
      <c r="BN16" s="419">
        <v>5824093</v>
      </c>
      <c r="BO16" s="420"/>
      <c r="BP16" s="420"/>
      <c r="BQ16" s="420"/>
      <c r="BR16" s="420"/>
      <c r="BS16" s="420"/>
      <c r="BT16" s="420"/>
      <c r="BU16" s="421"/>
      <c r="BV16" s="419">
        <v>5918210</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5">
      <c r="A17" s="181"/>
      <c r="B17" s="531"/>
      <c r="C17" s="532"/>
      <c r="D17" s="532"/>
      <c r="E17" s="532"/>
      <c r="F17" s="532"/>
      <c r="G17" s="532"/>
      <c r="H17" s="532"/>
      <c r="I17" s="532"/>
      <c r="J17" s="532"/>
      <c r="K17" s="533"/>
      <c r="L17" s="195"/>
      <c r="M17" s="512" t="s">
        <v>153</v>
      </c>
      <c r="N17" s="513"/>
      <c r="O17" s="513"/>
      <c r="P17" s="513"/>
      <c r="Q17" s="514"/>
      <c r="R17" s="496" t="s">
        <v>154</v>
      </c>
      <c r="S17" s="497"/>
      <c r="T17" s="497"/>
      <c r="U17" s="497"/>
      <c r="V17" s="498"/>
      <c r="W17" s="509" t="s">
        <v>155</v>
      </c>
      <c r="X17" s="405"/>
      <c r="Y17" s="405"/>
      <c r="Z17" s="405"/>
      <c r="AA17" s="405"/>
      <c r="AB17" s="406"/>
      <c r="AC17" s="372">
        <v>2898</v>
      </c>
      <c r="AD17" s="373"/>
      <c r="AE17" s="373"/>
      <c r="AF17" s="373"/>
      <c r="AG17" s="374"/>
      <c r="AH17" s="372">
        <v>3178</v>
      </c>
      <c r="AI17" s="373"/>
      <c r="AJ17" s="373"/>
      <c r="AK17" s="373"/>
      <c r="AL17" s="432"/>
      <c r="AM17" s="476"/>
      <c r="AN17" s="376"/>
      <c r="AO17" s="376"/>
      <c r="AP17" s="376"/>
      <c r="AQ17" s="376"/>
      <c r="AR17" s="376"/>
      <c r="AS17" s="376"/>
      <c r="AT17" s="377"/>
      <c r="AU17" s="477"/>
      <c r="AV17" s="478"/>
      <c r="AW17" s="478"/>
      <c r="AX17" s="478"/>
      <c r="AY17" s="433" t="s">
        <v>156</v>
      </c>
      <c r="AZ17" s="434"/>
      <c r="BA17" s="434"/>
      <c r="BB17" s="434"/>
      <c r="BC17" s="434"/>
      <c r="BD17" s="434"/>
      <c r="BE17" s="434"/>
      <c r="BF17" s="434"/>
      <c r="BG17" s="434"/>
      <c r="BH17" s="434"/>
      <c r="BI17" s="434"/>
      <c r="BJ17" s="434"/>
      <c r="BK17" s="434"/>
      <c r="BL17" s="434"/>
      <c r="BM17" s="435"/>
      <c r="BN17" s="419">
        <v>1453090</v>
      </c>
      <c r="BO17" s="420"/>
      <c r="BP17" s="420"/>
      <c r="BQ17" s="420"/>
      <c r="BR17" s="420"/>
      <c r="BS17" s="420"/>
      <c r="BT17" s="420"/>
      <c r="BU17" s="421"/>
      <c r="BV17" s="419">
        <v>1432716</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5">
      <c r="A18" s="181"/>
      <c r="B18" s="469" t="s">
        <v>157</v>
      </c>
      <c r="C18" s="470"/>
      <c r="D18" s="470"/>
      <c r="E18" s="471"/>
      <c r="F18" s="471"/>
      <c r="G18" s="471"/>
      <c r="H18" s="471"/>
      <c r="I18" s="471"/>
      <c r="J18" s="471"/>
      <c r="K18" s="471"/>
      <c r="L18" s="472">
        <v>241.89</v>
      </c>
      <c r="M18" s="472"/>
      <c r="N18" s="472"/>
      <c r="O18" s="472"/>
      <c r="P18" s="472"/>
      <c r="Q18" s="472"/>
      <c r="R18" s="473"/>
      <c r="S18" s="473"/>
      <c r="T18" s="473"/>
      <c r="U18" s="473"/>
      <c r="V18" s="474"/>
      <c r="W18" s="490"/>
      <c r="X18" s="491"/>
      <c r="Y18" s="491"/>
      <c r="Z18" s="491"/>
      <c r="AA18" s="491"/>
      <c r="AB18" s="515"/>
      <c r="AC18" s="389">
        <v>62.2</v>
      </c>
      <c r="AD18" s="390"/>
      <c r="AE18" s="390"/>
      <c r="AF18" s="390"/>
      <c r="AG18" s="475"/>
      <c r="AH18" s="389">
        <v>59.7</v>
      </c>
      <c r="AI18" s="390"/>
      <c r="AJ18" s="390"/>
      <c r="AK18" s="390"/>
      <c r="AL18" s="391"/>
      <c r="AM18" s="476"/>
      <c r="AN18" s="376"/>
      <c r="AO18" s="376"/>
      <c r="AP18" s="376"/>
      <c r="AQ18" s="376"/>
      <c r="AR18" s="376"/>
      <c r="AS18" s="376"/>
      <c r="AT18" s="377"/>
      <c r="AU18" s="477"/>
      <c r="AV18" s="478"/>
      <c r="AW18" s="478"/>
      <c r="AX18" s="478"/>
      <c r="AY18" s="433" t="s">
        <v>158</v>
      </c>
      <c r="AZ18" s="434"/>
      <c r="BA18" s="434"/>
      <c r="BB18" s="434"/>
      <c r="BC18" s="434"/>
      <c r="BD18" s="434"/>
      <c r="BE18" s="434"/>
      <c r="BF18" s="434"/>
      <c r="BG18" s="434"/>
      <c r="BH18" s="434"/>
      <c r="BI18" s="434"/>
      <c r="BJ18" s="434"/>
      <c r="BK18" s="434"/>
      <c r="BL18" s="434"/>
      <c r="BM18" s="435"/>
      <c r="BN18" s="419">
        <v>5877794</v>
      </c>
      <c r="BO18" s="420"/>
      <c r="BP18" s="420"/>
      <c r="BQ18" s="420"/>
      <c r="BR18" s="420"/>
      <c r="BS18" s="420"/>
      <c r="BT18" s="420"/>
      <c r="BU18" s="421"/>
      <c r="BV18" s="419">
        <v>5960699</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5">
      <c r="A19" s="181"/>
      <c r="B19" s="469" t="s">
        <v>159</v>
      </c>
      <c r="C19" s="470"/>
      <c r="D19" s="470"/>
      <c r="E19" s="471"/>
      <c r="F19" s="471"/>
      <c r="G19" s="471"/>
      <c r="H19" s="471"/>
      <c r="I19" s="471"/>
      <c r="J19" s="471"/>
      <c r="K19" s="471"/>
      <c r="L19" s="479">
        <v>45</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160</v>
      </c>
      <c r="AZ19" s="434"/>
      <c r="BA19" s="434"/>
      <c r="BB19" s="434"/>
      <c r="BC19" s="434"/>
      <c r="BD19" s="434"/>
      <c r="BE19" s="434"/>
      <c r="BF19" s="434"/>
      <c r="BG19" s="434"/>
      <c r="BH19" s="434"/>
      <c r="BI19" s="434"/>
      <c r="BJ19" s="434"/>
      <c r="BK19" s="434"/>
      <c r="BL19" s="434"/>
      <c r="BM19" s="435"/>
      <c r="BN19" s="419">
        <v>7835723</v>
      </c>
      <c r="BO19" s="420"/>
      <c r="BP19" s="420"/>
      <c r="BQ19" s="420"/>
      <c r="BR19" s="420"/>
      <c r="BS19" s="420"/>
      <c r="BT19" s="420"/>
      <c r="BU19" s="421"/>
      <c r="BV19" s="419">
        <v>7842131</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5">
      <c r="A20" s="181"/>
      <c r="B20" s="469" t="s">
        <v>161</v>
      </c>
      <c r="C20" s="470"/>
      <c r="D20" s="470"/>
      <c r="E20" s="471"/>
      <c r="F20" s="471"/>
      <c r="G20" s="471"/>
      <c r="H20" s="471"/>
      <c r="I20" s="471"/>
      <c r="J20" s="471"/>
      <c r="K20" s="471"/>
      <c r="L20" s="479">
        <v>4977</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5">
      <c r="A21" s="181"/>
      <c r="B21" s="466" t="s">
        <v>162</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2">
      <c r="A22" s="181"/>
      <c r="B22" s="395" t="s">
        <v>163</v>
      </c>
      <c r="C22" s="396"/>
      <c r="D22" s="397"/>
      <c r="E22" s="404" t="s">
        <v>1</v>
      </c>
      <c r="F22" s="405"/>
      <c r="G22" s="405"/>
      <c r="H22" s="405"/>
      <c r="I22" s="405"/>
      <c r="J22" s="405"/>
      <c r="K22" s="406"/>
      <c r="L22" s="404" t="s">
        <v>164</v>
      </c>
      <c r="M22" s="405"/>
      <c r="N22" s="405"/>
      <c r="O22" s="405"/>
      <c r="P22" s="406"/>
      <c r="Q22" s="410" t="s">
        <v>165</v>
      </c>
      <c r="R22" s="411"/>
      <c r="S22" s="411"/>
      <c r="T22" s="411"/>
      <c r="U22" s="411"/>
      <c r="V22" s="412"/>
      <c r="W22" s="461" t="s">
        <v>166</v>
      </c>
      <c r="X22" s="396"/>
      <c r="Y22" s="397"/>
      <c r="Z22" s="404" t="s">
        <v>1</v>
      </c>
      <c r="AA22" s="405"/>
      <c r="AB22" s="405"/>
      <c r="AC22" s="405"/>
      <c r="AD22" s="405"/>
      <c r="AE22" s="405"/>
      <c r="AF22" s="405"/>
      <c r="AG22" s="406"/>
      <c r="AH22" s="422" t="s">
        <v>167</v>
      </c>
      <c r="AI22" s="405"/>
      <c r="AJ22" s="405"/>
      <c r="AK22" s="405"/>
      <c r="AL22" s="406"/>
      <c r="AM22" s="422" t="s">
        <v>168</v>
      </c>
      <c r="AN22" s="423"/>
      <c r="AO22" s="423"/>
      <c r="AP22" s="423"/>
      <c r="AQ22" s="423"/>
      <c r="AR22" s="424"/>
      <c r="AS22" s="410" t="s">
        <v>165</v>
      </c>
      <c r="AT22" s="411"/>
      <c r="AU22" s="411"/>
      <c r="AV22" s="411"/>
      <c r="AW22" s="411"/>
      <c r="AX22" s="428"/>
      <c r="AY22" s="445" t="s">
        <v>169</v>
      </c>
      <c r="AZ22" s="446"/>
      <c r="BA22" s="446"/>
      <c r="BB22" s="446"/>
      <c r="BC22" s="446"/>
      <c r="BD22" s="446"/>
      <c r="BE22" s="446"/>
      <c r="BF22" s="446"/>
      <c r="BG22" s="446"/>
      <c r="BH22" s="446"/>
      <c r="BI22" s="446"/>
      <c r="BJ22" s="446"/>
      <c r="BK22" s="446"/>
      <c r="BL22" s="446"/>
      <c r="BM22" s="447"/>
      <c r="BN22" s="448">
        <v>12763491</v>
      </c>
      <c r="BO22" s="449"/>
      <c r="BP22" s="449"/>
      <c r="BQ22" s="449"/>
      <c r="BR22" s="449"/>
      <c r="BS22" s="449"/>
      <c r="BT22" s="449"/>
      <c r="BU22" s="450"/>
      <c r="BV22" s="448">
        <v>12628765</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2">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170</v>
      </c>
      <c r="AZ23" s="434"/>
      <c r="BA23" s="434"/>
      <c r="BB23" s="434"/>
      <c r="BC23" s="434"/>
      <c r="BD23" s="434"/>
      <c r="BE23" s="434"/>
      <c r="BF23" s="434"/>
      <c r="BG23" s="434"/>
      <c r="BH23" s="434"/>
      <c r="BI23" s="434"/>
      <c r="BJ23" s="434"/>
      <c r="BK23" s="434"/>
      <c r="BL23" s="434"/>
      <c r="BM23" s="435"/>
      <c r="BN23" s="419">
        <v>10789567</v>
      </c>
      <c r="BO23" s="420"/>
      <c r="BP23" s="420"/>
      <c r="BQ23" s="420"/>
      <c r="BR23" s="420"/>
      <c r="BS23" s="420"/>
      <c r="BT23" s="420"/>
      <c r="BU23" s="421"/>
      <c r="BV23" s="419">
        <v>10243290</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5">
      <c r="A24" s="181"/>
      <c r="B24" s="398"/>
      <c r="C24" s="399"/>
      <c r="D24" s="400"/>
      <c r="E24" s="375" t="s">
        <v>171</v>
      </c>
      <c r="F24" s="376"/>
      <c r="G24" s="376"/>
      <c r="H24" s="376"/>
      <c r="I24" s="376"/>
      <c r="J24" s="376"/>
      <c r="K24" s="377"/>
      <c r="L24" s="372">
        <v>1</v>
      </c>
      <c r="M24" s="373"/>
      <c r="N24" s="373"/>
      <c r="O24" s="373"/>
      <c r="P24" s="374"/>
      <c r="Q24" s="372">
        <v>7200</v>
      </c>
      <c r="R24" s="373"/>
      <c r="S24" s="373"/>
      <c r="T24" s="373"/>
      <c r="U24" s="373"/>
      <c r="V24" s="374"/>
      <c r="W24" s="462"/>
      <c r="X24" s="399"/>
      <c r="Y24" s="400"/>
      <c r="Z24" s="375" t="s">
        <v>172</v>
      </c>
      <c r="AA24" s="376"/>
      <c r="AB24" s="376"/>
      <c r="AC24" s="376"/>
      <c r="AD24" s="376"/>
      <c r="AE24" s="376"/>
      <c r="AF24" s="376"/>
      <c r="AG24" s="377"/>
      <c r="AH24" s="372">
        <v>193</v>
      </c>
      <c r="AI24" s="373"/>
      <c r="AJ24" s="373"/>
      <c r="AK24" s="373"/>
      <c r="AL24" s="374"/>
      <c r="AM24" s="372">
        <v>569157</v>
      </c>
      <c r="AN24" s="373"/>
      <c r="AO24" s="373"/>
      <c r="AP24" s="373"/>
      <c r="AQ24" s="373"/>
      <c r="AR24" s="374"/>
      <c r="AS24" s="372">
        <v>2949</v>
      </c>
      <c r="AT24" s="373"/>
      <c r="AU24" s="373"/>
      <c r="AV24" s="373"/>
      <c r="AW24" s="373"/>
      <c r="AX24" s="432"/>
      <c r="AY24" s="392" t="s">
        <v>173</v>
      </c>
      <c r="AZ24" s="393"/>
      <c r="BA24" s="393"/>
      <c r="BB24" s="393"/>
      <c r="BC24" s="393"/>
      <c r="BD24" s="393"/>
      <c r="BE24" s="393"/>
      <c r="BF24" s="393"/>
      <c r="BG24" s="393"/>
      <c r="BH24" s="393"/>
      <c r="BI24" s="393"/>
      <c r="BJ24" s="393"/>
      <c r="BK24" s="393"/>
      <c r="BL24" s="393"/>
      <c r="BM24" s="394"/>
      <c r="BN24" s="419">
        <v>9739126</v>
      </c>
      <c r="BO24" s="420"/>
      <c r="BP24" s="420"/>
      <c r="BQ24" s="420"/>
      <c r="BR24" s="420"/>
      <c r="BS24" s="420"/>
      <c r="BT24" s="420"/>
      <c r="BU24" s="421"/>
      <c r="BV24" s="419">
        <v>9297419</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2">
      <c r="A25" s="181"/>
      <c r="B25" s="398"/>
      <c r="C25" s="399"/>
      <c r="D25" s="400"/>
      <c r="E25" s="375" t="s">
        <v>174</v>
      </c>
      <c r="F25" s="376"/>
      <c r="G25" s="376"/>
      <c r="H25" s="376"/>
      <c r="I25" s="376"/>
      <c r="J25" s="376"/>
      <c r="K25" s="377"/>
      <c r="L25" s="372">
        <v>1</v>
      </c>
      <c r="M25" s="373"/>
      <c r="N25" s="373"/>
      <c r="O25" s="373"/>
      <c r="P25" s="374"/>
      <c r="Q25" s="372">
        <v>5500</v>
      </c>
      <c r="R25" s="373"/>
      <c r="S25" s="373"/>
      <c r="T25" s="373"/>
      <c r="U25" s="373"/>
      <c r="V25" s="374"/>
      <c r="W25" s="462"/>
      <c r="X25" s="399"/>
      <c r="Y25" s="400"/>
      <c r="Z25" s="375" t="s">
        <v>175</v>
      </c>
      <c r="AA25" s="376"/>
      <c r="AB25" s="376"/>
      <c r="AC25" s="376"/>
      <c r="AD25" s="376"/>
      <c r="AE25" s="376"/>
      <c r="AF25" s="376"/>
      <c r="AG25" s="377"/>
      <c r="AH25" s="372" t="s">
        <v>176</v>
      </c>
      <c r="AI25" s="373"/>
      <c r="AJ25" s="373"/>
      <c r="AK25" s="373"/>
      <c r="AL25" s="374"/>
      <c r="AM25" s="372" t="s">
        <v>138</v>
      </c>
      <c r="AN25" s="373"/>
      <c r="AO25" s="373"/>
      <c r="AP25" s="373"/>
      <c r="AQ25" s="373"/>
      <c r="AR25" s="374"/>
      <c r="AS25" s="372" t="s">
        <v>177</v>
      </c>
      <c r="AT25" s="373"/>
      <c r="AU25" s="373"/>
      <c r="AV25" s="373"/>
      <c r="AW25" s="373"/>
      <c r="AX25" s="432"/>
      <c r="AY25" s="445" t="s">
        <v>178</v>
      </c>
      <c r="AZ25" s="446"/>
      <c r="BA25" s="446"/>
      <c r="BB25" s="446"/>
      <c r="BC25" s="446"/>
      <c r="BD25" s="446"/>
      <c r="BE25" s="446"/>
      <c r="BF25" s="446"/>
      <c r="BG25" s="446"/>
      <c r="BH25" s="446"/>
      <c r="BI25" s="446"/>
      <c r="BJ25" s="446"/>
      <c r="BK25" s="446"/>
      <c r="BL25" s="446"/>
      <c r="BM25" s="447"/>
      <c r="BN25" s="448">
        <v>619539</v>
      </c>
      <c r="BO25" s="449"/>
      <c r="BP25" s="449"/>
      <c r="BQ25" s="449"/>
      <c r="BR25" s="449"/>
      <c r="BS25" s="449"/>
      <c r="BT25" s="449"/>
      <c r="BU25" s="450"/>
      <c r="BV25" s="448">
        <v>1310035</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2">
      <c r="A26" s="181"/>
      <c r="B26" s="398"/>
      <c r="C26" s="399"/>
      <c r="D26" s="400"/>
      <c r="E26" s="375" t="s">
        <v>179</v>
      </c>
      <c r="F26" s="376"/>
      <c r="G26" s="376"/>
      <c r="H26" s="376"/>
      <c r="I26" s="376"/>
      <c r="J26" s="376"/>
      <c r="K26" s="377"/>
      <c r="L26" s="372">
        <v>1</v>
      </c>
      <c r="M26" s="373"/>
      <c r="N26" s="373"/>
      <c r="O26" s="373"/>
      <c r="P26" s="374"/>
      <c r="Q26" s="372">
        <v>5000</v>
      </c>
      <c r="R26" s="373"/>
      <c r="S26" s="373"/>
      <c r="T26" s="373"/>
      <c r="U26" s="373"/>
      <c r="V26" s="374"/>
      <c r="W26" s="462"/>
      <c r="X26" s="399"/>
      <c r="Y26" s="400"/>
      <c r="Z26" s="375" t="s">
        <v>180</v>
      </c>
      <c r="AA26" s="430"/>
      <c r="AB26" s="430"/>
      <c r="AC26" s="430"/>
      <c r="AD26" s="430"/>
      <c r="AE26" s="430"/>
      <c r="AF26" s="430"/>
      <c r="AG26" s="431"/>
      <c r="AH26" s="372">
        <v>25</v>
      </c>
      <c r="AI26" s="373"/>
      <c r="AJ26" s="373"/>
      <c r="AK26" s="373"/>
      <c r="AL26" s="374"/>
      <c r="AM26" s="372">
        <v>64825</v>
      </c>
      <c r="AN26" s="373"/>
      <c r="AO26" s="373"/>
      <c r="AP26" s="373"/>
      <c r="AQ26" s="373"/>
      <c r="AR26" s="374"/>
      <c r="AS26" s="372">
        <v>2593</v>
      </c>
      <c r="AT26" s="373"/>
      <c r="AU26" s="373"/>
      <c r="AV26" s="373"/>
      <c r="AW26" s="373"/>
      <c r="AX26" s="432"/>
      <c r="AY26" s="459" t="s">
        <v>181</v>
      </c>
      <c r="AZ26" s="379"/>
      <c r="BA26" s="379"/>
      <c r="BB26" s="379"/>
      <c r="BC26" s="379"/>
      <c r="BD26" s="379"/>
      <c r="BE26" s="379"/>
      <c r="BF26" s="379"/>
      <c r="BG26" s="379"/>
      <c r="BH26" s="379"/>
      <c r="BI26" s="379"/>
      <c r="BJ26" s="379"/>
      <c r="BK26" s="379"/>
      <c r="BL26" s="379"/>
      <c r="BM26" s="460"/>
      <c r="BN26" s="419" t="s">
        <v>130</v>
      </c>
      <c r="BO26" s="420"/>
      <c r="BP26" s="420"/>
      <c r="BQ26" s="420"/>
      <c r="BR26" s="420"/>
      <c r="BS26" s="420"/>
      <c r="BT26" s="420"/>
      <c r="BU26" s="421"/>
      <c r="BV26" s="419" t="s">
        <v>130</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5">
      <c r="A27" s="181"/>
      <c r="B27" s="398"/>
      <c r="C27" s="399"/>
      <c r="D27" s="400"/>
      <c r="E27" s="375" t="s">
        <v>182</v>
      </c>
      <c r="F27" s="376"/>
      <c r="G27" s="376"/>
      <c r="H27" s="376"/>
      <c r="I27" s="376"/>
      <c r="J27" s="376"/>
      <c r="K27" s="377"/>
      <c r="L27" s="372">
        <v>1</v>
      </c>
      <c r="M27" s="373"/>
      <c r="N27" s="373"/>
      <c r="O27" s="373"/>
      <c r="P27" s="374"/>
      <c r="Q27" s="372">
        <v>2850</v>
      </c>
      <c r="R27" s="373"/>
      <c r="S27" s="373"/>
      <c r="T27" s="373"/>
      <c r="U27" s="373"/>
      <c r="V27" s="374"/>
      <c r="W27" s="462"/>
      <c r="X27" s="399"/>
      <c r="Y27" s="400"/>
      <c r="Z27" s="375" t="s">
        <v>183</v>
      </c>
      <c r="AA27" s="376"/>
      <c r="AB27" s="376"/>
      <c r="AC27" s="376"/>
      <c r="AD27" s="376"/>
      <c r="AE27" s="376"/>
      <c r="AF27" s="376"/>
      <c r="AG27" s="377"/>
      <c r="AH27" s="372" t="s">
        <v>138</v>
      </c>
      <c r="AI27" s="373"/>
      <c r="AJ27" s="373"/>
      <c r="AK27" s="373"/>
      <c r="AL27" s="374"/>
      <c r="AM27" s="372" t="s">
        <v>177</v>
      </c>
      <c r="AN27" s="373"/>
      <c r="AO27" s="373"/>
      <c r="AP27" s="373"/>
      <c r="AQ27" s="373"/>
      <c r="AR27" s="374"/>
      <c r="AS27" s="372" t="s">
        <v>177</v>
      </c>
      <c r="AT27" s="373"/>
      <c r="AU27" s="373"/>
      <c r="AV27" s="373"/>
      <c r="AW27" s="373"/>
      <c r="AX27" s="432"/>
      <c r="AY27" s="456" t="s">
        <v>184</v>
      </c>
      <c r="AZ27" s="457"/>
      <c r="BA27" s="457"/>
      <c r="BB27" s="457"/>
      <c r="BC27" s="457"/>
      <c r="BD27" s="457"/>
      <c r="BE27" s="457"/>
      <c r="BF27" s="457"/>
      <c r="BG27" s="457"/>
      <c r="BH27" s="457"/>
      <c r="BI27" s="457"/>
      <c r="BJ27" s="457"/>
      <c r="BK27" s="457"/>
      <c r="BL27" s="457"/>
      <c r="BM27" s="458"/>
      <c r="BN27" s="453">
        <v>172873</v>
      </c>
      <c r="BO27" s="454"/>
      <c r="BP27" s="454"/>
      <c r="BQ27" s="454"/>
      <c r="BR27" s="454"/>
      <c r="BS27" s="454"/>
      <c r="BT27" s="454"/>
      <c r="BU27" s="455"/>
      <c r="BV27" s="453">
        <v>172873</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2">
      <c r="A28" s="181"/>
      <c r="B28" s="398"/>
      <c r="C28" s="399"/>
      <c r="D28" s="400"/>
      <c r="E28" s="375" t="s">
        <v>185</v>
      </c>
      <c r="F28" s="376"/>
      <c r="G28" s="376"/>
      <c r="H28" s="376"/>
      <c r="I28" s="376"/>
      <c r="J28" s="376"/>
      <c r="K28" s="377"/>
      <c r="L28" s="372">
        <v>1</v>
      </c>
      <c r="M28" s="373"/>
      <c r="N28" s="373"/>
      <c r="O28" s="373"/>
      <c r="P28" s="374"/>
      <c r="Q28" s="372">
        <v>2200</v>
      </c>
      <c r="R28" s="373"/>
      <c r="S28" s="373"/>
      <c r="T28" s="373"/>
      <c r="U28" s="373"/>
      <c r="V28" s="374"/>
      <c r="W28" s="462"/>
      <c r="X28" s="399"/>
      <c r="Y28" s="400"/>
      <c r="Z28" s="375" t="s">
        <v>186</v>
      </c>
      <c r="AA28" s="376"/>
      <c r="AB28" s="376"/>
      <c r="AC28" s="376"/>
      <c r="AD28" s="376"/>
      <c r="AE28" s="376"/>
      <c r="AF28" s="376"/>
      <c r="AG28" s="377"/>
      <c r="AH28" s="372" t="s">
        <v>177</v>
      </c>
      <c r="AI28" s="373"/>
      <c r="AJ28" s="373"/>
      <c r="AK28" s="373"/>
      <c r="AL28" s="374"/>
      <c r="AM28" s="372" t="s">
        <v>176</v>
      </c>
      <c r="AN28" s="373"/>
      <c r="AO28" s="373"/>
      <c r="AP28" s="373"/>
      <c r="AQ28" s="373"/>
      <c r="AR28" s="374"/>
      <c r="AS28" s="372" t="s">
        <v>177</v>
      </c>
      <c r="AT28" s="373"/>
      <c r="AU28" s="373"/>
      <c r="AV28" s="373"/>
      <c r="AW28" s="373"/>
      <c r="AX28" s="432"/>
      <c r="AY28" s="436" t="s">
        <v>187</v>
      </c>
      <c r="AZ28" s="437"/>
      <c r="BA28" s="437"/>
      <c r="BB28" s="438"/>
      <c r="BC28" s="445" t="s">
        <v>50</v>
      </c>
      <c r="BD28" s="446"/>
      <c r="BE28" s="446"/>
      <c r="BF28" s="446"/>
      <c r="BG28" s="446"/>
      <c r="BH28" s="446"/>
      <c r="BI28" s="446"/>
      <c r="BJ28" s="446"/>
      <c r="BK28" s="446"/>
      <c r="BL28" s="446"/>
      <c r="BM28" s="447"/>
      <c r="BN28" s="448">
        <v>1805521</v>
      </c>
      <c r="BO28" s="449"/>
      <c r="BP28" s="449"/>
      <c r="BQ28" s="449"/>
      <c r="BR28" s="449"/>
      <c r="BS28" s="449"/>
      <c r="BT28" s="449"/>
      <c r="BU28" s="450"/>
      <c r="BV28" s="448">
        <v>1805220</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2">
      <c r="A29" s="181"/>
      <c r="B29" s="398"/>
      <c r="C29" s="399"/>
      <c r="D29" s="400"/>
      <c r="E29" s="375" t="s">
        <v>188</v>
      </c>
      <c r="F29" s="376"/>
      <c r="G29" s="376"/>
      <c r="H29" s="376"/>
      <c r="I29" s="376"/>
      <c r="J29" s="376"/>
      <c r="K29" s="377"/>
      <c r="L29" s="372">
        <v>10</v>
      </c>
      <c r="M29" s="373"/>
      <c r="N29" s="373"/>
      <c r="O29" s="373"/>
      <c r="P29" s="374"/>
      <c r="Q29" s="372">
        <v>2000</v>
      </c>
      <c r="R29" s="373"/>
      <c r="S29" s="373"/>
      <c r="T29" s="373"/>
      <c r="U29" s="373"/>
      <c r="V29" s="374"/>
      <c r="W29" s="463"/>
      <c r="X29" s="464"/>
      <c r="Y29" s="465"/>
      <c r="Z29" s="375" t="s">
        <v>189</v>
      </c>
      <c r="AA29" s="376"/>
      <c r="AB29" s="376"/>
      <c r="AC29" s="376"/>
      <c r="AD29" s="376"/>
      <c r="AE29" s="376"/>
      <c r="AF29" s="376"/>
      <c r="AG29" s="377"/>
      <c r="AH29" s="372">
        <v>193</v>
      </c>
      <c r="AI29" s="373"/>
      <c r="AJ29" s="373"/>
      <c r="AK29" s="373"/>
      <c r="AL29" s="374"/>
      <c r="AM29" s="372">
        <v>569157</v>
      </c>
      <c r="AN29" s="373"/>
      <c r="AO29" s="373"/>
      <c r="AP29" s="373"/>
      <c r="AQ29" s="373"/>
      <c r="AR29" s="374"/>
      <c r="AS29" s="372">
        <v>2949</v>
      </c>
      <c r="AT29" s="373"/>
      <c r="AU29" s="373"/>
      <c r="AV29" s="373"/>
      <c r="AW29" s="373"/>
      <c r="AX29" s="432"/>
      <c r="AY29" s="439"/>
      <c r="AZ29" s="440"/>
      <c r="BA29" s="440"/>
      <c r="BB29" s="441"/>
      <c r="BC29" s="433" t="s">
        <v>190</v>
      </c>
      <c r="BD29" s="434"/>
      <c r="BE29" s="434"/>
      <c r="BF29" s="434"/>
      <c r="BG29" s="434"/>
      <c r="BH29" s="434"/>
      <c r="BI29" s="434"/>
      <c r="BJ29" s="434"/>
      <c r="BK29" s="434"/>
      <c r="BL29" s="434"/>
      <c r="BM29" s="435"/>
      <c r="BN29" s="419">
        <v>1990581</v>
      </c>
      <c r="BO29" s="420"/>
      <c r="BP29" s="420"/>
      <c r="BQ29" s="420"/>
      <c r="BR29" s="420"/>
      <c r="BS29" s="420"/>
      <c r="BT29" s="420"/>
      <c r="BU29" s="421"/>
      <c r="BV29" s="419">
        <v>1985479</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5">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191</v>
      </c>
      <c r="X30" s="387"/>
      <c r="Y30" s="387"/>
      <c r="Z30" s="387"/>
      <c r="AA30" s="387"/>
      <c r="AB30" s="387"/>
      <c r="AC30" s="387"/>
      <c r="AD30" s="387"/>
      <c r="AE30" s="387"/>
      <c r="AF30" s="387"/>
      <c r="AG30" s="388"/>
      <c r="AH30" s="389">
        <v>92.5</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1559496</v>
      </c>
      <c r="BO30" s="454"/>
      <c r="BP30" s="454"/>
      <c r="BQ30" s="454"/>
      <c r="BR30" s="454"/>
      <c r="BS30" s="454"/>
      <c r="BT30" s="454"/>
      <c r="BU30" s="455"/>
      <c r="BV30" s="453">
        <v>1562797</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378" t="s">
        <v>192</v>
      </c>
      <c r="D32" s="378"/>
      <c r="E32" s="378"/>
      <c r="F32" s="378"/>
      <c r="G32" s="378"/>
      <c r="H32" s="378"/>
      <c r="I32" s="378"/>
      <c r="J32" s="378"/>
      <c r="K32" s="378"/>
      <c r="L32" s="378"/>
      <c r="M32" s="378"/>
      <c r="N32" s="378"/>
      <c r="O32" s="378"/>
      <c r="P32" s="378"/>
      <c r="Q32" s="378"/>
      <c r="R32" s="378"/>
      <c r="S32" s="378"/>
      <c r="U32" s="379" t="s">
        <v>193</v>
      </c>
      <c r="V32" s="379"/>
      <c r="W32" s="379"/>
      <c r="X32" s="379"/>
      <c r="Y32" s="379"/>
      <c r="Z32" s="379"/>
      <c r="AA32" s="379"/>
      <c r="AB32" s="379"/>
      <c r="AC32" s="379"/>
      <c r="AD32" s="379"/>
      <c r="AE32" s="379"/>
      <c r="AF32" s="379"/>
      <c r="AG32" s="379"/>
      <c r="AH32" s="379"/>
      <c r="AI32" s="379"/>
      <c r="AJ32" s="379"/>
      <c r="AK32" s="379"/>
      <c r="AM32" s="379" t="s">
        <v>194</v>
      </c>
      <c r="AN32" s="379"/>
      <c r="AO32" s="379"/>
      <c r="AP32" s="379"/>
      <c r="AQ32" s="379"/>
      <c r="AR32" s="379"/>
      <c r="AS32" s="379"/>
      <c r="AT32" s="379"/>
      <c r="AU32" s="379"/>
      <c r="AV32" s="379"/>
      <c r="AW32" s="379"/>
      <c r="AX32" s="379"/>
      <c r="AY32" s="379"/>
      <c r="AZ32" s="379"/>
      <c r="BA32" s="379"/>
      <c r="BB32" s="379"/>
      <c r="BC32" s="379"/>
      <c r="BE32" s="379" t="s">
        <v>195</v>
      </c>
      <c r="BF32" s="379"/>
      <c r="BG32" s="379"/>
      <c r="BH32" s="379"/>
      <c r="BI32" s="379"/>
      <c r="BJ32" s="379"/>
      <c r="BK32" s="379"/>
      <c r="BL32" s="379"/>
      <c r="BM32" s="379"/>
      <c r="BN32" s="379"/>
      <c r="BO32" s="379"/>
      <c r="BP32" s="379"/>
      <c r="BQ32" s="379"/>
      <c r="BR32" s="379"/>
      <c r="BS32" s="379"/>
      <c r="BT32" s="379"/>
      <c r="BU32" s="379"/>
      <c r="BW32" s="379" t="s">
        <v>196</v>
      </c>
      <c r="BX32" s="379"/>
      <c r="BY32" s="379"/>
      <c r="BZ32" s="379"/>
      <c r="CA32" s="379"/>
      <c r="CB32" s="379"/>
      <c r="CC32" s="379"/>
      <c r="CD32" s="379"/>
      <c r="CE32" s="379"/>
      <c r="CF32" s="379"/>
      <c r="CG32" s="379"/>
      <c r="CH32" s="379"/>
      <c r="CI32" s="379"/>
      <c r="CJ32" s="379"/>
      <c r="CK32" s="379"/>
      <c r="CL32" s="379"/>
      <c r="CM32" s="379"/>
      <c r="CO32" s="379" t="s">
        <v>197</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2">
      <c r="A33" s="181"/>
      <c r="B33" s="205"/>
      <c r="C33" s="371" t="s">
        <v>198</v>
      </c>
      <c r="D33" s="371"/>
      <c r="E33" s="370" t="s">
        <v>199</v>
      </c>
      <c r="F33" s="370"/>
      <c r="G33" s="370"/>
      <c r="H33" s="370"/>
      <c r="I33" s="370"/>
      <c r="J33" s="370"/>
      <c r="K33" s="370"/>
      <c r="L33" s="370"/>
      <c r="M33" s="370"/>
      <c r="N33" s="370"/>
      <c r="O33" s="370"/>
      <c r="P33" s="370"/>
      <c r="Q33" s="370"/>
      <c r="R33" s="370"/>
      <c r="S33" s="370"/>
      <c r="T33" s="206"/>
      <c r="U33" s="371" t="s">
        <v>198</v>
      </c>
      <c r="V33" s="371"/>
      <c r="W33" s="370" t="s">
        <v>200</v>
      </c>
      <c r="X33" s="370"/>
      <c r="Y33" s="370"/>
      <c r="Z33" s="370"/>
      <c r="AA33" s="370"/>
      <c r="AB33" s="370"/>
      <c r="AC33" s="370"/>
      <c r="AD33" s="370"/>
      <c r="AE33" s="370"/>
      <c r="AF33" s="370"/>
      <c r="AG33" s="370"/>
      <c r="AH33" s="370"/>
      <c r="AI33" s="370"/>
      <c r="AJ33" s="370"/>
      <c r="AK33" s="370"/>
      <c r="AL33" s="206"/>
      <c r="AM33" s="371" t="s">
        <v>198</v>
      </c>
      <c r="AN33" s="371"/>
      <c r="AO33" s="370" t="s">
        <v>199</v>
      </c>
      <c r="AP33" s="370"/>
      <c r="AQ33" s="370"/>
      <c r="AR33" s="370"/>
      <c r="AS33" s="370"/>
      <c r="AT33" s="370"/>
      <c r="AU33" s="370"/>
      <c r="AV33" s="370"/>
      <c r="AW33" s="370"/>
      <c r="AX33" s="370"/>
      <c r="AY33" s="370"/>
      <c r="AZ33" s="370"/>
      <c r="BA33" s="370"/>
      <c r="BB33" s="370"/>
      <c r="BC33" s="370"/>
      <c r="BD33" s="207"/>
      <c r="BE33" s="370" t="s">
        <v>201</v>
      </c>
      <c r="BF33" s="370"/>
      <c r="BG33" s="370" t="s">
        <v>202</v>
      </c>
      <c r="BH33" s="370"/>
      <c r="BI33" s="370"/>
      <c r="BJ33" s="370"/>
      <c r="BK33" s="370"/>
      <c r="BL33" s="370"/>
      <c r="BM33" s="370"/>
      <c r="BN33" s="370"/>
      <c r="BO33" s="370"/>
      <c r="BP33" s="370"/>
      <c r="BQ33" s="370"/>
      <c r="BR33" s="370"/>
      <c r="BS33" s="370"/>
      <c r="BT33" s="370"/>
      <c r="BU33" s="370"/>
      <c r="BV33" s="207"/>
      <c r="BW33" s="371" t="s">
        <v>201</v>
      </c>
      <c r="BX33" s="371"/>
      <c r="BY33" s="370" t="s">
        <v>203</v>
      </c>
      <c r="BZ33" s="370"/>
      <c r="CA33" s="370"/>
      <c r="CB33" s="370"/>
      <c r="CC33" s="370"/>
      <c r="CD33" s="370"/>
      <c r="CE33" s="370"/>
      <c r="CF33" s="370"/>
      <c r="CG33" s="370"/>
      <c r="CH33" s="370"/>
      <c r="CI33" s="370"/>
      <c r="CJ33" s="370"/>
      <c r="CK33" s="370"/>
      <c r="CL33" s="370"/>
      <c r="CM33" s="370"/>
      <c r="CN33" s="206"/>
      <c r="CO33" s="371" t="s">
        <v>204</v>
      </c>
      <c r="CP33" s="371"/>
      <c r="CQ33" s="370" t="s">
        <v>205</v>
      </c>
      <c r="CR33" s="370"/>
      <c r="CS33" s="370"/>
      <c r="CT33" s="370"/>
      <c r="CU33" s="370"/>
      <c r="CV33" s="370"/>
      <c r="CW33" s="370"/>
      <c r="CX33" s="370"/>
      <c r="CY33" s="370"/>
      <c r="CZ33" s="370"/>
      <c r="DA33" s="370"/>
      <c r="DB33" s="370"/>
      <c r="DC33" s="370"/>
      <c r="DD33" s="370"/>
      <c r="DE33" s="370"/>
      <c r="DF33" s="206"/>
      <c r="DG33" s="369" t="s">
        <v>206</v>
      </c>
      <c r="DH33" s="369"/>
      <c r="DI33" s="208"/>
    </row>
    <row r="34" spans="1:113" ht="32.25" customHeight="1" x14ac:dyDescent="0.2">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f>IF(AO34="","",MAX(C34:D43,U34:V43)+1)</f>
        <v>5</v>
      </c>
      <c r="AN34" s="367"/>
      <c r="AO34" s="368" t="str">
        <f>IF('各会計、関係団体の財政状況及び健全化判断比率'!B31="","",'各会計、関係団体の財政状況及び健全化判断比率'!B31)</f>
        <v>病院事業会計</v>
      </c>
      <c r="AP34" s="368"/>
      <c r="AQ34" s="368"/>
      <c r="AR34" s="368"/>
      <c r="AS34" s="368"/>
      <c r="AT34" s="368"/>
      <c r="AU34" s="368"/>
      <c r="AV34" s="368"/>
      <c r="AW34" s="368"/>
      <c r="AX34" s="368"/>
      <c r="AY34" s="368"/>
      <c r="AZ34" s="368"/>
      <c r="BA34" s="368"/>
      <c r="BB34" s="368"/>
      <c r="BC34" s="368"/>
      <c r="BD34" s="181"/>
      <c r="BE34" s="367">
        <f>IF(BG34="","",MAX(C34:D43,U34:V43,AM34:AN43)+1)</f>
        <v>7</v>
      </c>
      <c r="BF34" s="367"/>
      <c r="BG34" s="368" t="str">
        <f>IF('各会計、関係団体の財政状況及び健全化判断比率'!B33="","",'各会計、関係団体の財政状況及び健全化判断比率'!B33)</f>
        <v>下水道事業特別会計</v>
      </c>
      <c r="BH34" s="368"/>
      <c r="BI34" s="368"/>
      <c r="BJ34" s="368"/>
      <c r="BK34" s="368"/>
      <c r="BL34" s="368"/>
      <c r="BM34" s="368"/>
      <c r="BN34" s="368"/>
      <c r="BO34" s="368"/>
      <c r="BP34" s="368"/>
      <c r="BQ34" s="368"/>
      <c r="BR34" s="368"/>
      <c r="BS34" s="368"/>
      <c r="BT34" s="368"/>
      <c r="BU34" s="368"/>
      <c r="BV34" s="181"/>
      <c r="BW34" s="367">
        <f>IF(BY34="","",MAX(C34:D43,U34:V43,AM34:AN43,BE34:BF43)+1)</f>
        <v>9</v>
      </c>
      <c r="BX34" s="367"/>
      <c r="BY34" s="368" t="str">
        <f>IF('各会計、関係団体の財政状況及び健全化判断比率'!B68="","",'各会計、関係団体の財政状況及び健全化判断比率'!B68)</f>
        <v>わたらい老人福祉施設組合</v>
      </c>
      <c r="BZ34" s="368"/>
      <c r="CA34" s="368"/>
      <c r="CB34" s="368"/>
      <c r="CC34" s="368"/>
      <c r="CD34" s="368"/>
      <c r="CE34" s="368"/>
      <c r="CF34" s="368"/>
      <c r="CG34" s="368"/>
      <c r="CH34" s="368"/>
      <c r="CI34" s="368"/>
      <c r="CJ34" s="368"/>
      <c r="CK34" s="368"/>
      <c r="CL34" s="368"/>
      <c r="CM34" s="368"/>
      <c r="CN34" s="181"/>
      <c r="CO34" s="367">
        <f>IF(CQ34="","",MAX(C34:D43,U34:V43,AM34:AN43,BE34:BF43,BW34:BX43)+1)</f>
        <v>19</v>
      </c>
      <c r="CP34" s="367"/>
      <c r="CQ34" s="368" t="str">
        <f>IF('各会計、関係団体の財政状況及び健全化判断比率'!BS7="","",'各会計、関係団体の財政状況及び健全化判断比率'!BS7)</f>
        <v>株式会社　みなみいせ商会</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2">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介護保険特別会計</v>
      </c>
      <c r="X35" s="368"/>
      <c r="Y35" s="368"/>
      <c r="Z35" s="368"/>
      <c r="AA35" s="368"/>
      <c r="AB35" s="368"/>
      <c r="AC35" s="368"/>
      <c r="AD35" s="368"/>
      <c r="AE35" s="368"/>
      <c r="AF35" s="368"/>
      <c r="AG35" s="368"/>
      <c r="AH35" s="368"/>
      <c r="AI35" s="368"/>
      <c r="AJ35" s="368"/>
      <c r="AK35" s="368"/>
      <c r="AL35" s="181"/>
      <c r="AM35" s="367">
        <f t="shared" ref="AM35:AM43" si="0">IF(AO35="","",AM34+1)</f>
        <v>6</v>
      </c>
      <c r="AN35" s="367"/>
      <c r="AO35" s="368" t="str">
        <f>IF('各会計、関係団体の財政状況及び健全化判断比率'!B32="","",'各会計、関係団体の財政状況及び健全化判断比率'!B32)</f>
        <v>水道事業会計</v>
      </c>
      <c r="AP35" s="368"/>
      <c r="AQ35" s="368"/>
      <c r="AR35" s="368"/>
      <c r="AS35" s="368"/>
      <c r="AT35" s="368"/>
      <c r="AU35" s="368"/>
      <c r="AV35" s="368"/>
      <c r="AW35" s="368"/>
      <c r="AX35" s="368"/>
      <c r="AY35" s="368"/>
      <c r="AZ35" s="368"/>
      <c r="BA35" s="368"/>
      <c r="BB35" s="368"/>
      <c r="BC35" s="368"/>
      <c r="BD35" s="181"/>
      <c r="BE35" s="367">
        <f t="shared" ref="BE35:BE43" si="1">IF(BG35="","",BE34+1)</f>
        <v>8</v>
      </c>
      <c r="BF35" s="367"/>
      <c r="BG35" s="368" t="str">
        <f>IF('各会計、関係団体の財政状況及び健全化判断比率'!B34="","",'各会計、関係団体の財政状況及び健全化判断比率'!B34)</f>
        <v>公共浄化槽事業特別会計</v>
      </c>
      <c r="BH35" s="368"/>
      <c r="BI35" s="368"/>
      <c r="BJ35" s="368"/>
      <c r="BK35" s="368"/>
      <c r="BL35" s="368"/>
      <c r="BM35" s="368"/>
      <c r="BN35" s="368"/>
      <c r="BO35" s="368"/>
      <c r="BP35" s="368"/>
      <c r="BQ35" s="368"/>
      <c r="BR35" s="368"/>
      <c r="BS35" s="368"/>
      <c r="BT35" s="368"/>
      <c r="BU35" s="368"/>
      <c r="BV35" s="181"/>
      <c r="BW35" s="367">
        <f t="shared" ref="BW35:BW43" si="2">IF(BY35="","",BW34+1)</f>
        <v>10</v>
      </c>
      <c r="BX35" s="367"/>
      <c r="BY35" s="368" t="str">
        <f>IF('各会計、関係団体の財政状況及び健全化判断比率'!B69="","",'各会計、関係団体の財政状況及び健全化判断比率'!B69)</f>
        <v>　うち一般会計</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2">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4</v>
      </c>
      <c r="V36" s="367"/>
      <c r="W36" s="368" t="str">
        <f>IF('各会計、関係団体の財政状況及び健全化判断比率'!B30="","",'各会計、関係団体の財政状況及び健全化判断比率'!B30)</f>
        <v>後期高齢者医療特別会計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11</v>
      </c>
      <c r="BX36" s="367"/>
      <c r="BY36" s="368" t="str">
        <f>IF('各会計、関係団体の財政状況及び健全化判断比率'!B70="","",'各会計、関係団体の財政状況及び健全化判断比率'!B70)</f>
        <v>　うち特別会計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2">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12</v>
      </c>
      <c r="BX37" s="367"/>
      <c r="BY37" s="368" t="str">
        <f>IF('各会計、関係団体の財政状況及び健全化判断比率'!B71="","",'各会計、関係団体の財政状況及び健全化判断比率'!B71)</f>
        <v>志摩広域行政組合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2">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13</v>
      </c>
      <c r="BX38" s="367"/>
      <c r="BY38" s="368" t="str">
        <f>IF('各会計、関係団体の財政状況及び健全化判断比率'!B72="","",'各会計、関係団体の財政状況及び健全化判断比率'!B72)</f>
        <v>　うち一般会計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2">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14</v>
      </c>
      <c r="BX39" s="367"/>
      <c r="BY39" s="368" t="str">
        <f>IF('各会計、関係団体の財政状況及び健全化判断比率'!B73="","",'各会計、関係団体の財政状況及び健全化判断比率'!B73)</f>
        <v>　うち特別会計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2">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15</v>
      </c>
      <c r="BX40" s="367"/>
      <c r="BY40" s="368" t="str">
        <f>IF('各会計、関係団体の財政状況及び健全化判断比率'!B74="","",'各会計、関係団体の財政状況及び健全化判断比率'!B74)</f>
        <v>三重県市町総合事務組合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2">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16</v>
      </c>
      <c r="BX41" s="367"/>
      <c r="BY41" s="368" t="str">
        <f>IF('各会計、関係団体の財政状況及び健全化判断比率'!B75="","",'各会計、関係団体の財政状況及び健全化判断比率'!B75)</f>
        <v>　うち一般会計</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2">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f t="shared" si="2"/>
        <v>17</v>
      </c>
      <c r="BX42" s="367"/>
      <c r="BY42" s="368" t="str">
        <f>IF('各会計、関係団体の財政状況及び健全化判断比率'!B76="","",'各会計、関係団体の財政状況及び健全化判断比率'!B76)</f>
        <v>　うち特別会計</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2">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f t="shared" si="2"/>
        <v>18</v>
      </c>
      <c r="BX43" s="367"/>
      <c r="BY43" s="368" t="str">
        <f>IF('各会計、関係団体の財政状況及び健全化判断比率'!B77="","",'各会計、関係団体の財政状況及び健全化判断比率'!B77)</f>
        <v>紀勢地区広域消防組合</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207</v>
      </c>
      <c r="E46" s="364" t="s">
        <v>208</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2">
      <c r="E47" s="364" t="s">
        <v>209</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2">
      <c r="E48" s="364" t="s">
        <v>210</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2">
      <c r="E49" s="366" t="s">
        <v>211</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2">
      <c r="E50" s="364" t="s">
        <v>212</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2">
      <c r="E51" s="364" t="s">
        <v>213</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2">
      <c r="E52" s="364" t="s">
        <v>214</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2">
      <c r="E53" s="364" t="s">
        <v>215</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2"/>
    <row r="55" spans="5:113" x14ac:dyDescent="0.2"/>
    <row r="56" spans="5:113" x14ac:dyDescent="0.2"/>
  </sheetData>
  <sheetProtection algorithmName="SHA-512" hashValue="IvpnLkzAFZwsfwZ8WxxtVN1FG6tT5Ac8VAdUAkd8IzTKa2qbAG0cgehH5x6j6VkCARGuBQxY6hO5t+VwHeNUXg==" saltValue="h6c1WQw/RUUoC3eHwudx8Q=="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568</v>
      </c>
      <c r="G33" s="29" t="s">
        <v>569</v>
      </c>
      <c r="H33" s="29" t="s">
        <v>570</v>
      </c>
      <c r="I33" s="29" t="s">
        <v>571</v>
      </c>
      <c r="J33" s="30" t="s">
        <v>572</v>
      </c>
      <c r="K33" s="22"/>
      <c r="L33" s="22"/>
      <c r="M33" s="22"/>
      <c r="N33" s="22"/>
      <c r="O33" s="22"/>
      <c r="P33" s="22"/>
    </row>
    <row r="34" spans="1:16" ht="39" customHeight="1" x14ac:dyDescent="0.2">
      <c r="A34" s="22"/>
      <c r="B34" s="31"/>
      <c r="C34" s="1151" t="s">
        <v>577</v>
      </c>
      <c r="D34" s="1151"/>
      <c r="E34" s="1152"/>
      <c r="F34" s="32">
        <v>2.9</v>
      </c>
      <c r="G34" s="33">
        <v>2.77</v>
      </c>
      <c r="H34" s="33">
        <v>3.18</v>
      </c>
      <c r="I34" s="33">
        <v>6.39</v>
      </c>
      <c r="J34" s="34">
        <v>4.97</v>
      </c>
      <c r="K34" s="22"/>
      <c r="L34" s="22"/>
      <c r="M34" s="22"/>
      <c r="N34" s="22"/>
      <c r="O34" s="22"/>
      <c r="P34" s="22"/>
    </row>
    <row r="35" spans="1:16" ht="39" customHeight="1" x14ac:dyDescent="0.2">
      <c r="A35" s="22"/>
      <c r="B35" s="35"/>
      <c r="C35" s="1145" t="s">
        <v>578</v>
      </c>
      <c r="D35" s="1146"/>
      <c r="E35" s="1147"/>
      <c r="F35" s="36">
        <v>4.13</v>
      </c>
      <c r="G35" s="37">
        <v>2.92</v>
      </c>
      <c r="H35" s="37">
        <v>2.5299999999999998</v>
      </c>
      <c r="I35" s="37">
        <v>3.25</v>
      </c>
      <c r="J35" s="38">
        <v>4.24</v>
      </c>
      <c r="K35" s="22"/>
      <c r="L35" s="22"/>
      <c r="M35" s="22"/>
      <c r="N35" s="22"/>
      <c r="O35" s="22"/>
      <c r="P35" s="22"/>
    </row>
    <row r="36" spans="1:16" ht="39" customHeight="1" x14ac:dyDescent="0.2">
      <c r="A36" s="22"/>
      <c r="B36" s="35"/>
      <c r="C36" s="1145" t="s">
        <v>579</v>
      </c>
      <c r="D36" s="1146"/>
      <c r="E36" s="1147"/>
      <c r="F36" s="36">
        <v>2.42</v>
      </c>
      <c r="G36" s="37">
        <v>2.58</v>
      </c>
      <c r="H36" s="37">
        <v>3.08</v>
      </c>
      <c r="I36" s="37">
        <v>3.49</v>
      </c>
      <c r="J36" s="38">
        <v>3.87</v>
      </c>
      <c r="K36" s="22"/>
      <c r="L36" s="22"/>
      <c r="M36" s="22"/>
      <c r="N36" s="22"/>
      <c r="O36" s="22"/>
      <c r="P36" s="22"/>
    </row>
    <row r="37" spans="1:16" ht="39" customHeight="1" x14ac:dyDescent="0.2">
      <c r="A37" s="22"/>
      <c r="B37" s="35"/>
      <c r="C37" s="1145" t="s">
        <v>580</v>
      </c>
      <c r="D37" s="1146"/>
      <c r="E37" s="1147"/>
      <c r="F37" s="36">
        <v>2.0499999999999998</v>
      </c>
      <c r="G37" s="37">
        <v>1.66</v>
      </c>
      <c r="H37" s="37">
        <v>1.36</v>
      </c>
      <c r="I37" s="37">
        <v>2</v>
      </c>
      <c r="J37" s="38">
        <v>1.53</v>
      </c>
      <c r="K37" s="22"/>
      <c r="L37" s="22"/>
      <c r="M37" s="22"/>
      <c r="N37" s="22"/>
      <c r="O37" s="22"/>
      <c r="P37" s="22"/>
    </row>
    <row r="38" spans="1:16" ht="39" customHeight="1" x14ac:dyDescent="0.2">
      <c r="A38" s="22"/>
      <c r="B38" s="35"/>
      <c r="C38" s="1145" t="s">
        <v>581</v>
      </c>
      <c r="D38" s="1146"/>
      <c r="E38" s="1147"/>
      <c r="F38" s="36">
        <v>0.49</v>
      </c>
      <c r="G38" s="37">
        <v>0.11</v>
      </c>
      <c r="H38" s="37">
        <v>0.73</v>
      </c>
      <c r="I38" s="37">
        <v>1.01</v>
      </c>
      <c r="J38" s="38">
        <v>0.57999999999999996</v>
      </c>
      <c r="K38" s="22"/>
      <c r="L38" s="22"/>
      <c r="M38" s="22"/>
      <c r="N38" s="22"/>
      <c r="O38" s="22"/>
      <c r="P38" s="22"/>
    </row>
    <row r="39" spans="1:16" ht="39" customHeight="1" x14ac:dyDescent="0.2">
      <c r="A39" s="22"/>
      <c r="B39" s="35"/>
      <c r="C39" s="1145" t="s">
        <v>582</v>
      </c>
      <c r="D39" s="1146"/>
      <c r="E39" s="1147"/>
      <c r="F39" s="36">
        <v>0.06</v>
      </c>
      <c r="G39" s="37">
        <v>0.09</v>
      </c>
      <c r="H39" s="37">
        <v>0.16</v>
      </c>
      <c r="I39" s="37">
        <v>7.0000000000000007E-2</v>
      </c>
      <c r="J39" s="38">
        <v>0.08</v>
      </c>
      <c r="K39" s="22"/>
      <c r="L39" s="22"/>
      <c r="M39" s="22"/>
      <c r="N39" s="22"/>
      <c r="O39" s="22"/>
      <c r="P39" s="22"/>
    </row>
    <row r="40" spans="1:16" ht="39" customHeight="1" x14ac:dyDescent="0.2">
      <c r="A40" s="22"/>
      <c r="B40" s="35"/>
      <c r="C40" s="1145" t="s">
        <v>583</v>
      </c>
      <c r="D40" s="1146"/>
      <c r="E40" s="1147"/>
      <c r="F40" s="36">
        <v>0</v>
      </c>
      <c r="G40" s="37">
        <v>0</v>
      </c>
      <c r="H40" s="37">
        <v>0</v>
      </c>
      <c r="I40" s="37">
        <v>0</v>
      </c>
      <c r="J40" s="38">
        <v>0</v>
      </c>
      <c r="K40" s="22"/>
      <c r="L40" s="22"/>
      <c r="M40" s="22"/>
      <c r="N40" s="22"/>
      <c r="O40" s="22"/>
      <c r="P40" s="22"/>
    </row>
    <row r="41" spans="1:16" ht="39" customHeight="1" x14ac:dyDescent="0.2">
      <c r="A41" s="22"/>
      <c r="B41" s="35"/>
      <c r="C41" s="1145" t="s">
        <v>584</v>
      </c>
      <c r="D41" s="1146"/>
      <c r="E41" s="1147"/>
      <c r="F41" s="36" t="s">
        <v>527</v>
      </c>
      <c r="G41" s="37" t="s">
        <v>527</v>
      </c>
      <c r="H41" s="37" t="s">
        <v>527</v>
      </c>
      <c r="I41" s="37">
        <v>0</v>
      </c>
      <c r="J41" s="38">
        <v>0</v>
      </c>
      <c r="K41" s="22"/>
      <c r="L41" s="22"/>
      <c r="M41" s="22"/>
      <c r="N41" s="22"/>
      <c r="O41" s="22"/>
      <c r="P41" s="22"/>
    </row>
    <row r="42" spans="1:16" ht="39" customHeight="1" x14ac:dyDescent="0.2">
      <c r="A42" s="22"/>
      <c r="B42" s="39"/>
      <c r="C42" s="1145" t="s">
        <v>585</v>
      </c>
      <c r="D42" s="1146"/>
      <c r="E42" s="1147"/>
      <c r="F42" s="36" t="s">
        <v>527</v>
      </c>
      <c r="G42" s="37" t="s">
        <v>527</v>
      </c>
      <c r="H42" s="37" t="s">
        <v>527</v>
      </c>
      <c r="I42" s="37" t="s">
        <v>527</v>
      </c>
      <c r="J42" s="38" t="s">
        <v>527</v>
      </c>
      <c r="K42" s="22"/>
      <c r="L42" s="22"/>
      <c r="M42" s="22"/>
      <c r="N42" s="22"/>
      <c r="O42" s="22"/>
      <c r="P42" s="22"/>
    </row>
    <row r="43" spans="1:16" ht="39" customHeight="1" thickBot="1" x14ac:dyDescent="0.25">
      <c r="A43" s="22"/>
      <c r="B43" s="40"/>
      <c r="C43" s="1148" t="s">
        <v>586</v>
      </c>
      <c r="D43" s="1149"/>
      <c r="E43" s="1150"/>
      <c r="F43" s="41">
        <v>0</v>
      </c>
      <c r="G43" s="42">
        <v>0</v>
      </c>
      <c r="H43" s="42">
        <v>0</v>
      </c>
      <c r="I43" s="42" t="s">
        <v>527</v>
      </c>
      <c r="J43" s="43" t="s">
        <v>527</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n6b6UY55WxQbDLjeaNywB5VF3uEjrhIh9dJVlypRxM/gRBiCNW6DyN1h8VqvoxAx/Jsd8waPtVdQFObn0HmFOA==" saltValue="lVtNbcRXDahe21CGppfVW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Normal="10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568</v>
      </c>
      <c r="L44" s="56" t="s">
        <v>569</v>
      </c>
      <c r="M44" s="56" t="s">
        <v>570</v>
      </c>
      <c r="N44" s="56" t="s">
        <v>571</v>
      </c>
      <c r="O44" s="57" t="s">
        <v>572</v>
      </c>
      <c r="P44" s="48"/>
      <c r="Q44" s="48"/>
      <c r="R44" s="48"/>
      <c r="S44" s="48"/>
      <c r="T44" s="48"/>
      <c r="U44" s="48"/>
    </row>
    <row r="45" spans="1:21" ht="30.75" customHeight="1" x14ac:dyDescent="0.2">
      <c r="A45" s="48"/>
      <c r="B45" s="1176" t="s">
        <v>11</v>
      </c>
      <c r="C45" s="1177"/>
      <c r="D45" s="58"/>
      <c r="E45" s="1182" t="s">
        <v>12</v>
      </c>
      <c r="F45" s="1182"/>
      <c r="G45" s="1182"/>
      <c r="H45" s="1182"/>
      <c r="I45" s="1182"/>
      <c r="J45" s="1183"/>
      <c r="K45" s="59">
        <v>1107</v>
      </c>
      <c r="L45" s="60">
        <v>1173</v>
      </c>
      <c r="M45" s="60">
        <v>1237</v>
      </c>
      <c r="N45" s="60">
        <v>1356</v>
      </c>
      <c r="O45" s="61">
        <v>1363</v>
      </c>
      <c r="P45" s="48"/>
      <c r="Q45" s="48"/>
      <c r="R45" s="48"/>
      <c r="S45" s="48"/>
      <c r="T45" s="48"/>
      <c r="U45" s="48"/>
    </row>
    <row r="46" spans="1:21" ht="30.75" customHeight="1" x14ac:dyDescent="0.2">
      <c r="A46" s="48"/>
      <c r="B46" s="1178"/>
      <c r="C46" s="1179"/>
      <c r="D46" s="62"/>
      <c r="E46" s="1155" t="s">
        <v>13</v>
      </c>
      <c r="F46" s="1155"/>
      <c r="G46" s="1155"/>
      <c r="H46" s="1155"/>
      <c r="I46" s="1155"/>
      <c r="J46" s="1156"/>
      <c r="K46" s="63" t="s">
        <v>527</v>
      </c>
      <c r="L46" s="64" t="s">
        <v>527</v>
      </c>
      <c r="M46" s="64" t="s">
        <v>527</v>
      </c>
      <c r="N46" s="64" t="s">
        <v>527</v>
      </c>
      <c r="O46" s="65" t="s">
        <v>527</v>
      </c>
      <c r="P46" s="48"/>
      <c r="Q46" s="48"/>
      <c r="R46" s="48"/>
      <c r="S46" s="48"/>
      <c r="T46" s="48"/>
      <c r="U46" s="48"/>
    </row>
    <row r="47" spans="1:21" ht="30.75" customHeight="1" x14ac:dyDescent="0.2">
      <c r="A47" s="48"/>
      <c r="B47" s="1178"/>
      <c r="C47" s="1179"/>
      <c r="D47" s="62"/>
      <c r="E47" s="1155" t="s">
        <v>14</v>
      </c>
      <c r="F47" s="1155"/>
      <c r="G47" s="1155"/>
      <c r="H47" s="1155"/>
      <c r="I47" s="1155"/>
      <c r="J47" s="1156"/>
      <c r="K47" s="63" t="s">
        <v>527</v>
      </c>
      <c r="L47" s="64" t="s">
        <v>527</v>
      </c>
      <c r="M47" s="64" t="s">
        <v>527</v>
      </c>
      <c r="N47" s="64" t="s">
        <v>527</v>
      </c>
      <c r="O47" s="65" t="s">
        <v>527</v>
      </c>
      <c r="P47" s="48"/>
      <c r="Q47" s="48"/>
      <c r="R47" s="48"/>
      <c r="S47" s="48"/>
      <c r="T47" s="48"/>
      <c r="U47" s="48"/>
    </row>
    <row r="48" spans="1:21" ht="30.75" customHeight="1" x14ac:dyDescent="0.2">
      <c r="A48" s="48"/>
      <c r="B48" s="1178"/>
      <c r="C48" s="1179"/>
      <c r="D48" s="62"/>
      <c r="E48" s="1155" t="s">
        <v>15</v>
      </c>
      <c r="F48" s="1155"/>
      <c r="G48" s="1155"/>
      <c r="H48" s="1155"/>
      <c r="I48" s="1155"/>
      <c r="J48" s="1156"/>
      <c r="K48" s="63">
        <v>405</v>
      </c>
      <c r="L48" s="64">
        <v>401</v>
      </c>
      <c r="M48" s="64">
        <v>394</v>
      </c>
      <c r="N48" s="64">
        <v>396</v>
      </c>
      <c r="O48" s="65">
        <v>362</v>
      </c>
      <c r="P48" s="48"/>
      <c r="Q48" s="48"/>
      <c r="R48" s="48"/>
      <c r="S48" s="48"/>
      <c r="T48" s="48"/>
      <c r="U48" s="48"/>
    </row>
    <row r="49" spans="1:21" ht="30.75" customHeight="1" x14ac:dyDescent="0.2">
      <c r="A49" s="48"/>
      <c r="B49" s="1178"/>
      <c r="C49" s="1179"/>
      <c r="D49" s="62"/>
      <c r="E49" s="1155" t="s">
        <v>16</v>
      </c>
      <c r="F49" s="1155"/>
      <c r="G49" s="1155"/>
      <c r="H49" s="1155"/>
      <c r="I49" s="1155"/>
      <c r="J49" s="1156"/>
      <c r="K49" s="63">
        <v>70</v>
      </c>
      <c r="L49" s="64">
        <v>68</v>
      </c>
      <c r="M49" s="64">
        <v>64</v>
      </c>
      <c r="N49" s="64">
        <v>35</v>
      </c>
      <c r="O49" s="65">
        <v>14</v>
      </c>
      <c r="P49" s="48"/>
      <c r="Q49" s="48"/>
      <c r="R49" s="48"/>
      <c r="S49" s="48"/>
      <c r="T49" s="48"/>
      <c r="U49" s="48"/>
    </row>
    <row r="50" spans="1:21" ht="30.75" customHeight="1" x14ac:dyDescent="0.2">
      <c r="A50" s="48"/>
      <c r="B50" s="1178"/>
      <c r="C50" s="1179"/>
      <c r="D50" s="62"/>
      <c r="E50" s="1155" t="s">
        <v>17</v>
      </c>
      <c r="F50" s="1155"/>
      <c r="G50" s="1155"/>
      <c r="H50" s="1155"/>
      <c r="I50" s="1155"/>
      <c r="J50" s="1156"/>
      <c r="K50" s="63" t="s">
        <v>527</v>
      </c>
      <c r="L50" s="64" t="s">
        <v>527</v>
      </c>
      <c r="M50" s="64" t="s">
        <v>527</v>
      </c>
      <c r="N50" s="64" t="s">
        <v>527</v>
      </c>
      <c r="O50" s="65" t="s">
        <v>527</v>
      </c>
      <c r="P50" s="48"/>
      <c r="Q50" s="48"/>
      <c r="R50" s="48"/>
      <c r="S50" s="48"/>
      <c r="T50" s="48"/>
      <c r="U50" s="48"/>
    </row>
    <row r="51" spans="1:21" ht="30.75" customHeight="1" x14ac:dyDescent="0.2">
      <c r="A51" s="48"/>
      <c r="B51" s="1180"/>
      <c r="C51" s="1181"/>
      <c r="D51" s="66"/>
      <c r="E51" s="1155" t="s">
        <v>18</v>
      </c>
      <c r="F51" s="1155"/>
      <c r="G51" s="1155"/>
      <c r="H51" s="1155"/>
      <c r="I51" s="1155"/>
      <c r="J51" s="1156"/>
      <c r="K51" s="63" t="s">
        <v>527</v>
      </c>
      <c r="L51" s="64" t="s">
        <v>527</v>
      </c>
      <c r="M51" s="64" t="s">
        <v>527</v>
      </c>
      <c r="N51" s="64" t="s">
        <v>527</v>
      </c>
      <c r="O51" s="65" t="s">
        <v>527</v>
      </c>
      <c r="P51" s="48"/>
      <c r="Q51" s="48"/>
      <c r="R51" s="48"/>
      <c r="S51" s="48"/>
      <c r="T51" s="48"/>
      <c r="U51" s="48"/>
    </row>
    <row r="52" spans="1:21" ht="30.75" customHeight="1" x14ac:dyDescent="0.2">
      <c r="A52" s="48"/>
      <c r="B52" s="1153" t="s">
        <v>19</v>
      </c>
      <c r="C52" s="1154"/>
      <c r="D52" s="66"/>
      <c r="E52" s="1155" t="s">
        <v>20</v>
      </c>
      <c r="F52" s="1155"/>
      <c r="G52" s="1155"/>
      <c r="H52" s="1155"/>
      <c r="I52" s="1155"/>
      <c r="J52" s="1156"/>
      <c r="K52" s="63">
        <v>1127</v>
      </c>
      <c r="L52" s="64">
        <v>1149</v>
      </c>
      <c r="M52" s="64">
        <v>1173</v>
      </c>
      <c r="N52" s="64">
        <v>1227</v>
      </c>
      <c r="O52" s="65">
        <v>1209</v>
      </c>
      <c r="P52" s="48"/>
      <c r="Q52" s="48"/>
      <c r="R52" s="48"/>
      <c r="S52" s="48"/>
      <c r="T52" s="48"/>
      <c r="U52" s="48"/>
    </row>
    <row r="53" spans="1:21" ht="30.75" customHeight="1" thickBot="1" x14ac:dyDescent="0.25">
      <c r="A53" s="48"/>
      <c r="B53" s="1157" t="s">
        <v>21</v>
      </c>
      <c r="C53" s="1158"/>
      <c r="D53" s="67"/>
      <c r="E53" s="1159" t="s">
        <v>22</v>
      </c>
      <c r="F53" s="1159"/>
      <c r="G53" s="1159"/>
      <c r="H53" s="1159"/>
      <c r="I53" s="1159"/>
      <c r="J53" s="1160"/>
      <c r="K53" s="68">
        <v>455</v>
      </c>
      <c r="L53" s="69">
        <v>493</v>
      </c>
      <c r="M53" s="69">
        <v>522</v>
      </c>
      <c r="N53" s="69">
        <v>560</v>
      </c>
      <c r="O53" s="70">
        <v>530</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25</v>
      </c>
      <c r="C56" s="73"/>
      <c r="D56" s="73"/>
      <c r="E56" s="73"/>
      <c r="F56" s="73"/>
      <c r="G56" s="73"/>
      <c r="H56" s="73"/>
      <c r="I56" s="73"/>
      <c r="J56" s="73"/>
      <c r="K56" s="74"/>
      <c r="L56" s="74"/>
      <c r="M56" s="74"/>
      <c r="N56" s="74"/>
      <c r="O56" s="75" t="s">
        <v>587</v>
      </c>
      <c r="P56" s="48"/>
      <c r="Q56" s="48"/>
      <c r="R56" s="48"/>
      <c r="S56" s="48"/>
      <c r="T56" s="48"/>
      <c r="U56" s="48"/>
    </row>
    <row r="57" spans="1:21" ht="31.5" customHeight="1" thickBot="1" x14ac:dyDescent="0.25">
      <c r="A57" s="48"/>
      <c r="B57" s="76"/>
      <c r="C57" s="77"/>
      <c r="D57" s="77"/>
      <c r="E57" s="78"/>
      <c r="F57" s="78"/>
      <c r="G57" s="78"/>
      <c r="H57" s="78"/>
      <c r="I57" s="78"/>
      <c r="J57" s="79" t="s">
        <v>2</v>
      </c>
      <c r="K57" s="80" t="s">
        <v>588</v>
      </c>
      <c r="L57" s="81" t="s">
        <v>589</v>
      </c>
      <c r="M57" s="81" t="s">
        <v>590</v>
      </c>
      <c r="N57" s="81" t="s">
        <v>591</v>
      </c>
      <c r="O57" s="82" t="s">
        <v>592</v>
      </c>
      <c r="P57" s="48"/>
      <c r="Q57" s="48"/>
      <c r="R57" s="48"/>
      <c r="S57" s="48"/>
      <c r="T57" s="48"/>
      <c r="U57" s="48"/>
    </row>
    <row r="58" spans="1:21" ht="31.5" customHeight="1" x14ac:dyDescent="0.2">
      <c r="B58" s="1161" t="s">
        <v>26</v>
      </c>
      <c r="C58" s="1162"/>
      <c r="D58" s="1167" t="s">
        <v>27</v>
      </c>
      <c r="E58" s="1168"/>
      <c r="F58" s="1168"/>
      <c r="G58" s="1168"/>
      <c r="H58" s="1168"/>
      <c r="I58" s="1168"/>
      <c r="J58" s="1169"/>
      <c r="K58" s="83"/>
      <c r="L58" s="84"/>
      <c r="M58" s="84"/>
      <c r="N58" s="84"/>
      <c r="O58" s="85"/>
    </row>
    <row r="59" spans="1:21" ht="31.5" customHeight="1" x14ac:dyDescent="0.2">
      <c r="B59" s="1163"/>
      <c r="C59" s="1164"/>
      <c r="D59" s="1170" t="s">
        <v>28</v>
      </c>
      <c r="E59" s="1171"/>
      <c r="F59" s="1171"/>
      <c r="G59" s="1171"/>
      <c r="H59" s="1171"/>
      <c r="I59" s="1171"/>
      <c r="J59" s="1172"/>
      <c r="K59" s="86"/>
      <c r="L59" s="87"/>
      <c r="M59" s="87"/>
      <c r="N59" s="87"/>
      <c r="O59" s="88"/>
    </row>
    <row r="60" spans="1:21" ht="31.5" customHeight="1" thickBot="1" x14ac:dyDescent="0.25">
      <c r="B60" s="1165"/>
      <c r="C60" s="1166"/>
      <c r="D60" s="1173" t="s">
        <v>29</v>
      </c>
      <c r="E60" s="1174"/>
      <c r="F60" s="1174"/>
      <c r="G60" s="1174"/>
      <c r="H60" s="1174"/>
      <c r="I60" s="1174"/>
      <c r="J60" s="1175"/>
      <c r="K60" s="89"/>
      <c r="L60" s="90"/>
      <c r="M60" s="90"/>
      <c r="N60" s="90"/>
      <c r="O60" s="91"/>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Cw/33cElVMr8Bc3iTWCVpSFZyP05f4SspnRLfRpUGqcQh/AnasBcNBVUCsDu+EZDvsSKFRE3DIE0aXnHoJQbmw==" saltValue="z9R+OmohqUb10TsHeR+gmg=="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25">
      <c r="B40" s="98" t="s">
        <v>10</v>
      </c>
      <c r="C40" s="99"/>
      <c r="D40" s="99"/>
      <c r="E40" s="100"/>
      <c r="F40" s="100"/>
      <c r="G40" s="100"/>
      <c r="H40" s="101" t="s">
        <v>2</v>
      </c>
      <c r="I40" s="102" t="s">
        <v>568</v>
      </c>
      <c r="J40" s="103" t="s">
        <v>569</v>
      </c>
      <c r="K40" s="103" t="s">
        <v>570</v>
      </c>
      <c r="L40" s="103" t="s">
        <v>571</v>
      </c>
      <c r="M40" s="104" t="s">
        <v>572</v>
      </c>
    </row>
    <row r="41" spans="2:13" ht="27.75" customHeight="1" x14ac:dyDescent="0.2">
      <c r="B41" s="1196" t="s">
        <v>32</v>
      </c>
      <c r="C41" s="1197"/>
      <c r="D41" s="105"/>
      <c r="E41" s="1198" t="s">
        <v>33</v>
      </c>
      <c r="F41" s="1198"/>
      <c r="G41" s="1198"/>
      <c r="H41" s="1199"/>
      <c r="I41" s="355">
        <v>12435</v>
      </c>
      <c r="J41" s="356">
        <v>12499</v>
      </c>
      <c r="K41" s="356">
        <v>12635</v>
      </c>
      <c r="L41" s="356">
        <v>12629</v>
      </c>
      <c r="M41" s="357">
        <v>12763</v>
      </c>
    </row>
    <row r="42" spans="2:13" ht="27.75" customHeight="1" x14ac:dyDescent="0.2">
      <c r="B42" s="1186"/>
      <c r="C42" s="1187"/>
      <c r="D42" s="106"/>
      <c r="E42" s="1190" t="s">
        <v>34</v>
      </c>
      <c r="F42" s="1190"/>
      <c r="G42" s="1190"/>
      <c r="H42" s="1191"/>
      <c r="I42" s="358" t="s">
        <v>527</v>
      </c>
      <c r="J42" s="359" t="s">
        <v>527</v>
      </c>
      <c r="K42" s="359" t="s">
        <v>527</v>
      </c>
      <c r="L42" s="359" t="s">
        <v>527</v>
      </c>
      <c r="M42" s="360" t="s">
        <v>527</v>
      </c>
    </row>
    <row r="43" spans="2:13" ht="27.75" customHeight="1" x14ac:dyDescent="0.2">
      <c r="B43" s="1186"/>
      <c r="C43" s="1187"/>
      <c r="D43" s="106"/>
      <c r="E43" s="1190" t="s">
        <v>35</v>
      </c>
      <c r="F43" s="1190"/>
      <c r="G43" s="1190"/>
      <c r="H43" s="1191"/>
      <c r="I43" s="358">
        <v>4284</v>
      </c>
      <c r="J43" s="359">
        <v>5267</v>
      </c>
      <c r="K43" s="359">
        <v>5004</v>
      </c>
      <c r="L43" s="359">
        <v>4843</v>
      </c>
      <c r="M43" s="360">
        <v>4493</v>
      </c>
    </row>
    <row r="44" spans="2:13" ht="27.75" customHeight="1" x14ac:dyDescent="0.2">
      <c r="B44" s="1186"/>
      <c r="C44" s="1187"/>
      <c r="D44" s="106"/>
      <c r="E44" s="1190" t="s">
        <v>36</v>
      </c>
      <c r="F44" s="1190"/>
      <c r="G44" s="1190"/>
      <c r="H44" s="1191"/>
      <c r="I44" s="358">
        <v>599</v>
      </c>
      <c r="J44" s="359">
        <v>539</v>
      </c>
      <c r="K44" s="359">
        <v>485</v>
      </c>
      <c r="L44" s="359">
        <v>444</v>
      </c>
      <c r="M44" s="360">
        <v>423</v>
      </c>
    </row>
    <row r="45" spans="2:13" ht="27.75" customHeight="1" x14ac:dyDescent="0.2">
      <c r="B45" s="1186"/>
      <c r="C45" s="1187"/>
      <c r="D45" s="106"/>
      <c r="E45" s="1190" t="s">
        <v>37</v>
      </c>
      <c r="F45" s="1190"/>
      <c r="G45" s="1190"/>
      <c r="H45" s="1191"/>
      <c r="I45" s="358">
        <v>1976</v>
      </c>
      <c r="J45" s="359">
        <v>1912</v>
      </c>
      <c r="K45" s="359">
        <v>1865</v>
      </c>
      <c r="L45" s="359">
        <v>1823</v>
      </c>
      <c r="M45" s="360">
        <v>1733</v>
      </c>
    </row>
    <row r="46" spans="2:13" ht="27.75" customHeight="1" x14ac:dyDescent="0.2">
      <c r="B46" s="1186"/>
      <c r="C46" s="1187"/>
      <c r="D46" s="107"/>
      <c r="E46" s="1190" t="s">
        <v>38</v>
      </c>
      <c r="F46" s="1190"/>
      <c r="G46" s="1190"/>
      <c r="H46" s="1191"/>
      <c r="I46" s="358" t="s">
        <v>527</v>
      </c>
      <c r="J46" s="359" t="s">
        <v>527</v>
      </c>
      <c r="K46" s="359" t="s">
        <v>527</v>
      </c>
      <c r="L46" s="359" t="s">
        <v>527</v>
      </c>
      <c r="M46" s="360" t="s">
        <v>527</v>
      </c>
    </row>
    <row r="47" spans="2:13" ht="27.75" customHeight="1" x14ac:dyDescent="0.2">
      <c r="B47" s="1186"/>
      <c r="C47" s="1187"/>
      <c r="D47" s="108"/>
      <c r="E47" s="1200" t="s">
        <v>39</v>
      </c>
      <c r="F47" s="1201"/>
      <c r="G47" s="1201"/>
      <c r="H47" s="1202"/>
      <c r="I47" s="358" t="s">
        <v>527</v>
      </c>
      <c r="J47" s="359" t="s">
        <v>527</v>
      </c>
      <c r="K47" s="359" t="s">
        <v>527</v>
      </c>
      <c r="L47" s="359" t="s">
        <v>527</v>
      </c>
      <c r="M47" s="360" t="s">
        <v>527</v>
      </c>
    </row>
    <row r="48" spans="2:13" ht="27.75" customHeight="1" x14ac:dyDescent="0.2">
      <c r="B48" s="1186"/>
      <c r="C48" s="1187"/>
      <c r="D48" s="106"/>
      <c r="E48" s="1190" t="s">
        <v>40</v>
      </c>
      <c r="F48" s="1190"/>
      <c r="G48" s="1190"/>
      <c r="H48" s="1191"/>
      <c r="I48" s="358" t="s">
        <v>527</v>
      </c>
      <c r="J48" s="359" t="s">
        <v>527</v>
      </c>
      <c r="K48" s="359" t="s">
        <v>527</v>
      </c>
      <c r="L48" s="359" t="s">
        <v>527</v>
      </c>
      <c r="M48" s="360" t="s">
        <v>527</v>
      </c>
    </row>
    <row r="49" spans="2:13" ht="27.75" customHeight="1" x14ac:dyDescent="0.2">
      <c r="B49" s="1188"/>
      <c r="C49" s="1189"/>
      <c r="D49" s="106"/>
      <c r="E49" s="1190" t="s">
        <v>41</v>
      </c>
      <c r="F49" s="1190"/>
      <c r="G49" s="1190"/>
      <c r="H49" s="1191"/>
      <c r="I49" s="358" t="s">
        <v>527</v>
      </c>
      <c r="J49" s="359" t="s">
        <v>527</v>
      </c>
      <c r="K49" s="359" t="s">
        <v>527</v>
      </c>
      <c r="L49" s="359" t="s">
        <v>527</v>
      </c>
      <c r="M49" s="360" t="s">
        <v>527</v>
      </c>
    </row>
    <row r="50" spans="2:13" ht="27.75" customHeight="1" x14ac:dyDescent="0.2">
      <c r="B50" s="1184" t="s">
        <v>42</v>
      </c>
      <c r="C50" s="1185"/>
      <c r="D50" s="109"/>
      <c r="E50" s="1190" t="s">
        <v>43</v>
      </c>
      <c r="F50" s="1190"/>
      <c r="G50" s="1190"/>
      <c r="H50" s="1191"/>
      <c r="I50" s="358">
        <v>4715</v>
      </c>
      <c r="J50" s="359">
        <v>4598</v>
      </c>
      <c r="K50" s="359">
        <v>4213</v>
      </c>
      <c r="L50" s="359">
        <v>4633</v>
      </c>
      <c r="M50" s="360">
        <v>4748</v>
      </c>
    </row>
    <row r="51" spans="2:13" ht="27.75" customHeight="1" x14ac:dyDescent="0.2">
      <c r="B51" s="1186"/>
      <c r="C51" s="1187"/>
      <c r="D51" s="106"/>
      <c r="E51" s="1190" t="s">
        <v>44</v>
      </c>
      <c r="F51" s="1190"/>
      <c r="G51" s="1190"/>
      <c r="H51" s="1191"/>
      <c r="I51" s="358">
        <v>120</v>
      </c>
      <c r="J51" s="359">
        <v>124</v>
      </c>
      <c r="K51" s="359">
        <v>159</v>
      </c>
      <c r="L51" s="359">
        <v>144</v>
      </c>
      <c r="M51" s="360">
        <v>136</v>
      </c>
    </row>
    <row r="52" spans="2:13" ht="27.75" customHeight="1" x14ac:dyDescent="0.2">
      <c r="B52" s="1188"/>
      <c r="C52" s="1189"/>
      <c r="D52" s="106"/>
      <c r="E52" s="1190" t="s">
        <v>45</v>
      </c>
      <c r="F52" s="1190"/>
      <c r="G52" s="1190"/>
      <c r="H52" s="1191"/>
      <c r="I52" s="358">
        <v>11985</v>
      </c>
      <c r="J52" s="359">
        <v>12358</v>
      </c>
      <c r="K52" s="359">
        <v>12219</v>
      </c>
      <c r="L52" s="359">
        <v>12108</v>
      </c>
      <c r="M52" s="360">
        <v>12102</v>
      </c>
    </row>
    <row r="53" spans="2:13" ht="27.75" customHeight="1" thickBot="1" x14ac:dyDescent="0.25">
      <c r="B53" s="1192" t="s">
        <v>46</v>
      </c>
      <c r="C53" s="1193"/>
      <c r="D53" s="110"/>
      <c r="E53" s="1194" t="s">
        <v>47</v>
      </c>
      <c r="F53" s="1194"/>
      <c r="G53" s="1194"/>
      <c r="H53" s="1195"/>
      <c r="I53" s="361">
        <v>2473</v>
      </c>
      <c r="J53" s="362">
        <v>3137</v>
      </c>
      <c r="K53" s="362">
        <v>3399</v>
      </c>
      <c r="L53" s="362">
        <v>2853</v>
      </c>
      <c r="M53" s="363">
        <v>2426</v>
      </c>
    </row>
    <row r="54" spans="2:13" ht="27.75" customHeight="1" x14ac:dyDescent="0.2">
      <c r="B54" s="111" t="s">
        <v>48</v>
      </c>
      <c r="C54" s="112"/>
      <c r="D54" s="112"/>
      <c r="E54" s="113"/>
      <c r="F54" s="113"/>
      <c r="G54" s="113"/>
      <c r="H54" s="113"/>
      <c r="I54" s="114"/>
      <c r="J54" s="114"/>
      <c r="K54" s="114"/>
      <c r="L54" s="114"/>
      <c r="M54" s="114"/>
    </row>
    <row r="55" spans="2:13" ht="13.2" x14ac:dyDescent="0.2"/>
  </sheetData>
  <sheetProtection algorithmName="SHA-512" hashValue="MqRluOD2hgQYOz95GqWUY0MgUNolnijNATqBGB0I6A7ko/JKjnI33oRXZV0fbtCD3bIK2g2C+HPlpxnniPuZNg==" saltValue="qJxEl/yxkfv+bIFaO4eRo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49</v>
      </c>
    </row>
    <row r="54" spans="2:8" ht="29.25" customHeight="1" thickBot="1" x14ac:dyDescent="0.3">
      <c r="B54" s="116" t="s">
        <v>1</v>
      </c>
      <c r="C54" s="117"/>
      <c r="D54" s="117"/>
      <c r="E54" s="118" t="s">
        <v>2</v>
      </c>
      <c r="F54" s="119" t="s">
        <v>570</v>
      </c>
      <c r="G54" s="119" t="s">
        <v>571</v>
      </c>
      <c r="H54" s="120" t="s">
        <v>572</v>
      </c>
    </row>
    <row r="55" spans="2:8" ht="52.5" customHeight="1" x14ac:dyDescent="0.2">
      <c r="B55" s="121"/>
      <c r="C55" s="1211" t="s">
        <v>50</v>
      </c>
      <c r="D55" s="1211"/>
      <c r="E55" s="1212"/>
      <c r="F55" s="122">
        <v>1420</v>
      </c>
      <c r="G55" s="122">
        <v>1805</v>
      </c>
      <c r="H55" s="123">
        <v>1806</v>
      </c>
    </row>
    <row r="56" spans="2:8" ht="52.5" customHeight="1" x14ac:dyDescent="0.2">
      <c r="B56" s="124"/>
      <c r="C56" s="1213" t="s">
        <v>51</v>
      </c>
      <c r="D56" s="1213"/>
      <c r="E56" s="1214"/>
      <c r="F56" s="125">
        <v>1889</v>
      </c>
      <c r="G56" s="125">
        <v>1985</v>
      </c>
      <c r="H56" s="126">
        <v>1991</v>
      </c>
    </row>
    <row r="57" spans="2:8" ht="53.25" customHeight="1" x14ac:dyDescent="0.2">
      <c r="B57" s="124"/>
      <c r="C57" s="1215" t="s">
        <v>52</v>
      </c>
      <c r="D57" s="1215"/>
      <c r="E57" s="1216"/>
      <c r="F57" s="127">
        <v>1742</v>
      </c>
      <c r="G57" s="127">
        <v>1563</v>
      </c>
      <c r="H57" s="128">
        <v>1559</v>
      </c>
    </row>
    <row r="58" spans="2:8" ht="45.75" customHeight="1" x14ac:dyDescent="0.2">
      <c r="B58" s="129"/>
      <c r="C58" s="1203" t="s">
        <v>607</v>
      </c>
      <c r="D58" s="1204"/>
      <c r="E58" s="1205"/>
      <c r="F58" s="130">
        <v>899</v>
      </c>
      <c r="G58" s="130">
        <v>797</v>
      </c>
      <c r="H58" s="131">
        <v>797</v>
      </c>
    </row>
    <row r="59" spans="2:8" ht="45.75" customHeight="1" x14ac:dyDescent="0.2">
      <c r="B59" s="129"/>
      <c r="C59" s="1203" t="s">
        <v>608</v>
      </c>
      <c r="D59" s="1204"/>
      <c r="E59" s="1205"/>
      <c r="F59" s="130">
        <v>256</v>
      </c>
      <c r="G59" s="130">
        <v>256</v>
      </c>
      <c r="H59" s="131">
        <v>256</v>
      </c>
    </row>
    <row r="60" spans="2:8" ht="45.75" customHeight="1" x14ac:dyDescent="0.2">
      <c r="B60" s="129"/>
      <c r="C60" s="1203" t="s">
        <v>609</v>
      </c>
      <c r="D60" s="1204"/>
      <c r="E60" s="1205"/>
      <c r="F60" s="130">
        <v>191</v>
      </c>
      <c r="G60" s="130">
        <v>191</v>
      </c>
      <c r="H60" s="131">
        <v>191</v>
      </c>
    </row>
    <row r="61" spans="2:8" ht="45.75" customHeight="1" x14ac:dyDescent="0.2">
      <c r="B61" s="129"/>
      <c r="C61" s="1203" t="s">
        <v>610</v>
      </c>
      <c r="D61" s="1204"/>
      <c r="E61" s="1205"/>
      <c r="F61" s="130">
        <v>95</v>
      </c>
      <c r="G61" s="130">
        <v>95</v>
      </c>
      <c r="H61" s="131">
        <v>82</v>
      </c>
    </row>
    <row r="62" spans="2:8" ht="45.75" customHeight="1" thickBot="1" x14ac:dyDescent="0.25">
      <c r="B62" s="132"/>
      <c r="C62" s="1206" t="s">
        <v>611</v>
      </c>
      <c r="D62" s="1207"/>
      <c r="E62" s="1208"/>
      <c r="F62" s="133">
        <v>31</v>
      </c>
      <c r="G62" s="133">
        <v>52</v>
      </c>
      <c r="H62" s="134">
        <v>71</v>
      </c>
    </row>
    <row r="63" spans="2:8" ht="52.5" customHeight="1" thickBot="1" x14ac:dyDescent="0.25">
      <c r="B63" s="135"/>
      <c r="C63" s="1209" t="s">
        <v>53</v>
      </c>
      <c r="D63" s="1209"/>
      <c r="E63" s="1210"/>
      <c r="F63" s="136">
        <v>5050</v>
      </c>
      <c r="G63" s="136">
        <v>5353</v>
      </c>
      <c r="H63" s="137">
        <v>5356</v>
      </c>
    </row>
    <row r="64" spans="2:8" ht="13.2" x14ac:dyDescent="0.2"/>
  </sheetData>
  <sheetProtection algorithmName="SHA-512" hashValue="cV6sf0FzXAM5e3Gf4WE6UazklRDtOqg4BeOLdTmbPEGnO/MPWBWyfk984tvmkymepi7Zn1LyxOhl1r47DDHzsg==" saltValue="pBSYUV4CfcRG+yr2G0Ytu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4" customWidth="1"/>
    <col min="2" max="8" width="13.33203125" style="144" customWidth="1"/>
    <col min="9" max="16384" width="11.109375" style="144"/>
  </cols>
  <sheetData>
    <row r="1" spans="1:8" x14ac:dyDescent="0.2">
      <c r="A1" s="138"/>
      <c r="B1" s="139"/>
      <c r="C1" s="140"/>
      <c r="D1" s="141"/>
      <c r="E1" s="142"/>
      <c r="F1" s="142"/>
      <c r="G1" s="142"/>
      <c r="H1" s="143"/>
    </row>
    <row r="2" spans="1:8" x14ac:dyDescent="0.2">
      <c r="A2" s="145"/>
      <c r="B2" s="146"/>
      <c r="C2" s="147"/>
      <c r="D2" s="148" t="s">
        <v>54</v>
      </c>
      <c r="E2" s="149"/>
      <c r="F2" s="150" t="s">
        <v>565</v>
      </c>
      <c r="G2" s="151"/>
      <c r="H2" s="152"/>
    </row>
    <row r="3" spans="1:8" x14ac:dyDescent="0.2">
      <c r="A3" s="148" t="s">
        <v>558</v>
      </c>
      <c r="B3" s="153"/>
      <c r="C3" s="154"/>
      <c r="D3" s="155">
        <v>98023</v>
      </c>
      <c r="E3" s="156"/>
      <c r="F3" s="157">
        <v>115050</v>
      </c>
      <c r="G3" s="158"/>
      <c r="H3" s="159"/>
    </row>
    <row r="4" spans="1:8" x14ac:dyDescent="0.2">
      <c r="A4" s="160"/>
      <c r="B4" s="161"/>
      <c r="C4" s="162"/>
      <c r="D4" s="163">
        <v>54547</v>
      </c>
      <c r="E4" s="164"/>
      <c r="F4" s="165">
        <v>53792</v>
      </c>
      <c r="G4" s="166"/>
      <c r="H4" s="167"/>
    </row>
    <row r="5" spans="1:8" x14ac:dyDescent="0.2">
      <c r="A5" s="148" t="s">
        <v>560</v>
      </c>
      <c r="B5" s="153"/>
      <c r="C5" s="154"/>
      <c r="D5" s="155">
        <v>109790</v>
      </c>
      <c r="E5" s="156"/>
      <c r="F5" s="157">
        <v>118252</v>
      </c>
      <c r="G5" s="158"/>
      <c r="H5" s="159"/>
    </row>
    <row r="6" spans="1:8" x14ac:dyDescent="0.2">
      <c r="A6" s="160"/>
      <c r="B6" s="161"/>
      <c r="C6" s="162"/>
      <c r="D6" s="163">
        <v>82996</v>
      </c>
      <c r="E6" s="164"/>
      <c r="F6" s="165">
        <v>49994</v>
      </c>
      <c r="G6" s="166"/>
      <c r="H6" s="167"/>
    </row>
    <row r="7" spans="1:8" x14ac:dyDescent="0.2">
      <c r="A7" s="148" t="s">
        <v>561</v>
      </c>
      <c r="B7" s="153"/>
      <c r="C7" s="154"/>
      <c r="D7" s="155">
        <v>151676</v>
      </c>
      <c r="E7" s="156"/>
      <c r="F7" s="157">
        <v>120302</v>
      </c>
      <c r="G7" s="158"/>
      <c r="H7" s="159"/>
    </row>
    <row r="8" spans="1:8" x14ac:dyDescent="0.2">
      <c r="A8" s="160"/>
      <c r="B8" s="161"/>
      <c r="C8" s="162"/>
      <c r="D8" s="163">
        <v>107289</v>
      </c>
      <c r="E8" s="164"/>
      <c r="F8" s="165">
        <v>59328</v>
      </c>
      <c r="G8" s="166"/>
      <c r="H8" s="167"/>
    </row>
    <row r="9" spans="1:8" x14ac:dyDescent="0.2">
      <c r="A9" s="148" t="s">
        <v>562</v>
      </c>
      <c r="B9" s="153"/>
      <c r="C9" s="154"/>
      <c r="D9" s="155">
        <v>135718</v>
      </c>
      <c r="E9" s="156"/>
      <c r="F9" s="157">
        <v>114841</v>
      </c>
      <c r="G9" s="158"/>
      <c r="H9" s="159"/>
    </row>
    <row r="10" spans="1:8" x14ac:dyDescent="0.2">
      <c r="A10" s="160"/>
      <c r="B10" s="161"/>
      <c r="C10" s="162"/>
      <c r="D10" s="163">
        <v>84322</v>
      </c>
      <c r="E10" s="164"/>
      <c r="F10" s="165">
        <v>51589</v>
      </c>
      <c r="G10" s="166"/>
      <c r="H10" s="167"/>
    </row>
    <row r="11" spans="1:8" x14ac:dyDescent="0.2">
      <c r="A11" s="148" t="s">
        <v>563</v>
      </c>
      <c r="B11" s="153"/>
      <c r="C11" s="154"/>
      <c r="D11" s="155">
        <v>150758</v>
      </c>
      <c r="E11" s="156"/>
      <c r="F11" s="157">
        <v>124145</v>
      </c>
      <c r="G11" s="158"/>
      <c r="H11" s="159"/>
    </row>
    <row r="12" spans="1:8" x14ac:dyDescent="0.2">
      <c r="A12" s="160"/>
      <c r="B12" s="161"/>
      <c r="C12" s="168"/>
      <c r="D12" s="163">
        <v>114543</v>
      </c>
      <c r="E12" s="164"/>
      <c r="F12" s="165">
        <v>54761</v>
      </c>
      <c r="G12" s="166"/>
      <c r="H12" s="167"/>
    </row>
    <row r="13" spans="1:8" x14ac:dyDescent="0.2">
      <c r="A13" s="148"/>
      <c r="B13" s="153"/>
      <c r="C13" s="169"/>
      <c r="D13" s="170">
        <v>129193</v>
      </c>
      <c r="E13" s="171"/>
      <c r="F13" s="172">
        <v>118518</v>
      </c>
      <c r="G13" s="173"/>
      <c r="H13" s="159"/>
    </row>
    <row r="14" spans="1:8" x14ac:dyDescent="0.2">
      <c r="A14" s="160"/>
      <c r="B14" s="161"/>
      <c r="C14" s="162"/>
      <c r="D14" s="163">
        <v>88739</v>
      </c>
      <c r="E14" s="164"/>
      <c r="F14" s="165">
        <v>53893</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2.91</v>
      </c>
      <c r="C19" s="174">
        <f>ROUND(VALUE(SUBSTITUTE(実質収支比率等に係る経年分析!G$48,"▲","-")),2)</f>
        <v>2.78</v>
      </c>
      <c r="D19" s="174">
        <f>ROUND(VALUE(SUBSTITUTE(実質収支比率等に係る経年分析!H$48,"▲","-")),2)</f>
        <v>3.18</v>
      </c>
      <c r="E19" s="174">
        <f>ROUND(VALUE(SUBSTITUTE(実質収支比率等に係る経年分析!I$48,"▲","-")),2)</f>
        <v>6.4</v>
      </c>
      <c r="F19" s="174">
        <f>ROUND(VALUE(SUBSTITUTE(実質収支比率等に係る経年分析!J$48,"▲","-")),2)</f>
        <v>4.9800000000000004</v>
      </c>
    </row>
    <row r="20" spans="1:11" x14ac:dyDescent="0.2">
      <c r="A20" s="174" t="s">
        <v>57</v>
      </c>
      <c r="B20" s="174">
        <f>ROUND(VALUE(SUBSTITUTE(実質収支比率等に係る経年分析!F$47,"▲","-")),2)</f>
        <v>29.73</v>
      </c>
      <c r="C20" s="174">
        <f>ROUND(VALUE(SUBSTITUTE(実質収支比率等に係る経年分析!G$47,"▲","-")),2)</f>
        <v>29.15</v>
      </c>
      <c r="D20" s="174">
        <f>ROUND(VALUE(SUBSTITUTE(実質収支比率等に係る経年分析!H$47,"▲","-")),2)</f>
        <v>23.49</v>
      </c>
      <c r="E20" s="174">
        <f>ROUND(VALUE(SUBSTITUTE(実質収支比率等に係る経年分析!I$47,"▲","-")),2)</f>
        <v>28.21</v>
      </c>
      <c r="F20" s="174">
        <f>ROUND(VALUE(SUBSTITUTE(実質収支比率等に係る経年分析!J$47,"▲","-")),2)</f>
        <v>29.31</v>
      </c>
    </row>
    <row r="21" spans="1:11" x14ac:dyDescent="0.2">
      <c r="A21" s="174" t="s">
        <v>58</v>
      </c>
      <c r="B21" s="174">
        <f>IF(ISNUMBER(VALUE(SUBSTITUTE(実質収支比率等に係る経年分析!F$49,"▲","-"))),ROUND(VALUE(SUBSTITUTE(実質収支比率等に係る経年分析!F$49,"▲","-")),2),NA())</f>
        <v>-6.2</v>
      </c>
      <c r="C21" s="174">
        <f>IF(ISNUMBER(VALUE(SUBSTITUTE(実質収支比率等に係る経年分析!G$49,"▲","-"))),ROUND(VALUE(SUBSTITUTE(実質収支比率等に係る経年分析!G$49,"▲","-")),2),NA())</f>
        <v>-0.72</v>
      </c>
      <c r="D21" s="174">
        <f>IF(ISNUMBER(VALUE(SUBSTITUTE(実質収支比率等に係る経年分析!H$49,"▲","-"))),ROUND(VALUE(SUBSTITUTE(実質収支比率等に係る経年分析!H$49,"▲","-")),2),NA())</f>
        <v>-4.04</v>
      </c>
      <c r="E21" s="174">
        <f>IF(ISNUMBER(VALUE(SUBSTITUTE(実質収支比率等に係る経年分析!I$49,"▲","-"))),ROUND(VALUE(SUBSTITUTE(実質収支比率等に係る経年分析!I$49,"▲","-")),2),NA())</f>
        <v>9.42</v>
      </c>
      <c r="F21" s="174">
        <f>IF(ISNUMBER(VALUE(SUBSTITUTE(実質収支比率等に係る経年分析!J$49,"▲","-"))),ROUND(VALUE(SUBSTITUTE(実質収支比率等に係る経年分析!J$49,"▲","-")),2),NA())</f>
        <v>-1.67</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str">
        <f>IF(連結実質赤字比率に係る赤字・黒字の構成分析!C$41="",NA(),連結実質赤字比率に係る赤字・黒字の構成分析!C$41)</f>
        <v>公共浄化槽事業特別会計</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2">
      <c r="A30" s="175" t="str">
        <f>IF(連結実質赤字比率に係る赤字・黒字の構成分析!C$40="",NA(),連結実質赤字比率に係る赤字・黒字の構成分析!C$40)</f>
        <v>下水道事業特別会計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x14ac:dyDescent="0.2">
      <c r="A31" s="175" t="str">
        <f>IF(連結実質赤字比率に係る赤字・黒字の構成分析!C$39="",NA(),連結実質赤字比率に係る赤字・黒字の構成分析!C$39)</f>
        <v>後期高齢者医療特別会計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0.06</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0.09</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0.16</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7.0000000000000007E-2</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0.08</v>
      </c>
    </row>
    <row r="32" spans="1:11" x14ac:dyDescent="0.2">
      <c r="A32" s="175" t="str">
        <f>IF(連結実質赤字比率に係る赤字・黒字の構成分析!C$38="",NA(),連結実質赤字比率に係る赤字・黒字の構成分析!C$38)</f>
        <v>国民健康保険特別会計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0.49</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0.11</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0.73</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1.01</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0.57999999999999996</v>
      </c>
    </row>
    <row r="33" spans="1:16" x14ac:dyDescent="0.2">
      <c r="A33" s="175" t="str">
        <f>IF(連結実質赤字比率に係る赤字・黒字の構成分析!C$37="",NA(),連結実質赤字比率に係る赤字・黒字の構成分析!C$37)</f>
        <v>介護保険特別会計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2.0499999999999998</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1.66</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1.36</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2</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1.53</v>
      </c>
    </row>
    <row r="34" spans="1:16" x14ac:dyDescent="0.2">
      <c r="A34" s="175" t="str">
        <f>IF(連結実質赤字比率に係る赤字・黒字の構成分析!C$36="",NA(),連結実質赤字比率に係る赤字・黒字の構成分析!C$36)</f>
        <v>水道事業会計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2.42</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2.58</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3.08</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3.49</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3.87</v>
      </c>
    </row>
    <row r="35" spans="1:16" x14ac:dyDescent="0.2">
      <c r="A35" s="175" t="str">
        <f>IF(連結実質赤字比率に係る赤字・黒字の構成分析!C$35="",NA(),連結実質赤字比率に係る赤字・黒字の構成分析!C$35)</f>
        <v>病院事業会計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4.13</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2.92</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2.5299999999999998</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3.25</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4.24</v>
      </c>
    </row>
    <row r="36" spans="1:16" x14ac:dyDescent="0.2">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2.9</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2.77</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3.18</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6.39</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4.97</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1127</v>
      </c>
      <c r="E42" s="176"/>
      <c r="F42" s="176"/>
      <c r="G42" s="176">
        <f>'実質公債費比率（分子）の構造'!L$52</f>
        <v>1149</v>
      </c>
      <c r="H42" s="176"/>
      <c r="I42" s="176"/>
      <c r="J42" s="176">
        <f>'実質公債費比率（分子）の構造'!M$52</f>
        <v>1173</v>
      </c>
      <c r="K42" s="176"/>
      <c r="L42" s="176"/>
      <c r="M42" s="176">
        <f>'実質公債費比率（分子）の構造'!N$52</f>
        <v>1227</v>
      </c>
      <c r="N42" s="176"/>
      <c r="O42" s="176"/>
      <c r="P42" s="176">
        <f>'実質公債費比率（分子）の構造'!O$52</f>
        <v>1209</v>
      </c>
    </row>
    <row r="43" spans="1:16" x14ac:dyDescent="0.2">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67</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2">
      <c r="A45" s="176" t="s">
        <v>68</v>
      </c>
      <c r="B45" s="176">
        <f>'実質公債費比率（分子）の構造'!K$49</f>
        <v>70</v>
      </c>
      <c r="C45" s="176"/>
      <c r="D45" s="176"/>
      <c r="E45" s="176">
        <f>'実質公債費比率（分子）の構造'!L$49</f>
        <v>68</v>
      </c>
      <c r="F45" s="176"/>
      <c r="G45" s="176"/>
      <c r="H45" s="176">
        <f>'実質公債費比率（分子）の構造'!M$49</f>
        <v>64</v>
      </c>
      <c r="I45" s="176"/>
      <c r="J45" s="176"/>
      <c r="K45" s="176">
        <f>'実質公債費比率（分子）の構造'!N$49</f>
        <v>35</v>
      </c>
      <c r="L45" s="176"/>
      <c r="M45" s="176"/>
      <c r="N45" s="176">
        <f>'実質公債費比率（分子）の構造'!O$49</f>
        <v>14</v>
      </c>
      <c r="O45" s="176"/>
      <c r="P45" s="176"/>
    </row>
    <row r="46" spans="1:16" x14ac:dyDescent="0.2">
      <c r="A46" s="176" t="s">
        <v>69</v>
      </c>
      <c r="B46" s="176">
        <f>'実質公債費比率（分子）の構造'!K$48</f>
        <v>405</v>
      </c>
      <c r="C46" s="176"/>
      <c r="D46" s="176"/>
      <c r="E46" s="176">
        <f>'実質公債費比率（分子）の構造'!L$48</f>
        <v>401</v>
      </c>
      <c r="F46" s="176"/>
      <c r="G46" s="176"/>
      <c r="H46" s="176">
        <f>'実質公債費比率（分子）の構造'!M$48</f>
        <v>394</v>
      </c>
      <c r="I46" s="176"/>
      <c r="J46" s="176"/>
      <c r="K46" s="176">
        <f>'実質公債費比率（分子）の構造'!N$48</f>
        <v>396</v>
      </c>
      <c r="L46" s="176"/>
      <c r="M46" s="176"/>
      <c r="N46" s="176">
        <f>'実質公債費比率（分子）の構造'!O$48</f>
        <v>362</v>
      </c>
      <c r="O46" s="176"/>
      <c r="P46" s="176"/>
    </row>
    <row r="47" spans="1:16" x14ac:dyDescent="0.2">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72</v>
      </c>
      <c r="B49" s="176">
        <f>'実質公債費比率（分子）の構造'!K$45</f>
        <v>1107</v>
      </c>
      <c r="C49" s="176"/>
      <c r="D49" s="176"/>
      <c r="E49" s="176">
        <f>'実質公債費比率（分子）の構造'!L$45</f>
        <v>1173</v>
      </c>
      <c r="F49" s="176"/>
      <c r="G49" s="176"/>
      <c r="H49" s="176">
        <f>'実質公債費比率（分子）の構造'!M$45</f>
        <v>1237</v>
      </c>
      <c r="I49" s="176"/>
      <c r="J49" s="176"/>
      <c r="K49" s="176">
        <f>'実質公債費比率（分子）の構造'!N$45</f>
        <v>1356</v>
      </c>
      <c r="L49" s="176"/>
      <c r="M49" s="176"/>
      <c r="N49" s="176">
        <f>'実質公債費比率（分子）の構造'!O$45</f>
        <v>1363</v>
      </c>
      <c r="O49" s="176"/>
      <c r="P49" s="176"/>
    </row>
    <row r="50" spans="1:16" x14ac:dyDescent="0.2">
      <c r="A50" s="176" t="s">
        <v>73</v>
      </c>
      <c r="B50" s="176" t="e">
        <f>NA()</f>
        <v>#N/A</v>
      </c>
      <c r="C50" s="176">
        <f>IF(ISNUMBER('実質公債費比率（分子）の構造'!K$53),'実質公債費比率（分子）の構造'!K$53,NA())</f>
        <v>455</v>
      </c>
      <c r="D50" s="176" t="e">
        <f>NA()</f>
        <v>#N/A</v>
      </c>
      <c r="E50" s="176" t="e">
        <f>NA()</f>
        <v>#N/A</v>
      </c>
      <c r="F50" s="176">
        <f>IF(ISNUMBER('実質公債費比率（分子）の構造'!L$53),'実質公債費比率（分子）の構造'!L$53,NA())</f>
        <v>493</v>
      </c>
      <c r="G50" s="176" t="e">
        <f>NA()</f>
        <v>#N/A</v>
      </c>
      <c r="H50" s="176" t="e">
        <f>NA()</f>
        <v>#N/A</v>
      </c>
      <c r="I50" s="176">
        <f>IF(ISNUMBER('実質公債費比率（分子）の構造'!M$53),'実質公債費比率（分子）の構造'!M$53,NA())</f>
        <v>522</v>
      </c>
      <c r="J50" s="176" t="e">
        <f>NA()</f>
        <v>#N/A</v>
      </c>
      <c r="K50" s="176" t="e">
        <f>NA()</f>
        <v>#N/A</v>
      </c>
      <c r="L50" s="176">
        <f>IF(ISNUMBER('実質公債費比率（分子）の構造'!N$53),'実質公債費比率（分子）の構造'!N$53,NA())</f>
        <v>560</v>
      </c>
      <c r="M50" s="176" t="e">
        <f>NA()</f>
        <v>#N/A</v>
      </c>
      <c r="N50" s="176" t="e">
        <f>NA()</f>
        <v>#N/A</v>
      </c>
      <c r="O50" s="176">
        <f>IF(ISNUMBER('実質公債費比率（分子）の構造'!O$53),'実質公債費比率（分子）の構造'!O$53,NA())</f>
        <v>530</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11985</v>
      </c>
      <c r="E56" s="175"/>
      <c r="F56" s="175"/>
      <c r="G56" s="175">
        <f>'将来負担比率（分子）の構造'!J$52</f>
        <v>12358</v>
      </c>
      <c r="H56" s="175"/>
      <c r="I56" s="175"/>
      <c r="J56" s="175">
        <f>'将来負担比率（分子）の構造'!K$52</f>
        <v>12219</v>
      </c>
      <c r="K56" s="175"/>
      <c r="L56" s="175"/>
      <c r="M56" s="175">
        <f>'将来負担比率（分子）の構造'!L$52</f>
        <v>12108</v>
      </c>
      <c r="N56" s="175"/>
      <c r="O56" s="175"/>
      <c r="P56" s="175">
        <f>'将来負担比率（分子）の構造'!M$52</f>
        <v>12102</v>
      </c>
    </row>
    <row r="57" spans="1:16" x14ac:dyDescent="0.2">
      <c r="A57" s="175" t="s">
        <v>44</v>
      </c>
      <c r="B57" s="175"/>
      <c r="C57" s="175"/>
      <c r="D57" s="175">
        <f>'将来負担比率（分子）の構造'!I$51</f>
        <v>120</v>
      </c>
      <c r="E57" s="175"/>
      <c r="F57" s="175"/>
      <c r="G57" s="175">
        <f>'将来負担比率（分子）の構造'!J$51</f>
        <v>124</v>
      </c>
      <c r="H57" s="175"/>
      <c r="I57" s="175"/>
      <c r="J57" s="175">
        <f>'将来負担比率（分子）の構造'!K$51</f>
        <v>159</v>
      </c>
      <c r="K57" s="175"/>
      <c r="L57" s="175"/>
      <c r="M57" s="175">
        <f>'将来負担比率（分子）の構造'!L$51</f>
        <v>144</v>
      </c>
      <c r="N57" s="175"/>
      <c r="O57" s="175"/>
      <c r="P57" s="175">
        <f>'将来負担比率（分子）の構造'!M$51</f>
        <v>136</v>
      </c>
    </row>
    <row r="58" spans="1:16" x14ac:dyDescent="0.2">
      <c r="A58" s="175" t="s">
        <v>43</v>
      </c>
      <c r="B58" s="175"/>
      <c r="C58" s="175"/>
      <c r="D58" s="175">
        <f>'将来負担比率（分子）の構造'!I$50</f>
        <v>4715</v>
      </c>
      <c r="E58" s="175"/>
      <c r="F58" s="175"/>
      <c r="G58" s="175">
        <f>'将来負担比率（分子）の構造'!J$50</f>
        <v>4598</v>
      </c>
      <c r="H58" s="175"/>
      <c r="I58" s="175"/>
      <c r="J58" s="175">
        <f>'将来負担比率（分子）の構造'!K$50</f>
        <v>4213</v>
      </c>
      <c r="K58" s="175"/>
      <c r="L58" s="175"/>
      <c r="M58" s="175">
        <f>'将来負担比率（分子）の構造'!L$50</f>
        <v>4633</v>
      </c>
      <c r="N58" s="175"/>
      <c r="O58" s="175"/>
      <c r="P58" s="175">
        <f>'将来負担比率（分子）の構造'!M$50</f>
        <v>4748</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37</v>
      </c>
      <c r="B62" s="175">
        <f>'将来負担比率（分子）の構造'!I$45</f>
        <v>1976</v>
      </c>
      <c r="C62" s="175"/>
      <c r="D62" s="175"/>
      <c r="E62" s="175">
        <f>'将来負担比率（分子）の構造'!J$45</f>
        <v>1912</v>
      </c>
      <c r="F62" s="175"/>
      <c r="G62" s="175"/>
      <c r="H62" s="175">
        <f>'将来負担比率（分子）の構造'!K$45</f>
        <v>1865</v>
      </c>
      <c r="I62" s="175"/>
      <c r="J62" s="175"/>
      <c r="K62" s="175">
        <f>'将来負担比率（分子）の構造'!L$45</f>
        <v>1823</v>
      </c>
      <c r="L62" s="175"/>
      <c r="M62" s="175"/>
      <c r="N62" s="175">
        <f>'将来負担比率（分子）の構造'!M$45</f>
        <v>1733</v>
      </c>
      <c r="O62" s="175"/>
      <c r="P62" s="175"/>
    </row>
    <row r="63" spans="1:16" x14ac:dyDescent="0.2">
      <c r="A63" s="175" t="s">
        <v>36</v>
      </c>
      <c r="B63" s="175">
        <f>'将来負担比率（分子）の構造'!I$44</f>
        <v>599</v>
      </c>
      <c r="C63" s="175"/>
      <c r="D63" s="175"/>
      <c r="E63" s="175">
        <f>'将来負担比率（分子）の構造'!J$44</f>
        <v>539</v>
      </c>
      <c r="F63" s="175"/>
      <c r="G63" s="175"/>
      <c r="H63" s="175">
        <f>'将来負担比率（分子）の構造'!K$44</f>
        <v>485</v>
      </c>
      <c r="I63" s="175"/>
      <c r="J63" s="175"/>
      <c r="K63" s="175">
        <f>'将来負担比率（分子）の構造'!L$44</f>
        <v>444</v>
      </c>
      <c r="L63" s="175"/>
      <c r="M63" s="175"/>
      <c r="N63" s="175">
        <f>'将来負担比率（分子）の構造'!M$44</f>
        <v>423</v>
      </c>
      <c r="O63" s="175"/>
      <c r="P63" s="175"/>
    </row>
    <row r="64" spans="1:16" x14ac:dyDescent="0.2">
      <c r="A64" s="175" t="s">
        <v>35</v>
      </c>
      <c r="B64" s="175">
        <f>'将来負担比率（分子）の構造'!I$43</f>
        <v>4284</v>
      </c>
      <c r="C64" s="175"/>
      <c r="D64" s="175"/>
      <c r="E64" s="175">
        <f>'将来負担比率（分子）の構造'!J$43</f>
        <v>5267</v>
      </c>
      <c r="F64" s="175"/>
      <c r="G64" s="175"/>
      <c r="H64" s="175">
        <f>'将来負担比率（分子）の構造'!K$43</f>
        <v>5004</v>
      </c>
      <c r="I64" s="175"/>
      <c r="J64" s="175"/>
      <c r="K64" s="175">
        <f>'将来負担比率（分子）の構造'!L$43</f>
        <v>4843</v>
      </c>
      <c r="L64" s="175"/>
      <c r="M64" s="175"/>
      <c r="N64" s="175">
        <f>'将来負担比率（分子）の構造'!M$43</f>
        <v>4493</v>
      </c>
      <c r="O64" s="175"/>
      <c r="P64" s="175"/>
    </row>
    <row r="65" spans="1:16" x14ac:dyDescent="0.2">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2">
      <c r="A66" s="175" t="s">
        <v>33</v>
      </c>
      <c r="B66" s="175">
        <f>'将来負担比率（分子）の構造'!I$41</f>
        <v>12435</v>
      </c>
      <c r="C66" s="175"/>
      <c r="D66" s="175"/>
      <c r="E66" s="175">
        <f>'将来負担比率（分子）の構造'!J$41</f>
        <v>12499</v>
      </c>
      <c r="F66" s="175"/>
      <c r="G66" s="175"/>
      <c r="H66" s="175">
        <f>'将来負担比率（分子）の構造'!K$41</f>
        <v>12635</v>
      </c>
      <c r="I66" s="175"/>
      <c r="J66" s="175"/>
      <c r="K66" s="175">
        <f>'将来負担比率（分子）の構造'!L$41</f>
        <v>12629</v>
      </c>
      <c r="L66" s="175"/>
      <c r="M66" s="175"/>
      <c r="N66" s="175">
        <f>'将来負担比率（分子）の構造'!M$41</f>
        <v>12763</v>
      </c>
      <c r="O66" s="175"/>
      <c r="P66" s="175"/>
    </row>
    <row r="67" spans="1:16" x14ac:dyDescent="0.2">
      <c r="A67" s="175" t="s">
        <v>77</v>
      </c>
      <c r="B67" s="175" t="e">
        <f>NA()</f>
        <v>#N/A</v>
      </c>
      <c r="C67" s="175">
        <f>IF(ISNUMBER('将来負担比率（分子）の構造'!I$53), IF('将来負担比率（分子）の構造'!I$53 &lt; 0, 0, '将来負担比率（分子）の構造'!I$53), NA())</f>
        <v>2473</v>
      </c>
      <c r="D67" s="175" t="e">
        <f>NA()</f>
        <v>#N/A</v>
      </c>
      <c r="E67" s="175" t="e">
        <f>NA()</f>
        <v>#N/A</v>
      </c>
      <c r="F67" s="175">
        <f>IF(ISNUMBER('将来負担比率（分子）の構造'!J$53), IF('将来負担比率（分子）の構造'!J$53 &lt; 0, 0, '将来負担比率（分子）の構造'!J$53), NA())</f>
        <v>3137</v>
      </c>
      <c r="G67" s="175" t="e">
        <f>NA()</f>
        <v>#N/A</v>
      </c>
      <c r="H67" s="175" t="e">
        <f>NA()</f>
        <v>#N/A</v>
      </c>
      <c r="I67" s="175">
        <f>IF(ISNUMBER('将来負担比率（分子）の構造'!K$53), IF('将来負担比率（分子）の構造'!K$53 &lt; 0, 0, '将来負担比率（分子）の構造'!K$53), NA())</f>
        <v>3399</v>
      </c>
      <c r="J67" s="175" t="e">
        <f>NA()</f>
        <v>#N/A</v>
      </c>
      <c r="K67" s="175" t="e">
        <f>NA()</f>
        <v>#N/A</v>
      </c>
      <c r="L67" s="175">
        <f>IF(ISNUMBER('将来負担比率（分子）の構造'!L$53), IF('将来負担比率（分子）の構造'!L$53 &lt; 0, 0, '将来負担比率（分子）の構造'!L$53), NA())</f>
        <v>2853</v>
      </c>
      <c r="M67" s="175" t="e">
        <f>NA()</f>
        <v>#N/A</v>
      </c>
      <c r="N67" s="175" t="e">
        <f>NA()</f>
        <v>#N/A</v>
      </c>
      <c r="O67" s="175">
        <f>IF(ISNUMBER('将来負担比率（分子）の構造'!M$53), IF('将来負担比率（分子）の構造'!M$53 &lt; 0, 0, '将来負担比率（分子）の構造'!M$53), NA())</f>
        <v>2426</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1420</v>
      </c>
      <c r="C72" s="179">
        <f>基金残高に係る経年分析!G55</f>
        <v>1805</v>
      </c>
      <c r="D72" s="179">
        <f>基金残高に係る経年分析!H55</f>
        <v>1806</v>
      </c>
    </row>
    <row r="73" spans="1:16" x14ac:dyDescent="0.2">
      <c r="A73" s="178" t="s">
        <v>80</v>
      </c>
      <c r="B73" s="179">
        <f>基金残高に係る経年分析!F56</f>
        <v>1889</v>
      </c>
      <c r="C73" s="179">
        <f>基金残高に係る経年分析!G56</f>
        <v>1985</v>
      </c>
      <c r="D73" s="179">
        <f>基金残高に係る経年分析!H56</f>
        <v>1991</v>
      </c>
    </row>
    <row r="74" spans="1:16" x14ac:dyDescent="0.2">
      <c r="A74" s="178" t="s">
        <v>81</v>
      </c>
      <c r="B74" s="179">
        <f>基金残高に係る経年分析!F57</f>
        <v>1742</v>
      </c>
      <c r="C74" s="179">
        <f>基金残高に係る経年分析!G57</f>
        <v>1563</v>
      </c>
      <c r="D74" s="179">
        <f>基金残高に係る経年分析!H57</f>
        <v>1559</v>
      </c>
    </row>
  </sheetData>
  <sheetProtection algorithmName="SHA-512" hashValue="kdsZSOwARfxpVtHiy/AJjsBNX5/ADQD1Foa+sM0o/48O+48u6ZUIQSJNvyygEIoD0FIlV2YZq4J6W2YhMZ4ftA==" saltValue="B2KVO8vXLNWUadibV6Dfl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2"/>
  <cols>
    <col min="1" max="1" width="1.6640625" style="214" customWidth="1"/>
    <col min="2" max="2" width="2.33203125" style="214" customWidth="1"/>
    <col min="3" max="16" width="2.6640625" style="214" customWidth="1"/>
    <col min="17" max="17" width="2.33203125" style="214" customWidth="1"/>
    <col min="18" max="95" width="1.6640625" style="214" customWidth="1"/>
    <col min="96" max="133" width="1.6640625" style="226" customWidth="1"/>
    <col min="134" max="143" width="1.66406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216</v>
      </c>
      <c r="DI1" s="718"/>
      <c r="DJ1" s="718"/>
      <c r="DK1" s="718"/>
      <c r="DL1" s="718"/>
      <c r="DM1" s="718"/>
      <c r="DN1" s="719"/>
      <c r="DO1" s="214"/>
      <c r="DP1" s="717" t="s">
        <v>217</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2">
      <c r="B2" s="215" t="s">
        <v>218</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73" t="s">
        <v>219</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220</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221</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2">
      <c r="B4" s="673" t="s">
        <v>1</v>
      </c>
      <c r="C4" s="674"/>
      <c r="D4" s="674"/>
      <c r="E4" s="674"/>
      <c r="F4" s="674"/>
      <c r="G4" s="674"/>
      <c r="H4" s="674"/>
      <c r="I4" s="674"/>
      <c r="J4" s="674"/>
      <c r="K4" s="674"/>
      <c r="L4" s="674"/>
      <c r="M4" s="674"/>
      <c r="N4" s="674"/>
      <c r="O4" s="674"/>
      <c r="P4" s="674"/>
      <c r="Q4" s="675"/>
      <c r="R4" s="673" t="s">
        <v>222</v>
      </c>
      <c r="S4" s="674"/>
      <c r="T4" s="674"/>
      <c r="U4" s="674"/>
      <c r="V4" s="674"/>
      <c r="W4" s="674"/>
      <c r="X4" s="674"/>
      <c r="Y4" s="675"/>
      <c r="Z4" s="673" t="s">
        <v>223</v>
      </c>
      <c r="AA4" s="674"/>
      <c r="AB4" s="674"/>
      <c r="AC4" s="675"/>
      <c r="AD4" s="673" t="s">
        <v>224</v>
      </c>
      <c r="AE4" s="674"/>
      <c r="AF4" s="674"/>
      <c r="AG4" s="674"/>
      <c r="AH4" s="674"/>
      <c r="AI4" s="674"/>
      <c r="AJ4" s="674"/>
      <c r="AK4" s="675"/>
      <c r="AL4" s="673" t="s">
        <v>223</v>
      </c>
      <c r="AM4" s="674"/>
      <c r="AN4" s="674"/>
      <c r="AO4" s="675"/>
      <c r="AP4" s="720" t="s">
        <v>225</v>
      </c>
      <c r="AQ4" s="720"/>
      <c r="AR4" s="720"/>
      <c r="AS4" s="720"/>
      <c r="AT4" s="720"/>
      <c r="AU4" s="720"/>
      <c r="AV4" s="720"/>
      <c r="AW4" s="720"/>
      <c r="AX4" s="720"/>
      <c r="AY4" s="720"/>
      <c r="AZ4" s="720"/>
      <c r="BA4" s="720"/>
      <c r="BB4" s="720"/>
      <c r="BC4" s="720"/>
      <c r="BD4" s="720"/>
      <c r="BE4" s="720"/>
      <c r="BF4" s="720"/>
      <c r="BG4" s="720" t="s">
        <v>226</v>
      </c>
      <c r="BH4" s="720"/>
      <c r="BI4" s="720"/>
      <c r="BJ4" s="720"/>
      <c r="BK4" s="720"/>
      <c r="BL4" s="720"/>
      <c r="BM4" s="720"/>
      <c r="BN4" s="720"/>
      <c r="BO4" s="720" t="s">
        <v>223</v>
      </c>
      <c r="BP4" s="720"/>
      <c r="BQ4" s="720"/>
      <c r="BR4" s="720"/>
      <c r="BS4" s="720" t="s">
        <v>227</v>
      </c>
      <c r="BT4" s="720"/>
      <c r="BU4" s="720"/>
      <c r="BV4" s="720"/>
      <c r="BW4" s="720"/>
      <c r="BX4" s="720"/>
      <c r="BY4" s="720"/>
      <c r="BZ4" s="720"/>
      <c r="CA4" s="720"/>
      <c r="CB4" s="720"/>
      <c r="CD4" s="673" t="s">
        <v>228</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2">
      <c r="B5" s="679" t="s">
        <v>229</v>
      </c>
      <c r="C5" s="680"/>
      <c r="D5" s="680"/>
      <c r="E5" s="680"/>
      <c r="F5" s="680"/>
      <c r="G5" s="680"/>
      <c r="H5" s="680"/>
      <c r="I5" s="680"/>
      <c r="J5" s="680"/>
      <c r="K5" s="680"/>
      <c r="L5" s="680"/>
      <c r="M5" s="680"/>
      <c r="N5" s="680"/>
      <c r="O5" s="680"/>
      <c r="P5" s="680"/>
      <c r="Q5" s="681"/>
      <c r="R5" s="676">
        <v>1049663</v>
      </c>
      <c r="S5" s="677"/>
      <c r="T5" s="677"/>
      <c r="U5" s="677"/>
      <c r="V5" s="677"/>
      <c r="W5" s="677"/>
      <c r="X5" s="677"/>
      <c r="Y5" s="702"/>
      <c r="Z5" s="715">
        <v>9.6999999999999993</v>
      </c>
      <c r="AA5" s="715"/>
      <c r="AB5" s="715"/>
      <c r="AC5" s="715"/>
      <c r="AD5" s="716">
        <v>1049663</v>
      </c>
      <c r="AE5" s="716"/>
      <c r="AF5" s="716"/>
      <c r="AG5" s="716"/>
      <c r="AH5" s="716"/>
      <c r="AI5" s="716"/>
      <c r="AJ5" s="716"/>
      <c r="AK5" s="716"/>
      <c r="AL5" s="703">
        <v>17</v>
      </c>
      <c r="AM5" s="685"/>
      <c r="AN5" s="685"/>
      <c r="AO5" s="704"/>
      <c r="AP5" s="679" t="s">
        <v>230</v>
      </c>
      <c r="AQ5" s="680"/>
      <c r="AR5" s="680"/>
      <c r="AS5" s="680"/>
      <c r="AT5" s="680"/>
      <c r="AU5" s="680"/>
      <c r="AV5" s="680"/>
      <c r="AW5" s="680"/>
      <c r="AX5" s="680"/>
      <c r="AY5" s="680"/>
      <c r="AZ5" s="680"/>
      <c r="BA5" s="680"/>
      <c r="BB5" s="680"/>
      <c r="BC5" s="680"/>
      <c r="BD5" s="680"/>
      <c r="BE5" s="680"/>
      <c r="BF5" s="681"/>
      <c r="BG5" s="621">
        <v>1049240</v>
      </c>
      <c r="BH5" s="622"/>
      <c r="BI5" s="622"/>
      <c r="BJ5" s="622"/>
      <c r="BK5" s="622"/>
      <c r="BL5" s="622"/>
      <c r="BM5" s="622"/>
      <c r="BN5" s="623"/>
      <c r="BO5" s="659">
        <v>100</v>
      </c>
      <c r="BP5" s="659"/>
      <c r="BQ5" s="659"/>
      <c r="BR5" s="659"/>
      <c r="BS5" s="660" t="s">
        <v>177</v>
      </c>
      <c r="BT5" s="660"/>
      <c r="BU5" s="660"/>
      <c r="BV5" s="660"/>
      <c r="BW5" s="660"/>
      <c r="BX5" s="660"/>
      <c r="BY5" s="660"/>
      <c r="BZ5" s="660"/>
      <c r="CA5" s="660"/>
      <c r="CB5" s="695"/>
      <c r="CD5" s="673" t="s">
        <v>225</v>
      </c>
      <c r="CE5" s="674"/>
      <c r="CF5" s="674"/>
      <c r="CG5" s="674"/>
      <c r="CH5" s="674"/>
      <c r="CI5" s="674"/>
      <c r="CJ5" s="674"/>
      <c r="CK5" s="674"/>
      <c r="CL5" s="674"/>
      <c r="CM5" s="674"/>
      <c r="CN5" s="674"/>
      <c r="CO5" s="674"/>
      <c r="CP5" s="674"/>
      <c r="CQ5" s="675"/>
      <c r="CR5" s="673" t="s">
        <v>231</v>
      </c>
      <c r="CS5" s="674"/>
      <c r="CT5" s="674"/>
      <c r="CU5" s="674"/>
      <c r="CV5" s="674"/>
      <c r="CW5" s="674"/>
      <c r="CX5" s="674"/>
      <c r="CY5" s="675"/>
      <c r="CZ5" s="673" t="s">
        <v>223</v>
      </c>
      <c r="DA5" s="674"/>
      <c r="DB5" s="674"/>
      <c r="DC5" s="675"/>
      <c r="DD5" s="673" t="s">
        <v>232</v>
      </c>
      <c r="DE5" s="674"/>
      <c r="DF5" s="674"/>
      <c r="DG5" s="674"/>
      <c r="DH5" s="674"/>
      <c r="DI5" s="674"/>
      <c r="DJ5" s="674"/>
      <c r="DK5" s="674"/>
      <c r="DL5" s="674"/>
      <c r="DM5" s="674"/>
      <c r="DN5" s="674"/>
      <c r="DO5" s="674"/>
      <c r="DP5" s="675"/>
      <c r="DQ5" s="673" t="s">
        <v>233</v>
      </c>
      <c r="DR5" s="674"/>
      <c r="DS5" s="674"/>
      <c r="DT5" s="674"/>
      <c r="DU5" s="674"/>
      <c r="DV5" s="674"/>
      <c r="DW5" s="674"/>
      <c r="DX5" s="674"/>
      <c r="DY5" s="674"/>
      <c r="DZ5" s="674"/>
      <c r="EA5" s="674"/>
      <c r="EB5" s="674"/>
      <c r="EC5" s="675"/>
    </row>
    <row r="6" spans="2:143" ht="11.25" customHeight="1" x14ac:dyDescent="0.2">
      <c r="B6" s="618" t="s">
        <v>234</v>
      </c>
      <c r="C6" s="619"/>
      <c r="D6" s="619"/>
      <c r="E6" s="619"/>
      <c r="F6" s="619"/>
      <c r="G6" s="619"/>
      <c r="H6" s="619"/>
      <c r="I6" s="619"/>
      <c r="J6" s="619"/>
      <c r="K6" s="619"/>
      <c r="L6" s="619"/>
      <c r="M6" s="619"/>
      <c r="N6" s="619"/>
      <c r="O6" s="619"/>
      <c r="P6" s="619"/>
      <c r="Q6" s="620"/>
      <c r="R6" s="621">
        <v>100908</v>
      </c>
      <c r="S6" s="622"/>
      <c r="T6" s="622"/>
      <c r="U6" s="622"/>
      <c r="V6" s="622"/>
      <c r="W6" s="622"/>
      <c r="X6" s="622"/>
      <c r="Y6" s="623"/>
      <c r="Z6" s="659">
        <v>0.9</v>
      </c>
      <c r="AA6" s="659"/>
      <c r="AB6" s="659"/>
      <c r="AC6" s="659"/>
      <c r="AD6" s="660">
        <v>100908</v>
      </c>
      <c r="AE6" s="660"/>
      <c r="AF6" s="660"/>
      <c r="AG6" s="660"/>
      <c r="AH6" s="660"/>
      <c r="AI6" s="660"/>
      <c r="AJ6" s="660"/>
      <c r="AK6" s="660"/>
      <c r="AL6" s="624">
        <v>1.6</v>
      </c>
      <c r="AM6" s="625"/>
      <c r="AN6" s="625"/>
      <c r="AO6" s="661"/>
      <c r="AP6" s="618" t="s">
        <v>235</v>
      </c>
      <c r="AQ6" s="619"/>
      <c r="AR6" s="619"/>
      <c r="AS6" s="619"/>
      <c r="AT6" s="619"/>
      <c r="AU6" s="619"/>
      <c r="AV6" s="619"/>
      <c r="AW6" s="619"/>
      <c r="AX6" s="619"/>
      <c r="AY6" s="619"/>
      <c r="AZ6" s="619"/>
      <c r="BA6" s="619"/>
      <c r="BB6" s="619"/>
      <c r="BC6" s="619"/>
      <c r="BD6" s="619"/>
      <c r="BE6" s="619"/>
      <c r="BF6" s="620"/>
      <c r="BG6" s="621">
        <v>1049240</v>
      </c>
      <c r="BH6" s="622"/>
      <c r="BI6" s="622"/>
      <c r="BJ6" s="622"/>
      <c r="BK6" s="622"/>
      <c r="BL6" s="622"/>
      <c r="BM6" s="622"/>
      <c r="BN6" s="623"/>
      <c r="BO6" s="659">
        <v>100</v>
      </c>
      <c r="BP6" s="659"/>
      <c r="BQ6" s="659"/>
      <c r="BR6" s="659"/>
      <c r="BS6" s="660" t="s">
        <v>177</v>
      </c>
      <c r="BT6" s="660"/>
      <c r="BU6" s="660"/>
      <c r="BV6" s="660"/>
      <c r="BW6" s="660"/>
      <c r="BX6" s="660"/>
      <c r="BY6" s="660"/>
      <c r="BZ6" s="660"/>
      <c r="CA6" s="660"/>
      <c r="CB6" s="695"/>
      <c r="CD6" s="679" t="s">
        <v>236</v>
      </c>
      <c r="CE6" s="680"/>
      <c r="CF6" s="680"/>
      <c r="CG6" s="680"/>
      <c r="CH6" s="680"/>
      <c r="CI6" s="680"/>
      <c r="CJ6" s="680"/>
      <c r="CK6" s="680"/>
      <c r="CL6" s="680"/>
      <c r="CM6" s="680"/>
      <c r="CN6" s="680"/>
      <c r="CO6" s="680"/>
      <c r="CP6" s="680"/>
      <c r="CQ6" s="681"/>
      <c r="CR6" s="621">
        <v>84666</v>
      </c>
      <c r="CS6" s="622"/>
      <c r="CT6" s="622"/>
      <c r="CU6" s="622"/>
      <c r="CV6" s="622"/>
      <c r="CW6" s="622"/>
      <c r="CX6" s="622"/>
      <c r="CY6" s="623"/>
      <c r="CZ6" s="703">
        <v>0.8</v>
      </c>
      <c r="DA6" s="685"/>
      <c r="DB6" s="685"/>
      <c r="DC6" s="705"/>
      <c r="DD6" s="627">
        <v>5852</v>
      </c>
      <c r="DE6" s="622"/>
      <c r="DF6" s="622"/>
      <c r="DG6" s="622"/>
      <c r="DH6" s="622"/>
      <c r="DI6" s="622"/>
      <c r="DJ6" s="622"/>
      <c r="DK6" s="622"/>
      <c r="DL6" s="622"/>
      <c r="DM6" s="622"/>
      <c r="DN6" s="622"/>
      <c r="DO6" s="622"/>
      <c r="DP6" s="623"/>
      <c r="DQ6" s="627">
        <v>84666</v>
      </c>
      <c r="DR6" s="622"/>
      <c r="DS6" s="622"/>
      <c r="DT6" s="622"/>
      <c r="DU6" s="622"/>
      <c r="DV6" s="622"/>
      <c r="DW6" s="622"/>
      <c r="DX6" s="622"/>
      <c r="DY6" s="622"/>
      <c r="DZ6" s="622"/>
      <c r="EA6" s="622"/>
      <c r="EB6" s="622"/>
      <c r="EC6" s="658"/>
    </row>
    <row r="7" spans="2:143" ht="11.25" customHeight="1" x14ac:dyDescent="0.2">
      <c r="B7" s="618" t="s">
        <v>237</v>
      </c>
      <c r="C7" s="619"/>
      <c r="D7" s="619"/>
      <c r="E7" s="619"/>
      <c r="F7" s="619"/>
      <c r="G7" s="619"/>
      <c r="H7" s="619"/>
      <c r="I7" s="619"/>
      <c r="J7" s="619"/>
      <c r="K7" s="619"/>
      <c r="L7" s="619"/>
      <c r="M7" s="619"/>
      <c r="N7" s="619"/>
      <c r="O7" s="619"/>
      <c r="P7" s="619"/>
      <c r="Q7" s="620"/>
      <c r="R7" s="621">
        <v>485</v>
      </c>
      <c r="S7" s="622"/>
      <c r="T7" s="622"/>
      <c r="U7" s="622"/>
      <c r="V7" s="622"/>
      <c r="W7" s="622"/>
      <c r="X7" s="622"/>
      <c r="Y7" s="623"/>
      <c r="Z7" s="659">
        <v>0</v>
      </c>
      <c r="AA7" s="659"/>
      <c r="AB7" s="659"/>
      <c r="AC7" s="659"/>
      <c r="AD7" s="660">
        <v>485</v>
      </c>
      <c r="AE7" s="660"/>
      <c r="AF7" s="660"/>
      <c r="AG7" s="660"/>
      <c r="AH7" s="660"/>
      <c r="AI7" s="660"/>
      <c r="AJ7" s="660"/>
      <c r="AK7" s="660"/>
      <c r="AL7" s="624">
        <v>0</v>
      </c>
      <c r="AM7" s="625"/>
      <c r="AN7" s="625"/>
      <c r="AO7" s="661"/>
      <c r="AP7" s="618" t="s">
        <v>238</v>
      </c>
      <c r="AQ7" s="619"/>
      <c r="AR7" s="619"/>
      <c r="AS7" s="619"/>
      <c r="AT7" s="619"/>
      <c r="AU7" s="619"/>
      <c r="AV7" s="619"/>
      <c r="AW7" s="619"/>
      <c r="AX7" s="619"/>
      <c r="AY7" s="619"/>
      <c r="AZ7" s="619"/>
      <c r="BA7" s="619"/>
      <c r="BB7" s="619"/>
      <c r="BC7" s="619"/>
      <c r="BD7" s="619"/>
      <c r="BE7" s="619"/>
      <c r="BF7" s="620"/>
      <c r="BG7" s="621">
        <v>444478</v>
      </c>
      <c r="BH7" s="622"/>
      <c r="BI7" s="622"/>
      <c r="BJ7" s="622"/>
      <c r="BK7" s="622"/>
      <c r="BL7" s="622"/>
      <c r="BM7" s="622"/>
      <c r="BN7" s="623"/>
      <c r="BO7" s="659">
        <v>42.3</v>
      </c>
      <c r="BP7" s="659"/>
      <c r="BQ7" s="659"/>
      <c r="BR7" s="659"/>
      <c r="BS7" s="660" t="s">
        <v>176</v>
      </c>
      <c r="BT7" s="660"/>
      <c r="BU7" s="660"/>
      <c r="BV7" s="660"/>
      <c r="BW7" s="660"/>
      <c r="BX7" s="660"/>
      <c r="BY7" s="660"/>
      <c r="BZ7" s="660"/>
      <c r="CA7" s="660"/>
      <c r="CB7" s="695"/>
      <c r="CD7" s="618" t="s">
        <v>239</v>
      </c>
      <c r="CE7" s="619"/>
      <c r="CF7" s="619"/>
      <c r="CG7" s="619"/>
      <c r="CH7" s="619"/>
      <c r="CI7" s="619"/>
      <c r="CJ7" s="619"/>
      <c r="CK7" s="619"/>
      <c r="CL7" s="619"/>
      <c r="CM7" s="619"/>
      <c r="CN7" s="619"/>
      <c r="CO7" s="619"/>
      <c r="CP7" s="619"/>
      <c r="CQ7" s="620"/>
      <c r="CR7" s="621">
        <v>1481427</v>
      </c>
      <c r="CS7" s="622"/>
      <c r="CT7" s="622"/>
      <c r="CU7" s="622"/>
      <c r="CV7" s="622"/>
      <c r="CW7" s="622"/>
      <c r="CX7" s="622"/>
      <c r="CY7" s="623"/>
      <c r="CZ7" s="659">
        <v>14.2</v>
      </c>
      <c r="DA7" s="659"/>
      <c r="DB7" s="659"/>
      <c r="DC7" s="659"/>
      <c r="DD7" s="627">
        <v>19917</v>
      </c>
      <c r="DE7" s="622"/>
      <c r="DF7" s="622"/>
      <c r="DG7" s="622"/>
      <c r="DH7" s="622"/>
      <c r="DI7" s="622"/>
      <c r="DJ7" s="622"/>
      <c r="DK7" s="622"/>
      <c r="DL7" s="622"/>
      <c r="DM7" s="622"/>
      <c r="DN7" s="622"/>
      <c r="DO7" s="622"/>
      <c r="DP7" s="623"/>
      <c r="DQ7" s="627">
        <v>1293611</v>
      </c>
      <c r="DR7" s="622"/>
      <c r="DS7" s="622"/>
      <c r="DT7" s="622"/>
      <c r="DU7" s="622"/>
      <c r="DV7" s="622"/>
      <c r="DW7" s="622"/>
      <c r="DX7" s="622"/>
      <c r="DY7" s="622"/>
      <c r="DZ7" s="622"/>
      <c r="EA7" s="622"/>
      <c r="EB7" s="622"/>
      <c r="EC7" s="658"/>
    </row>
    <row r="8" spans="2:143" ht="11.25" customHeight="1" x14ac:dyDescent="0.2">
      <c r="B8" s="618" t="s">
        <v>240</v>
      </c>
      <c r="C8" s="619"/>
      <c r="D8" s="619"/>
      <c r="E8" s="619"/>
      <c r="F8" s="619"/>
      <c r="G8" s="619"/>
      <c r="H8" s="619"/>
      <c r="I8" s="619"/>
      <c r="J8" s="619"/>
      <c r="K8" s="619"/>
      <c r="L8" s="619"/>
      <c r="M8" s="619"/>
      <c r="N8" s="619"/>
      <c r="O8" s="619"/>
      <c r="P8" s="619"/>
      <c r="Q8" s="620"/>
      <c r="R8" s="621">
        <v>7324</v>
      </c>
      <c r="S8" s="622"/>
      <c r="T8" s="622"/>
      <c r="U8" s="622"/>
      <c r="V8" s="622"/>
      <c r="W8" s="622"/>
      <c r="X8" s="622"/>
      <c r="Y8" s="623"/>
      <c r="Z8" s="659">
        <v>0.1</v>
      </c>
      <c r="AA8" s="659"/>
      <c r="AB8" s="659"/>
      <c r="AC8" s="659"/>
      <c r="AD8" s="660">
        <v>7324</v>
      </c>
      <c r="AE8" s="660"/>
      <c r="AF8" s="660"/>
      <c r="AG8" s="660"/>
      <c r="AH8" s="660"/>
      <c r="AI8" s="660"/>
      <c r="AJ8" s="660"/>
      <c r="AK8" s="660"/>
      <c r="AL8" s="624">
        <v>0.1</v>
      </c>
      <c r="AM8" s="625"/>
      <c r="AN8" s="625"/>
      <c r="AO8" s="661"/>
      <c r="AP8" s="618" t="s">
        <v>241</v>
      </c>
      <c r="AQ8" s="619"/>
      <c r="AR8" s="619"/>
      <c r="AS8" s="619"/>
      <c r="AT8" s="619"/>
      <c r="AU8" s="619"/>
      <c r="AV8" s="619"/>
      <c r="AW8" s="619"/>
      <c r="AX8" s="619"/>
      <c r="AY8" s="619"/>
      <c r="AZ8" s="619"/>
      <c r="BA8" s="619"/>
      <c r="BB8" s="619"/>
      <c r="BC8" s="619"/>
      <c r="BD8" s="619"/>
      <c r="BE8" s="619"/>
      <c r="BF8" s="620"/>
      <c r="BG8" s="621">
        <v>17706</v>
      </c>
      <c r="BH8" s="622"/>
      <c r="BI8" s="622"/>
      <c r="BJ8" s="622"/>
      <c r="BK8" s="622"/>
      <c r="BL8" s="622"/>
      <c r="BM8" s="622"/>
      <c r="BN8" s="623"/>
      <c r="BO8" s="659">
        <v>1.7</v>
      </c>
      <c r="BP8" s="659"/>
      <c r="BQ8" s="659"/>
      <c r="BR8" s="659"/>
      <c r="BS8" s="660" t="s">
        <v>176</v>
      </c>
      <c r="BT8" s="660"/>
      <c r="BU8" s="660"/>
      <c r="BV8" s="660"/>
      <c r="BW8" s="660"/>
      <c r="BX8" s="660"/>
      <c r="BY8" s="660"/>
      <c r="BZ8" s="660"/>
      <c r="CA8" s="660"/>
      <c r="CB8" s="695"/>
      <c r="CD8" s="618" t="s">
        <v>242</v>
      </c>
      <c r="CE8" s="619"/>
      <c r="CF8" s="619"/>
      <c r="CG8" s="619"/>
      <c r="CH8" s="619"/>
      <c r="CI8" s="619"/>
      <c r="CJ8" s="619"/>
      <c r="CK8" s="619"/>
      <c r="CL8" s="619"/>
      <c r="CM8" s="619"/>
      <c r="CN8" s="619"/>
      <c r="CO8" s="619"/>
      <c r="CP8" s="619"/>
      <c r="CQ8" s="620"/>
      <c r="CR8" s="621">
        <v>3072189</v>
      </c>
      <c r="CS8" s="622"/>
      <c r="CT8" s="622"/>
      <c r="CU8" s="622"/>
      <c r="CV8" s="622"/>
      <c r="CW8" s="622"/>
      <c r="CX8" s="622"/>
      <c r="CY8" s="623"/>
      <c r="CZ8" s="659">
        <v>29.5</v>
      </c>
      <c r="DA8" s="659"/>
      <c r="DB8" s="659"/>
      <c r="DC8" s="659"/>
      <c r="DD8" s="627">
        <v>699126</v>
      </c>
      <c r="DE8" s="622"/>
      <c r="DF8" s="622"/>
      <c r="DG8" s="622"/>
      <c r="DH8" s="622"/>
      <c r="DI8" s="622"/>
      <c r="DJ8" s="622"/>
      <c r="DK8" s="622"/>
      <c r="DL8" s="622"/>
      <c r="DM8" s="622"/>
      <c r="DN8" s="622"/>
      <c r="DO8" s="622"/>
      <c r="DP8" s="623"/>
      <c r="DQ8" s="627">
        <v>1619175</v>
      </c>
      <c r="DR8" s="622"/>
      <c r="DS8" s="622"/>
      <c r="DT8" s="622"/>
      <c r="DU8" s="622"/>
      <c r="DV8" s="622"/>
      <c r="DW8" s="622"/>
      <c r="DX8" s="622"/>
      <c r="DY8" s="622"/>
      <c r="DZ8" s="622"/>
      <c r="EA8" s="622"/>
      <c r="EB8" s="622"/>
      <c r="EC8" s="658"/>
    </row>
    <row r="9" spans="2:143" ht="11.25" customHeight="1" x14ac:dyDescent="0.2">
      <c r="B9" s="618" t="s">
        <v>243</v>
      </c>
      <c r="C9" s="619"/>
      <c r="D9" s="619"/>
      <c r="E9" s="619"/>
      <c r="F9" s="619"/>
      <c r="G9" s="619"/>
      <c r="H9" s="619"/>
      <c r="I9" s="619"/>
      <c r="J9" s="619"/>
      <c r="K9" s="619"/>
      <c r="L9" s="619"/>
      <c r="M9" s="619"/>
      <c r="N9" s="619"/>
      <c r="O9" s="619"/>
      <c r="P9" s="619"/>
      <c r="Q9" s="620"/>
      <c r="R9" s="621">
        <v>5213</v>
      </c>
      <c r="S9" s="622"/>
      <c r="T9" s="622"/>
      <c r="U9" s="622"/>
      <c r="V9" s="622"/>
      <c r="W9" s="622"/>
      <c r="X9" s="622"/>
      <c r="Y9" s="623"/>
      <c r="Z9" s="659">
        <v>0</v>
      </c>
      <c r="AA9" s="659"/>
      <c r="AB9" s="659"/>
      <c r="AC9" s="659"/>
      <c r="AD9" s="660">
        <v>5213</v>
      </c>
      <c r="AE9" s="660"/>
      <c r="AF9" s="660"/>
      <c r="AG9" s="660"/>
      <c r="AH9" s="660"/>
      <c r="AI9" s="660"/>
      <c r="AJ9" s="660"/>
      <c r="AK9" s="660"/>
      <c r="AL9" s="624">
        <v>0.1</v>
      </c>
      <c r="AM9" s="625"/>
      <c r="AN9" s="625"/>
      <c r="AO9" s="661"/>
      <c r="AP9" s="618" t="s">
        <v>244</v>
      </c>
      <c r="AQ9" s="619"/>
      <c r="AR9" s="619"/>
      <c r="AS9" s="619"/>
      <c r="AT9" s="619"/>
      <c r="AU9" s="619"/>
      <c r="AV9" s="619"/>
      <c r="AW9" s="619"/>
      <c r="AX9" s="619"/>
      <c r="AY9" s="619"/>
      <c r="AZ9" s="619"/>
      <c r="BA9" s="619"/>
      <c r="BB9" s="619"/>
      <c r="BC9" s="619"/>
      <c r="BD9" s="619"/>
      <c r="BE9" s="619"/>
      <c r="BF9" s="620"/>
      <c r="BG9" s="621">
        <v>370713</v>
      </c>
      <c r="BH9" s="622"/>
      <c r="BI9" s="622"/>
      <c r="BJ9" s="622"/>
      <c r="BK9" s="622"/>
      <c r="BL9" s="622"/>
      <c r="BM9" s="622"/>
      <c r="BN9" s="623"/>
      <c r="BO9" s="659">
        <v>35.299999999999997</v>
      </c>
      <c r="BP9" s="659"/>
      <c r="BQ9" s="659"/>
      <c r="BR9" s="659"/>
      <c r="BS9" s="660" t="s">
        <v>176</v>
      </c>
      <c r="BT9" s="660"/>
      <c r="BU9" s="660"/>
      <c r="BV9" s="660"/>
      <c r="BW9" s="660"/>
      <c r="BX9" s="660"/>
      <c r="BY9" s="660"/>
      <c r="BZ9" s="660"/>
      <c r="CA9" s="660"/>
      <c r="CB9" s="695"/>
      <c r="CD9" s="618" t="s">
        <v>245</v>
      </c>
      <c r="CE9" s="619"/>
      <c r="CF9" s="619"/>
      <c r="CG9" s="619"/>
      <c r="CH9" s="619"/>
      <c r="CI9" s="619"/>
      <c r="CJ9" s="619"/>
      <c r="CK9" s="619"/>
      <c r="CL9" s="619"/>
      <c r="CM9" s="619"/>
      <c r="CN9" s="619"/>
      <c r="CO9" s="619"/>
      <c r="CP9" s="619"/>
      <c r="CQ9" s="620"/>
      <c r="CR9" s="621">
        <v>1233193</v>
      </c>
      <c r="CS9" s="622"/>
      <c r="CT9" s="622"/>
      <c r="CU9" s="622"/>
      <c r="CV9" s="622"/>
      <c r="CW9" s="622"/>
      <c r="CX9" s="622"/>
      <c r="CY9" s="623"/>
      <c r="CZ9" s="659">
        <v>11.8</v>
      </c>
      <c r="DA9" s="659"/>
      <c r="DB9" s="659"/>
      <c r="DC9" s="659"/>
      <c r="DD9" s="627">
        <v>82013</v>
      </c>
      <c r="DE9" s="622"/>
      <c r="DF9" s="622"/>
      <c r="DG9" s="622"/>
      <c r="DH9" s="622"/>
      <c r="DI9" s="622"/>
      <c r="DJ9" s="622"/>
      <c r="DK9" s="622"/>
      <c r="DL9" s="622"/>
      <c r="DM9" s="622"/>
      <c r="DN9" s="622"/>
      <c r="DO9" s="622"/>
      <c r="DP9" s="623"/>
      <c r="DQ9" s="627">
        <v>1070124</v>
      </c>
      <c r="DR9" s="622"/>
      <c r="DS9" s="622"/>
      <c r="DT9" s="622"/>
      <c r="DU9" s="622"/>
      <c r="DV9" s="622"/>
      <c r="DW9" s="622"/>
      <c r="DX9" s="622"/>
      <c r="DY9" s="622"/>
      <c r="DZ9" s="622"/>
      <c r="EA9" s="622"/>
      <c r="EB9" s="622"/>
      <c r="EC9" s="658"/>
    </row>
    <row r="10" spans="2:143" ht="11.25" customHeight="1" x14ac:dyDescent="0.2">
      <c r="B10" s="618" t="s">
        <v>246</v>
      </c>
      <c r="C10" s="619"/>
      <c r="D10" s="619"/>
      <c r="E10" s="619"/>
      <c r="F10" s="619"/>
      <c r="G10" s="619"/>
      <c r="H10" s="619"/>
      <c r="I10" s="619"/>
      <c r="J10" s="619"/>
      <c r="K10" s="619"/>
      <c r="L10" s="619"/>
      <c r="M10" s="619"/>
      <c r="N10" s="619"/>
      <c r="O10" s="619"/>
      <c r="P10" s="619"/>
      <c r="Q10" s="620"/>
      <c r="R10" s="621" t="s">
        <v>177</v>
      </c>
      <c r="S10" s="622"/>
      <c r="T10" s="622"/>
      <c r="U10" s="622"/>
      <c r="V10" s="622"/>
      <c r="W10" s="622"/>
      <c r="X10" s="622"/>
      <c r="Y10" s="623"/>
      <c r="Z10" s="659" t="s">
        <v>176</v>
      </c>
      <c r="AA10" s="659"/>
      <c r="AB10" s="659"/>
      <c r="AC10" s="659"/>
      <c r="AD10" s="660" t="s">
        <v>177</v>
      </c>
      <c r="AE10" s="660"/>
      <c r="AF10" s="660"/>
      <c r="AG10" s="660"/>
      <c r="AH10" s="660"/>
      <c r="AI10" s="660"/>
      <c r="AJ10" s="660"/>
      <c r="AK10" s="660"/>
      <c r="AL10" s="624" t="s">
        <v>177</v>
      </c>
      <c r="AM10" s="625"/>
      <c r="AN10" s="625"/>
      <c r="AO10" s="661"/>
      <c r="AP10" s="618" t="s">
        <v>247</v>
      </c>
      <c r="AQ10" s="619"/>
      <c r="AR10" s="619"/>
      <c r="AS10" s="619"/>
      <c r="AT10" s="619"/>
      <c r="AU10" s="619"/>
      <c r="AV10" s="619"/>
      <c r="AW10" s="619"/>
      <c r="AX10" s="619"/>
      <c r="AY10" s="619"/>
      <c r="AZ10" s="619"/>
      <c r="BA10" s="619"/>
      <c r="BB10" s="619"/>
      <c r="BC10" s="619"/>
      <c r="BD10" s="619"/>
      <c r="BE10" s="619"/>
      <c r="BF10" s="620"/>
      <c r="BG10" s="621">
        <v>30726</v>
      </c>
      <c r="BH10" s="622"/>
      <c r="BI10" s="622"/>
      <c r="BJ10" s="622"/>
      <c r="BK10" s="622"/>
      <c r="BL10" s="622"/>
      <c r="BM10" s="622"/>
      <c r="BN10" s="623"/>
      <c r="BO10" s="659">
        <v>2.9</v>
      </c>
      <c r="BP10" s="659"/>
      <c r="BQ10" s="659"/>
      <c r="BR10" s="659"/>
      <c r="BS10" s="660" t="s">
        <v>177</v>
      </c>
      <c r="BT10" s="660"/>
      <c r="BU10" s="660"/>
      <c r="BV10" s="660"/>
      <c r="BW10" s="660"/>
      <c r="BX10" s="660"/>
      <c r="BY10" s="660"/>
      <c r="BZ10" s="660"/>
      <c r="CA10" s="660"/>
      <c r="CB10" s="695"/>
      <c r="CD10" s="618" t="s">
        <v>248</v>
      </c>
      <c r="CE10" s="619"/>
      <c r="CF10" s="619"/>
      <c r="CG10" s="619"/>
      <c r="CH10" s="619"/>
      <c r="CI10" s="619"/>
      <c r="CJ10" s="619"/>
      <c r="CK10" s="619"/>
      <c r="CL10" s="619"/>
      <c r="CM10" s="619"/>
      <c r="CN10" s="619"/>
      <c r="CO10" s="619"/>
      <c r="CP10" s="619"/>
      <c r="CQ10" s="620"/>
      <c r="CR10" s="621" t="s">
        <v>176</v>
      </c>
      <c r="CS10" s="622"/>
      <c r="CT10" s="622"/>
      <c r="CU10" s="622"/>
      <c r="CV10" s="622"/>
      <c r="CW10" s="622"/>
      <c r="CX10" s="622"/>
      <c r="CY10" s="623"/>
      <c r="CZ10" s="659" t="s">
        <v>177</v>
      </c>
      <c r="DA10" s="659"/>
      <c r="DB10" s="659"/>
      <c r="DC10" s="659"/>
      <c r="DD10" s="627" t="s">
        <v>176</v>
      </c>
      <c r="DE10" s="622"/>
      <c r="DF10" s="622"/>
      <c r="DG10" s="622"/>
      <c r="DH10" s="622"/>
      <c r="DI10" s="622"/>
      <c r="DJ10" s="622"/>
      <c r="DK10" s="622"/>
      <c r="DL10" s="622"/>
      <c r="DM10" s="622"/>
      <c r="DN10" s="622"/>
      <c r="DO10" s="622"/>
      <c r="DP10" s="623"/>
      <c r="DQ10" s="627" t="s">
        <v>177</v>
      </c>
      <c r="DR10" s="622"/>
      <c r="DS10" s="622"/>
      <c r="DT10" s="622"/>
      <c r="DU10" s="622"/>
      <c r="DV10" s="622"/>
      <c r="DW10" s="622"/>
      <c r="DX10" s="622"/>
      <c r="DY10" s="622"/>
      <c r="DZ10" s="622"/>
      <c r="EA10" s="622"/>
      <c r="EB10" s="622"/>
      <c r="EC10" s="658"/>
    </row>
    <row r="11" spans="2:143" ht="11.25" customHeight="1" x14ac:dyDescent="0.2">
      <c r="B11" s="618" t="s">
        <v>249</v>
      </c>
      <c r="C11" s="619"/>
      <c r="D11" s="619"/>
      <c r="E11" s="619"/>
      <c r="F11" s="619"/>
      <c r="G11" s="619"/>
      <c r="H11" s="619"/>
      <c r="I11" s="619"/>
      <c r="J11" s="619"/>
      <c r="K11" s="619"/>
      <c r="L11" s="619"/>
      <c r="M11" s="619"/>
      <c r="N11" s="619"/>
      <c r="O11" s="619"/>
      <c r="P11" s="619"/>
      <c r="Q11" s="620"/>
      <c r="R11" s="621">
        <v>268348</v>
      </c>
      <c r="S11" s="622"/>
      <c r="T11" s="622"/>
      <c r="U11" s="622"/>
      <c r="V11" s="622"/>
      <c r="W11" s="622"/>
      <c r="X11" s="622"/>
      <c r="Y11" s="623"/>
      <c r="Z11" s="624">
        <v>2.5</v>
      </c>
      <c r="AA11" s="625"/>
      <c r="AB11" s="625"/>
      <c r="AC11" s="626"/>
      <c r="AD11" s="627">
        <v>268348</v>
      </c>
      <c r="AE11" s="622"/>
      <c r="AF11" s="622"/>
      <c r="AG11" s="622"/>
      <c r="AH11" s="622"/>
      <c r="AI11" s="622"/>
      <c r="AJ11" s="622"/>
      <c r="AK11" s="623"/>
      <c r="AL11" s="624">
        <v>4.4000000000000004</v>
      </c>
      <c r="AM11" s="625"/>
      <c r="AN11" s="625"/>
      <c r="AO11" s="661"/>
      <c r="AP11" s="618" t="s">
        <v>250</v>
      </c>
      <c r="AQ11" s="619"/>
      <c r="AR11" s="619"/>
      <c r="AS11" s="619"/>
      <c r="AT11" s="619"/>
      <c r="AU11" s="619"/>
      <c r="AV11" s="619"/>
      <c r="AW11" s="619"/>
      <c r="AX11" s="619"/>
      <c r="AY11" s="619"/>
      <c r="AZ11" s="619"/>
      <c r="BA11" s="619"/>
      <c r="BB11" s="619"/>
      <c r="BC11" s="619"/>
      <c r="BD11" s="619"/>
      <c r="BE11" s="619"/>
      <c r="BF11" s="620"/>
      <c r="BG11" s="621">
        <v>25333</v>
      </c>
      <c r="BH11" s="622"/>
      <c r="BI11" s="622"/>
      <c r="BJ11" s="622"/>
      <c r="BK11" s="622"/>
      <c r="BL11" s="622"/>
      <c r="BM11" s="622"/>
      <c r="BN11" s="623"/>
      <c r="BO11" s="659">
        <v>2.4</v>
      </c>
      <c r="BP11" s="659"/>
      <c r="BQ11" s="659"/>
      <c r="BR11" s="659"/>
      <c r="BS11" s="660" t="s">
        <v>177</v>
      </c>
      <c r="BT11" s="660"/>
      <c r="BU11" s="660"/>
      <c r="BV11" s="660"/>
      <c r="BW11" s="660"/>
      <c r="BX11" s="660"/>
      <c r="BY11" s="660"/>
      <c r="BZ11" s="660"/>
      <c r="CA11" s="660"/>
      <c r="CB11" s="695"/>
      <c r="CD11" s="618" t="s">
        <v>251</v>
      </c>
      <c r="CE11" s="619"/>
      <c r="CF11" s="619"/>
      <c r="CG11" s="619"/>
      <c r="CH11" s="619"/>
      <c r="CI11" s="619"/>
      <c r="CJ11" s="619"/>
      <c r="CK11" s="619"/>
      <c r="CL11" s="619"/>
      <c r="CM11" s="619"/>
      <c r="CN11" s="619"/>
      <c r="CO11" s="619"/>
      <c r="CP11" s="619"/>
      <c r="CQ11" s="620"/>
      <c r="CR11" s="621">
        <v>711103</v>
      </c>
      <c r="CS11" s="622"/>
      <c r="CT11" s="622"/>
      <c r="CU11" s="622"/>
      <c r="CV11" s="622"/>
      <c r="CW11" s="622"/>
      <c r="CX11" s="622"/>
      <c r="CY11" s="623"/>
      <c r="CZ11" s="659">
        <v>6.8</v>
      </c>
      <c r="DA11" s="659"/>
      <c r="DB11" s="659"/>
      <c r="DC11" s="659"/>
      <c r="DD11" s="627">
        <v>233646</v>
      </c>
      <c r="DE11" s="622"/>
      <c r="DF11" s="622"/>
      <c r="DG11" s="622"/>
      <c r="DH11" s="622"/>
      <c r="DI11" s="622"/>
      <c r="DJ11" s="622"/>
      <c r="DK11" s="622"/>
      <c r="DL11" s="622"/>
      <c r="DM11" s="622"/>
      <c r="DN11" s="622"/>
      <c r="DO11" s="622"/>
      <c r="DP11" s="623"/>
      <c r="DQ11" s="627">
        <v>420021</v>
      </c>
      <c r="DR11" s="622"/>
      <c r="DS11" s="622"/>
      <c r="DT11" s="622"/>
      <c r="DU11" s="622"/>
      <c r="DV11" s="622"/>
      <c r="DW11" s="622"/>
      <c r="DX11" s="622"/>
      <c r="DY11" s="622"/>
      <c r="DZ11" s="622"/>
      <c r="EA11" s="622"/>
      <c r="EB11" s="622"/>
      <c r="EC11" s="658"/>
    </row>
    <row r="12" spans="2:143" ht="11.25" customHeight="1" x14ac:dyDescent="0.2">
      <c r="B12" s="618" t="s">
        <v>252</v>
      </c>
      <c r="C12" s="619"/>
      <c r="D12" s="619"/>
      <c r="E12" s="619"/>
      <c r="F12" s="619"/>
      <c r="G12" s="619"/>
      <c r="H12" s="619"/>
      <c r="I12" s="619"/>
      <c r="J12" s="619"/>
      <c r="K12" s="619"/>
      <c r="L12" s="619"/>
      <c r="M12" s="619"/>
      <c r="N12" s="619"/>
      <c r="O12" s="619"/>
      <c r="P12" s="619"/>
      <c r="Q12" s="620"/>
      <c r="R12" s="621" t="s">
        <v>176</v>
      </c>
      <c r="S12" s="622"/>
      <c r="T12" s="622"/>
      <c r="U12" s="622"/>
      <c r="V12" s="622"/>
      <c r="W12" s="622"/>
      <c r="X12" s="622"/>
      <c r="Y12" s="623"/>
      <c r="Z12" s="659" t="s">
        <v>177</v>
      </c>
      <c r="AA12" s="659"/>
      <c r="AB12" s="659"/>
      <c r="AC12" s="659"/>
      <c r="AD12" s="660" t="s">
        <v>176</v>
      </c>
      <c r="AE12" s="660"/>
      <c r="AF12" s="660"/>
      <c r="AG12" s="660"/>
      <c r="AH12" s="660"/>
      <c r="AI12" s="660"/>
      <c r="AJ12" s="660"/>
      <c r="AK12" s="660"/>
      <c r="AL12" s="624" t="s">
        <v>177</v>
      </c>
      <c r="AM12" s="625"/>
      <c r="AN12" s="625"/>
      <c r="AO12" s="661"/>
      <c r="AP12" s="618" t="s">
        <v>253</v>
      </c>
      <c r="AQ12" s="619"/>
      <c r="AR12" s="619"/>
      <c r="AS12" s="619"/>
      <c r="AT12" s="619"/>
      <c r="AU12" s="619"/>
      <c r="AV12" s="619"/>
      <c r="AW12" s="619"/>
      <c r="AX12" s="619"/>
      <c r="AY12" s="619"/>
      <c r="AZ12" s="619"/>
      <c r="BA12" s="619"/>
      <c r="BB12" s="619"/>
      <c r="BC12" s="619"/>
      <c r="BD12" s="619"/>
      <c r="BE12" s="619"/>
      <c r="BF12" s="620"/>
      <c r="BG12" s="621">
        <v>492938</v>
      </c>
      <c r="BH12" s="622"/>
      <c r="BI12" s="622"/>
      <c r="BJ12" s="622"/>
      <c r="BK12" s="622"/>
      <c r="BL12" s="622"/>
      <c r="BM12" s="622"/>
      <c r="BN12" s="623"/>
      <c r="BO12" s="659">
        <v>47</v>
      </c>
      <c r="BP12" s="659"/>
      <c r="BQ12" s="659"/>
      <c r="BR12" s="659"/>
      <c r="BS12" s="660" t="s">
        <v>176</v>
      </c>
      <c r="BT12" s="660"/>
      <c r="BU12" s="660"/>
      <c r="BV12" s="660"/>
      <c r="BW12" s="660"/>
      <c r="BX12" s="660"/>
      <c r="BY12" s="660"/>
      <c r="BZ12" s="660"/>
      <c r="CA12" s="660"/>
      <c r="CB12" s="695"/>
      <c r="CD12" s="618" t="s">
        <v>254</v>
      </c>
      <c r="CE12" s="619"/>
      <c r="CF12" s="619"/>
      <c r="CG12" s="619"/>
      <c r="CH12" s="619"/>
      <c r="CI12" s="619"/>
      <c r="CJ12" s="619"/>
      <c r="CK12" s="619"/>
      <c r="CL12" s="619"/>
      <c r="CM12" s="619"/>
      <c r="CN12" s="619"/>
      <c r="CO12" s="619"/>
      <c r="CP12" s="619"/>
      <c r="CQ12" s="620"/>
      <c r="CR12" s="621">
        <v>360658</v>
      </c>
      <c r="CS12" s="622"/>
      <c r="CT12" s="622"/>
      <c r="CU12" s="622"/>
      <c r="CV12" s="622"/>
      <c r="CW12" s="622"/>
      <c r="CX12" s="622"/>
      <c r="CY12" s="623"/>
      <c r="CZ12" s="659">
        <v>3.5</v>
      </c>
      <c r="DA12" s="659"/>
      <c r="DB12" s="659"/>
      <c r="DC12" s="659"/>
      <c r="DD12" s="627">
        <v>28295</v>
      </c>
      <c r="DE12" s="622"/>
      <c r="DF12" s="622"/>
      <c r="DG12" s="622"/>
      <c r="DH12" s="622"/>
      <c r="DI12" s="622"/>
      <c r="DJ12" s="622"/>
      <c r="DK12" s="622"/>
      <c r="DL12" s="622"/>
      <c r="DM12" s="622"/>
      <c r="DN12" s="622"/>
      <c r="DO12" s="622"/>
      <c r="DP12" s="623"/>
      <c r="DQ12" s="627">
        <v>210718</v>
      </c>
      <c r="DR12" s="622"/>
      <c r="DS12" s="622"/>
      <c r="DT12" s="622"/>
      <c r="DU12" s="622"/>
      <c r="DV12" s="622"/>
      <c r="DW12" s="622"/>
      <c r="DX12" s="622"/>
      <c r="DY12" s="622"/>
      <c r="DZ12" s="622"/>
      <c r="EA12" s="622"/>
      <c r="EB12" s="622"/>
      <c r="EC12" s="658"/>
    </row>
    <row r="13" spans="2:143" ht="11.25" customHeight="1" x14ac:dyDescent="0.2">
      <c r="B13" s="618" t="s">
        <v>255</v>
      </c>
      <c r="C13" s="619"/>
      <c r="D13" s="619"/>
      <c r="E13" s="619"/>
      <c r="F13" s="619"/>
      <c r="G13" s="619"/>
      <c r="H13" s="619"/>
      <c r="I13" s="619"/>
      <c r="J13" s="619"/>
      <c r="K13" s="619"/>
      <c r="L13" s="619"/>
      <c r="M13" s="619"/>
      <c r="N13" s="619"/>
      <c r="O13" s="619"/>
      <c r="P13" s="619"/>
      <c r="Q13" s="620"/>
      <c r="R13" s="621" t="s">
        <v>176</v>
      </c>
      <c r="S13" s="622"/>
      <c r="T13" s="622"/>
      <c r="U13" s="622"/>
      <c r="V13" s="622"/>
      <c r="W13" s="622"/>
      <c r="X13" s="622"/>
      <c r="Y13" s="623"/>
      <c r="Z13" s="659" t="s">
        <v>177</v>
      </c>
      <c r="AA13" s="659"/>
      <c r="AB13" s="659"/>
      <c r="AC13" s="659"/>
      <c r="AD13" s="660" t="s">
        <v>176</v>
      </c>
      <c r="AE13" s="660"/>
      <c r="AF13" s="660"/>
      <c r="AG13" s="660"/>
      <c r="AH13" s="660"/>
      <c r="AI13" s="660"/>
      <c r="AJ13" s="660"/>
      <c r="AK13" s="660"/>
      <c r="AL13" s="624" t="s">
        <v>176</v>
      </c>
      <c r="AM13" s="625"/>
      <c r="AN13" s="625"/>
      <c r="AO13" s="661"/>
      <c r="AP13" s="618" t="s">
        <v>256</v>
      </c>
      <c r="AQ13" s="619"/>
      <c r="AR13" s="619"/>
      <c r="AS13" s="619"/>
      <c r="AT13" s="619"/>
      <c r="AU13" s="619"/>
      <c r="AV13" s="619"/>
      <c r="AW13" s="619"/>
      <c r="AX13" s="619"/>
      <c r="AY13" s="619"/>
      <c r="AZ13" s="619"/>
      <c r="BA13" s="619"/>
      <c r="BB13" s="619"/>
      <c r="BC13" s="619"/>
      <c r="BD13" s="619"/>
      <c r="BE13" s="619"/>
      <c r="BF13" s="620"/>
      <c r="BG13" s="621">
        <v>492627</v>
      </c>
      <c r="BH13" s="622"/>
      <c r="BI13" s="622"/>
      <c r="BJ13" s="622"/>
      <c r="BK13" s="622"/>
      <c r="BL13" s="622"/>
      <c r="BM13" s="622"/>
      <c r="BN13" s="623"/>
      <c r="BO13" s="659">
        <v>46.9</v>
      </c>
      <c r="BP13" s="659"/>
      <c r="BQ13" s="659"/>
      <c r="BR13" s="659"/>
      <c r="BS13" s="660" t="s">
        <v>177</v>
      </c>
      <c r="BT13" s="660"/>
      <c r="BU13" s="660"/>
      <c r="BV13" s="660"/>
      <c r="BW13" s="660"/>
      <c r="BX13" s="660"/>
      <c r="BY13" s="660"/>
      <c r="BZ13" s="660"/>
      <c r="CA13" s="660"/>
      <c r="CB13" s="695"/>
      <c r="CD13" s="618" t="s">
        <v>257</v>
      </c>
      <c r="CE13" s="619"/>
      <c r="CF13" s="619"/>
      <c r="CG13" s="619"/>
      <c r="CH13" s="619"/>
      <c r="CI13" s="619"/>
      <c r="CJ13" s="619"/>
      <c r="CK13" s="619"/>
      <c r="CL13" s="619"/>
      <c r="CM13" s="619"/>
      <c r="CN13" s="619"/>
      <c r="CO13" s="619"/>
      <c r="CP13" s="619"/>
      <c r="CQ13" s="620"/>
      <c r="CR13" s="621">
        <v>775630</v>
      </c>
      <c r="CS13" s="622"/>
      <c r="CT13" s="622"/>
      <c r="CU13" s="622"/>
      <c r="CV13" s="622"/>
      <c r="CW13" s="622"/>
      <c r="CX13" s="622"/>
      <c r="CY13" s="623"/>
      <c r="CZ13" s="659">
        <v>7.4</v>
      </c>
      <c r="DA13" s="659"/>
      <c r="DB13" s="659"/>
      <c r="DC13" s="659"/>
      <c r="DD13" s="627">
        <v>487336</v>
      </c>
      <c r="DE13" s="622"/>
      <c r="DF13" s="622"/>
      <c r="DG13" s="622"/>
      <c r="DH13" s="622"/>
      <c r="DI13" s="622"/>
      <c r="DJ13" s="622"/>
      <c r="DK13" s="622"/>
      <c r="DL13" s="622"/>
      <c r="DM13" s="622"/>
      <c r="DN13" s="622"/>
      <c r="DO13" s="622"/>
      <c r="DP13" s="623"/>
      <c r="DQ13" s="627">
        <v>350078</v>
      </c>
      <c r="DR13" s="622"/>
      <c r="DS13" s="622"/>
      <c r="DT13" s="622"/>
      <c r="DU13" s="622"/>
      <c r="DV13" s="622"/>
      <c r="DW13" s="622"/>
      <c r="DX13" s="622"/>
      <c r="DY13" s="622"/>
      <c r="DZ13" s="622"/>
      <c r="EA13" s="622"/>
      <c r="EB13" s="622"/>
      <c r="EC13" s="658"/>
    </row>
    <row r="14" spans="2:143" ht="11.25" customHeight="1" x14ac:dyDescent="0.2">
      <c r="B14" s="618" t="s">
        <v>258</v>
      </c>
      <c r="C14" s="619"/>
      <c r="D14" s="619"/>
      <c r="E14" s="619"/>
      <c r="F14" s="619"/>
      <c r="G14" s="619"/>
      <c r="H14" s="619"/>
      <c r="I14" s="619"/>
      <c r="J14" s="619"/>
      <c r="K14" s="619"/>
      <c r="L14" s="619"/>
      <c r="M14" s="619"/>
      <c r="N14" s="619"/>
      <c r="O14" s="619"/>
      <c r="P14" s="619"/>
      <c r="Q14" s="620"/>
      <c r="R14" s="621">
        <v>134</v>
      </c>
      <c r="S14" s="622"/>
      <c r="T14" s="622"/>
      <c r="U14" s="622"/>
      <c r="V14" s="622"/>
      <c r="W14" s="622"/>
      <c r="X14" s="622"/>
      <c r="Y14" s="623"/>
      <c r="Z14" s="659">
        <v>0</v>
      </c>
      <c r="AA14" s="659"/>
      <c r="AB14" s="659"/>
      <c r="AC14" s="659"/>
      <c r="AD14" s="660">
        <v>134</v>
      </c>
      <c r="AE14" s="660"/>
      <c r="AF14" s="660"/>
      <c r="AG14" s="660"/>
      <c r="AH14" s="660"/>
      <c r="AI14" s="660"/>
      <c r="AJ14" s="660"/>
      <c r="AK14" s="660"/>
      <c r="AL14" s="624">
        <v>0</v>
      </c>
      <c r="AM14" s="625"/>
      <c r="AN14" s="625"/>
      <c r="AO14" s="661"/>
      <c r="AP14" s="618" t="s">
        <v>259</v>
      </c>
      <c r="AQ14" s="619"/>
      <c r="AR14" s="619"/>
      <c r="AS14" s="619"/>
      <c r="AT14" s="619"/>
      <c r="AU14" s="619"/>
      <c r="AV14" s="619"/>
      <c r="AW14" s="619"/>
      <c r="AX14" s="619"/>
      <c r="AY14" s="619"/>
      <c r="AZ14" s="619"/>
      <c r="BA14" s="619"/>
      <c r="BB14" s="619"/>
      <c r="BC14" s="619"/>
      <c r="BD14" s="619"/>
      <c r="BE14" s="619"/>
      <c r="BF14" s="620"/>
      <c r="BG14" s="621">
        <v>49542</v>
      </c>
      <c r="BH14" s="622"/>
      <c r="BI14" s="622"/>
      <c r="BJ14" s="622"/>
      <c r="BK14" s="622"/>
      <c r="BL14" s="622"/>
      <c r="BM14" s="622"/>
      <c r="BN14" s="623"/>
      <c r="BO14" s="659">
        <v>4.7</v>
      </c>
      <c r="BP14" s="659"/>
      <c r="BQ14" s="659"/>
      <c r="BR14" s="659"/>
      <c r="BS14" s="660" t="s">
        <v>176</v>
      </c>
      <c r="BT14" s="660"/>
      <c r="BU14" s="660"/>
      <c r="BV14" s="660"/>
      <c r="BW14" s="660"/>
      <c r="BX14" s="660"/>
      <c r="BY14" s="660"/>
      <c r="BZ14" s="660"/>
      <c r="CA14" s="660"/>
      <c r="CB14" s="695"/>
      <c r="CD14" s="618" t="s">
        <v>260</v>
      </c>
      <c r="CE14" s="619"/>
      <c r="CF14" s="619"/>
      <c r="CG14" s="619"/>
      <c r="CH14" s="619"/>
      <c r="CI14" s="619"/>
      <c r="CJ14" s="619"/>
      <c r="CK14" s="619"/>
      <c r="CL14" s="619"/>
      <c r="CM14" s="619"/>
      <c r="CN14" s="619"/>
      <c r="CO14" s="619"/>
      <c r="CP14" s="619"/>
      <c r="CQ14" s="620"/>
      <c r="CR14" s="621">
        <v>591702</v>
      </c>
      <c r="CS14" s="622"/>
      <c r="CT14" s="622"/>
      <c r="CU14" s="622"/>
      <c r="CV14" s="622"/>
      <c r="CW14" s="622"/>
      <c r="CX14" s="622"/>
      <c r="CY14" s="623"/>
      <c r="CZ14" s="659">
        <v>5.7</v>
      </c>
      <c r="DA14" s="659"/>
      <c r="DB14" s="659"/>
      <c r="DC14" s="659"/>
      <c r="DD14" s="627">
        <v>73288</v>
      </c>
      <c r="DE14" s="622"/>
      <c r="DF14" s="622"/>
      <c r="DG14" s="622"/>
      <c r="DH14" s="622"/>
      <c r="DI14" s="622"/>
      <c r="DJ14" s="622"/>
      <c r="DK14" s="622"/>
      <c r="DL14" s="622"/>
      <c r="DM14" s="622"/>
      <c r="DN14" s="622"/>
      <c r="DO14" s="622"/>
      <c r="DP14" s="623"/>
      <c r="DQ14" s="627">
        <v>500822</v>
      </c>
      <c r="DR14" s="622"/>
      <c r="DS14" s="622"/>
      <c r="DT14" s="622"/>
      <c r="DU14" s="622"/>
      <c r="DV14" s="622"/>
      <c r="DW14" s="622"/>
      <c r="DX14" s="622"/>
      <c r="DY14" s="622"/>
      <c r="DZ14" s="622"/>
      <c r="EA14" s="622"/>
      <c r="EB14" s="622"/>
      <c r="EC14" s="658"/>
    </row>
    <row r="15" spans="2:143" ht="11.25" customHeight="1" x14ac:dyDescent="0.2">
      <c r="B15" s="618" t="s">
        <v>261</v>
      </c>
      <c r="C15" s="619"/>
      <c r="D15" s="619"/>
      <c r="E15" s="619"/>
      <c r="F15" s="619"/>
      <c r="G15" s="619"/>
      <c r="H15" s="619"/>
      <c r="I15" s="619"/>
      <c r="J15" s="619"/>
      <c r="K15" s="619"/>
      <c r="L15" s="619"/>
      <c r="M15" s="619"/>
      <c r="N15" s="619"/>
      <c r="O15" s="619"/>
      <c r="P15" s="619"/>
      <c r="Q15" s="620"/>
      <c r="R15" s="621" t="s">
        <v>176</v>
      </c>
      <c r="S15" s="622"/>
      <c r="T15" s="622"/>
      <c r="U15" s="622"/>
      <c r="V15" s="622"/>
      <c r="W15" s="622"/>
      <c r="X15" s="622"/>
      <c r="Y15" s="623"/>
      <c r="Z15" s="659" t="s">
        <v>176</v>
      </c>
      <c r="AA15" s="659"/>
      <c r="AB15" s="659"/>
      <c r="AC15" s="659"/>
      <c r="AD15" s="660" t="s">
        <v>177</v>
      </c>
      <c r="AE15" s="660"/>
      <c r="AF15" s="660"/>
      <c r="AG15" s="660"/>
      <c r="AH15" s="660"/>
      <c r="AI15" s="660"/>
      <c r="AJ15" s="660"/>
      <c r="AK15" s="660"/>
      <c r="AL15" s="624" t="s">
        <v>177</v>
      </c>
      <c r="AM15" s="625"/>
      <c r="AN15" s="625"/>
      <c r="AO15" s="661"/>
      <c r="AP15" s="618" t="s">
        <v>262</v>
      </c>
      <c r="AQ15" s="619"/>
      <c r="AR15" s="619"/>
      <c r="AS15" s="619"/>
      <c r="AT15" s="619"/>
      <c r="AU15" s="619"/>
      <c r="AV15" s="619"/>
      <c r="AW15" s="619"/>
      <c r="AX15" s="619"/>
      <c r="AY15" s="619"/>
      <c r="AZ15" s="619"/>
      <c r="BA15" s="619"/>
      <c r="BB15" s="619"/>
      <c r="BC15" s="619"/>
      <c r="BD15" s="619"/>
      <c r="BE15" s="619"/>
      <c r="BF15" s="620"/>
      <c r="BG15" s="621">
        <v>61493</v>
      </c>
      <c r="BH15" s="622"/>
      <c r="BI15" s="622"/>
      <c r="BJ15" s="622"/>
      <c r="BK15" s="622"/>
      <c r="BL15" s="622"/>
      <c r="BM15" s="622"/>
      <c r="BN15" s="623"/>
      <c r="BO15" s="659">
        <v>5.9</v>
      </c>
      <c r="BP15" s="659"/>
      <c r="BQ15" s="659"/>
      <c r="BR15" s="659"/>
      <c r="BS15" s="660" t="s">
        <v>176</v>
      </c>
      <c r="BT15" s="660"/>
      <c r="BU15" s="660"/>
      <c r="BV15" s="660"/>
      <c r="BW15" s="660"/>
      <c r="BX15" s="660"/>
      <c r="BY15" s="660"/>
      <c r="BZ15" s="660"/>
      <c r="CA15" s="660"/>
      <c r="CB15" s="695"/>
      <c r="CD15" s="618" t="s">
        <v>263</v>
      </c>
      <c r="CE15" s="619"/>
      <c r="CF15" s="619"/>
      <c r="CG15" s="619"/>
      <c r="CH15" s="619"/>
      <c r="CI15" s="619"/>
      <c r="CJ15" s="619"/>
      <c r="CK15" s="619"/>
      <c r="CL15" s="619"/>
      <c r="CM15" s="619"/>
      <c r="CN15" s="619"/>
      <c r="CO15" s="619"/>
      <c r="CP15" s="619"/>
      <c r="CQ15" s="620"/>
      <c r="CR15" s="621">
        <v>677055</v>
      </c>
      <c r="CS15" s="622"/>
      <c r="CT15" s="622"/>
      <c r="CU15" s="622"/>
      <c r="CV15" s="622"/>
      <c r="CW15" s="622"/>
      <c r="CX15" s="622"/>
      <c r="CY15" s="623"/>
      <c r="CZ15" s="659">
        <v>6.5</v>
      </c>
      <c r="DA15" s="659"/>
      <c r="DB15" s="659"/>
      <c r="DC15" s="659"/>
      <c r="DD15" s="627">
        <v>62187</v>
      </c>
      <c r="DE15" s="622"/>
      <c r="DF15" s="622"/>
      <c r="DG15" s="622"/>
      <c r="DH15" s="622"/>
      <c r="DI15" s="622"/>
      <c r="DJ15" s="622"/>
      <c r="DK15" s="622"/>
      <c r="DL15" s="622"/>
      <c r="DM15" s="622"/>
      <c r="DN15" s="622"/>
      <c r="DO15" s="622"/>
      <c r="DP15" s="623"/>
      <c r="DQ15" s="627">
        <v>561124</v>
      </c>
      <c r="DR15" s="622"/>
      <c r="DS15" s="622"/>
      <c r="DT15" s="622"/>
      <c r="DU15" s="622"/>
      <c r="DV15" s="622"/>
      <c r="DW15" s="622"/>
      <c r="DX15" s="622"/>
      <c r="DY15" s="622"/>
      <c r="DZ15" s="622"/>
      <c r="EA15" s="622"/>
      <c r="EB15" s="622"/>
      <c r="EC15" s="658"/>
    </row>
    <row r="16" spans="2:143" ht="11.25" customHeight="1" x14ac:dyDescent="0.2">
      <c r="B16" s="618" t="s">
        <v>264</v>
      </c>
      <c r="C16" s="619"/>
      <c r="D16" s="619"/>
      <c r="E16" s="619"/>
      <c r="F16" s="619"/>
      <c r="G16" s="619"/>
      <c r="H16" s="619"/>
      <c r="I16" s="619"/>
      <c r="J16" s="619"/>
      <c r="K16" s="619"/>
      <c r="L16" s="619"/>
      <c r="M16" s="619"/>
      <c r="N16" s="619"/>
      <c r="O16" s="619"/>
      <c r="P16" s="619"/>
      <c r="Q16" s="620"/>
      <c r="R16" s="621">
        <v>10104</v>
      </c>
      <c r="S16" s="622"/>
      <c r="T16" s="622"/>
      <c r="U16" s="622"/>
      <c r="V16" s="622"/>
      <c r="W16" s="622"/>
      <c r="X16" s="622"/>
      <c r="Y16" s="623"/>
      <c r="Z16" s="659">
        <v>0.1</v>
      </c>
      <c r="AA16" s="659"/>
      <c r="AB16" s="659"/>
      <c r="AC16" s="659"/>
      <c r="AD16" s="660">
        <v>10104</v>
      </c>
      <c r="AE16" s="660"/>
      <c r="AF16" s="660"/>
      <c r="AG16" s="660"/>
      <c r="AH16" s="660"/>
      <c r="AI16" s="660"/>
      <c r="AJ16" s="660"/>
      <c r="AK16" s="660"/>
      <c r="AL16" s="624">
        <v>0.2</v>
      </c>
      <c r="AM16" s="625"/>
      <c r="AN16" s="625"/>
      <c r="AO16" s="661"/>
      <c r="AP16" s="618" t="s">
        <v>265</v>
      </c>
      <c r="AQ16" s="619"/>
      <c r="AR16" s="619"/>
      <c r="AS16" s="619"/>
      <c r="AT16" s="619"/>
      <c r="AU16" s="619"/>
      <c r="AV16" s="619"/>
      <c r="AW16" s="619"/>
      <c r="AX16" s="619"/>
      <c r="AY16" s="619"/>
      <c r="AZ16" s="619"/>
      <c r="BA16" s="619"/>
      <c r="BB16" s="619"/>
      <c r="BC16" s="619"/>
      <c r="BD16" s="619"/>
      <c r="BE16" s="619"/>
      <c r="BF16" s="620"/>
      <c r="BG16" s="621">
        <v>789</v>
      </c>
      <c r="BH16" s="622"/>
      <c r="BI16" s="622"/>
      <c r="BJ16" s="622"/>
      <c r="BK16" s="622"/>
      <c r="BL16" s="622"/>
      <c r="BM16" s="622"/>
      <c r="BN16" s="623"/>
      <c r="BO16" s="659">
        <v>0.1</v>
      </c>
      <c r="BP16" s="659"/>
      <c r="BQ16" s="659"/>
      <c r="BR16" s="659"/>
      <c r="BS16" s="660" t="s">
        <v>176</v>
      </c>
      <c r="BT16" s="660"/>
      <c r="BU16" s="660"/>
      <c r="BV16" s="660"/>
      <c r="BW16" s="660"/>
      <c r="BX16" s="660"/>
      <c r="BY16" s="660"/>
      <c r="BZ16" s="660"/>
      <c r="CA16" s="660"/>
      <c r="CB16" s="695"/>
      <c r="CD16" s="618" t="s">
        <v>266</v>
      </c>
      <c r="CE16" s="619"/>
      <c r="CF16" s="619"/>
      <c r="CG16" s="619"/>
      <c r="CH16" s="619"/>
      <c r="CI16" s="619"/>
      <c r="CJ16" s="619"/>
      <c r="CK16" s="619"/>
      <c r="CL16" s="619"/>
      <c r="CM16" s="619"/>
      <c r="CN16" s="619"/>
      <c r="CO16" s="619"/>
      <c r="CP16" s="619"/>
      <c r="CQ16" s="620"/>
      <c r="CR16" s="621">
        <v>75709</v>
      </c>
      <c r="CS16" s="622"/>
      <c r="CT16" s="622"/>
      <c r="CU16" s="622"/>
      <c r="CV16" s="622"/>
      <c r="CW16" s="622"/>
      <c r="CX16" s="622"/>
      <c r="CY16" s="623"/>
      <c r="CZ16" s="659">
        <v>0.7</v>
      </c>
      <c r="DA16" s="659"/>
      <c r="DB16" s="659"/>
      <c r="DC16" s="659"/>
      <c r="DD16" s="627" t="s">
        <v>176</v>
      </c>
      <c r="DE16" s="622"/>
      <c r="DF16" s="622"/>
      <c r="DG16" s="622"/>
      <c r="DH16" s="622"/>
      <c r="DI16" s="622"/>
      <c r="DJ16" s="622"/>
      <c r="DK16" s="622"/>
      <c r="DL16" s="622"/>
      <c r="DM16" s="622"/>
      <c r="DN16" s="622"/>
      <c r="DO16" s="622"/>
      <c r="DP16" s="623"/>
      <c r="DQ16" s="627">
        <v>4285</v>
      </c>
      <c r="DR16" s="622"/>
      <c r="DS16" s="622"/>
      <c r="DT16" s="622"/>
      <c r="DU16" s="622"/>
      <c r="DV16" s="622"/>
      <c r="DW16" s="622"/>
      <c r="DX16" s="622"/>
      <c r="DY16" s="622"/>
      <c r="DZ16" s="622"/>
      <c r="EA16" s="622"/>
      <c r="EB16" s="622"/>
      <c r="EC16" s="658"/>
    </row>
    <row r="17" spans="2:133" ht="11.25" customHeight="1" x14ac:dyDescent="0.2">
      <c r="B17" s="618" t="s">
        <v>267</v>
      </c>
      <c r="C17" s="619"/>
      <c r="D17" s="619"/>
      <c r="E17" s="619"/>
      <c r="F17" s="619"/>
      <c r="G17" s="619"/>
      <c r="H17" s="619"/>
      <c r="I17" s="619"/>
      <c r="J17" s="619"/>
      <c r="K17" s="619"/>
      <c r="L17" s="619"/>
      <c r="M17" s="619"/>
      <c r="N17" s="619"/>
      <c r="O17" s="619"/>
      <c r="P17" s="619"/>
      <c r="Q17" s="620"/>
      <c r="R17" s="621">
        <v>19316</v>
      </c>
      <c r="S17" s="622"/>
      <c r="T17" s="622"/>
      <c r="U17" s="622"/>
      <c r="V17" s="622"/>
      <c r="W17" s="622"/>
      <c r="X17" s="622"/>
      <c r="Y17" s="623"/>
      <c r="Z17" s="659">
        <v>0.2</v>
      </c>
      <c r="AA17" s="659"/>
      <c r="AB17" s="659"/>
      <c r="AC17" s="659"/>
      <c r="AD17" s="660">
        <v>19316</v>
      </c>
      <c r="AE17" s="660"/>
      <c r="AF17" s="660"/>
      <c r="AG17" s="660"/>
      <c r="AH17" s="660"/>
      <c r="AI17" s="660"/>
      <c r="AJ17" s="660"/>
      <c r="AK17" s="660"/>
      <c r="AL17" s="624">
        <v>0.3</v>
      </c>
      <c r="AM17" s="625"/>
      <c r="AN17" s="625"/>
      <c r="AO17" s="661"/>
      <c r="AP17" s="618" t="s">
        <v>268</v>
      </c>
      <c r="AQ17" s="619"/>
      <c r="AR17" s="619"/>
      <c r="AS17" s="619"/>
      <c r="AT17" s="619"/>
      <c r="AU17" s="619"/>
      <c r="AV17" s="619"/>
      <c r="AW17" s="619"/>
      <c r="AX17" s="619"/>
      <c r="AY17" s="619"/>
      <c r="AZ17" s="619"/>
      <c r="BA17" s="619"/>
      <c r="BB17" s="619"/>
      <c r="BC17" s="619"/>
      <c r="BD17" s="619"/>
      <c r="BE17" s="619"/>
      <c r="BF17" s="620"/>
      <c r="BG17" s="621" t="s">
        <v>177</v>
      </c>
      <c r="BH17" s="622"/>
      <c r="BI17" s="622"/>
      <c r="BJ17" s="622"/>
      <c r="BK17" s="622"/>
      <c r="BL17" s="622"/>
      <c r="BM17" s="622"/>
      <c r="BN17" s="623"/>
      <c r="BO17" s="659" t="s">
        <v>176</v>
      </c>
      <c r="BP17" s="659"/>
      <c r="BQ17" s="659"/>
      <c r="BR17" s="659"/>
      <c r="BS17" s="660" t="s">
        <v>176</v>
      </c>
      <c r="BT17" s="660"/>
      <c r="BU17" s="660"/>
      <c r="BV17" s="660"/>
      <c r="BW17" s="660"/>
      <c r="BX17" s="660"/>
      <c r="BY17" s="660"/>
      <c r="BZ17" s="660"/>
      <c r="CA17" s="660"/>
      <c r="CB17" s="695"/>
      <c r="CD17" s="618" t="s">
        <v>269</v>
      </c>
      <c r="CE17" s="619"/>
      <c r="CF17" s="619"/>
      <c r="CG17" s="619"/>
      <c r="CH17" s="619"/>
      <c r="CI17" s="619"/>
      <c r="CJ17" s="619"/>
      <c r="CK17" s="619"/>
      <c r="CL17" s="619"/>
      <c r="CM17" s="619"/>
      <c r="CN17" s="619"/>
      <c r="CO17" s="619"/>
      <c r="CP17" s="619"/>
      <c r="CQ17" s="620"/>
      <c r="CR17" s="621">
        <v>1363414</v>
      </c>
      <c r="CS17" s="622"/>
      <c r="CT17" s="622"/>
      <c r="CU17" s="622"/>
      <c r="CV17" s="622"/>
      <c r="CW17" s="622"/>
      <c r="CX17" s="622"/>
      <c r="CY17" s="623"/>
      <c r="CZ17" s="659">
        <v>13.1</v>
      </c>
      <c r="DA17" s="659"/>
      <c r="DB17" s="659"/>
      <c r="DC17" s="659"/>
      <c r="DD17" s="627" t="s">
        <v>177</v>
      </c>
      <c r="DE17" s="622"/>
      <c r="DF17" s="622"/>
      <c r="DG17" s="622"/>
      <c r="DH17" s="622"/>
      <c r="DI17" s="622"/>
      <c r="DJ17" s="622"/>
      <c r="DK17" s="622"/>
      <c r="DL17" s="622"/>
      <c r="DM17" s="622"/>
      <c r="DN17" s="622"/>
      <c r="DO17" s="622"/>
      <c r="DP17" s="623"/>
      <c r="DQ17" s="627">
        <v>1348324</v>
      </c>
      <c r="DR17" s="622"/>
      <c r="DS17" s="622"/>
      <c r="DT17" s="622"/>
      <c r="DU17" s="622"/>
      <c r="DV17" s="622"/>
      <c r="DW17" s="622"/>
      <c r="DX17" s="622"/>
      <c r="DY17" s="622"/>
      <c r="DZ17" s="622"/>
      <c r="EA17" s="622"/>
      <c r="EB17" s="622"/>
      <c r="EC17" s="658"/>
    </row>
    <row r="18" spans="2:133" ht="11.25" customHeight="1" x14ac:dyDescent="0.2">
      <c r="B18" s="618" t="s">
        <v>270</v>
      </c>
      <c r="C18" s="619"/>
      <c r="D18" s="619"/>
      <c r="E18" s="619"/>
      <c r="F18" s="619"/>
      <c r="G18" s="619"/>
      <c r="H18" s="619"/>
      <c r="I18" s="619"/>
      <c r="J18" s="619"/>
      <c r="K18" s="619"/>
      <c r="L18" s="619"/>
      <c r="M18" s="619"/>
      <c r="N18" s="619"/>
      <c r="O18" s="619"/>
      <c r="P18" s="619"/>
      <c r="Q18" s="620"/>
      <c r="R18" s="621">
        <v>3545</v>
      </c>
      <c r="S18" s="622"/>
      <c r="T18" s="622"/>
      <c r="U18" s="622"/>
      <c r="V18" s="622"/>
      <c r="W18" s="622"/>
      <c r="X18" s="622"/>
      <c r="Y18" s="623"/>
      <c r="Z18" s="659">
        <v>0</v>
      </c>
      <c r="AA18" s="659"/>
      <c r="AB18" s="659"/>
      <c r="AC18" s="659"/>
      <c r="AD18" s="660">
        <v>3545</v>
      </c>
      <c r="AE18" s="660"/>
      <c r="AF18" s="660"/>
      <c r="AG18" s="660"/>
      <c r="AH18" s="660"/>
      <c r="AI18" s="660"/>
      <c r="AJ18" s="660"/>
      <c r="AK18" s="660"/>
      <c r="AL18" s="624">
        <v>0.1</v>
      </c>
      <c r="AM18" s="625"/>
      <c r="AN18" s="625"/>
      <c r="AO18" s="661"/>
      <c r="AP18" s="618" t="s">
        <v>271</v>
      </c>
      <c r="AQ18" s="619"/>
      <c r="AR18" s="619"/>
      <c r="AS18" s="619"/>
      <c r="AT18" s="619"/>
      <c r="AU18" s="619"/>
      <c r="AV18" s="619"/>
      <c r="AW18" s="619"/>
      <c r="AX18" s="619"/>
      <c r="AY18" s="619"/>
      <c r="AZ18" s="619"/>
      <c r="BA18" s="619"/>
      <c r="BB18" s="619"/>
      <c r="BC18" s="619"/>
      <c r="BD18" s="619"/>
      <c r="BE18" s="619"/>
      <c r="BF18" s="620"/>
      <c r="BG18" s="621" t="s">
        <v>177</v>
      </c>
      <c r="BH18" s="622"/>
      <c r="BI18" s="622"/>
      <c r="BJ18" s="622"/>
      <c r="BK18" s="622"/>
      <c r="BL18" s="622"/>
      <c r="BM18" s="622"/>
      <c r="BN18" s="623"/>
      <c r="BO18" s="659" t="s">
        <v>176</v>
      </c>
      <c r="BP18" s="659"/>
      <c r="BQ18" s="659"/>
      <c r="BR18" s="659"/>
      <c r="BS18" s="660" t="s">
        <v>176</v>
      </c>
      <c r="BT18" s="660"/>
      <c r="BU18" s="660"/>
      <c r="BV18" s="660"/>
      <c r="BW18" s="660"/>
      <c r="BX18" s="660"/>
      <c r="BY18" s="660"/>
      <c r="BZ18" s="660"/>
      <c r="CA18" s="660"/>
      <c r="CB18" s="695"/>
      <c r="CD18" s="618" t="s">
        <v>272</v>
      </c>
      <c r="CE18" s="619"/>
      <c r="CF18" s="619"/>
      <c r="CG18" s="619"/>
      <c r="CH18" s="619"/>
      <c r="CI18" s="619"/>
      <c r="CJ18" s="619"/>
      <c r="CK18" s="619"/>
      <c r="CL18" s="619"/>
      <c r="CM18" s="619"/>
      <c r="CN18" s="619"/>
      <c r="CO18" s="619"/>
      <c r="CP18" s="619"/>
      <c r="CQ18" s="620"/>
      <c r="CR18" s="621" t="s">
        <v>176</v>
      </c>
      <c r="CS18" s="622"/>
      <c r="CT18" s="622"/>
      <c r="CU18" s="622"/>
      <c r="CV18" s="622"/>
      <c r="CW18" s="622"/>
      <c r="CX18" s="622"/>
      <c r="CY18" s="623"/>
      <c r="CZ18" s="659" t="s">
        <v>177</v>
      </c>
      <c r="DA18" s="659"/>
      <c r="DB18" s="659"/>
      <c r="DC18" s="659"/>
      <c r="DD18" s="627" t="s">
        <v>176</v>
      </c>
      <c r="DE18" s="622"/>
      <c r="DF18" s="622"/>
      <c r="DG18" s="622"/>
      <c r="DH18" s="622"/>
      <c r="DI18" s="622"/>
      <c r="DJ18" s="622"/>
      <c r="DK18" s="622"/>
      <c r="DL18" s="622"/>
      <c r="DM18" s="622"/>
      <c r="DN18" s="622"/>
      <c r="DO18" s="622"/>
      <c r="DP18" s="623"/>
      <c r="DQ18" s="627" t="s">
        <v>177</v>
      </c>
      <c r="DR18" s="622"/>
      <c r="DS18" s="622"/>
      <c r="DT18" s="622"/>
      <c r="DU18" s="622"/>
      <c r="DV18" s="622"/>
      <c r="DW18" s="622"/>
      <c r="DX18" s="622"/>
      <c r="DY18" s="622"/>
      <c r="DZ18" s="622"/>
      <c r="EA18" s="622"/>
      <c r="EB18" s="622"/>
      <c r="EC18" s="658"/>
    </row>
    <row r="19" spans="2:133" ht="11.25" customHeight="1" x14ac:dyDescent="0.2">
      <c r="B19" s="618" t="s">
        <v>273</v>
      </c>
      <c r="C19" s="619"/>
      <c r="D19" s="619"/>
      <c r="E19" s="619"/>
      <c r="F19" s="619"/>
      <c r="G19" s="619"/>
      <c r="H19" s="619"/>
      <c r="I19" s="619"/>
      <c r="J19" s="619"/>
      <c r="K19" s="619"/>
      <c r="L19" s="619"/>
      <c r="M19" s="619"/>
      <c r="N19" s="619"/>
      <c r="O19" s="619"/>
      <c r="P19" s="619"/>
      <c r="Q19" s="620"/>
      <c r="R19" s="621">
        <v>2594</v>
      </c>
      <c r="S19" s="622"/>
      <c r="T19" s="622"/>
      <c r="U19" s="622"/>
      <c r="V19" s="622"/>
      <c r="W19" s="622"/>
      <c r="X19" s="622"/>
      <c r="Y19" s="623"/>
      <c r="Z19" s="659">
        <v>0</v>
      </c>
      <c r="AA19" s="659"/>
      <c r="AB19" s="659"/>
      <c r="AC19" s="659"/>
      <c r="AD19" s="660">
        <v>2594</v>
      </c>
      <c r="AE19" s="660"/>
      <c r="AF19" s="660"/>
      <c r="AG19" s="660"/>
      <c r="AH19" s="660"/>
      <c r="AI19" s="660"/>
      <c r="AJ19" s="660"/>
      <c r="AK19" s="660"/>
      <c r="AL19" s="624">
        <v>0</v>
      </c>
      <c r="AM19" s="625"/>
      <c r="AN19" s="625"/>
      <c r="AO19" s="661"/>
      <c r="AP19" s="618" t="s">
        <v>274</v>
      </c>
      <c r="AQ19" s="619"/>
      <c r="AR19" s="619"/>
      <c r="AS19" s="619"/>
      <c r="AT19" s="619"/>
      <c r="AU19" s="619"/>
      <c r="AV19" s="619"/>
      <c r="AW19" s="619"/>
      <c r="AX19" s="619"/>
      <c r="AY19" s="619"/>
      <c r="AZ19" s="619"/>
      <c r="BA19" s="619"/>
      <c r="BB19" s="619"/>
      <c r="BC19" s="619"/>
      <c r="BD19" s="619"/>
      <c r="BE19" s="619"/>
      <c r="BF19" s="620"/>
      <c r="BG19" s="621">
        <v>423</v>
      </c>
      <c r="BH19" s="622"/>
      <c r="BI19" s="622"/>
      <c r="BJ19" s="622"/>
      <c r="BK19" s="622"/>
      <c r="BL19" s="622"/>
      <c r="BM19" s="622"/>
      <c r="BN19" s="623"/>
      <c r="BO19" s="659">
        <v>0</v>
      </c>
      <c r="BP19" s="659"/>
      <c r="BQ19" s="659"/>
      <c r="BR19" s="659"/>
      <c r="BS19" s="660" t="s">
        <v>177</v>
      </c>
      <c r="BT19" s="660"/>
      <c r="BU19" s="660"/>
      <c r="BV19" s="660"/>
      <c r="BW19" s="660"/>
      <c r="BX19" s="660"/>
      <c r="BY19" s="660"/>
      <c r="BZ19" s="660"/>
      <c r="CA19" s="660"/>
      <c r="CB19" s="695"/>
      <c r="CD19" s="618" t="s">
        <v>275</v>
      </c>
      <c r="CE19" s="619"/>
      <c r="CF19" s="619"/>
      <c r="CG19" s="619"/>
      <c r="CH19" s="619"/>
      <c r="CI19" s="619"/>
      <c r="CJ19" s="619"/>
      <c r="CK19" s="619"/>
      <c r="CL19" s="619"/>
      <c r="CM19" s="619"/>
      <c r="CN19" s="619"/>
      <c r="CO19" s="619"/>
      <c r="CP19" s="619"/>
      <c r="CQ19" s="620"/>
      <c r="CR19" s="621" t="s">
        <v>176</v>
      </c>
      <c r="CS19" s="622"/>
      <c r="CT19" s="622"/>
      <c r="CU19" s="622"/>
      <c r="CV19" s="622"/>
      <c r="CW19" s="622"/>
      <c r="CX19" s="622"/>
      <c r="CY19" s="623"/>
      <c r="CZ19" s="659" t="s">
        <v>176</v>
      </c>
      <c r="DA19" s="659"/>
      <c r="DB19" s="659"/>
      <c r="DC19" s="659"/>
      <c r="DD19" s="627" t="s">
        <v>176</v>
      </c>
      <c r="DE19" s="622"/>
      <c r="DF19" s="622"/>
      <c r="DG19" s="622"/>
      <c r="DH19" s="622"/>
      <c r="DI19" s="622"/>
      <c r="DJ19" s="622"/>
      <c r="DK19" s="622"/>
      <c r="DL19" s="622"/>
      <c r="DM19" s="622"/>
      <c r="DN19" s="622"/>
      <c r="DO19" s="622"/>
      <c r="DP19" s="623"/>
      <c r="DQ19" s="627" t="s">
        <v>177</v>
      </c>
      <c r="DR19" s="622"/>
      <c r="DS19" s="622"/>
      <c r="DT19" s="622"/>
      <c r="DU19" s="622"/>
      <c r="DV19" s="622"/>
      <c r="DW19" s="622"/>
      <c r="DX19" s="622"/>
      <c r="DY19" s="622"/>
      <c r="DZ19" s="622"/>
      <c r="EA19" s="622"/>
      <c r="EB19" s="622"/>
      <c r="EC19" s="658"/>
    </row>
    <row r="20" spans="2:133" ht="11.25" customHeight="1" x14ac:dyDescent="0.2">
      <c r="B20" s="696" t="s">
        <v>276</v>
      </c>
      <c r="C20" s="697"/>
      <c r="D20" s="697"/>
      <c r="E20" s="697"/>
      <c r="F20" s="697"/>
      <c r="G20" s="697"/>
      <c r="H20" s="697"/>
      <c r="I20" s="697"/>
      <c r="J20" s="697"/>
      <c r="K20" s="697"/>
      <c r="L20" s="697"/>
      <c r="M20" s="697"/>
      <c r="N20" s="697"/>
      <c r="O20" s="697"/>
      <c r="P20" s="697"/>
      <c r="Q20" s="698"/>
      <c r="R20" s="621">
        <v>951</v>
      </c>
      <c r="S20" s="622"/>
      <c r="T20" s="622"/>
      <c r="U20" s="622"/>
      <c r="V20" s="622"/>
      <c r="W20" s="622"/>
      <c r="X20" s="622"/>
      <c r="Y20" s="623"/>
      <c r="Z20" s="659">
        <v>0</v>
      </c>
      <c r="AA20" s="659"/>
      <c r="AB20" s="659"/>
      <c r="AC20" s="659"/>
      <c r="AD20" s="660">
        <v>951</v>
      </c>
      <c r="AE20" s="660"/>
      <c r="AF20" s="660"/>
      <c r="AG20" s="660"/>
      <c r="AH20" s="660"/>
      <c r="AI20" s="660"/>
      <c r="AJ20" s="660"/>
      <c r="AK20" s="660"/>
      <c r="AL20" s="624">
        <v>0</v>
      </c>
      <c r="AM20" s="625"/>
      <c r="AN20" s="625"/>
      <c r="AO20" s="661"/>
      <c r="AP20" s="618" t="s">
        <v>277</v>
      </c>
      <c r="AQ20" s="619"/>
      <c r="AR20" s="619"/>
      <c r="AS20" s="619"/>
      <c r="AT20" s="619"/>
      <c r="AU20" s="619"/>
      <c r="AV20" s="619"/>
      <c r="AW20" s="619"/>
      <c r="AX20" s="619"/>
      <c r="AY20" s="619"/>
      <c r="AZ20" s="619"/>
      <c r="BA20" s="619"/>
      <c r="BB20" s="619"/>
      <c r="BC20" s="619"/>
      <c r="BD20" s="619"/>
      <c r="BE20" s="619"/>
      <c r="BF20" s="620"/>
      <c r="BG20" s="621">
        <v>423</v>
      </c>
      <c r="BH20" s="622"/>
      <c r="BI20" s="622"/>
      <c r="BJ20" s="622"/>
      <c r="BK20" s="622"/>
      <c r="BL20" s="622"/>
      <c r="BM20" s="622"/>
      <c r="BN20" s="623"/>
      <c r="BO20" s="659">
        <v>0</v>
      </c>
      <c r="BP20" s="659"/>
      <c r="BQ20" s="659"/>
      <c r="BR20" s="659"/>
      <c r="BS20" s="660" t="s">
        <v>177</v>
      </c>
      <c r="BT20" s="660"/>
      <c r="BU20" s="660"/>
      <c r="BV20" s="660"/>
      <c r="BW20" s="660"/>
      <c r="BX20" s="660"/>
      <c r="BY20" s="660"/>
      <c r="BZ20" s="660"/>
      <c r="CA20" s="660"/>
      <c r="CB20" s="695"/>
      <c r="CD20" s="618" t="s">
        <v>278</v>
      </c>
      <c r="CE20" s="619"/>
      <c r="CF20" s="619"/>
      <c r="CG20" s="619"/>
      <c r="CH20" s="619"/>
      <c r="CI20" s="619"/>
      <c r="CJ20" s="619"/>
      <c r="CK20" s="619"/>
      <c r="CL20" s="619"/>
      <c r="CM20" s="619"/>
      <c r="CN20" s="619"/>
      <c r="CO20" s="619"/>
      <c r="CP20" s="619"/>
      <c r="CQ20" s="620"/>
      <c r="CR20" s="621">
        <v>10426746</v>
      </c>
      <c r="CS20" s="622"/>
      <c r="CT20" s="622"/>
      <c r="CU20" s="622"/>
      <c r="CV20" s="622"/>
      <c r="CW20" s="622"/>
      <c r="CX20" s="622"/>
      <c r="CY20" s="623"/>
      <c r="CZ20" s="659">
        <v>100</v>
      </c>
      <c r="DA20" s="659"/>
      <c r="DB20" s="659"/>
      <c r="DC20" s="659"/>
      <c r="DD20" s="627">
        <v>1691660</v>
      </c>
      <c r="DE20" s="622"/>
      <c r="DF20" s="622"/>
      <c r="DG20" s="622"/>
      <c r="DH20" s="622"/>
      <c r="DI20" s="622"/>
      <c r="DJ20" s="622"/>
      <c r="DK20" s="622"/>
      <c r="DL20" s="622"/>
      <c r="DM20" s="622"/>
      <c r="DN20" s="622"/>
      <c r="DO20" s="622"/>
      <c r="DP20" s="623"/>
      <c r="DQ20" s="627">
        <v>7462948</v>
      </c>
      <c r="DR20" s="622"/>
      <c r="DS20" s="622"/>
      <c r="DT20" s="622"/>
      <c r="DU20" s="622"/>
      <c r="DV20" s="622"/>
      <c r="DW20" s="622"/>
      <c r="DX20" s="622"/>
      <c r="DY20" s="622"/>
      <c r="DZ20" s="622"/>
      <c r="EA20" s="622"/>
      <c r="EB20" s="622"/>
      <c r="EC20" s="658"/>
    </row>
    <row r="21" spans="2:133" ht="11.25" customHeight="1" x14ac:dyDescent="0.2">
      <c r="B21" s="618" t="s">
        <v>279</v>
      </c>
      <c r="C21" s="619"/>
      <c r="D21" s="619"/>
      <c r="E21" s="619"/>
      <c r="F21" s="619"/>
      <c r="G21" s="619"/>
      <c r="H21" s="619"/>
      <c r="I21" s="619"/>
      <c r="J21" s="619"/>
      <c r="K21" s="619"/>
      <c r="L21" s="619"/>
      <c r="M21" s="619"/>
      <c r="N21" s="619"/>
      <c r="O21" s="619"/>
      <c r="P21" s="619"/>
      <c r="Q21" s="620"/>
      <c r="R21" s="621">
        <v>5254834</v>
      </c>
      <c r="S21" s="622"/>
      <c r="T21" s="622"/>
      <c r="U21" s="622"/>
      <c r="V21" s="622"/>
      <c r="W21" s="622"/>
      <c r="X21" s="622"/>
      <c r="Y21" s="623"/>
      <c r="Z21" s="659">
        <v>48.7</v>
      </c>
      <c r="AA21" s="659"/>
      <c r="AB21" s="659"/>
      <c r="AC21" s="659"/>
      <c r="AD21" s="660">
        <v>4652432</v>
      </c>
      <c r="AE21" s="660"/>
      <c r="AF21" s="660"/>
      <c r="AG21" s="660"/>
      <c r="AH21" s="660"/>
      <c r="AI21" s="660"/>
      <c r="AJ21" s="660"/>
      <c r="AK21" s="660"/>
      <c r="AL21" s="624">
        <v>75.5</v>
      </c>
      <c r="AM21" s="625"/>
      <c r="AN21" s="625"/>
      <c r="AO21" s="661"/>
      <c r="AP21" s="618" t="s">
        <v>280</v>
      </c>
      <c r="AQ21" s="699"/>
      <c r="AR21" s="699"/>
      <c r="AS21" s="699"/>
      <c r="AT21" s="699"/>
      <c r="AU21" s="699"/>
      <c r="AV21" s="699"/>
      <c r="AW21" s="699"/>
      <c r="AX21" s="699"/>
      <c r="AY21" s="699"/>
      <c r="AZ21" s="699"/>
      <c r="BA21" s="699"/>
      <c r="BB21" s="699"/>
      <c r="BC21" s="699"/>
      <c r="BD21" s="699"/>
      <c r="BE21" s="699"/>
      <c r="BF21" s="700"/>
      <c r="BG21" s="621">
        <v>423</v>
      </c>
      <c r="BH21" s="622"/>
      <c r="BI21" s="622"/>
      <c r="BJ21" s="622"/>
      <c r="BK21" s="622"/>
      <c r="BL21" s="622"/>
      <c r="BM21" s="622"/>
      <c r="BN21" s="623"/>
      <c r="BO21" s="659">
        <v>0</v>
      </c>
      <c r="BP21" s="659"/>
      <c r="BQ21" s="659"/>
      <c r="BR21" s="659"/>
      <c r="BS21" s="660" t="s">
        <v>176</v>
      </c>
      <c r="BT21" s="660"/>
      <c r="BU21" s="660"/>
      <c r="BV21" s="660"/>
      <c r="BW21" s="660"/>
      <c r="BX21" s="660"/>
      <c r="BY21" s="660"/>
      <c r="BZ21" s="660"/>
      <c r="CA21" s="660"/>
      <c r="CB21" s="695"/>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2">
      <c r="B22" s="618" t="s">
        <v>281</v>
      </c>
      <c r="C22" s="619"/>
      <c r="D22" s="619"/>
      <c r="E22" s="619"/>
      <c r="F22" s="619"/>
      <c r="G22" s="619"/>
      <c r="H22" s="619"/>
      <c r="I22" s="619"/>
      <c r="J22" s="619"/>
      <c r="K22" s="619"/>
      <c r="L22" s="619"/>
      <c r="M22" s="619"/>
      <c r="N22" s="619"/>
      <c r="O22" s="619"/>
      <c r="P22" s="619"/>
      <c r="Q22" s="620"/>
      <c r="R22" s="621">
        <v>4652432</v>
      </c>
      <c r="S22" s="622"/>
      <c r="T22" s="622"/>
      <c r="U22" s="622"/>
      <c r="V22" s="622"/>
      <c r="W22" s="622"/>
      <c r="X22" s="622"/>
      <c r="Y22" s="623"/>
      <c r="Z22" s="659">
        <v>43.1</v>
      </c>
      <c r="AA22" s="659"/>
      <c r="AB22" s="659"/>
      <c r="AC22" s="659"/>
      <c r="AD22" s="660">
        <v>4652432</v>
      </c>
      <c r="AE22" s="660"/>
      <c r="AF22" s="660"/>
      <c r="AG22" s="660"/>
      <c r="AH22" s="660"/>
      <c r="AI22" s="660"/>
      <c r="AJ22" s="660"/>
      <c r="AK22" s="660"/>
      <c r="AL22" s="624">
        <v>75.5</v>
      </c>
      <c r="AM22" s="625"/>
      <c r="AN22" s="625"/>
      <c r="AO22" s="661"/>
      <c r="AP22" s="618" t="s">
        <v>282</v>
      </c>
      <c r="AQ22" s="699"/>
      <c r="AR22" s="699"/>
      <c r="AS22" s="699"/>
      <c r="AT22" s="699"/>
      <c r="AU22" s="699"/>
      <c r="AV22" s="699"/>
      <c r="AW22" s="699"/>
      <c r="AX22" s="699"/>
      <c r="AY22" s="699"/>
      <c r="AZ22" s="699"/>
      <c r="BA22" s="699"/>
      <c r="BB22" s="699"/>
      <c r="BC22" s="699"/>
      <c r="BD22" s="699"/>
      <c r="BE22" s="699"/>
      <c r="BF22" s="700"/>
      <c r="BG22" s="621" t="s">
        <v>177</v>
      </c>
      <c r="BH22" s="622"/>
      <c r="BI22" s="622"/>
      <c r="BJ22" s="622"/>
      <c r="BK22" s="622"/>
      <c r="BL22" s="622"/>
      <c r="BM22" s="622"/>
      <c r="BN22" s="623"/>
      <c r="BO22" s="659" t="s">
        <v>176</v>
      </c>
      <c r="BP22" s="659"/>
      <c r="BQ22" s="659"/>
      <c r="BR22" s="659"/>
      <c r="BS22" s="660" t="s">
        <v>176</v>
      </c>
      <c r="BT22" s="660"/>
      <c r="BU22" s="660"/>
      <c r="BV22" s="660"/>
      <c r="BW22" s="660"/>
      <c r="BX22" s="660"/>
      <c r="BY22" s="660"/>
      <c r="BZ22" s="660"/>
      <c r="CA22" s="660"/>
      <c r="CB22" s="695"/>
      <c r="CD22" s="673" t="s">
        <v>283</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2">
      <c r="B23" s="618" t="s">
        <v>284</v>
      </c>
      <c r="C23" s="619"/>
      <c r="D23" s="619"/>
      <c r="E23" s="619"/>
      <c r="F23" s="619"/>
      <c r="G23" s="619"/>
      <c r="H23" s="619"/>
      <c r="I23" s="619"/>
      <c r="J23" s="619"/>
      <c r="K23" s="619"/>
      <c r="L23" s="619"/>
      <c r="M23" s="619"/>
      <c r="N23" s="619"/>
      <c r="O23" s="619"/>
      <c r="P23" s="619"/>
      <c r="Q23" s="620"/>
      <c r="R23" s="621">
        <v>602402</v>
      </c>
      <c r="S23" s="622"/>
      <c r="T23" s="622"/>
      <c r="U23" s="622"/>
      <c r="V23" s="622"/>
      <c r="W23" s="622"/>
      <c r="X23" s="622"/>
      <c r="Y23" s="623"/>
      <c r="Z23" s="659">
        <v>5.6</v>
      </c>
      <c r="AA23" s="659"/>
      <c r="AB23" s="659"/>
      <c r="AC23" s="659"/>
      <c r="AD23" s="660" t="s">
        <v>177</v>
      </c>
      <c r="AE23" s="660"/>
      <c r="AF23" s="660"/>
      <c r="AG23" s="660"/>
      <c r="AH23" s="660"/>
      <c r="AI23" s="660"/>
      <c r="AJ23" s="660"/>
      <c r="AK23" s="660"/>
      <c r="AL23" s="624" t="s">
        <v>176</v>
      </c>
      <c r="AM23" s="625"/>
      <c r="AN23" s="625"/>
      <c r="AO23" s="661"/>
      <c r="AP23" s="618" t="s">
        <v>285</v>
      </c>
      <c r="AQ23" s="699"/>
      <c r="AR23" s="699"/>
      <c r="AS23" s="699"/>
      <c r="AT23" s="699"/>
      <c r="AU23" s="699"/>
      <c r="AV23" s="699"/>
      <c r="AW23" s="699"/>
      <c r="AX23" s="699"/>
      <c r="AY23" s="699"/>
      <c r="AZ23" s="699"/>
      <c r="BA23" s="699"/>
      <c r="BB23" s="699"/>
      <c r="BC23" s="699"/>
      <c r="BD23" s="699"/>
      <c r="BE23" s="699"/>
      <c r="BF23" s="700"/>
      <c r="BG23" s="621" t="s">
        <v>176</v>
      </c>
      <c r="BH23" s="622"/>
      <c r="BI23" s="622"/>
      <c r="BJ23" s="622"/>
      <c r="BK23" s="622"/>
      <c r="BL23" s="622"/>
      <c r="BM23" s="622"/>
      <c r="BN23" s="623"/>
      <c r="BO23" s="659" t="s">
        <v>176</v>
      </c>
      <c r="BP23" s="659"/>
      <c r="BQ23" s="659"/>
      <c r="BR23" s="659"/>
      <c r="BS23" s="660" t="s">
        <v>176</v>
      </c>
      <c r="BT23" s="660"/>
      <c r="BU23" s="660"/>
      <c r="BV23" s="660"/>
      <c r="BW23" s="660"/>
      <c r="BX23" s="660"/>
      <c r="BY23" s="660"/>
      <c r="BZ23" s="660"/>
      <c r="CA23" s="660"/>
      <c r="CB23" s="695"/>
      <c r="CD23" s="673" t="s">
        <v>225</v>
      </c>
      <c r="CE23" s="674"/>
      <c r="CF23" s="674"/>
      <c r="CG23" s="674"/>
      <c r="CH23" s="674"/>
      <c r="CI23" s="674"/>
      <c r="CJ23" s="674"/>
      <c r="CK23" s="674"/>
      <c r="CL23" s="674"/>
      <c r="CM23" s="674"/>
      <c r="CN23" s="674"/>
      <c r="CO23" s="674"/>
      <c r="CP23" s="674"/>
      <c r="CQ23" s="675"/>
      <c r="CR23" s="673" t="s">
        <v>286</v>
      </c>
      <c r="CS23" s="674"/>
      <c r="CT23" s="674"/>
      <c r="CU23" s="674"/>
      <c r="CV23" s="674"/>
      <c r="CW23" s="674"/>
      <c r="CX23" s="674"/>
      <c r="CY23" s="675"/>
      <c r="CZ23" s="673" t="s">
        <v>287</v>
      </c>
      <c r="DA23" s="674"/>
      <c r="DB23" s="674"/>
      <c r="DC23" s="675"/>
      <c r="DD23" s="673" t="s">
        <v>288</v>
      </c>
      <c r="DE23" s="674"/>
      <c r="DF23" s="674"/>
      <c r="DG23" s="674"/>
      <c r="DH23" s="674"/>
      <c r="DI23" s="674"/>
      <c r="DJ23" s="674"/>
      <c r="DK23" s="675"/>
      <c r="DL23" s="711" t="s">
        <v>289</v>
      </c>
      <c r="DM23" s="712"/>
      <c r="DN23" s="712"/>
      <c r="DO23" s="712"/>
      <c r="DP23" s="712"/>
      <c r="DQ23" s="712"/>
      <c r="DR23" s="712"/>
      <c r="DS23" s="712"/>
      <c r="DT23" s="712"/>
      <c r="DU23" s="712"/>
      <c r="DV23" s="713"/>
      <c r="DW23" s="673" t="s">
        <v>290</v>
      </c>
      <c r="DX23" s="674"/>
      <c r="DY23" s="674"/>
      <c r="DZ23" s="674"/>
      <c r="EA23" s="674"/>
      <c r="EB23" s="674"/>
      <c r="EC23" s="675"/>
    </row>
    <row r="24" spans="2:133" ht="11.25" customHeight="1" x14ac:dyDescent="0.2">
      <c r="B24" s="618" t="s">
        <v>291</v>
      </c>
      <c r="C24" s="619"/>
      <c r="D24" s="619"/>
      <c r="E24" s="619"/>
      <c r="F24" s="619"/>
      <c r="G24" s="619"/>
      <c r="H24" s="619"/>
      <c r="I24" s="619"/>
      <c r="J24" s="619"/>
      <c r="K24" s="619"/>
      <c r="L24" s="619"/>
      <c r="M24" s="619"/>
      <c r="N24" s="619"/>
      <c r="O24" s="619"/>
      <c r="P24" s="619"/>
      <c r="Q24" s="620"/>
      <c r="R24" s="621" t="s">
        <v>176</v>
      </c>
      <c r="S24" s="622"/>
      <c r="T24" s="622"/>
      <c r="U24" s="622"/>
      <c r="V24" s="622"/>
      <c r="W24" s="622"/>
      <c r="X24" s="622"/>
      <c r="Y24" s="623"/>
      <c r="Z24" s="659" t="s">
        <v>176</v>
      </c>
      <c r="AA24" s="659"/>
      <c r="AB24" s="659"/>
      <c r="AC24" s="659"/>
      <c r="AD24" s="660" t="s">
        <v>176</v>
      </c>
      <c r="AE24" s="660"/>
      <c r="AF24" s="660"/>
      <c r="AG24" s="660"/>
      <c r="AH24" s="660"/>
      <c r="AI24" s="660"/>
      <c r="AJ24" s="660"/>
      <c r="AK24" s="660"/>
      <c r="AL24" s="624" t="s">
        <v>177</v>
      </c>
      <c r="AM24" s="625"/>
      <c r="AN24" s="625"/>
      <c r="AO24" s="661"/>
      <c r="AP24" s="618" t="s">
        <v>292</v>
      </c>
      <c r="AQ24" s="699"/>
      <c r="AR24" s="699"/>
      <c r="AS24" s="699"/>
      <c r="AT24" s="699"/>
      <c r="AU24" s="699"/>
      <c r="AV24" s="699"/>
      <c r="AW24" s="699"/>
      <c r="AX24" s="699"/>
      <c r="AY24" s="699"/>
      <c r="AZ24" s="699"/>
      <c r="BA24" s="699"/>
      <c r="BB24" s="699"/>
      <c r="BC24" s="699"/>
      <c r="BD24" s="699"/>
      <c r="BE24" s="699"/>
      <c r="BF24" s="700"/>
      <c r="BG24" s="621" t="s">
        <v>177</v>
      </c>
      <c r="BH24" s="622"/>
      <c r="BI24" s="622"/>
      <c r="BJ24" s="622"/>
      <c r="BK24" s="622"/>
      <c r="BL24" s="622"/>
      <c r="BM24" s="622"/>
      <c r="BN24" s="623"/>
      <c r="BO24" s="659" t="s">
        <v>177</v>
      </c>
      <c r="BP24" s="659"/>
      <c r="BQ24" s="659"/>
      <c r="BR24" s="659"/>
      <c r="BS24" s="660" t="s">
        <v>176</v>
      </c>
      <c r="BT24" s="660"/>
      <c r="BU24" s="660"/>
      <c r="BV24" s="660"/>
      <c r="BW24" s="660"/>
      <c r="BX24" s="660"/>
      <c r="BY24" s="660"/>
      <c r="BZ24" s="660"/>
      <c r="CA24" s="660"/>
      <c r="CB24" s="695"/>
      <c r="CD24" s="679" t="s">
        <v>293</v>
      </c>
      <c r="CE24" s="680"/>
      <c r="CF24" s="680"/>
      <c r="CG24" s="680"/>
      <c r="CH24" s="680"/>
      <c r="CI24" s="680"/>
      <c r="CJ24" s="680"/>
      <c r="CK24" s="680"/>
      <c r="CL24" s="680"/>
      <c r="CM24" s="680"/>
      <c r="CN24" s="680"/>
      <c r="CO24" s="680"/>
      <c r="CP24" s="680"/>
      <c r="CQ24" s="681"/>
      <c r="CR24" s="676">
        <v>3765287</v>
      </c>
      <c r="CS24" s="677"/>
      <c r="CT24" s="677"/>
      <c r="CU24" s="677"/>
      <c r="CV24" s="677"/>
      <c r="CW24" s="677"/>
      <c r="CX24" s="677"/>
      <c r="CY24" s="702"/>
      <c r="CZ24" s="703">
        <v>36.1</v>
      </c>
      <c r="DA24" s="685"/>
      <c r="DB24" s="685"/>
      <c r="DC24" s="705"/>
      <c r="DD24" s="701">
        <v>3105297</v>
      </c>
      <c r="DE24" s="677"/>
      <c r="DF24" s="677"/>
      <c r="DG24" s="677"/>
      <c r="DH24" s="677"/>
      <c r="DI24" s="677"/>
      <c r="DJ24" s="677"/>
      <c r="DK24" s="702"/>
      <c r="DL24" s="701">
        <v>2900462</v>
      </c>
      <c r="DM24" s="677"/>
      <c r="DN24" s="677"/>
      <c r="DO24" s="677"/>
      <c r="DP24" s="677"/>
      <c r="DQ24" s="677"/>
      <c r="DR24" s="677"/>
      <c r="DS24" s="677"/>
      <c r="DT24" s="677"/>
      <c r="DU24" s="677"/>
      <c r="DV24" s="702"/>
      <c r="DW24" s="703">
        <v>46.7</v>
      </c>
      <c r="DX24" s="685"/>
      <c r="DY24" s="685"/>
      <c r="DZ24" s="685"/>
      <c r="EA24" s="685"/>
      <c r="EB24" s="685"/>
      <c r="EC24" s="704"/>
    </row>
    <row r="25" spans="2:133" ht="11.25" customHeight="1" x14ac:dyDescent="0.2">
      <c r="B25" s="618" t="s">
        <v>294</v>
      </c>
      <c r="C25" s="619"/>
      <c r="D25" s="619"/>
      <c r="E25" s="619"/>
      <c r="F25" s="619"/>
      <c r="G25" s="619"/>
      <c r="H25" s="619"/>
      <c r="I25" s="619"/>
      <c r="J25" s="619"/>
      <c r="K25" s="619"/>
      <c r="L25" s="619"/>
      <c r="M25" s="619"/>
      <c r="N25" s="619"/>
      <c r="O25" s="619"/>
      <c r="P25" s="619"/>
      <c r="Q25" s="620"/>
      <c r="R25" s="621">
        <v>6719874</v>
      </c>
      <c r="S25" s="622"/>
      <c r="T25" s="622"/>
      <c r="U25" s="622"/>
      <c r="V25" s="622"/>
      <c r="W25" s="622"/>
      <c r="X25" s="622"/>
      <c r="Y25" s="623"/>
      <c r="Z25" s="659">
        <v>62.2</v>
      </c>
      <c r="AA25" s="659"/>
      <c r="AB25" s="659"/>
      <c r="AC25" s="659"/>
      <c r="AD25" s="660">
        <v>6117472</v>
      </c>
      <c r="AE25" s="660"/>
      <c r="AF25" s="660"/>
      <c r="AG25" s="660"/>
      <c r="AH25" s="660"/>
      <c r="AI25" s="660"/>
      <c r="AJ25" s="660"/>
      <c r="AK25" s="660"/>
      <c r="AL25" s="624">
        <v>99.3</v>
      </c>
      <c r="AM25" s="625"/>
      <c r="AN25" s="625"/>
      <c r="AO25" s="661"/>
      <c r="AP25" s="618" t="s">
        <v>295</v>
      </c>
      <c r="AQ25" s="699"/>
      <c r="AR25" s="699"/>
      <c r="AS25" s="699"/>
      <c r="AT25" s="699"/>
      <c r="AU25" s="699"/>
      <c r="AV25" s="699"/>
      <c r="AW25" s="699"/>
      <c r="AX25" s="699"/>
      <c r="AY25" s="699"/>
      <c r="AZ25" s="699"/>
      <c r="BA25" s="699"/>
      <c r="BB25" s="699"/>
      <c r="BC25" s="699"/>
      <c r="BD25" s="699"/>
      <c r="BE25" s="699"/>
      <c r="BF25" s="700"/>
      <c r="BG25" s="621" t="s">
        <v>176</v>
      </c>
      <c r="BH25" s="622"/>
      <c r="BI25" s="622"/>
      <c r="BJ25" s="622"/>
      <c r="BK25" s="622"/>
      <c r="BL25" s="622"/>
      <c r="BM25" s="622"/>
      <c r="BN25" s="623"/>
      <c r="BO25" s="659" t="s">
        <v>177</v>
      </c>
      <c r="BP25" s="659"/>
      <c r="BQ25" s="659"/>
      <c r="BR25" s="659"/>
      <c r="BS25" s="660" t="s">
        <v>177</v>
      </c>
      <c r="BT25" s="660"/>
      <c r="BU25" s="660"/>
      <c r="BV25" s="660"/>
      <c r="BW25" s="660"/>
      <c r="BX25" s="660"/>
      <c r="BY25" s="660"/>
      <c r="BZ25" s="660"/>
      <c r="CA25" s="660"/>
      <c r="CB25" s="695"/>
      <c r="CD25" s="618" t="s">
        <v>296</v>
      </c>
      <c r="CE25" s="619"/>
      <c r="CF25" s="619"/>
      <c r="CG25" s="619"/>
      <c r="CH25" s="619"/>
      <c r="CI25" s="619"/>
      <c r="CJ25" s="619"/>
      <c r="CK25" s="619"/>
      <c r="CL25" s="619"/>
      <c r="CM25" s="619"/>
      <c r="CN25" s="619"/>
      <c r="CO25" s="619"/>
      <c r="CP25" s="619"/>
      <c r="CQ25" s="620"/>
      <c r="CR25" s="621">
        <v>1631202</v>
      </c>
      <c r="CS25" s="634"/>
      <c r="CT25" s="634"/>
      <c r="CU25" s="634"/>
      <c r="CV25" s="634"/>
      <c r="CW25" s="634"/>
      <c r="CX25" s="634"/>
      <c r="CY25" s="635"/>
      <c r="CZ25" s="624">
        <v>15.6</v>
      </c>
      <c r="DA25" s="636"/>
      <c r="DB25" s="636"/>
      <c r="DC25" s="637"/>
      <c r="DD25" s="627">
        <v>1542090</v>
      </c>
      <c r="DE25" s="634"/>
      <c r="DF25" s="634"/>
      <c r="DG25" s="634"/>
      <c r="DH25" s="634"/>
      <c r="DI25" s="634"/>
      <c r="DJ25" s="634"/>
      <c r="DK25" s="635"/>
      <c r="DL25" s="627">
        <v>1398953</v>
      </c>
      <c r="DM25" s="634"/>
      <c r="DN25" s="634"/>
      <c r="DO25" s="634"/>
      <c r="DP25" s="634"/>
      <c r="DQ25" s="634"/>
      <c r="DR25" s="634"/>
      <c r="DS25" s="634"/>
      <c r="DT25" s="634"/>
      <c r="DU25" s="634"/>
      <c r="DV25" s="635"/>
      <c r="DW25" s="624">
        <v>22.5</v>
      </c>
      <c r="DX25" s="636"/>
      <c r="DY25" s="636"/>
      <c r="DZ25" s="636"/>
      <c r="EA25" s="636"/>
      <c r="EB25" s="636"/>
      <c r="EC25" s="648"/>
    </row>
    <row r="26" spans="2:133" ht="11.25" customHeight="1" x14ac:dyDescent="0.2">
      <c r="B26" s="618" t="s">
        <v>297</v>
      </c>
      <c r="C26" s="619"/>
      <c r="D26" s="619"/>
      <c r="E26" s="619"/>
      <c r="F26" s="619"/>
      <c r="G26" s="619"/>
      <c r="H26" s="619"/>
      <c r="I26" s="619"/>
      <c r="J26" s="619"/>
      <c r="K26" s="619"/>
      <c r="L26" s="619"/>
      <c r="M26" s="619"/>
      <c r="N26" s="619"/>
      <c r="O26" s="619"/>
      <c r="P26" s="619"/>
      <c r="Q26" s="620"/>
      <c r="R26" s="621">
        <v>634</v>
      </c>
      <c r="S26" s="622"/>
      <c r="T26" s="622"/>
      <c r="U26" s="622"/>
      <c r="V26" s="622"/>
      <c r="W26" s="622"/>
      <c r="X26" s="622"/>
      <c r="Y26" s="623"/>
      <c r="Z26" s="659">
        <v>0</v>
      </c>
      <c r="AA26" s="659"/>
      <c r="AB26" s="659"/>
      <c r="AC26" s="659"/>
      <c r="AD26" s="660">
        <v>634</v>
      </c>
      <c r="AE26" s="660"/>
      <c r="AF26" s="660"/>
      <c r="AG26" s="660"/>
      <c r="AH26" s="660"/>
      <c r="AI26" s="660"/>
      <c r="AJ26" s="660"/>
      <c r="AK26" s="660"/>
      <c r="AL26" s="624">
        <v>0</v>
      </c>
      <c r="AM26" s="625"/>
      <c r="AN26" s="625"/>
      <c r="AO26" s="661"/>
      <c r="AP26" s="618" t="s">
        <v>298</v>
      </c>
      <c r="AQ26" s="699"/>
      <c r="AR26" s="699"/>
      <c r="AS26" s="699"/>
      <c r="AT26" s="699"/>
      <c r="AU26" s="699"/>
      <c r="AV26" s="699"/>
      <c r="AW26" s="699"/>
      <c r="AX26" s="699"/>
      <c r="AY26" s="699"/>
      <c r="AZ26" s="699"/>
      <c r="BA26" s="699"/>
      <c r="BB26" s="699"/>
      <c r="BC26" s="699"/>
      <c r="BD26" s="699"/>
      <c r="BE26" s="699"/>
      <c r="BF26" s="700"/>
      <c r="BG26" s="621" t="s">
        <v>177</v>
      </c>
      <c r="BH26" s="622"/>
      <c r="BI26" s="622"/>
      <c r="BJ26" s="622"/>
      <c r="BK26" s="622"/>
      <c r="BL26" s="622"/>
      <c r="BM26" s="622"/>
      <c r="BN26" s="623"/>
      <c r="BO26" s="659" t="s">
        <v>177</v>
      </c>
      <c r="BP26" s="659"/>
      <c r="BQ26" s="659"/>
      <c r="BR26" s="659"/>
      <c r="BS26" s="660" t="s">
        <v>176</v>
      </c>
      <c r="BT26" s="660"/>
      <c r="BU26" s="660"/>
      <c r="BV26" s="660"/>
      <c r="BW26" s="660"/>
      <c r="BX26" s="660"/>
      <c r="BY26" s="660"/>
      <c r="BZ26" s="660"/>
      <c r="CA26" s="660"/>
      <c r="CB26" s="695"/>
      <c r="CD26" s="618" t="s">
        <v>299</v>
      </c>
      <c r="CE26" s="619"/>
      <c r="CF26" s="619"/>
      <c r="CG26" s="619"/>
      <c r="CH26" s="619"/>
      <c r="CI26" s="619"/>
      <c r="CJ26" s="619"/>
      <c r="CK26" s="619"/>
      <c r="CL26" s="619"/>
      <c r="CM26" s="619"/>
      <c r="CN26" s="619"/>
      <c r="CO26" s="619"/>
      <c r="CP26" s="619"/>
      <c r="CQ26" s="620"/>
      <c r="CR26" s="621">
        <v>1009095</v>
      </c>
      <c r="CS26" s="622"/>
      <c r="CT26" s="622"/>
      <c r="CU26" s="622"/>
      <c r="CV26" s="622"/>
      <c r="CW26" s="622"/>
      <c r="CX26" s="622"/>
      <c r="CY26" s="623"/>
      <c r="CZ26" s="624">
        <v>9.6999999999999993</v>
      </c>
      <c r="DA26" s="636"/>
      <c r="DB26" s="636"/>
      <c r="DC26" s="637"/>
      <c r="DD26" s="627">
        <v>981808</v>
      </c>
      <c r="DE26" s="622"/>
      <c r="DF26" s="622"/>
      <c r="DG26" s="622"/>
      <c r="DH26" s="622"/>
      <c r="DI26" s="622"/>
      <c r="DJ26" s="622"/>
      <c r="DK26" s="623"/>
      <c r="DL26" s="627" t="s">
        <v>176</v>
      </c>
      <c r="DM26" s="622"/>
      <c r="DN26" s="622"/>
      <c r="DO26" s="622"/>
      <c r="DP26" s="622"/>
      <c r="DQ26" s="622"/>
      <c r="DR26" s="622"/>
      <c r="DS26" s="622"/>
      <c r="DT26" s="622"/>
      <c r="DU26" s="622"/>
      <c r="DV26" s="623"/>
      <c r="DW26" s="624" t="s">
        <v>176</v>
      </c>
      <c r="DX26" s="636"/>
      <c r="DY26" s="636"/>
      <c r="DZ26" s="636"/>
      <c r="EA26" s="636"/>
      <c r="EB26" s="636"/>
      <c r="EC26" s="648"/>
    </row>
    <row r="27" spans="2:133" ht="11.25" customHeight="1" x14ac:dyDescent="0.2">
      <c r="B27" s="618" t="s">
        <v>300</v>
      </c>
      <c r="C27" s="619"/>
      <c r="D27" s="619"/>
      <c r="E27" s="619"/>
      <c r="F27" s="619"/>
      <c r="G27" s="619"/>
      <c r="H27" s="619"/>
      <c r="I27" s="619"/>
      <c r="J27" s="619"/>
      <c r="K27" s="619"/>
      <c r="L27" s="619"/>
      <c r="M27" s="619"/>
      <c r="N27" s="619"/>
      <c r="O27" s="619"/>
      <c r="P27" s="619"/>
      <c r="Q27" s="620"/>
      <c r="R27" s="621">
        <v>6770</v>
      </c>
      <c r="S27" s="622"/>
      <c r="T27" s="622"/>
      <c r="U27" s="622"/>
      <c r="V27" s="622"/>
      <c r="W27" s="622"/>
      <c r="X27" s="622"/>
      <c r="Y27" s="623"/>
      <c r="Z27" s="659">
        <v>0.1</v>
      </c>
      <c r="AA27" s="659"/>
      <c r="AB27" s="659"/>
      <c r="AC27" s="659"/>
      <c r="AD27" s="660" t="s">
        <v>177</v>
      </c>
      <c r="AE27" s="660"/>
      <c r="AF27" s="660"/>
      <c r="AG27" s="660"/>
      <c r="AH27" s="660"/>
      <c r="AI27" s="660"/>
      <c r="AJ27" s="660"/>
      <c r="AK27" s="660"/>
      <c r="AL27" s="624" t="s">
        <v>177</v>
      </c>
      <c r="AM27" s="625"/>
      <c r="AN27" s="625"/>
      <c r="AO27" s="661"/>
      <c r="AP27" s="618" t="s">
        <v>301</v>
      </c>
      <c r="AQ27" s="619"/>
      <c r="AR27" s="619"/>
      <c r="AS27" s="619"/>
      <c r="AT27" s="619"/>
      <c r="AU27" s="619"/>
      <c r="AV27" s="619"/>
      <c r="AW27" s="619"/>
      <c r="AX27" s="619"/>
      <c r="AY27" s="619"/>
      <c r="AZ27" s="619"/>
      <c r="BA27" s="619"/>
      <c r="BB27" s="619"/>
      <c r="BC27" s="619"/>
      <c r="BD27" s="619"/>
      <c r="BE27" s="619"/>
      <c r="BF27" s="620"/>
      <c r="BG27" s="621">
        <v>1049663</v>
      </c>
      <c r="BH27" s="622"/>
      <c r="BI27" s="622"/>
      <c r="BJ27" s="622"/>
      <c r="BK27" s="622"/>
      <c r="BL27" s="622"/>
      <c r="BM27" s="622"/>
      <c r="BN27" s="623"/>
      <c r="BO27" s="659">
        <v>100</v>
      </c>
      <c r="BP27" s="659"/>
      <c r="BQ27" s="659"/>
      <c r="BR27" s="659"/>
      <c r="BS27" s="660" t="s">
        <v>177</v>
      </c>
      <c r="BT27" s="660"/>
      <c r="BU27" s="660"/>
      <c r="BV27" s="660"/>
      <c r="BW27" s="660"/>
      <c r="BX27" s="660"/>
      <c r="BY27" s="660"/>
      <c r="BZ27" s="660"/>
      <c r="CA27" s="660"/>
      <c r="CB27" s="695"/>
      <c r="CD27" s="618" t="s">
        <v>302</v>
      </c>
      <c r="CE27" s="619"/>
      <c r="CF27" s="619"/>
      <c r="CG27" s="619"/>
      <c r="CH27" s="619"/>
      <c r="CI27" s="619"/>
      <c r="CJ27" s="619"/>
      <c r="CK27" s="619"/>
      <c r="CL27" s="619"/>
      <c r="CM27" s="619"/>
      <c r="CN27" s="619"/>
      <c r="CO27" s="619"/>
      <c r="CP27" s="619"/>
      <c r="CQ27" s="620"/>
      <c r="CR27" s="621">
        <v>770671</v>
      </c>
      <c r="CS27" s="634"/>
      <c r="CT27" s="634"/>
      <c r="CU27" s="634"/>
      <c r="CV27" s="634"/>
      <c r="CW27" s="634"/>
      <c r="CX27" s="634"/>
      <c r="CY27" s="635"/>
      <c r="CZ27" s="624">
        <v>7.4</v>
      </c>
      <c r="DA27" s="636"/>
      <c r="DB27" s="636"/>
      <c r="DC27" s="637"/>
      <c r="DD27" s="627">
        <v>214883</v>
      </c>
      <c r="DE27" s="634"/>
      <c r="DF27" s="634"/>
      <c r="DG27" s="634"/>
      <c r="DH27" s="634"/>
      <c r="DI27" s="634"/>
      <c r="DJ27" s="634"/>
      <c r="DK27" s="635"/>
      <c r="DL27" s="627">
        <v>153185</v>
      </c>
      <c r="DM27" s="634"/>
      <c r="DN27" s="634"/>
      <c r="DO27" s="634"/>
      <c r="DP27" s="634"/>
      <c r="DQ27" s="634"/>
      <c r="DR27" s="634"/>
      <c r="DS27" s="634"/>
      <c r="DT27" s="634"/>
      <c r="DU27" s="634"/>
      <c r="DV27" s="635"/>
      <c r="DW27" s="624">
        <v>2.5</v>
      </c>
      <c r="DX27" s="636"/>
      <c r="DY27" s="636"/>
      <c r="DZ27" s="636"/>
      <c r="EA27" s="636"/>
      <c r="EB27" s="636"/>
      <c r="EC27" s="648"/>
    </row>
    <row r="28" spans="2:133" ht="11.25" customHeight="1" x14ac:dyDescent="0.2">
      <c r="B28" s="618" t="s">
        <v>303</v>
      </c>
      <c r="C28" s="619"/>
      <c r="D28" s="619"/>
      <c r="E28" s="619"/>
      <c r="F28" s="619"/>
      <c r="G28" s="619"/>
      <c r="H28" s="619"/>
      <c r="I28" s="619"/>
      <c r="J28" s="619"/>
      <c r="K28" s="619"/>
      <c r="L28" s="619"/>
      <c r="M28" s="619"/>
      <c r="N28" s="619"/>
      <c r="O28" s="619"/>
      <c r="P28" s="619"/>
      <c r="Q28" s="620"/>
      <c r="R28" s="621">
        <v>45460</v>
      </c>
      <c r="S28" s="622"/>
      <c r="T28" s="622"/>
      <c r="U28" s="622"/>
      <c r="V28" s="622"/>
      <c r="W28" s="622"/>
      <c r="X28" s="622"/>
      <c r="Y28" s="623"/>
      <c r="Z28" s="659">
        <v>0.4</v>
      </c>
      <c r="AA28" s="659"/>
      <c r="AB28" s="659"/>
      <c r="AC28" s="659"/>
      <c r="AD28" s="660">
        <v>7331</v>
      </c>
      <c r="AE28" s="660"/>
      <c r="AF28" s="660"/>
      <c r="AG28" s="660"/>
      <c r="AH28" s="660"/>
      <c r="AI28" s="660"/>
      <c r="AJ28" s="660"/>
      <c r="AK28" s="660"/>
      <c r="AL28" s="624">
        <v>0.1</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304</v>
      </c>
      <c r="CE28" s="619"/>
      <c r="CF28" s="619"/>
      <c r="CG28" s="619"/>
      <c r="CH28" s="619"/>
      <c r="CI28" s="619"/>
      <c r="CJ28" s="619"/>
      <c r="CK28" s="619"/>
      <c r="CL28" s="619"/>
      <c r="CM28" s="619"/>
      <c r="CN28" s="619"/>
      <c r="CO28" s="619"/>
      <c r="CP28" s="619"/>
      <c r="CQ28" s="620"/>
      <c r="CR28" s="621">
        <v>1363414</v>
      </c>
      <c r="CS28" s="622"/>
      <c r="CT28" s="622"/>
      <c r="CU28" s="622"/>
      <c r="CV28" s="622"/>
      <c r="CW28" s="622"/>
      <c r="CX28" s="622"/>
      <c r="CY28" s="623"/>
      <c r="CZ28" s="624">
        <v>13.1</v>
      </c>
      <c r="DA28" s="636"/>
      <c r="DB28" s="636"/>
      <c r="DC28" s="637"/>
      <c r="DD28" s="627">
        <v>1348324</v>
      </c>
      <c r="DE28" s="622"/>
      <c r="DF28" s="622"/>
      <c r="DG28" s="622"/>
      <c r="DH28" s="622"/>
      <c r="DI28" s="622"/>
      <c r="DJ28" s="622"/>
      <c r="DK28" s="623"/>
      <c r="DL28" s="627">
        <v>1348324</v>
      </c>
      <c r="DM28" s="622"/>
      <c r="DN28" s="622"/>
      <c r="DO28" s="622"/>
      <c r="DP28" s="622"/>
      <c r="DQ28" s="622"/>
      <c r="DR28" s="622"/>
      <c r="DS28" s="622"/>
      <c r="DT28" s="622"/>
      <c r="DU28" s="622"/>
      <c r="DV28" s="623"/>
      <c r="DW28" s="624">
        <v>21.7</v>
      </c>
      <c r="DX28" s="636"/>
      <c r="DY28" s="636"/>
      <c r="DZ28" s="636"/>
      <c r="EA28" s="636"/>
      <c r="EB28" s="636"/>
      <c r="EC28" s="648"/>
    </row>
    <row r="29" spans="2:133" ht="11.25" customHeight="1" x14ac:dyDescent="0.2">
      <c r="B29" s="618" t="s">
        <v>305</v>
      </c>
      <c r="C29" s="619"/>
      <c r="D29" s="619"/>
      <c r="E29" s="619"/>
      <c r="F29" s="619"/>
      <c r="G29" s="619"/>
      <c r="H29" s="619"/>
      <c r="I29" s="619"/>
      <c r="J29" s="619"/>
      <c r="K29" s="619"/>
      <c r="L29" s="619"/>
      <c r="M29" s="619"/>
      <c r="N29" s="619"/>
      <c r="O29" s="619"/>
      <c r="P29" s="619"/>
      <c r="Q29" s="620"/>
      <c r="R29" s="621">
        <v>11055</v>
      </c>
      <c r="S29" s="622"/>
      <c r="T29" s="622"/>
      <c r="U29" s="622"/>
      <c r="V29" s="622"/>
      <c r="W29" s="622"/>
      <c r="X29" s="622"/>
      <c r="Y29" s="623"/>
      <c r="Z29" s="659">
        <v>0.1</v>
      </c>
      <c r="AA29" s="659"/>
      <c r="AB29" s="659"/>
      <c r="AC29" s="659"/>
      <c r="AD29" s="660" t="s">
        <v>177</v>
      </c>
      <c r="AE29" s="660"/>
      <c r="AF29" s="660"/>
      <c r="AG29" s="660"/>
      <c r="AH29" s="660"/>
      <c r="AI29" s="660"/>
      <c r="AJ29" s="660"/>
      <c r="AK29" s="660"/>
      <c r="AL29" s="624" t="s">
        <v>176</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695"/>
      <c r="CD29" s="640" t="s">
        <v>306</v>
      </c>
      <c r="CE29" s="641"/>
      <c r="CF29" s="618" t="s">
        <v>307</v>
      </c>
      <c r="CG29" s="619"/>
      <c r="CH29" s="619"/>
      <c r="CI29" s="619"/>
      <c r="CJ29" s="619"/>
      <c r="CK29" s="619"/>
      <c r="CL29" s="619"/>
      <c r="CM29" s="619"/>
      <c r="CN29" s="619"/>
      <c r="CO29" s="619"/>
      <c r="CP29" s="619"/>
      <c r="CQ29" s="620"/>
      <c r="CR29" s="621">
        <v>1363414</v>
      </c>
      <c r="CS29" s="634"/>
      <c r="CT29" s="634"/>
      <c r="CU29" s="634"/>
      <c r="CV29" s="634"/>
      <c r="CW29" s="634"/>
      <c r="CX29" s="634"/>
      <c r="CY29" s="635"/>
      <c r="CZ29" s="624">
        <v>13.1</v>
      </c>
      <c r="DA29" s="636"/>
      <c r="DB29" s="636"/>
      <c r="DC29" s="637"/>
      <c r="DD29" s="627">
        <v>1348324</v>
      </c>
      <c r="DE29" s="634"/>
      <c r="DF29" s="634"/>
      <c r="DG29" s="634"/>
      <c r="DH29" s="634"/>
      <c r="DI29" s="634"/>
      <c r="DJ29" s="634"/>
      <c r="DK29" s="635"/>
      <c r="DL29" s="627">
        <v>1348324</v>
      </c>
      <c r="DM29" s="634"/>
      <c r="DN29" s="634"/>
      <c r="DO29" s="634"/>
      <c r="DP29" s="634"/>
      <c r="DQ29" s="634"/>
      <c r="DR29" s="634"/>
      <c r="DS29" s="634"/>
      <c r="DT29" s="634"/>
      <c r="DU29" s="634"/>
      <c r="DV29" s="635"/>
      <c r="DW29" s="624">
        <v>21.7</v>
      </c>
      <c r="DX29" s="636"/>
      <c r="DY29" s="636"/>
      <c r="DZ29" s="636"/>
      <c r="EA29" s="636"/>
      <c r="EB29" s="636"/>
      <c r="EC29" s="648"/>
    </row>
    <row r="30" spans="2:133" ht="11.25" customHeight="1" x14ac:dyDescent="0.2">
      <c r="B30" s="618" t="s">
        <v>308</v>
      </c>
      <c r="C30" s="619"/>
      <c r="D30" s="619"/>
      <c r="E30" s="619"/>
      <c r="F30" s="619"/>
      <c r="G30" s="619"/>
      <c r="H30" s="619"/>
      <c r="I30" s="619"/>
      <c r="J30" s="619"/>
      <c r="K30" s="619"/>
      <c r="L30" s="619"/>
      <c r="M30" s="619"/>
      <c r="N30" s="619"/>
      <c r="O30" s="619"/>
      <c r="P30" s="619"/>
      <c r="Q30" s="620"/>
      <c r="R30" s="621">
        <v>1026321</v>
      </c>
      <c r="S30" s="622"/>
      <c r="T30" s="622"/>
      <c r="U30" s="622"/>
      <c r="V30" s="622"/>
      <c r="W30" s="622"/>
      <c r="X30" s="622"/>
      <c r="Y30" s="623"/>
      <c r="Z30" s="659">
        <v>9.5</v>
      </c>
      <c r="AA30" s="659"/>
      <c r="AB30" s="659"/>
      <c r="AC30" s="659"/>
      <c r="AD30" s="660" t="s">
        <v>176</v>
      </c>
      <c r="AE30" s="660"/>
      <c r="AF30" s="660"/>
      <c r="AG30" s="660"/>
      <c r="AH30" s="660"/>
      <c r="AI30" s="660"/>
      <c r="AJ30" s="660"/>
      <c r="AK30" s="660"/>
      <c r="AL30" s="624" t="s">
        <v>176</v>
      </c>
      <c r="AM30" s="625"/>
      <c r="AN30" s="625"/>
      <c r="AO30" s="661"/>
      <c r="AP30" s="673" t="s">
        <v>225</v>
      </c>
      <c r="AQ30" s="674"/>
      <c r="AR30" s="674"/>
      <c r="AS30" s="674"/>
      <c r="AT30" s="674"/>
      <c r="AU30" s="674"/>
      <c r="AV30" s="674"/>
      <c r="AW30" s="674"/>
      <c r="AX30" s="674"/>
      <c r="AY30" s="674"/>
      <c r="AZ30" s="674"/>
      <c r="BA30" s="674"/>
      <c r="BB30" s="674"/>
      <c r="BC30" s="674"/>
      <c r="BD30" s="674"/>
      <c r="BE30" s="674"/>
      <c r="BF30" s="675"/>
      <c r="BG30" s="673" t="s">
        <v>309</v>
      </c>
      <c r="BH30" s="693"/>
      <c r="BI30" s="693"/>
      <c r="BJ30" s="693"/>
      <c r="BK30" s="693"/>
      <c r="BL30" s="693"/>
      <c r="BM30" s="693"/>
      <c r="BN30" s="693"/>
      <c r="BO30" s="693"/>
      <c r="BP30" s="693"/>
      <c r="BQ30" s="694"/>
      <c r="BR30" s="673" t="s">
        <v>310</v>
      </c>
      <c r="BS30" s="693"/>
      <c r="BT30" s="693"/>
      <c r="BU30" s="693"/>
      <c r="BV30" s="693"/>
      <c r="BW30" s="693"/>
      <c r="BX30" s="693"/>
      <c r="BY30" s="693"/>
      <c r="BZ30" s="693"/>
      <c r="CA30" s="693"/>
      <c r="CB30" s="694"/>
      <c r="CD30" s="642"/>
      <c r="CE30" s="643"/>
      <c r="CF30" s="618" t="s">
        <v>311</v>
      </c>
      <c r="CG30" s="619"/>
      <c r="CH30" s="619"/>
      <c r="CI30" s="619"/>
      <c r="CJ30" s="619"/>
      <c r="CK30" s="619"/>
      <c r="CL30" s="619"/>
      <c r="CM30" s="619"/>
      <c r="CN30" s="619"/>
      <c r="CO30" s="619"/>
      <c r="CP30" s="619"/>
      <c r="CQ30" s="620"/>
      <c r="CR30" s="621">
        <v>1318649</v>
      </c>
      <c r="CS30" s="622"/>
      <c r="CT30" s="622"/>
      <c r="CU30" s="622"/>
      <c r="CV30" s="622"/>
      <c r="CW30" s="622"/>
      <c r="CX30" s="622"/>
      <c r="CY30" s="623"/>
      <c r="CZ30" s="624">
        <v>12.6</v>
      </c>
      <c r="DA30" s="636"/>
      <c r="DB30" s="636"/>
      <c r="DC30" s="637"/>
      <c r="DD30" s="627">
        <v>1303559</v>
      </c>
      <c r="DE30" s="622"/>
      <c r="DF30" s="622"/>
      <c r="DG30" s="622"/>
      <c r="DH30" s="622"/>
      <c r="DI30" s="622"/>
      <c r="DJ30" s="622"/>
      <c r="DK30" s="623"/>
      <c r="DL30" s="627">
        <v>1303559</v>
      </c>
      <c r="DM30" s="622"/>
      <c r="DN30" s="622"/>
      <c r="DO30" s="622"/>
      <c r="DP30" s="622"/>
      <c r="DQ30" s="622"/>
      <c r="DR30" s="622"/>
      <c r="DS30" s="622"/>
      <c r="DT30" s="622"/>
      <c r="DU30" s="622"/>
      <c r="DV30" s="623"/>
      <c r="DW30" s="624">
        <v>21</v>
      </c>
      <c r="DX30" s="636"/>
      <c r="DY30" s="636"/>
      <c r="DZ30" s="636"/>
      <c r="EA30" s="636"/>
      <c r="EB30" s="636"/>
      <c r="EC30" s="648"/>
    </row>
    <row r="31" spans="2:133" ht="11.25" customHeight="1" x14ac:dyDescent="0.2">
      <c r="B31" s="696" t="s">
        <v>312</v>
      </c>
      <c r="C31" s="697"/>
      <c r="D31" s="697"/>
      <c r="E31" s="697"/>
      <c r="F31" s="697"/>
      <c r="G31" s="697"/>
      <c r="H31" s="697"/>
      <c r="I31" s="697"/>
      <c r="J31" s="697"/>
      <c r="K31" s="697"/>
      <c r="L31" s="697"/>
      <c r="M31" s="697"/>
      <c r="N31" s="697"/>
      <c r="O31" s="697"/>
      <c r="P31" s="697"/>
      <c r="Q31" s="698"/>
      <c r="R31" s="621" t="s">
        <v>177</v>
      </c>
      <c r="S31" s="622"/>
      <c r="T31" s="622"/>
      <c r="U31" s="622"/>
      <c r="V31" s="622"/>
      <c r="W31" s="622"/>
      <c r="X31" s="622"/>
      <c r="Y31" s="623"/>
      <c r="Z31" s="659" t="s">
        <v>176</v>
      </c>
      <c r="AA31" s="659"/>
      <c r="AB31" s="659"/>
      <c r="AC31" s="659"/>
      <c r="AD31" s="660" t="s">
        <v>176</v>
      </c>
      <c r="AE31" s="660"/>
      <c r="AF31" s="660"/>
      <c r="AG31" s="660"/>
      <c r="AH31" s="660"/>
      <c r="AI31" s="660"/>
      <c r="AJ31" s="660"/>
      <c r="AK31" s="660"/>
      <c r="AL31" s="624" t="s">
        <v>176</v>
      </c>
      <c r="AM31" s="625"/>
      <c r="AN31" s="625"/>
      <c r="AO31" s="661"/>
      <c r="AP31" s="687" t="s">
        <v>313</v>
      </c>
      <c r="AQ31" s="688"/>
      <c r="AR31" s="688"/>
      <c r="AS31" s="688"/>
      <c r="AT31" s="689" t="s">
        <v>314</v>
      </c>
      <c r="AU31" s="218"/>
      <c r="AV31" s="218"/>
      <c r="AW31" s="218"/>
      <c r="AX31" s="679" t="s">
        <v>189</v>
      </c>
      <c r="AY31" s="680"/>
      <c r="AZ31" s="680"/>
      <c r="BA31" s="680"/>
      <c r="BB31" s="680"/>
      <c r="BC31" s="680"/>
      <c r="BD31" s="680"/>
      <c r="BE31" s="680"/>
      <c r="BF31" s="681"/>
      <c r="BG31" s="683">
        <v>98.4</v>
      </c>
      <c r="BH31" s="684"/>
      <c r="BI31" s="684"/>
      <c r="BJ31" s="684"/>
      <c r="BK31" s="684"/>
      <c r="BL31" s="684"/>
      <c r="BM31" s="685">
        <v>95.8</v>
      </c>
      <c r="BN31" s="684"/>
      <c r="BO31" s="684"/>
      <c r="BP31" s="684"/>
      <c r="BQ31" s="686"/>
      <c r="BR31" s="683">
        <v>98.8</v>
      </c>
      <c r="BS31" s="684"/>
      <c r="BT31" s="684"/>
      <c r="BU31" s="684"/>
      <c r="BV31" s="684"/>
      <c r="BW31" s="684"/>
      <c r="BX31" s="685">
        <v>95.7</v>
      </c>
      <c r="BY31" s="684"/>
      <c r="BZ31" s="684"/>
      <c r="CA31" s="684"/>
      <c r="CB31" s="686"/>
      <c r="CD31" s="642"/>
      <c r="CE31" s="643"/>
      <c r="CF31" s="618" t="s">
        <v>315</v>
      </c>
      <c r="CG31" s="619"/>
      <c r="CH31" s="619"/>
      <c r="CI31" s="619"/>
      <c r="CJ31" s="619"/>
      <c r="CK31" s="619"/>
      <c r="CL31" s="619"/>
      <c r="CM31" s="619"/>
      <c r="CN31" s="619"/>
      <c r="CO31" s="619"/>
      <c r="CP31" s="619"/>
      <c r="CQ31" s="620"/>
      <c r="CR31" s="621">
        <v>44765</v>
      </c>
      <c r="CS31" s="634"/>
      <c r="CT31" s="634"/>
      <c r="CU31" s="634"/>
      <c r="CV31" s="634"/>
      <c r="CW31" s="634"/>
      <c r="CX31" s="634"/>
      <c r="CY31" s="635"/>
      <c r="CZ31" s="624">
        <v>0.4</v>
      </c>
      <c r="DA31" s="636"/>
      <c r="DB31" s="636"/>
      <c r="DC31" s="637"/>
      <c r="DD31" s="627">
        <v>44765</v>
      </c>
      <c r="DE31" s="634"/>
      <c r="DF31" s="634"/>
      <c r="DG31" s="634"/>
      <c r="DH31" s="634"/>
      <c r="DI31" s="634"/>
      <c r="DJ31" s="634"/>
      <c r="DK31" s="635"/>
      <c r="DL31" s="627">
        <v>44765</v>
      </c>
      <c r="DM31" s="634"/>
      <c r="DN31" s="634"/>
      <c r="DO31" s="634"/>
      <c r="DP31" s="634"/>
      <c r="DQ31" s="634"/>
      <c r="DR31" s="634"/>
      <c r="DS31" s="634"/>
      <c r="DT31" s="634"/>
      <c r="DU31" s="634"/>
      <c r="DV31" s="635"/>
      <c r="DW31" s="624">
        <v>0.7</v>
      </c>
      <c r="DX31" s="636"/>
      <c r="DY31" s="636"/>
      <c r="DZ31" s="636"/>
      <c r="EA31" s="636"/>
      <c r="EB31" s="636"/>
      <c r="EC31" s="648"/>
    </row>
    <row r="32" spans="2:133" ht="11.25" customHeight="1" x14ac:dyDescent="0.2">
      <c r="B32" s="618" t="s">
        <v>316</v>
      </c>
      <c r="C32" s="619"/>
      <c r="D32" s="619"/>
      <c r="E32" s="619"/>
      <c r="F32" s="619"/>
      <c r="G32" s="619"/>
      <c r="H32" s="619"/>
      <c r="I32" s="619"/>
      <c r="J32" s="619"/>
      <c r="K32" s="619"/>
      <c r="L32" s="619"/>
      <c r="M32" s="619"/>
      <c r="N32" s="619"/>
      <c r="O32" s="619"/>
      <c r="P32" s="619"/>
      <c r="Q32" s="620"/>
      <c r="R32" s="621">
        <v>464536</v>
      </c>
      <c r="S32" s="622"/>
      <c r="T32" s="622"/>
      <c r="U32" s="622"/>
      <c r="V32" s="622"/>
      <c r="W32" s="622"/>
      <c r="X32" s="622"/>
      <c r="Y32" s="623"/>
      <c r="Z32" s="659">
        <v>4.3</v>
      </c>
      <c r="AA32" s="659"/>
      <c r="AB32" s="659"/>
      <c r="AC32" s="659"/>
      <c r="AD32" s="660" t="s">
        <v>177</v>
      </c>
      <c r="AE32" s="660"/>
      <c r="AF32" s="660"/>
      <c r="AG32" s="660"/>
      <c r="AH32" s="660"/>
      <c r="AI32" s="660"/>
      <c r="AJ32" s="660"/>
      <c r="AK32" s="660"/>
      <c r="AL32" s="624" t="s">
        <v>177</v>
      </c>
      <c r="AM32" s="625"/>
      <c r="AN32" s="625"/>
      <c r="AO32" s="661"/>
      <c r="AP32" s="662"/>
      <c r="AQ32" s="663"/>
      <c r="AR32" s="663"/>
      <c r="AS32" s="663"/>
      <c r="AT32" s="690"/>
      <c r="AU32" s="214" t="s">
        <v>317</v>
      </c>
      <c r="AX32" s="618" t="s">
        <v>318</v>
      </c>
      <c r="AY32" s="619"/>
      <c r="AZ32" s="619"/>
      <c r="BA32" s="619"/>
      <c r="BB32" s="619"/>
      <c r="BC32" s="619"/>
      <c r="BD32" s="619"/>
      <c r="BE32" s="619"/>
      <c r="BF32" s="620"/>
      <c r="BG32" s="692">
        <v>98.5</v>
      </c>
      <c r="BH32" s="634"/>
      <c r="BI32" s="634"/>
      <c r="BJ32" s="634"/>
      <c r="BK32" s="634"/>
      <c r="BL32" s="634"/>
      <c r="BM32" s="625">
        <v>96.9</v>
      </c>
      <c r="BN32" s="634"/>
      <c r="BO32" s="634"/>
      <c r="BP32" s="634"/>
      <c r="BQ32" s="657"/>
      <c r="BR32" s="692">
        <v>99.2</v>
      </c>
      <c r="BS32" s="634"/>
      <c r="BT32" s="634"/>
      <c r="BU32" s="634"/>
      <c r="BV32" s="634"/>
      <c r="BW32" s="634"/>
      <c r="BX32" s="625">
        <v>97</v>
      </c>
      <c r="BY32" s="634"/>
      <c r="BZ32" s="634"/>
      <c r="CA32" s="634"/>
      <c r="CB32" s="657"/>
      <c r="CD32" s="644"/>
      <c r="CE32" s="645"/>
      <c r="CF32" s="618" t="s">
        <v>319</v>
      </c>
      <c r="CG32" s="619"/>
      <c r="CH32" s="619"/>
      <c r="CI32" s="619"/>
      <c r="CJ32" s="619"/>
      <c r="CK32" s="619"/>
      <c r="CL32" s="619"/>
      <c r="CM32" s="619"/>
      <c r="CN32" s="619"/>
      <c r="CO32" s="619"/>
      <c r="CP32" s="619"/>
      <c r="CQ32" s="620"/>
      <c r="CR32" s="621" t="s">
        <v>176</v>
      </c>
      <c r="CS32" s="622"/>
      <c r="CT32" s="622"/>
      <c r="CU32" s="622"/>
      <c r="CV32" s="622"/>
      <c r="CW32" s="622"/>
      <c r="CX32" s="622"/>
      <c r="CY32" s="623"/>
      <c r="CZ32" s="624" t="s">
        <v>177</v>
      </c>
      <c r="DA32" s="636"/>
      <c r="DB32" s="636"/>
      <c r="DC32" s="637"/>
      <c r="DD32" s="627" t="s">
        <v>176</v>
      </c>
      <c r="DE32" s="622"/>
      <c r="DF32" s="622"/>
      <c r="DG32" s="622"/>
      <c r="DH32" s="622"/>
      <c r="DI32" s="622"/>
      <c r="DJ32" s="622"/>
      <c r="DK32" s="623"/>
      <c r="DL32" s="627" t="s">
        <v>177</v>
      </c>
      <c r="DM32" s="622"/>
      <c r="DN32" s="622"/>
      <c r="DO32" s="622"/>
      <c r="DP32" s="622"/>
      <c r="DQ32" s="622"/>
      <c r="DR32" s="622"/>
      <c r="DS32" s="622"/>
      <c r="DT32" s="622"/>
      <c r="DU32" s="622"/>
      <c r="DV32" s="623"/>
      <c r="DW32" s="624" t="s">
        <v>177</v>
      </c>
      <c r="DX32" s="636"/>
      <c r="DY32" s="636"/>
      <c r="DZ32" s="636"/>
      <c r="EA32" s="636"/>
      <c r="EB32" s="636"/>
      <c r="EC32" s="648"/>
    </row>
    <row r="33" spans="2:133" ht="11.25" customHeight="1" x14ac:dyDescent="0.2">
      <c r="B33" s="618" t="s">
        <v>320</v>
      </c>
      <c r="C33" s="619"/>
      <c r="D33" s="619"/>
      <c r="E33" s="619"/>
      <c r="F33" s="619"/>
      <c r="G33" s="619"/>
      <c r="H33" s="619"/>
      <c r="I33" s="619"/>
      <c r="J33" s="619"/>
      <c r="K33" s="619"/>
      <c r="L33" s="619"/>
      <c r="M33" s="619"/>
      <c r="N33" s="619"/>
      <c r="O33" s="619"/>
      <c r="P33" s="619"/>
      <c r="Q33" s="620"/>
      <c r="R33" s="621">
        <v>12897</v>
      </c>
      <c r="S33" s="622"/>
      <c r="T33" s="622"/>
      <c r="U33" s="622"/>
      <c r="V33" s="622"/>
      <c r="W33" s="622"/>
      <c r="X33" s="622"/>
      <c r="Y33" s="623"/>
      <c r="Z33" s="659">
        <v>0.1</v>
      </c>
      <c r="AA33" s="659"/>
      <c r="AB33" s="659"/>
      <c r="AC33" s="659"/>
      <c r="AD33" s="660" t="s">
        <v>177</v>
      </c>
      <c r="AE33" s="660"/>
      <c r="AF33" s="660"/>
      <c r="AG33" s="660"/>
      <c r="AH33" s="660"/>
      <c r="AI33" s="660"/>
      <c r="AJ33" s="660"/>
      <c r="AK33" s="660"/>
      <c r="AL33" s="624" t="s">
        <v>176</v>
      </c>
      <c r="AM33" s="625"/>
      <c r="AN33" s="625"/>
      <c r="AO33" s="661"/>
      <c r="AP33" s="664"/>
      <c r="AQ33" s="665"/>
      <c r="AR33" s="665"/>
      <c r="AS33" s="665"/>
      <c r="AT33" s="691"/>
      <c r="AU33" s="219"/>
      <c r="AV33" s="219"/>
      <c r="AW33" s="219"/>
      <c r="AX33" s="602" t="s">
        <v>321</v>
      </c>
      <c r="AY33" s="603"/>
      <c r="AZ33" s="603"/>
      <c r="BA33" s="603"/>
      <c r="BB33" s="603"/>
      <c r="BC33" s="603"/>
      <c r="BD33" s="603"/>
      <c r="BE33" s="603"/>
      <c r="BF33" s="604"/>
      <c r="BG33" s="682">
        <v>98.2</v>
      </c>
      <c r="BH33" s="606"/>
      <c r="BI33" s="606"/>
      <c r="BJ33" s="606"/>
      <c r="BK33" s="606"/>
      <c r="BL33" s="606"/>
      <c r="BM33" s="652">
        <v>94.5</v>
      </c>
      <c r="BN33" s="606"/>
      <c r="BO33" s="606"/>
      <c r="BP33" s="606"/>
      <c r="BQ33" s="669"/>
      <c r="BR33" s="682">
        <v>98.4</v>
      </c>
      <c r="BS33" s="606"/>
      <c r="BT33" s="606"/>
      <c r="BU33" s="606"/>
      <c r="BV33" s="606"/>
      <c r="BW33" s="606"/>
      <c r="BX33" s="652">
        <v>94.3</v>
      </c>
      <c r="BY33" s="606"/>
      <c r="BZ33" s="606"/>
      <c r="CA33" s="606"/>
      <c r="CB33" s="669"/>
      <c r="CD33" s="618" t="s">
        <v>322</v>
      </c>
      <c r="CE33" s="619"/>
      <c r="CF33" s="619"/>
      <c r="CG33" s="619"/>
      <c r="CH33" s="619"/>
      <c r="CI33" s="619"/>
      <c r="CJ33" s="619"/>
      <c r="CK33" s="619"/>
      <c r="CL33" s="619"/>
      <c r="CM33" s="619"/>
      <c r="CN33" s="619"/>
      <c r="CO33" s="619"/>
      <c r="CP33" s="619"/>
      <c r="CQ33" s="620"/>
      <c r="CR33" s="621">
        <v>4894090</v>
      </c>
      <c r="CS33" s="634"/>
      <c r="CT33" s="634"/>
      <c r="CU33" s="634"/>
      <c r="CV33" s="634"/>
      <c r="CW33" s="634"/>
      <c r="CX33" s="634"/>
      <c r="CY33" s="635"/>
      <c r="CZ33" s="624">
        <v>46.9</v>
      </c>
      <c r="DA33" s="636"/>
      <c r="DB33" s="636"/>
      <c r="DC33" s="637"/>
      <c r="DD33" s="627">
        <v>4117741</v>
      </c>
      <c r="DE33" s="634"/>
      <c r="DF33" s="634"/>
      <c r="DG33" s="634"/>
      <c r="DH33" s="634"/>
      <c r="DI33" s="634"/>
      <c r="DJ33" s="634"/>
      <c r="DK33" s="635"/>
      <c r="DL33" s="627">
        <v>2977332</v>
      </c>
      <c r="DM33" s="634"/>
      <c r="DN33" s="634"/>
      <c r="DO33" s="634"/>
      <c r="DP33" s="634"/>
      <c r="DQ33" s="634"/>
      <c r="DR33" s="634"/>
      <c r="DS33" s="634"/>
      <c r="DT33" s="634"/>
      <c r="DU33" s="634"/>
      <c r="DV33" s="635"/>
      <c r="DW33" s="624">
        <v>47.9</v>
      </c>
      <c r="DX33" s="636"/>
      <c r="DY33" s="636"/>
      <c r="DZ33" s="636"/>
      <c r="EA33" s="636"/>
      <c r="EB33" s="636"/>
      <c r="EC33" s="648"/>
    </row>
    <row r="34" spans="2:133" ht="11.25" customHeight="1" x14ac:dyDescent="0.2">
      <c r="B34" s="618" t="s">
        <v>323</v>
      </c>
      <c r="C34" s="619"/>
      <c r="D34" s="619"/>
      <c r="E34" s="619"/>
      <c r="F34" s="619"/>
      <c r="G34" s="619"/>
      <c r="H34" s="619"/>
      <c r="I34" s="619"/>
      <c r="J34" s="619"/>
      <c r="K34" s="619"/>
      <c r="L34" s="619"/>
      <c r="M34" s="619"/>
      <c r="N34" s="619"/>
      <c r="O34" s="619"/>
      <c r="P34" s="619"/>
      <c r="Q34" s="620"/>
      <c r="R34" s="621">
        <v>165298</v>
      </c>
      <c r="S34" s="622"/>
      <c r="T34" s="622"/>
      <c r="U34" s="622"/>
      <c r="V34" s="622"/>
      <c r="W34" s="622"/>
      <c r="X34" s="622"/>
      <c r="Y34" s="623"/>
      <c r="Z34" s="659">
        <v>1.5</v>
      </c>
      <c r="AA34" s="659"/>
      <c r="AB34" s="659"/>
      <c r="AC34" s="659"/>
      <c r="AD34" s="660" t="s">
        <v>176</v>
      </c>
      <c r="AE34" s="660"/>
      <c r="AF34" s="660"/>
      <c r="AG34" s="660"/>
      <c r="AH34" s="660"/>
      <c r="AI34" s="660"/>
      <c r="AJ34" s="660"/>
      <c r="AK34" s="660"/>
      <c r="AL34" s="624" t="s">
        <v>177</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324</v>
      </c>
      <c r="CE34" s="619"/>
      <c r="CF34" s="619"/>
      <c r="CG34" s="619"/>
      <c r="CH34" s="619"/>
      <c r="CI34" s="619"/>
      <c r="CJ34" s="619"/>
      <c r="CK34" s="619"/>
      <c r="CL34" s="619"/>
      <c r="CM34" s="619"/>
      <c r="CN34" s="619"/>
      <c r="CO34" s="619"/>
      <c r="CP34" s="619"/>
      <c r="CQ34" s="620"/>
      <c r="CR34" s="621">
        <v>1657513</v>
      </c>
      <c r="CS34" s="622"/>
      <c r="CT34" s="622"/>
      <c r="CU34" s="622"/>
      <c r="CV34" s="622"/>
      <c r="CW34" s="622"/>
      <c r="CX34" s="622"/>
      <c r="CY34" s="623"/>
      <c r="CZ34" s="624">
        <v>15.9</v>
      </c>
      <c r="DA34" s="636"/>
      <c r="DB34" s="636"/>
      <c r="DC34" s="637"/>
      <c r="DD34" s="627">
        <v>1265175</v>
      </c>
      <c r="DE34" s="622"/>
      <c r="DF34" s="622"/>
      <c r="DG34" s="622"/>
      <c r="DH34" s="622"/>
      <c r="DI34" s="622"/>
      <c r="DJ34" s="622"/>
      <c r="DK34" s="623"/>
      <c r="DL34" s="627">
        <v>1076120</v>
      </c>
      <c r="DM34" s="622"/>
      <c r="DN34" s="622"/>
      <c r="DO34" s="622"/>
      <c r="DP34" s="622"/>
      <c r="DQ34" s="622"/>
      <c r="DR34" s="622"/>
      <c r="DS34" s="622"/>
      <c r="DT34" s="622"/>
      <c r="DU34" s="622"/>
      <c r="DV34" s="623"/>
      <c r="DW34" s="624">
        <v>17.3</v>
      </c>
      <c r="DX34" s="636"/>
      <c r="DY34" s="636"/>
      <c r="DZ34" s="636"/>
      <c r="EA34" s="636"/>
      <c r="EB34" s="636"/>
      <c r="EC34" s="648"/>
    </row>
    <row r="35" spans="2:133" ht="11.25" customHeight="1" x14ac:dyDescent="0.2">
      <c r="B35" s="618" t="s">
        <v>325</v>
      </c>
      <c r="C35" s="619"/>
      <c r="D35" s="619"/>
      <c r="E35" s="619"/>
      <c r="F35" s="619"/>
      <c r="G35" s="619"/>
      <c r="H35" s="619"/>
      <c r="I35" s="619"/>
      <c r="J35" s="619"/>
      <c r="K35" s="619"/>
      <c r="L35" s="619"/>
      <c r="M35" s="619"/>
      <c r="N35" s="619"/>
      <c r="O35" s="619"/>
      <c r="P35" s="619"/>
      <c r="Q35" s="620"/>
      <c r="R35" s="621">
        <v>338358</v>
      </c>
      <c r="S35" s="622"/>
      <c r="T35" s="622"/>
      <c r="U35" s="622"/>
      <c r="V35" s="622"/>
      <c r="W35" s="622"/>
      <c r="X35" s="622"/>
      <c r="Y35" s="623"/>
      <c r="Z35" s="659">
        <v>3.1</v>
      </c>
      <c r="AA35" s="659"/>
      <c r="AB35" s="659"/>
      <c r="AC35" s="659"/>
      <c r="AD35" s="660" t="s">
        <v>176</v>
      </c>
      <c r="AE35" s="660"/>
      <c r="AF35" s="660"/>
      <c r="AG35" s="660"/>
      <c r="AH35" s="660"/>
      <c r="AI35" s="660"/>
      <c r="AJ35" s="660"/>
      <c r="AK35" s="660"/>
      <c r="AL35" s="624" t="s">
        <v>176</v>
      </c>
      <c r="AM35" s="625"/>
      <c r="AN35" s="625"/>
      <c r="AO35" s="661"/>
      <c r="AP35" s="222"/>
      <c r="AQ35" s="673" t="s">
        <v>326</v>
      </c>
      <c r="AR35" s="674"/>
      <c r="AS35" s="674"/>
      <c r="AT35" s="674"/>
      <c r="AU35" s="674"/>
      <c r="AV35" s="674"/>
      <c r="AW35" s="674"/>
      <c r="AX35" s="674"/>
      <c r="AY35" s="674"/>
      <c r="AZ35" s="674"/>
      <c r="BA35" s="674"/>
      <c r="BB35" s="674"/>
      <c r="BC35" s="674"/>
      <c r="BD35" s="674"/>
      <c r="BE35" s="674"/>
      <c r="BF35" s="675"/>
      <c r="BG35" s="673" t="s">
        <v>327</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328</v>
      </c>
      <c r="CE35" s="619"/>
      <c r="CF35" s="619"/>
      <c r="CG35" s="619"/>
      <c r="CH35" s="619"/>
      <c r="CI35" s="619"/>
      <c r="CJ35" s="619"/>
      <c r="CK35" s="619"/>
      <c r="CL35" s="619"/>
      <c r="CM35" s="619"/>
      <c r="CN35" s="619"/>
      <c r="CO35" s="619"/>
      <c r="CP35" s="619"/>
      <c r="CQ35" s="620"/>
      <c r="CR35" s="621">
        <v>28463</v>
      </c>
      <c r="CS35" s="634"/>
      <c r="CT35" s="634"/>
      <c r="CU35" s="634"/>
      <c r="CV35" s="634"/>
      <c r="CW35" s="634"/>
      <c r="CX35" s="634"/>
      <c r="CY35" s="635"/>
      <c r="CZ35" s="624">
        <v>0.3</v>
      </c>
      <c r="DA35" s="636"/>
      <c r="DB35" s="636"/>
      <c r="DC35" s="637"/>
      <c r="DD35" s="627">
        <v>20814</v>
      </c>
      <c r="DE35" s="634"/>
      <c r="DF35" s="634"/>
      <c r="DG35" s="634"/>
      <c r="DH35" s="634"/>
      <c r="DI35" s="634"/>
      <c r="DJ35" s="634"/>
      <c r="DK35" s="635"/>
      <c r="DL35" s="627">
        <v>5000</v>
      </c>
      <c r="DM35" s="634"/>
      <c r="DN35" s="634"/>
      <c r="DO35" s="634"/>
      <c r="DP35" s="634"/>
      <c r="DQ35" s="634"/>
      <c r="DR35" s="634"/>
      <c r="DS35" s="634"/>
      <c r="DT35" s="634"/>
      <c r="DU35" s="634"/>
      <c r="DV35" s="635"/>
      <c r="DW35" s="624">
        <v>0.1</v>
      </c>
      <c r="DX35" s="636"/>
      <c r="DY35" s="636"/>
      <c r="DZ35" s="636"/>
      <c r="EA35" s="636"/>
      <c r="EB35" s="636"/>
      <c r="EC35" s="648"/>
    </row>
    <row r="36" spans="2:133" ht="11.25" customHeight="1" x14ac:dyDescent="0.2">
      <c r="B36" s="618" t="s">
        <v>329</v>
      </c>
      <c r="C36" s="619"/>
      <c r="D36" s="619"/>
      <c r="E36" s="619"/>
      <c r="F36" s="619"/>
      <c r="G36" s="619"/>
      <c r="H36" s="619"/>
      <c r="I36" s="619"/>
      <c r="J36" s="619"/>
      <c r="K36" s="619"/>
      <c r="L36" s="619"/>
      <c r="M36" s="619"/>
      <c r="N36" s="619"/>
      <c r="O36" s="619"/>
      <c r="P36" s="619"/>
      <c r="Q36" s="620"/>
      <c r="R36" s="621">
        <v>434461</v>
      </c>
      <c r="S36" s="622"/>
      <c r="T36" s="622"/>
      <c r="U36" s="622"/>
      <c r="V36" s="622"/>
      <c r="W36" s="622"/>
      <c r="X36" s="622"/>
      <c r="Y36" s="623"/>
      <c r="Z36" s="659">
        <v>4</v>
      </c>
      <c r="AA36" s="659"/>
      <c r="AB36" s="659"/>
      <c r="AC36" s="659"/>
      <c r="AD36" s="660" t="s">
        <v>176</v>
      </c>
      <c r="AE36" s="660"/>
      <c r="AF36" s="660"/>
      <c r="AG36" s="660"/>
      <c r="AH36" s="660"/>
      <c r="AI36" s="660"/>
      <c r="AJ36" s="660"/>
      <c r="AK36" s="660"/>
      <c r="AL36" s="624" t="s">
        <v>176</v>
      </c>
      <c r="AM36" s="625"/>
      <c r="AN36" s="625"/>
      <c r="AO36" s="661"/>
      <c r="AP36" s="222"/>
      <c r="AQ36" s="670" t="s">
        <v>330</v>
      </c>
      <c r="AR36" s="671"/>
      <c r="AS36" s="671"/>
      <c r="AT36" s="671"/>
      <c r="AU36" s="671"/>
      <c r="AV36" s="671"/>
      <c r="AW36" s="671"/>
      <c r="AX36" s="671"/>
      <c r="AY36" s="672"/>
      <c r="AZ36" s="676">
        <v>1731061</v>
      </c>
      <c r="BA36" s="677"/>
      <c r="BB36" s="677"/>
      <c r="BC36" s="677"/>
      <c r="BD36" s="677"/>
      <c r="BE36" s="677"/>
      <c r="BF36" s="678"/>
      <c r="BG36" s="679" t="s">
        <v>331</v>
      </c>
      <c r="BH36" s="680"/>
      <c r="BI36" s="680"/>
      <c r="BJ36" s="680"/>
      <c r="BK36" s="680"/>
      <c r="BL36" s="680"/>
      <c r="BM36" s="680"/>
      <c r="BN36" s="680"/>
      <c r="BO36" s="680"/>
      <c r="BP36" s="680"/>
      <c r="BQ36" s="680"/>
      <c r="BR36" s="680"/>
      <c r="BS36" s="680"/>
      <c r="BT36" s="680"/>
      <c r="BU36" s="681"/>
      <c r="BV36" s="676">
        <v>35967</v>
      </c>
      <c r="BW36" s="677"/>
      <c r="BX36" s="677"/>
      <c r="BY36" s="677"/>
      <c r="BZ36" s="677"/>
      <c r="CA36" s="677"/>
      <c r="CB36" s="678"/>
      <c r="CD36" s="618" t="s">
        <v>332</v>
      </c>
      <c r="CE36" s="619"/>
      <c r="CF36" s="619"/>
      <c r="CG36" s="619"/>
      <c r="CH36" s="619"/>
      <c r="CI36" s="619"/>
      <c r="CJ36" s="619"/>
      <c r="CK36" s="619"/>
      <c r="CL36" s="619"/>
      <c r="CM36" s="619"/>
      <c r="CN36" s="619"/>
      <c r="CO36" s="619"/>
      <c r="CP36" s="619"/>
      <c r="CQ36" s="620"/>
      <c r="CR36" s="621">
        <v>1561724</v>
      </c>
      <c r="CS36" s="622"/>
      <c r="CT36" s="622"/>
      <c r="CU36" s="622"/>
      <c r="CV36" s="622"/>
      <c r="CW36" s="622"/>
      <c r="CX36" s="622"/>
      <c r="CY36" s="623"/>
      <c r="CZ36" s="624">
        <v>15</v>
      </c>
      <c r="DA36" s="636"/>
      <c r="DB36" s="636"/>
      <c r="DC36" s="637"/>
      <c r="DD36" s="627">
        <v>1426548</v>
      </c>
      <c r="DE36" s="622"/>
      <c r="DF36" s="622"/>
      <c r="DG36" s="622"/>
      <c r="DH36" s="622"/>
      <c r="DI36" s="622"/>
      <c r="DJ36" s="622"/>
      <c r="DK36" s="623"/>
      <c r="DL36" s="627">
        <v>961442</v>
      </c>
      <c r="DM36" s="622"/>
      <c r="DN36" s="622"/>
      <c r="DO36" s="622"/>
      <c r="DP36" s="622"/>
      <c r="DQ36" s="622"/>
      <c r="DR36" s="622"/>
      <c r="DS36" s="622"/>
      <c r="DT36" s="622"/>
      <c r="DU36" s="622"/>
      <c r="DV36" s="623"/>
      <c r="DW36" s="624">
        <v>15.5</v>
      </c>
      <c r="DX36" s="636"/>
      <c r="DY36" s="636"/>
      <c r="DZ36" s="636"/>
      <c r="EA36" s="636"/>
      <c r="EB36" s="636"/>
      <c r="EC36" s="648"/>
    </row>
    <row r="37" spans="2:133" ht="11.25" customHeight="1" x14ac:dyDescent="0.2">
      <c r="B37" s="618" t="s">
        <v>333</v>
      </c>
      <c r="C37" s="619"/>
      <c r="D37" s="619"/>
      <c r="E37" s="619"/>
      <c r="F37" s="619"/>
      <c r="G37" s="619"/>
      <c r="H37" s="619"/>
      <c r="I37" s="619"/>
      <c r="J37" s="619"/>
      <c r="K37" s="619"/>
      <c r="L37" s="619"/>
      <c r="M37" s="619"/>
      <c r="N37" s="619"/>
      <c r="O37" s="619"/>
      <c r="P37" s="619"/>
      <c r="Q37" s="620"/>
      <c r="R37" s="621">
        <v>120482</v>
      </c>
      <c r="S37" s="622"/>
      <c r="T37" s="622"/>
      <c r="U37" s="622"/>
      <c r="V37" s="622"/>
      <c r="W37" s="622"/>
      <c r="X37" s="622"/>
      <c r="Y37" s="623"/>
      <c r="Z37" s="659">
        <v>1.1000000000000001</v>
      </c>
      <c r="AA37" s="659"/>
      <c r="AB37" s="659"/>
      <c r="AC37" s="659"/>
      <c r="AD37" s="660">
        <v>34347</v>
      </c>
      <c r="AE37" s="660"/>
      <c r="AF37" s="660"/>
      <c r="AG37" s="660"/>
      <c r="AH37" s="660"/>
      <c r="AI37" s="660"/>
      <c r="AJ37" s="660"/>
      <c r="AK37" s="660"/>
      <c r="AL37" s="624">
        <v>0.6</v>
      </c>
      <c r="AM37" s="625"/>
      <c r="AN37" s="625"/>
      <c r="AO37" s="661"/>
      <c r="AQ37" s="654" t="s">
        <v>334</v>
      </c>
      <c r="AR37" s="655"/>
      <c r="AS37" s="655"/>
      <c r="AT37" s="655"/>
      <c r="AU37" s="655"/>
      <c r="AV37" s="655"/>
      <c r="AW37" s="655"/>
      <c r="AX37" s="655"/>
      <c r="AY37" s="656"/>
      <c r="AZ37" s="621">
        <v>369358</v>
      </c>
      <c r="BA37" s="622"/>
      <c r="BB37" s="622"/>
      <c r="BC37" s="622"/>
      <c r="BD37" s="634"/>
      <c r="BE37" s="634"/>
      <c r="BF37" s="657"/>
      <c r="BG37" s="618" t="s">
        <v>335</v>
      </c>
      <c r="BH37" s="619"/>
      <c r="BI37" s="619"/>
      <c r="BJ37" s="619"/>
      <c r="BK37" s="619"/>
      <c r="BL37" s="619"/>
      <c r="BM37" s="619"/>
      <c r="BN37" s="619"/>
      <c r="BO37" s="619"/>
      <c r="BP37" s="619"/>
      <c r="BQ37" s="619"/>
      <c r="BR37" s="619"/>
      <c r="BS37" s="619"/>
      <c r="BT37" s="619"/>
      <c r="BU37" s="620"/>
      <c r="BV37" s="621">
        <v>7441</v>
      </c>
      <c r="BW37" s="622"/>
      <c r="BX37" s="622"/>
      <c r="BY37" s="622"/>
      <c r="BZ37" s="622"/>
      <c r="CA37" s="622"/>
      <c r="CB37" s="658"/>
      <c r="CD37" s="618" t="s">
        <v>336</v>
      </c>
      <c r="CE37" s="619"/>
      <c r="CF37" s="619"/>
      <c r="CG37" s="619"/>
      <c r="CH37" s="619"/>
      <c r="CI37" s="619"/>
      <c r="CJ37" s="619"/>
      <c r="CK37" s="619"/>
      <c r="CL37" s="619"/>
      <c r="CM37" s="619"/>
      <c r="CN37" s="619"/>
      <c r="CO37" s="619"/>
      <c r="CP37" s="619"/>
      <c r="CQ37" s="620"/>
      <c r="CR37" s="621">
        <v>284659</v>
      </c>
      <c r="CS37" s="634"/>
      <c r="CT37" s="634"/>
      <c r="CU37" s="634"/>
      <c r="CV37" s="634"/>
      <c r="CW37" s="634"/>
      <c r="CX37" s="634"/>
      <c r="CY37" s="635"/>
      <c r="CZ37" s="624">
        <v>2.7</v>
      </c>
      <c r="DA37" s="636"/>
      <c r="DB37" s="636"/>
      <c r="DC37" s="637"/>
      <c r="DD37" s="627">
        <v>281159</v>
      </c>
      <c r="DE37" s="634"/>
      <c r="DF37" s="634"/>
      <c r="DG37" s="634"/>
      <c r="DH37" s="634"/>
      <c r="DI37" s="634"/>
      <c r="DJ37" s="634"/>
      <c r="DK37" s="635"/>
      <c r="DL37" s="627">
        <v>280602</v>
      </c>
      <c r="DM37" s="634"/>
      <c r="DN37" s="634"/>
      <c r="DO37" s="634"/>
      <c r="DP37" s="634"/>
      <c r="DQ37" s="634"/>
      <c r="DR37" s="634"/>
      <c r="DS37" s="634"/>
      <c r="DT37" s="634"/>
      <c r="DU37" s="634"/>
      <c r="DV37" s="635"/>
      <c r="DW37" s="624">
        <v>4.5</v>
      </c>
      <c r="DX37" s="636"/>
      <c r="DY37" s="636"/>
      <c r="DZ37" s="636"/>
      <c r="EA37" s="636"/>
      <c r="EB37" s="636"/>
      <c r="EC37" s="648"/>
    </row>
    <row r="38" spans="2:133" ht="11.25" customHeight="1" x14ac:dyDescent="0.2">
      <c r="B38" s="618" t="s">
        <v>337</v>
      </c>
      <c r="C38" s="619"/>
      <c r="D38" s="619"/>
      <c r="E38" s="619"/>
      <c r="F38" s="619"/>
      <c r="G38" s="619"/>
      <c r="H38" s="619"/>
      <c r="I38" s="619"/>
      <c r="J38" s="619"/>
      <c r="K38" s="619"/>
      <c r="L38" s="619"/>
      <c r="M38" s="619"/>
      <c r="N38" s="619"/>
      <c r="O38" s="619"/>
      <c r="P38" s="619"/>
      <c r="Q38" s="620"/>
      <c r="R38" s="621">
        <v>1453375</v>
      </c>
      <c r="S38" s="622"/>
      <c r="T38" s="622"/>
      <c r="U38" s="622"/>
      <c r="V38" s="622"/>
      <c r="W38" s="622"/>
      <c r="X38" s="622"/>
      <c r="Y38" s="623"/>
      <c r="Z38" s="659">
        <v>13.5</v>
      </c>
      <c r="AA38" s="659"/>
      <c r="AB38" s="659"/>
      <c r="AC38" s="659"/>
      <c r="AD38" s="660" t="s">
        <v>176</v>
      </c>
      <c r="AE38" s="660"/>
      <c r="AF38" s="660"/>
      <c r="AG38" s="660"/>
      <c r="AH38" s="660"/>
      <c r="AI38" s="660"/>
      <c r="AJ38" s="660"/>
      <c r="AK38" s="660"/>
      <c r="AL38" s="624" t="s">
        <v>177</v>
      </c>
      <c r="AM38" s="625"/>
      <c r="AN38" s="625"/>
      <c r="AO38" s="661"/>
      <c r="AQ38" s="654" t="s">
        <v>338</v>
      </c>
      <c r="AR38" s="655"/>
      <c r="AS38" s="655"/>
      <c r="AT38" s="655"/>
      <c r="AU38" s="655"/>
      <c r="AV38" s="655"/>
      <c r="AW38" s="655"/>
      <c r="AX38" s="655"/>
      <c r="AY38" s="656"/>
      <c r="AZ38" s="621">
        <v>278039</v>
      </c>
      <c r="BA38" s="622"/>
      <c r="BB38" s="622"/>
      <c r="BC38" s="622"/>
      <c r="BD38" s="634"/>
      <c r="BE38" s="634"/>
      <c r="BF38" s="657"/>
      <c r="BG38" s="618" t="s">
        <v>339</v>
      </c>
      <c r="BH38" s="619"/>
      <c r="BI38" s="619"/>
      <c r="BJ38" s="619"/>
      <c r="BK38" s="619"/>
      <c r="BL38" s="619"/>
      <c r="BM38" s="619"/>
      <c r="BN38" s="619"/>
      <c r="BO38" s="619"/>
      <c r="BP38" s="619"/>
      <c r="BQ38" s="619"/>
      <c r="BR38" s="619"/>
      <c r="BS38" s="619"/>
      <c r="BT38" s="619"/>
      <c r="BU38" s="620"/>
      <c r="BV38" s="621">
        <v>1970</v>
      </c>
      <c r="BW38" s="622"/>
      <c r="BX38" s="622"/>
      <c r="BY38" s="622"/>
      <c r="BZ38" s="622"/>
      <c r="CA38" s="622"/>
      <c r="CB38" s="658"/>
      <c r="CD38" s="618" t="s">
        <v>340</v>
      </c>
      <c r="CE38" s="619"/>
      <c r="CF38" s="619"/>
      <c r="CG38" s="619"/>
      <c r="CH38" s="619"/>
      <c r="CI38" s="619"/>
      <c r="CJ38" s="619"/>
      <c r="CK38" s="619"/>
      <c r="CL38" s="619"/>
      <c r="CM38" s="619"/>
      <c r="CN38" s="619"/>
      <c r="CO38" s="619"/>
      <c r="CP38" s="619"/>
      <c r="CQ38" s="620"/>
      <c r="CR38" s="621">
        <v>1324007</v>
      </c>
      <c r="CS38" s="622"/>
      <c r="CT38" s="622"/>
      <c r="CU38" s="622"/>
      <c r="CV38" s="622"/>
      <c r="CW38" s="622"/>
      <c r="CX38" s="622"/>
      <c r="CY38" s="623"/>
      <c r="CZ38" s="624">
        <v>12.7</v>
      </c>
      <c r="DA38" s="636"/>
      <c r="DB38" s="636"/>
      <c r="DC38" s="637"/>
      <c r="DD38" s="627">
        <v>1168124</v>
      </c>
      <c r="DE38" s="622"/>
      <c r="DF38" s="622"/>
      <c r="DG38" s="622"/>
      <c r="DH38" s="622"/>
      <c r="DI38" s="622"/>
      <c r="DJ38" s="622"/>
      <c r="DK38" s="623"/>
      <c r="DL38" s="627">
        <v>934770</v>
      </c>
      <c r="DM38" s="622"/>
      <c r="DN38" s="622"/>
      <c r="DO38" s="622"/>
      <c r="DP38" s="622"/>
      <c r="DQ38" s="622"/>
      <c r="DR38" s="622"/>
      <c r="DS38" s="622"/>
      <c r="DT38" s="622"/>
      <c r="DU38" s="622"/>
      <c r="DV38" s="623"/>
      <c r="DW38" s="624">
        <v>15</v>
      </c>
      <c r="DX38" s="636"/>
      <c r="DY38" s="636"/>
      <c r="DZ38" s="636"/>
      <c r="EA38" s="636"/>
      <c r="EB38" s="636"/>
      <c r="EC38" s="648"/>
    </row>
    <row r="39" spans="2:133" ht="11.25" customHeight="1" x14ac:dyDescent="0.2">
      <c r="B39" s="618" t="s">
        <v>341</v>
      </c>
      <c r="C39" s="619"/>
      <c r="D39" s="619"/>
      <c r="E39" s="619"/>
      <c r="F39" s="619"/>
      <c r="G39" s="619"/>
      <c r="H39" s="619"/>
      <c r="I39" s="619"/>
      <c r="J39" s="619"/>
      <c r="K39" s="619"/>
      <c r="L39" s="619"/>
      <c r="M39" s="619"/>
      <c r="N39" s="619"/>
      <c r="O39" s="619"/>
      <c r="P39" s="619"/>
      <c r="Q39" s="620"/>
      <c r="R39" s="621" t="s">
        <v>176</v>
      </c>
      <c r="S39" s="622"/>
      <c r="T39" s="622"/>
      <c r="U39" s="622"/>
      <c r="V39" s="622"/>
      <c r="W39" s="622"/>
      <c r="X39" s="622"/>
      <c r="Y39" s="623"/>
      <c r="Z39" s="659" t="s">
        <v>176</v>
      </c>
      <c r="AA39" s="659"/>
      <c r="AB39" s="659"/>
      <c r="AC39" s="659"/>
      <c r="AD39" s="660" t="s">
        <v>176</v>
      </c>
      <c r="AE39" s="660"/>
      <c r="AF39" s="660"/>
      <c r="AG39" s="660"/>
      <c r="AH39" s="660"/>
      <c r="AI39" s="660"/>
      <c r="AJ39" s="660"/>
      <c r="AK39" s="660"/>
      <c r="AL39" s="624" t="s">
        <v>176</v>
      </c>
      <c r="AM39" s="625"/>
      <c r="AN39" s="625"/>
      <c r="AO39" s="661"/>
      <c r="AQ39" s="654" t="s">
        <v>342</v>
      </c>
      <c r="AR39" s="655"/>
      <c r="AS39" s="655"/>
      <c r="AT39" s="655"/>
      <c r="AU39" s="655"/>
      <c r="AV39" s="655"/>
      <c r="AW39" s="655"/>
      <c r="AX39" s="655"/>
      <c r="AY39" s="656"/>
      <c r="AZ39" s="621">
        <v>129015</v>
      </c>
      <c r="BA39" s="622"/>
      <c r="BB39" s="622"/>
      <c r="BC39" s="622"/>
      <c r="BD39" s="634"/>
      <c r="BE39" s="634"/>
      <c r="BF39" s="657"/>
      <c r="BG39" s="618" t="s">
        <v>343</v>
      </c>
      <c r="BH39" s="619"/>
      <c r="BI39" s="619"/>
      <c r="BJ39" s="619"/>
      <c r="BK39" s="619"/>
      <c r="BL39" s="619"/>
      <c r="BM39" s="619"/>
      <c r="BN39" s="619"/>
      <c r="BO39" s="619"/>
      <c r="BP39" s="619"/>
      <c r="BQ39" s="619"/>
      <c r="BR39" s="619"/>
      <c r="BS39" s="619"/>
      <c r="BT39" s="619"/>
      <c r="BU39" s="620"/>
      <c r="BV39" s="621">
        <v>2872</v>
      </c>
      <c r="BW39" s="622"/>
      <c r="BX39" s="622"/>
      <c r="BY39" s="622"/>
      <c r="BZ39" s="622"/>
      <c r="CA39" s="622"/>
      <c r="CB39" s="658"/>
      <c r="CD39" s="618" t="s">
        <v>344</v>
      </c>
      <c r="CE39" s="619"/>
      <c r="CF39" s="619"/>
      <c r="CG39" s="619"/>
      <c r="CH39" s="619"/>
      <c r="CI39" s="619"/>
      <c r="CJ39" s="619"/>
      <c r="CK39" s="619"/>
      <c r="CL39" s="619"/>
      <c r="CM39" s="619"/>
      <c r="CN39" s="619"/>
      <c r="CO39" s="619"/>
      <c r="CP39" s="619"/>
      <c r="CQ39" s="620"/>
      <c r="CR39" s="621">
        <v>319743</v>
      </c>
      <c r="CS39" s="634"/>
      <c r="CT39" s="634"/>
      <c r="CU39" s="634"/>
      <c r="CV39" s="634"/>
      <c r="CW39" s="634"/>
      <c r="CX39" s="634"/>
      <c r="CY39" s="635"/>
      <c r="CZ39" s="624">
        <v>3.1</v>
      </c>
      <c r="DA39" s="636"/>
      <c r="DB39" s="636"/>
      <c r="DC39" s="637"/>
      <c r="DD39" s="627">
        <v>237080</v>
      </c>
      <c r="DE39" s="634"/>
      <c r="DF39" s="634"/>
      <c r="DG39" s="634"/>
      <c r="DH39" s="634"/>
      <c r="DI39" s="634"/>
      <c r="DJ39" s="634"/>
      <c r="DK39" s="635"/>
      <c r="DL39" s="627" t="s">
        <v>176</v>
      </c>
      <c r="DM39" s="634"/>
      <c r="DN39" s="634"/>
      <c r="DO39" s="634"/>
      <c r="DP39" s="634"/>
      <c r="DQ39" s="634"/>
      <c r="DR39" s="634"/>
      <c r="DS39" s="634"/>
      <c r="DT39" s="634"/>
      <c r="DU39" s="634"/>
      <c r="DV39" s="635"/>
      <c r="DW39" s="624" t="s">
        <v>177</v>
      </c>
      <c r="DX39" s="636"/>
      <c r="DY39" s="636"/>
      <c r="DZ39" s="636"/>
      <c r="EA39" s="636"/>
      <c r="EB39" s="636"/>
      <c r="EC39" s="648"/>
    </row>
    <row r="40" spans="2:133" ht="11.25" customHeight="1" x14ac:dyDescent="0.2">
      <c r="B40" s="618" t="s">
        <v>345</v>
      </c>
      <c r="C40" s="619"/>
      <c r="D40" s="619"/>
      <c r="E40" s="619"/>
      <c r="F40" s="619"/>
      <c r="G40" s="619"/>
      <c r="H40" s="619"/>
      <c r="I40" s="619"/>
      <c r="J40" s="619"/>
      <c r="K40" s="619"/>
      <c r="L40" s="619"/>
      <c r="M40" s="619"/>
      <c r="N40" s="619"/>
      <c r="O40" s="619"/>
      <c r="P40" s="619"/>
      <c r="Q40" s="620"/>
      <c r="R40" s="621">
        <v>53675</v>
      </c>
      <c r="S40" s="622"/>
      <c r="T40" s="622"/>
      <c r="U40" s="622"/>
      <c r="V40" s="622"/>
      <c r="W40" s="622"/>
      <c r="X40" s="622"/>
      <c r="Y40" s="623"/>
      <c r="Z40" s="659">
        <v>0.5</v>
      </c>
      <c r="AA40" s="659"/>
      <c r="AB40" s="659"/>
      <c r="AC40" s="659"/>
      <c r="AD40" s="660" t="s">
        <v>177</v>
      </c>
      <c r="AE40" s="660"/>
      <c r="AF40" s="660"/>
      <c r="AG40" s="660"/>
      <c r="AH40" s="660"/>
      <c r="AI40" s="660"/>
      <c r="AJ40" s="660"/>
      <c r="AK40" s="660"/>
      <c r="AL40" s="624" t="s">
        <v>176</v>
      </c>
      <c r="AM40" s="625"/>
      <c r="AN40" s="625"/>
      <c r="AO40" s="661"/>
      <c r="AQ40" s="654" t="s">
        <v>346</v>
      </c>
      <c r="AR40" s="655"/>
      <c r="AS40" s="655"/>
      <c r="AT40" s="655"/>
      <c r="AU40" s="655"/>
      <c r="AV40" s="655"/>
      <c r="AW40" s="655"/>
      <c r="AX40" s="655"/>
      <c r="AY40" s="656"/>
      <c r="AZ40" s="621">
        <v>23582</v>
      </c>
      <c r="BA40" s="622"/>
      <c r="BB40" s="622"/>
      <c r="BC40" s="622"/>
      <c r="BD40" s="634"/>
      <c r="BE40" s="634"/>
      <c r="BF40" s="657"/>
      <c r="BG40" s="662" t="s">
        <v>347</v>
      </c>
      <c r="BH40" s="663"/>
      <c r="BI40" s="663"/>
      <c r="BJ40" s="663"/>
      <c r="BK40" s="663"/>
      <c r="BL40" s="223"/>
      <c r="BM40" s="619" t="s">
        <v>348</v>
      </c>
      <c r="BN40" s="619"/>
      <c r="BO40" s="619"/>
      <c r="BP40" s="619"/>
      <c r="BQ40" s="619"/>
      <c r="BR40" s="619"/>
      <c r="BS40" s="619"/>
      <c r="BT40" s="619"/>
      <c r="BU40" s="620"/>
      <c r="BV40" s="621">
        <v>91</v>
      </c>
      <c r="BW40" s="622"/>
      <c r="BX40" s="622"/>
      <c r="BY40" s="622"/>
      <c r="BZ40" s="622"/>
      <c r="CA40" s="622"/>
      <c r="CB40" s="658"/>
      <c r="CD40" s="618" t="s">
        <v>349</v>
      </c>
      <c r="CE40" s="619"/>
      <c r="CF40" s="619"/>
      <c r="CG40" s="619"/>
      <c r="CH40" s="619"/>
      <c r="CI40" s="619"/>
      <c r="CJ40" s="619"/>
      <c r="CK40" s="619"/>
      <c r="CL40" s="619"/>
      <c r="CM40" s="619"/>
      <c r="CN40" s="619"/>
      <c r="CO40" s="619"/>
      <c r="CP40" s="619"/>
      <c r="CQ40" s="620"/>
      <c r="CR40" s="621">
        <v>2640</v>
      </c>
      <c r="CS40" s="622"/>
      <c r="CT40" s="622"/>
      <c r="CU40" s="622"/>
      <c r="CV40" s="622"/>
      <c r="CW40" s="622"/>
      <c r="CX40" s="622"/>
      <c r="CY40" s="623"/>
      <c r="CZ40" s="624">
        <v>0</v>
      </c>
      <c r="DA40" s="636"/>
      <c r="DB40" s="636"/>
      <c r="DC40" s="637"/>
      <c r="DD40" s="627" t="s">
        <v>176</v>
      </c>
      <c r="DE40" s="622"/>
      <c r="DF40" s="622"/>
      <c r="DG40" s="622"/>
      <c r="DH40" s="622"/>
      <c r="DI40" s="622"/>
      <c r="DJ40" s="622"/>
      <c r="DK40" s="623"/>
      <c r="DL40" s="627" t="s">
        <v>176</v>
      </c>
      <c r="DM40" s="622"/>
      <c r="DN40" s="622"/>
      <c r="DO40" s="622"/>
      <c r="DP40" s="622"/>
      <c r="DQ40" s="622"/>
      <c r="DR40" s="622"/>
      <c r="DS40" s="622"/>
      <c r="DT40" s="622"/>
      <c r="DU40" s="622"/>
      <c r="DV40" s="623"/>
      <c r="DW40" s="624" t="s">
        <v>177</v>
      </c>
      <c r="DX40" s="636"/>
      <c r="DY40" s="636"/>
      <c r="DZ40" s="636"/>
      <c r="EA40" s="636"/>
      <c r="EB40" s="636"/>
      <c r="EC40" s="648"/>
    </row>
    <row r="41" spans="2:133" ht="11.25" customHeight="1" x14ac:dyDescent="0.2">
      <c r="B41" s="602" t="s">
        <v>350</v>
      </c>
      <c r="C41" s="603"/>
      <c r="D41" s="603"/>
      <c r="E41" s="603"/>
      <c r="F41" s="603"/>
      <c r="G41" s="603"/>
      <c r="H41" s="603"/>
      <c r="I41" s="603"/>
      <c r="J41" s="603"/>
      <c r="K41" s="603"/>
      <c r="L41" s="603"/>
      <c r="M41" s="603"/>
      <c r="N41" s="603"/>
      <c r="O41" s="603"/>
      <c r="P41" s="603"/>
      <c r="Q41" s="604"/>
      <c r="R41" s="605">
        <v>10799521</v>
      </c>
      <c r="S41" s="646"/>
      <c r="T41" s="646"/>
      <c r="U41" s="646"/>
      <c r="V41" s="646"/>
      <c r="W41" s="646"/>
      <c r="X41" s="646"/>
      <c r="Y41" s="649"/>
      <c r="Z41" s="650">
        <v>100</v>
      </c>
      <c r="AA41" s="650"/>
      <c r="AB41" s="650"/>
      <c r="AC41" s="650"/>
      <c r="AD41" s="651">
        <v>6159784</v>
      </c>
      <c r="AE41" s="651"/>
      <c r="AF41" s="651"/>
      <c r="AG41" s="651"/>
      <c r="AH41" s="651"/>
      <c r="AI41" s="651"/>
      <c r="AJ41" s="651"/>
      <c r="AK41" s="651"/>
      <c r="AL41" s="608">
        <v>100</v>
      </c>
      <c r="AM41" s="652"/>
      <c r="AN41" s="652"/>
      <c r="AO41" s="653"/>
      <c r="AQ41" s="654" t="s">
        <v>351</v>
      </c>
      <c r="AR41" s="655"/>
      <c r="AS41" s="655"/>
      <c r="AT41" s="655"/>
      <c r="AU41" s="655"/>
      <c r="AV41" s="655"/>
      <c r="AW41" s="655"/>
      <c r="AX41" s="655"/>
      <c r="AY41" s="656"/>
      <c r="AZ41" s="621">
        <v>155044</v>
      </c>
      <c r="BA41" s="622"/>
      <c r="BB41" s="622"/>
      <c r="BC41" s="622"/>
      <c r="BD41" s="634"/>
      <c r="BE41" s="634"/>
      <c r="BF41" s="657"/>
      <c r="BG41" s="662"/>
      <c r="BH41" s="663"/>
      <c r="BI41" s="663"/>
      <c r="BJ41" s="663"/>
      <c r="BK41" s="663"/>
      <c r="BL41" s="223"/>
      <c r="BM41" s="619" t="s">
        <v>352</v>
      </c>
      <c r="BN41" s="619"/>
      <c r="BO41" s="619"/>
      <c r="BP41" s="619"/>
      <c r="BQ41" s="619"/>
      <c r="BR41" s="619"/>
      <c r="BS41" s="619"/>
      <c r="BT41" s="619"/>
      <c r="BU41" s="620"/>
      <c r="BV41" s="621" t="s">
        <v>176</v>
      </c>
      <c r="BW41" s="622"/>
      <c r="BX41" s="622"/>
      <c r="BY41" s="622"/>
      <c r="BZ41" s="622"/>
      <c r="CA41" s="622"/>
      <c r="CB41" s="658"/>
      <c r="CD41" s="618" t="s">
        <v>353</v>
      </c>
      <c r="CE41" s="619"/>
      <c r="CF41" s="619"/>
      <c r="CG41" s="619"/>
      <c r="CH41" s="619"/>
      <c r="CI41" s="619"/>
      <c r="CJ41" s="619"/>
      <c r="CK41" s="619"/>
      <c r="CL41" s="619"/>
      <c r="CM41" s="619"/>
      <c r="CN41" s="619"/>
      <c r="CO41" s="619"/>
      <c r="CP41" s="619"/>
      <c r="CQ41" s="620"/>
      <c r="CR41" s="621" t="s">
        <v>176</v>
      </c>
      <c r="CS41" s="634"/>
      <c r="CT41" s="634"/>
      <c r="CU41" s="634"/>
      <c r="CV41" s="634"/>
      <c r="CW41" s="634"/>
      <c r="CX41" s="634"/>
      <c r="CY41" s="635"/>
      <c r="CZ41" s="624" t="s">
        <v>176</v>
      </c>
      <c r="DA41" s="636"/>
      <c r="DB41" s="636"/>
      <c r="DC41" s="637"/>
      <c r="DD41" s="627" t="s">
        <v>176</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2">
      <c r="AQ42" s="666" t="s">
        <v>354</v>
      </c>
      <c r="AR42" s="667"/>
      <c r="AS42" s="667"/>
      <c r="AT42" s="667"/>
      <c r="AU42" s="667"/>
      <c r="AV42" s="667"/>
      <c r="AW42" s="667"/>
      <c r="AX42" s="667"/>
      <c r="AY42" s="668"/>
      <c r="AZ42" s="605">
        <v>776023</v>
      </c>
      <c r="BA42" s="646"/>
      <c r="BB42" s="646"/>
      <c r="BC42" s="646"/>
      <c r="BD42" s="606"/>
      <c r="BE42" s="606"/>
      <c r="BF42" s="669"/>
      <c r="BG42" s="664"/>
      <c r="BH42" s="665"/>
      <c r="BI42" s="665"/>
      <c r="BJ42" s="665"/>
      <c r="BK42" s="665"/>
      <c r="BL42" s="224"/>
      <c r="BM42" s="603" t="s">
        <v>355</v>
      </c>
      <c r="BN42" s="603"/>
      <c r="BO42" s="603"/>
      <c r="BP42" s="603"/>
      <c r="BQ42" s="603"/>
      <c r="BR42" s="603"/>
      <c r="BS42" s="603"/>
      <c r="BT42" s="603"/>
      <c r="BU42" s="604"/>
      <c r="BV42" s="605">
        <v>442</v>
      </c>
      <c r="BW42" s="646"/>
      <c r="BX42" s="646"/>
      <c r="BY42" s="646"/>
      <c r="BZ42" s="646"/>
      <c r="CA42" s="646"/>
      <c r="CB42" s="647"/>
      <c r="CD42" s="618" t="s">
        <v>356</v>
      </c>
      <c r="CE42" s="619"/>
      <c r="CF42" s="619"/>
      <c r="CG42" s="619"/>
      <c r="CH42" s="619"/>
      <c r="CI42" s="619"/>
      <c r="CJ42" s="619"/>
      <c r="CK42" s="619"/>
      <c r="CL42" s="619"/>
      <c r="CM42" s="619"/>
      <c r="CN42" s="619"/>
      <c r="CO42" s="619"/>
      <c r="CP42" s="619"/>
      <c r="CQ42" s="620"/>
      <c r="CR42" s="621">
        <v>1767369</v>
      </c>
      <c r="CS42" s="634"/>
      <c r="CT42" s="634"/>
      <c r="CU42" s="634"/>
      <c r="CV42" s="634"/>
      <c r="CW42" s="634"/>
      <c r="CX42" s="634"/>
      <c r="CY42" s="635"/>
      <c r="CZ42" s="624">
        <v>17</v>
      </c>
      <c r="DA42" s="636"/>
      <c r="DB42" s="636"/>
      <c r="DC42" s="637"/>
      <c r="DD42" s="627">
        <v>239910</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2">
      <c r="B43" s="214" t="s">
        <v>357</v>
      </c>
      <c r="CD43" s="618" t="s">
        <v>358</v>
      </c>
      <c r="CE43" s="619"/>
      <c r="CF43" s="619"/>
      <c r="CG43" s="619"/>
      <c r="CH43" s="619"/>
      <c r="CI43" s="619"/>
      <c r="CJ43" s="619"/>
      <c r="CK43" s="619"/>
      <c r="CL43" s="619"/>
      <c r="CM43" s="619"/>
      <c r="CN43" s="619"/>
      <c r="CO43" s="619"/>
      <c r="CP43" s="619"/>
      <c r="CQ43" s="620"/>
      <c r="CR43" s="621">
        <v>45407</v>
      </c>
      <c r="CS43" s="634"/>
      <c r="CT43" s="634"/>
      <c r="CU43" s="634"/>
      <c r="CV43" s="634"/>
      <c r="CW43" s="634"/>
      <c r="CX43" s="634"/>
      <c r="CY43" s="635"/>
      <c r="CZ43" s="624">
        <v>0.4</v>
      </c>
      <c r="DA43" s="636"/>
      <c r="DB43" s="636"/>
      <c r="DC43" s="637"/>
      <c r="DD43" s="627">
        <v>43153</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2">
      <c r="B44" s="638" t="s">
        <v>359</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306</v>
      </c>
      <c r="CE44" s="641"/>
      <c r="CF44" s="618" t="s">
        <v>360</v>
      </c>
      <c r="CG44" s="619"/>
      <c r="CH44" s="619"/>
      <c r="CI44" s="619"/>
      <c r="CJ44" s="619"/>
      <c r="CK44" s="619"/>
      <c r="CL44" s="619"/>
      <c r="CM44" s="619"/>
      <c r="CN44" s="619"/>
      <c r="CO44" s="619"/>
      <c r="CP44" s="619"/>
      <c r="CQ44" s="620"/>
      <c r="CR44" s="621">
        <v>1691660</v>
      </c>
      <c r="CS44" s="622"/>
      <c r="CT44" s="622"/>
      <c r="CU44" s="622"/>
      <c r="CV44" s="622"/>
      <c r="CW44" s="622"/>
      <c r="CX44" s="622"/>
      <c r="CY44" s="623"/>
      <c r="CZ44" s="624">
        <v>16.2</v>
      </c>
      <c r="DA44" s="625"/>
      <c r="DB44" s="625"/>
      <c r="DC44" s="626"/>
      <c r="DD44" s="627">
        <v>235625</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2">
      <c r="B45" s="638" t="s">
        <v>361</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362</v>
      </c>
      <c r="CG45" s="619"/>
      <c r="CH45" s="619"/>
      <c r="CI45" s="619"/>
      <c r="CJ45" s="619"/>
      <c r="CK45" s="619"/>
      <c r="CL45" s="619"/>
      <c r="CM45" s="619"/>
      <c r="CN45" s="619"/>
      <c r="CO45" s="619"/>
      <c r="CP45" s="619"/>
      <c r="CQ45" s="620"/>
      <c r="CR45" s="621">
        <v>393578</v>
      </c>
      <c r="CS45" s="634"/>
      <c r="CT45" s="634"/>
      <c r="CU45" s="634"/>
      <c r="CV45" s="634"/>
      <c r="CW45" s="634"/>
      <c r="CX45" s="634"/>
      <c r="CY45" s="635"/>
      <c r="CZ45" s="624">
        <v>3.8</v>
      </c>
      <c r="DA45" s="636"/>
      <c r="DB45" s="636"/>
      <c r="DC45" s="637"/>
      <c r="DD45" s="627">
        <v>17939</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2">
      <c r="B46" s="225"/>
      <c r="CD46" s="642"/>
      <c r="CE46" s="643"/>
      <c r="CF46" s="618" t="s">
        <v>363</v>
      </c>
      <c r="CG46" s="619"/>
      <c r="CH46" s="619"/>
      <c r="CI46" s="619"/>
      <c r="CJ46" s="619"/>
      <c r="CK46" s="619"/>
      <c r="CL46" s="619"/>
      <c r="CM46" s="619"/>
      <c r="CN46" s="619"/>
      <c r="CO46" s="619"/>
      <c r="CP46" s="619"/>
      <c r="CQ46" s="620"/>
      <c r="CR46" s="621">
        <v>1285282</v>
      </c>
      <c r="CS46" s="622"/>
      <c r="CT46" s="622"/>
      <c r="CU46" s="622"/>
      <c r="CV46" s="622"/>
      <c r="CW46" s="622"/>
      <c r="CX46" s="622"/>
      <c r="CY46" s="623"/>
      <c r="CZ46" s="624">
        <v>12.3</v>
      </c>
      <c r="DA46" s="625"/>
      <c r="DB46" s="625"/>
      <c r="DC46" s="626"/>
      <c r="DD46" s="627">
        <v>213386</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2">
      <c r="B47" s="225"/>
      <c r="CD47" s="642"/>
      <c r="CE47" s="643"/>
      <c r="CF47" s="618" t="s">
        <v>364</v>
      </c>
      <c r="CG47" s="619"/>
      <c r="CH47" s="619"/>
      <c r="CI47" s="619"/>
      <c r="CJ47" s="619"/>
      <c r="CK47" s="619"/>
      <c r="CL47" s="619"/>
      <c r="CM47" s="619"/>
      <c r="CN47" s="619"/>
      <c r="CO47" s="619"/>
      <c r="CP47" s="619"/>
      <c r="CQ47" s="620"/>
      <c r="CR47" s="621">
        <v>75709</v>
      </c>
      <c r="CS47" s="634"/>
      <c r="CT47" s="634"/>
      <c r="CU47" s="634"/>
      <c r="CV47" s="634"/>
      <c r="CW47" s="634"/>
      <c r="CX47" s="634"/>
      <c r="CY47" s="635"/>
      <c r="CZ47" s="624">
        <v>0.7</v>
      </c>
      <c r="DA47" s="636"/>
      <c r="DB47" s="636"/>
      <c r="DC47" s="637"/>
      <c r="DD47" s="627">
        <v>4285</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ht="10.8" x14ac:dyDescent="0.2">
      <c r="B48" s="225"/>
      <c r="CD48" s="644"/>
      <c r="CE48" s="645"/>
      <c r="CF48" s="618" t="s">
        <v>365</v>
      </c>
      <c r="CG48" s="619"/>
      <c r="CH48" s="619"/>
      <c r="CI48" s="619"/>
      <c r="CJ48" s="619"/>
      <c r="CK48" s="619"/>
      <c r="CL48" s="619"/>
      <c r="CM48" s="619"/>
      <c r="CN48" s="619"/>
      <c r="CO48" s="619"/>
      <c r="CP48" s="619"/>
      <c r="CQ48" s="620"/>
      <c r="CR48" s="621" t="s">
        <v>176</v>
      </c>
      <c r="CS48" s="622"/>
      <c r="CT48" s="622"/>
      <c r="CU48" s="622"/>
      <c r="CV48" s="622"/>
      <c r="CW48" s="622"/>
      <c r="CX48" s="622"/>
      <c r="CY48" s="623"/>
      <c r="CZ48" s="624" t="s">
        <v>177</v>
      </c>
      <c r="DA48" s="625"/>
      <c r="DB48" s="625"/>
      <c r="DC48" s="626"/>
      <c r="DD48" s="627" t="s">
        <v>177</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2">
      <c r="B49" s="225"/>
      <c r="CD49" s="602" t="s">
        <v>366</v>
      </c>
      <c r="CE49" s="603"/>
      <c r="CF49" s="603"/>
      <c r="CG49" s="603"/>
      <c r="CH49" s="603"/>
      <c r="CI49" s="603"/>
      <c r="CJ49" s="603"/>
      <c r="CK49" s="603"/>
      <c r="CL49" s="603"/>
      <c r="CM49" s="603"/>
      <c r="CN49" s="603"/>
      <c r="CO49" s="603"/>
      <c r="CP49" s="603"/>
      <c r="CQ49" s="604"/>
      <c r="CR49" s="605">
        <v>10426746</v>
      </c>
      <c r="CS49" s="606"/>
      <c r="CT49" s="606"/>
      <c r="CU49" s="606"/>
      <c r="CV49" s="606"/>
      <c r="CW49" s="606"/>
      <c r="CX49" s="606"/>
      <c r="CY49" s="607"/>
      <c r="CZ49" s="608">
        <v>100</v>
      </c>
      <c r="DA49" s="609"/>
      <c r="DB49" s="609"/>
      <c r="DC49" s="610"/>
      <c r="DD49" s="611">
        <v>7462948</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m8iPo8HzYIwznEclYusl5ErYFDTO/2lyXa7lc9qix44lHDloFAEhcpMr9AVvd9YC0b2jRbN+wu3x0kuCoZIP9g==" saltValue="eX9mZgzqOFoXiIB5pdE0+w=="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2" zeroHeight="1" x14ac:dyDescent="0.2"/>
  <cols>
    <col min="1" max="130" width="2.77734375" style="231" customWidth="1"/>
    <col min="131" max="131" width="1.66406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1090" t="s">
        <v>367</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368</v>
      </c>
      <c r="DK2" s="1092"/>
      <c r="DL2" s="1092"/>
      <c r="DM2" s="1092"/>
      <c r="DN2" s="1092"/>
      <c r="DO2" s="1093"/>
      <c r="DP2" s="228"/>
      <c r="DQ2" s="1091" t="s">
        <v>369</v>
      </c>
      <c r="DR2" s="1092"/>
      <c r="DS2" s="1092"/>
      <c r="DT2" s="1092"/>
      <c r="DU2" s="1092"/>
      <c r="DV2" s="1092"/>
      <c r="DW2" s="1092"/>
      <c r="DX2" s="1092"/>
      <c r="DY2" s="1092"/>
      <c r="DZ2" s="1093"/>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1059" t="s">
        <v>370</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371</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2">
      <c r="A5" s="995" t="s">
        <v>372</v>
      </c>
      <c r="B5" s="996"/>
      <c r="C5" s="996"/>
      <c r="D5" s="996"/>
      <c r="E5" s="996"/>
      <c r="F5" s="996"/>
      <c r="G5" s="996"/>
      <c r="H5" s="996"/>
      <c r="I5" s="996"/>
      <c r="J5" s="996"/>
      <c r="K5" s="996"/>
      <c r="L5" s="996"/>
      <c r="M5" s="996"/>
      <c r="N5" s="996"/>
      <c r="O5" s="996"/>
      <c r="P5" s="997"/>
      <c r="Q5" s="1001" t="s">
        <v>373</v>
      </c>
      <c r="R5" s="1002"/>
      <c r="S5" s="1002"/>
      <c r="T5" s="1002"/>
      <c r="U5" s="1003"/>
      <c r="V5" s="1001" t="s">
        <v>374</v>
      </c>
      <c r="W5" s="1002"/>
      <c r="X5" s="1002"/>
      <c r="Y5" s="1002"/>
      <c r="Z5" s="1003"/>
      <c r="AA5" s="1001" t="s">
        <v>375</v>
      </c>
      <c r="AB5" s="1002"/>
      <c r="AC5" s="1002"/>
      <c r="AD5" s="1002"/>
      <c r="AE5" s="1002"/>
      <c r="AF5" s="1094" t="s">
        <v>376</v>
      </c>
      <c r="AG5" s="1002"/>
      <c r="AH5" s="1002"/>
      <c r="AI5" s="1002"/>
      <c r="AJ5" s="1015"/>
      <c r="AK5" s="1002" t="s">
        <v>377</v>
      </c>
      <c r="AL5" s="1002"/>
      <c r="AM5" s="1002"/>
      <c r="AN5" s="1002"/>
      <c r="AO5" s="1003"/>
      <c r="AP5" s="1001" t="s">
        <v>378</v>
      </c>
      <c r="AQ5" s="1002"/>
      <c r="AR5" s="1002"/>
      <c r="AS5" s="1002"/>
      <c r="AT5" s="1003"/>
      <c r="AU5" s="1001" t="s">
        <v>379</v>
      </c>
      <c r="AV5" s="1002"/>
      <c r="AW5" s="1002"/>
      <c r="AX5" s="1002"/>
      <c r="AY5" s="1015"/>
      <c r="AZ5" s="232"/>
      <c r="BA5" s="232"/>
      <c r="BB5" s="232"/>
      <c r="BC5" s="232"/>
      <c r="BD5" s="232"/>
      <c r="BE5" s="233"/>
      <c r="BF5" s="233"/>
      <c r="BG5" s="233"/>
      <c r="BH5" s="233"/>
      <c r="BI5" s="233"/>
      <c r="BJ5" s="233"/>
      <c r="BK5" s="233"/>
      <c r="BL5" s="233"/>
      <c r="BM5" s="233"/>
      <c r="BN5" s="233"/>
      <c r="BO5" s="233"/>
      <c r="BP5" s="233"/>
      <c r="BQ5" s="995" t="s">
        <v>380</v>
      </c>
      <c r="BR5" s="996"/>
      <c r="BS5" s="996"/>
      <c r="BT5" s="996"/>
      <c r="BU5" s="996"/>
      <c r="BV5" s="996"/>
      <c r="BW5" s="996"/>
      <c r="BX5" s="996"/>
      <c r="BY5" s="996"/>
      <c r="BZ5" s="996"/>
      <c r="CA5" s="996"/>
      <c r="CB5" s="996"/>
      <c r="CC5" s="996"/>
      <c r="CD5" s="996"/>
      <c r="CE5" s="996"/>
      <c r="CF5" s="996"/>
      <c r="CG5" s="997"/>
      <c r="CH5" s="1001" t="s">
        <v>381</v>
      </c>
      <c r="CI5" s="1002"/>
      <c r="CJ5" s="1002"/>
      <c r="CK5" s="1002"/>
      <c r="CL5" s="1003"/>
      <c r="CM5" s="1001" t="s">
        <v>382</v>
      </c>
      <c r="CN5" s="1002"/>
      <c r="CO5" s="1002"/>
      <c r="CP5" s="1002"/>
      <c r="CQ5" s="1003"/>
      <c r="CR5" s="1001" t="s">
        <v>383</v>
      </c>
      <c r="CS5" s="1002"/>
      <c r="CT5" s="1002"/>
      <c r="CU5" s="1002"/>
      <c r="CV5" s="1003"/>
      <c r="CW5" s="1001" t="s">
        <v>384</v>
      </c>
      <c r="CX5" s="1002"/>
      <c r="CY5" s="1002"/>
      <c r="CZ5" s="1002"/>
      <c r="DA5" s="1003"/>
      <c r="DB5" s="1001" t="s">
        <v>385</v>
      </c>
      <c r="DC5" s="1002"/>
      <c r="DD5" s="1002"/>
      <c r="DE5" s="1002"/>
      <c r="DF5" s="1003"/>
      <c r="DG5" s="1084" t="s">
        <v>386</v>
      </c>
      <c r="DH5" s="1085"/>
      <c r="DI5" s="1085"/>
      <c r="DJ5" s="1085"/>
      <c r="DK5" s="1086"/>
      <c r="DL5" s="1084" t="s">
        <v>387</v>
      </c>
      <c r="DM5" s="1085"/>
      <c r="DN5" s="1085"/>
      <c r="DO5" s="1085"/>
      <c r="DP5" s="1086"/>
      <c r="DQ5" s="1001" t="s">
        <v>388</v>
      </c>
      <c r="DR5" s="1002"/>
      <c r="DS5" s="1002"/>
      <c r="DT5" s="1002"/>
      <c r="DU5" s="1003"/>
      <c r="DV5" s="1001" t="s">
        <v>379</v>
      </c>
      <c r="DW5" s="1002"/>
      <c r="DX5" s="1002"/>
      <c r="DY5" s="1002"/>
      <c r="DZ5" s="1015"/>
      <c r="EA5" s="234"/>
    </row>
    <row r="6" spans="1:131" s="235" customFormat="1" ht="26.25" customHeight="1" thickBot="1" x14ac:dyDescent="0.25">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2">
      <c r="A7" s="236">
        <v>1</v>
      </c>
      <c r="B7" s="1047" t="s">
        <v>389</v>
      </c>
      <c r="C7" s="1048"/>
      <c r="D7" s="1048"/>
      <c r="E7" s="1048"/>
      <c r="F7" s="1048"/>
      <c r="G7" s="1048"/>
      <c r="H7" s="1048"/>
      <c r="I7" s="1048"/>
      <c r="J7" s="1048"/>
      <c r="K7" s="1048"/>
      <c r="L7" s="1048"/>
      <c r="M7" s="1048"/>
      <c r="N7" s="1048"/>
      <c r="O7" s="1048"/>
      <c r="P7" s="1049"/>
      <c r="Q7" s="1102">
        <v>10800</v>
      </c>
      <c r="R7" s="1103"/>
      <c r="S7" s="1103"/>
      <c r="T7" s="1103"/>
      <c r="U7" s="1103"/>
      <c r="V7" s="1103">
        <v>10427</v>
      </c>
      <c r="W7" s="1103"/>
      <c r="X7" s="1103"/>
      <c r="Y7" s="1103"/>
      <c r="Z7" s="1103"/>
      <c r="AA7" s="1103">
        <v>373</v>
      </c>
      <c r="AB7" s="1103"/>
      <c r="AC7" s="1103"/>
      <c r="AD7" s="1103"/>
      <c r="AE7" s="1104"/>
      <c r="AF7" s="1105">
        <v>306</v>
      </c>
      <c r="AG7" s="1106"/>
      <c r="AH7" s="1106"/>
      <c r="AI7" s="1106"/>
      <c r="AJ7" s="1107"/>
      <c r="AK7" s="1108">
        <v>338</v>
      </c>
      <c r="AL7" s="1109"/>
      <c r="AM7" s="1109"/>
      <c r="AN7" s="1109"/>
      <c r="AO7" s="1109"/>
      <c r="AP7" s="1109">
        <v>12763</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t="s">
        <v>606</v>
      </c>
      <c r="BT7" s="1100"/>
      <c r="BU7" s="1100"/>
      <c r="BV7" s="1100"/>
      <c r="BW7" s="1100"/>
      <c r="BX7" s="1100"/>
      <c r="BY7" s="1100"/>
      <c r="BZ7" s="1100"/>
      <c r="CA7" s="1100"/>
      <c r="CB7" s="1100"/>
      <c r="CC7" s="1100"/>
      <c r="CD7" s="1100"/>
      <c r="CE7" s="1100"/>
      <c r="CF7" s="1100"/>
      <c r="CG7" s="1112"/>
      <c r="CH7" s="1096" t="s">
        <v>605</v>
      </c>
      <c r="CI7" s="1097"/>
      <c r="CJ7" s="1097"/>
      <c r="CK7" s="1097"/>
      <c r="CL7" s="1098"/>
      <c r="CM7" s="1096" t="s">
        <v>605</v>
      </c>
      <c r="CN7" s="1097"/>
      <c r="CO7" s="1097"/>
      <c r="CP7" s="1097"/>
      <c r="CQ7" s="1098"/>
      <c r="CR7" s="1096">
        <v>53</v>
      </c>
      <c r="CS7" s="1097"/>
      <c r="CT7" s="1097"/>
      <c r="CU7" s="1097"/>
      <c r="CV7" s="1098"/>
      <c r="CW7" s="1096" t="s">
        <v>605</v>
      </c>
      <c r="CX7" s="1097"/>
      <c r="CY7" s="1097"/>
      <c r="CZ7" s="1097"/>
      <c r="DA7" s="1098"/>
      <c r="DB7" s="1096" t="s">
        <v>605</v>
      </c>
      <c r="DC7" s="1097"/>
      <c r="DD7" s="1097"/>
      <c r="DE7" s="1097"/>
      <c r="DF7" s="1098"/>
      <c r="DG7" s="1096" t="s">
        <v>605</v>
      </c>
      <c r="DH7" s="1097"/>
      <c r="DI7" s="1097"/>
      <c r="DJ7" s="1097"/>
      <c r="DK7" s="1098"/>
      <c r="DL7" s="1096" t="s">
        <v>605</v>
      </c>
      <c r="DM7" s="1097"/>
      <c r="DN7" s="1097"/>
      <c r="DO7" s="1097"/>
      <c r="DP7" s="1098"/>
      <c r="DQ7" s="1096" t="s">
        <v>605</v>
      </c>
      <c r="DR7" s="1097"/>
      <c r="DS7" s="1097"/>
      <c r="DT7" s="1097"/>
      <c r="DU7" s="1098"/>
      <c r="DV7" s="1099"/>
      <c r="DW7" s="1100"/>
      <c r="DX7" s="1100"/>
      <c r="DY7" s="1100"/>
      <c r="DZ7" s="1101"/>
      <c r="EA7" s="234"/>
    </row>
    <row r="8" spans="1:131" s="235" customFormat="1" ht="26.25" customHeight="1" x14ac:dyDescent="0.2">
      <c r="A8" s="238">
        <v>2</v>
      </c>
      <c r="B8" s="1030"/>
      <c r="C8" s="1031"/>
      <c r="D8" s="1031"/>
      <c r="E8" s="1031"/>
      <c r="F8" s="1031"/>
      <c r="G8" s="1031"/>
      <c r="H8" s="1031"/>
      <c r="I8" s="1031"/>
      <c r="J8" s="1031"/>
      <c r="K8" s="1031"/>
      <c r="L8" s="1031"/>
      <c r="M8" s="1031"/>
      <c r="N8" s="1031"/>
      <c r="O8" s="1031"/>
      <c r="P8" s="1032"/>
      <c r="Q8" s="1038"/>
      <c r="R8" s="1039"/>
      <c r="S8" s="1039"/>
      <c r="T8" s="1039"/>
      <c r="U8" s="1039"/>
      <c r="V8" s="1039"/>
      <c r="W8" s="1039"/>
      <c r="X8" s="1039"/>
      <c r="Y8" s="1039"/>
      <c r="Z8" s="1039"/>
      <c r="AA8" s="1039"/>
      <c r="AB8" s="1039"/>
      <c r="AC8" s="1039"/>
      <c r="AD8" s="1039"/>
      <c r="AE8" s="1040"/>
      <c r="AF8" s="1035"/>
      <c r="AG8" s="1036"/>
      <c r="AH8" s="1036"/>
      <c r="AI8" s="1036"/>
      <c r="AJ8" s="1037"/>
      <c r="AK8" s="1080"/>
      <c r="AL8" s="1081"/>
      <c r="AM8" s="1081"/>
      <c r="AN8" s="1081"/>
      <c r="AO8" s="1081"/>
      <c r="AP8" s="1081"/>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c r="BT8" s="993"/>
      <c r="BU8" s="993"/>
      <c r="BV8" s="993"/>
      <c r="BW8" s="993"/>
      <c r="BX8" s="993"/>
      <c r="BY8" s="993"/>
      <c r="BZ8" s="993"/>
      <c r="CA8" s="993"/>
      <c r="CB8" s="993"/>
      <c r="CC8" s="993"/>
      <c r="CD8" s="993"/>
      <c r="CE8" s="993"/>
      <c r="CF8" s="993"/>
      <c r="CG8" s="1014"/>
      <c r="CH8" s="989"/>
      <c r="CI8" s="990"/>
      <c r="CJ8" s="990"/>
      <c r="CK8" s="990"/>
      <c r="CL8" s="991"/>
      <c r="CM8" s="989"/>
      <c r="CN8" s="990"/>
      <c r="CO8" s="990"/>
      <c r="CP8" s="990"/>
      <c r="CQ8" s="991"/>
      <c r="CR8" s="989"/>
      <c r="CS8" s="990"/>
      <c r="CT8" s="990"/>
      <c r="CU8" s="990"/>
      <c r="CV8" s="991"/>
      <c r="CW8" s="989"/>
      <c r="CX8" s="990"/>
      <c r="CY8" s="990"/>
      <c r="CZ8" s="990"/>
      <c r="DA8" s="991"/>
      <c r="DB8" s="989"/>
      <c r="DC8" s="990"/>
      <c r="DD8" s="990"/>
      <c r="DE8" s="990"/>
      <c r="DF8" s="991"/>
      <c r="DG8" s="989"/>
      <c r="DH8" s="990"/>
      <c r="DI8" s="990"/>
      <c r="DJ8" s="990"/>
      <c r="DK8" s="991"/>
      <c r="DL8" s="989"/>
      <c r="DM8" s="990"/>
      <c r="DN8" s="990"/>
      <c r="DO8" s="990"/>
      <c r="DP8" s="991"/>
      <c r="DQ8" s="989"/>
      <c r="DR8" s="990"/>
      <c r="DS8" s="990"/>
      <c r="DT8" s="990"/>
      <c r="DU8" s="991"/>
      <c r="DV8" s="992"/>
      <c r="DW8" s="993"/>
      <c r="DX8" s="993"/>
      <c r="DY8" s="993"/>
      <c r="DZ8" s="994"/>
      <c r="EA8" s="234"/>
    </row>
    <row r="9" spans="1:131" s="235" customFormat="1" ht="26.25" customHeight="1" x14ac:dyDescent="0.2">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x14ac:dyDescent="0.2">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2">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2">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2">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2">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2">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2">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2">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2">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2">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2">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5">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2">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390</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5">
      <c r="A23" s="240" t="s">
        <v>391</v>
      </c>
      <c r="B23" s="937" t="s">
        <v>392</v>
      </c>
      <c r="C23" s="938"/>
      <c r="D23" s="938"/>
      <c r="E23" s="938"/>
      <c r="F23" s="938"/>
      <c r="G23" s="938"/>
      <c r="H23" s="938"/>
      <c r="I23" s="938"/>
      <c r="J23" s="938"/>
      <c r="K23" s="938"/>
      <c r="L23" s="938"/>
      <c r="M23" s="938"/>
      <c r="N23" s="938"/>
      <c r="O23" s="938"/>
      <c r="P23" s="948"/>
      <c r="Q23" s="1067">
        <v>10800</v>
      </c>
      <c r="R23" s="1061"/>
      <c r="S23" s="1061"/>
      <c r="T23" s="1061"/>
      <c r="U23" s="1061"/>
      <c r="V23" s="1061">
        <v>10427</v>
      </c>
      <c r="W23" s="1061"/>
      <c r="X23" s="1061"/>
      <c r="Y23" s="1061"/>
      <c r="Z23" s="1061"/>
      <c r="AA23" s="1061">
        <v>373</v>
      </c>
      <c r="AB23" s="1061"/>
      <c r="AC23" s="1061"/>
      <c r="AD23" s="1061"/>
      <c r="AE23" s="1068"/>
      <c r="AF23" s="1069">
        <v>306</v>
      </c>
      <c r="AG23" s="1061"/>
      <c r="AH23" s="1061"/>
      <c r="AI23" s="1061"/>
      <c r="AJ23" s="1070"/>
      <c r="AK23" s="1071"/>
      <c r="AL23" s="1072"/>
      <c r="AM23" s="1072"/>
      <c r="AN23" s="1072"/>
      <c r="AO23" s="1072"/>
      <c r="AP23" s="1061">
        <v>12763</v>
      </c>
      <c r="AQ23" s="1061"/>
      <c r="AR23" s="1061"/>
      <c r="AS23" s="1061"/>
      <c r="AT23" s="1061"/>
      <c r="AU23" s="1062"/>
      <c r="AV23" s="1062"/>
      <c r="AW23" s="1062"/>
      <c r="AX23" s="1062"/>
      <c r="AY23" s="1063"/>
      <c r="AZ23" s="1064" t="s">
        <v>393</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2">
      <c r="A24" s="1060" t="s">
        <v>394</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5">
      <c r="A25" s="1059" t="s">
        <v>395</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2">
      <c r="A26" s="995" t="s">
        <v>372</v>
      </c>
      <c r="B26" s="996"/>
      <c r="C26" s="996"/>
      <c r="D26" s="996"/>
      <c r="E26" s="996"/>
      <c r="F26" s="996"/>
      <c r="G26" s="996"/>
      <c r="H26" s="996"/>
      <c r="I26" s="996"/>
      <c r="J26" s="996"/>
      <c r="K26" s="996"/>
      <c r="L26" s="996"/>
      <c r="M26" s="996"/>
      <c r="N26" s="996"/>
      <c r="O26" s="996"/>
      <c r="P26" s="997"/>
      <c r="Q26" s="1001" t="s">
        <v>396</v>
      </c>
      <c r="R26" s="1002"/>
      <c r="S26" s="1002"/>
      <c r="T26" s="1002"/>
      <c r="U26" s="1003"/>
      <c r="V26" s="1001" t="s">
        <v>397</v>
      </c>
      <c r="W26" s="1002"/>
      <c r="X26" s="1002"/>
      <c r="Y26" s="1002"/>
      <c r="Z26" s="1003"/>
      <c r="AA26" s="1001" t="s">
        <v>398</v>
      </c>
      <c r="AB26" s="1002"/>
      <c r="AC26" s="1002"/>
      <c r="AD26" s="1002"/>
      <c r="AE26" s="1002"/>
      <c r="AF26" s="1055" t="s">
        <v>399</v>
      </c>
      <c r="AG26" s="1008"/>
      <c r="AH26" s="1008"/>
      <c r="AI26" s="1008"/>
      <c r="AJ26" s="1056"/>
      <c r="AK26" s="1002" t="s">
        <v>400</v>
      </c>
      <c r="AL26" s="1002"/>
      <c r="AM26" s="1002"/>
      <c r="AN26" s="1002"/>
      <c r="AO26" s="1003"/>
      <c r="AP26" s="1001" t="s">
        <v>401</v>
      </c>
      <c r="AQ26" s="1002"/>
      <c r="AR26" s="1002"/>
      <c r="AS26" s="1002"/>
      <c r="AT26" s="1003"/>
      <c r="AU26" s="1001" t="s">
        <v>402</v>
      </c>
      <c r="AV26" s="1002"/>
      <c r="AW26" s="1002"/>
      <c r="AX26" s="1002"/>
      <c r="AY26" s="1003"/>
      <c r="AZ26" s="1001" t="s">
        <v>403</v>
      </c>
      <c r="BA26" s="1002"/>
      <c r="BB26" s="1002"/>
      <c r="BC26" s="1002"/>
      <c r="BD26" s="1003"/>
      <c r="BE26" s="1001" t="s">
        <v>379</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5">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2">
      <c r="A28" s="242">
        <v>1</v>
      </c>
      <c r="B28" s="1047" t="s">
        <v>404</v>
      </c>
      <c r="C28" s="1048"/>
      <c r="D28" s="1048"/>
      <c r="E28" s="1048"/>
      <c r="F28" s="1048"/>
      <c r="G28" s="1048"/>
      <c r="H28" s="1048"/>
      <c r="I28" s="1048"/>
      <c r="J28" s="1048"/>
      <c r="K28" s="1048"/>
      <c r="L28" s="1048"/>
      <c r="M28" s="1048"/>
      <c r="N28" s="1048"/>
      <c r="O28" s="1048"/>
      <c r="P28" s="1049"/>
      <c r="Q28" s="1050">
        <v>1817</v>
      </c>
      <c r="R28" s="1051"/>
      <c r="S28" s="1051"/>
      <c r="T28" s="1051"/>
      <c r="U28" s="1051"/>
      <c r="V28" s="1051">
        <v>1781</v>
      </c>
      <c r="W28" s="1051"/>
      <c r="X28" s="1051"/>
      <c r="Y28" s="1051"/>
      <c r="Z28" s="1051"/>
      <c r="AA28" s="1051">
        <v>36</v>
      </c>
      <c r="AB28" s="1051"/>
      <c r="AC28" s="1051"/>
      <c r="AD28" s="1051"/>
      <c r="AE28" s="1052"/>
      <c r="AF28" s="1053">
        <v>36</v>
      </c>
      <c r="AG28" s="1051"/>
      <c r="AH28" s="1051"/>
      <c r="AI28" s="1051"/>
      <c r="AJ28" s="1054"/>
      <c r="AK28" s="1042">
        <v>169</v>
      </c>
      <c r="AL28" s="1043"/>
      <c r="AM28" s="1043"/>
      <c r="AN28" s="1043"/>
      <c r="AO28" s="1043"/>
      <c r="AP28" s="1043" t="s">
        <v>593</v>
      </c>
      <c r="AQ28" s="1043"/>
      <c r="AR28" s="1043"/>
      <c r="AS28" s="1043"/>
      <c r="AT28" s="1043"/>
      <c r="AU28" s="1043" t="s">
        <v>593</v>
      </c>
      <c r="AV28" s="1043"/>
      <c r="AW28" s="1043"/>
      <c r="AX28" s="1043"/>
      <c r="AY28" s="1043"/>
      <c r="AZ28" s="1044" t="s">
        <v>593</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2">
      <c r="A29" s="242">
        <v>2</v>
      </c>
      <c r="B29" s="1030" t="s">
        <v>405</v>
      </c>
      <c r="C29" s="1031"/>
      <c r="D29" s="1031"/>
      <c r="E29" s="1031"/>
      <c r="F29" s="1031"/>
      <c r="G29" s="1031"/>
      <c r="H29" s="1031"/>
      <c r="I29" s="1031"/>
      <c r="J29" s="1031"/>
      <c r="K29" s="1031"/>
      <c r="L29" s="1031"/>
      <c r="M29" s="1031"/>
      <c r="N29" s="1031"/>
      <c r="O29" s="1031"/>
      <c r="P29" s="1032"/>
      <c r="Q29" s="1038">
        <v>2765</v>
      </c>
      <c r="R29" s="1039"/>
      <c r="S29" s="1039"/>
      <c r="T29" s="1039"/>
      <c r="U29" s="1039"/>
      <c r="V29" s="1039">
        <v>2671</v>
      </c>
      <c r="W29" s="1039"/>
      <c r="X29" s="1039"/>
      <c r="Y29" s="1039"/>
      <c r="Z29" s="1039"/>
      <c r="AA29" s="1039">
        <v>94</v>
      </c>
      <c r="AB29" s="1039"/>
      <c r="AC29" s="1039"/>
      <c r="AD29" s="1039"/>
      <c r="AE29" s="1040"/>
      <c r="AF29" s="1035">
        <v>94</v>
      </c>
      <c r="AG29" s="1036"/>
      <c r="AH29" s="1036"/>
      <c r="AI29" s="1036"/>
      <c r="AJ29" s="1037"/>
      <c r="AK29" s="980">
        <v>450</v>
      </c>
      <c r="AL29" s="971"/>
      <c r="AM29" s="971"/>
      <c r="AN29" s="971"/>
      <c r="AO29" s="971"/>
      <c r="AP29" s="971" t="s">
        <v>593</v>
      </c>
      <c r="AQ29" s="971"/>
      <c r="AR29" s="971"/>
      <c r="AS29" s="971"/>
      <c r="AT29" s="971"/>
      <c r="AU29" s="971" t="s">
        <v>593</v>
      </c>
      <c r="AV29" s="971"/>
      <c r="AW29" s="971"/>
      <c r="AX29" s="971"/>
      <c r="AY29" s="971"/>
      <c r="AZ29" s="1041" t="s">
        <v>593</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2">
      <c r="A30" s="242">
        <v>3</v>
      </c>
      <c r="B30" s="1030" t="s">
        <v>406</v>
      </c>
      <c r="C30" s="1031"/>
      <c r="D30" s="1031"/>
      <c r="E30" s="1031"/>
      <c r="F30" s="1031"/>
      <c r="G30" s="1031"/>
      <c r="H30" s="1031"/>
      <c r="I30" s="1031"/>
      <c r="J30" s="1031"/>
      <c r="K30" s="1031"/>
      <c r="L30" s="1031"/>
      <c r="M30" s="1031"/>
      <c r="N30" s="1031"/>
      <c r="O30" s="1031"/>
      <c r="P30" s="1032"/>
      <c r="Q30" s="1038">
        <v>531</v>
      </c>
      <c r="R30" s="1039"/>
      <c r="S30" s="1039"/>
      <c r="T30" s="1039"/>
      <c r="U30" s="1039"/>
      <c r="V30" s="1039">
        <v>525</v>
      </c>
      <c r="W30" s="1039"/>
      <c r="X30" s="1039"/>
      <c r="Y30" s="1039"/>
      <c r="Z30" s="1039"/>
      <c r="AA30" s="1039">
        <v>5</v>
      </c>
      <c r="AB30" s="1039"/>
      <c r="AC30" s="1039"/>
      <c r="AD30" s="1039"/>
      <c r="AE30" s="1040"/>
      <c r="AF30" s="1035">
        <v>5</v>
      </c>
      <c r="AG30" s="1036"/>
      <c r="AH30" s="1036"/>
      <c r="AI30" s="1036"/>
      <c r="AJ30" s="1037"/>
      <c r="AK30" s="980">
        <v>326</v>
      </c>
      <c r="AL30" s="971"/>
      <c r="AM30" s="971"/>
      <c r="AN30" s="971"/>
      <c r="AO30" s="971"/>
      <c r="AP30" s="971" t="s">
        <v>593</v>
      </c>
      <c r="AQ30" s="971"/>
      <c r="AR30" s="971"/>
      <c r="AS30" s="971"/>
      <c r="AT30" s="971"/>
      <c r="AU30" s="971" t="s">
        <v>593</v>
      </c>
      <c r="AV30" s="971"/>
      <c r="AW30" s="971"/>
      <c r="AX30" s="971"/>
      <c r="AY30" s="971"/>
      <c r="AZ30" s="1041" t="s">
        <v>593</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2">
      <c r="A31" s="242">
        <v>4</v>
      </c>
      <c r="B31" s="1030" t="s">
        <v>407</v>
      </c>
      <c r="C31" s="1031"/>
      <c r="D31" s="1031"/>
      <c r="E31" s="1031"/>
      <c r="F31" s="1031"/>
      <c r="G31" s="1031"/>
      <c r="H31" s="1031"/>
      <c r="I31" s="1031"/>
      <c r="J31" s="1031"/>
      <c r="K31" s="1031"/>
      <c r="L31" s="1031"/>
      <c r="M31" s="1031"/>
      <c r="N31" s="1031"/>
      <c r="O31" s="1031"/>
      <c r="P31" s="1032"/>
      <c r="Q31" s="1038">
        <v>1201</v>
      </c>
      <c r="R31" s="1039"/>
      <c r="S31" s="1039"/>
      <c r="T31" s="1039"/>
      <c r="U31" s="1039"/>
      <c r="V31" s="1039">
        <v>1219</v>
      </c>
      <c r="W31" s="1039"/>
      <c r="X31" s="1039"/>
      <c r="Y31" s="1039"/>
      <c r="Z31" s="1039"/>
      <c r="AA31" s="1039">
        <v>-18</v>
      </c>
      <c r="AB31" s="1039"/>
      <c r="AC31" s="1039"/>
      <c r="AD31" s="1039"/>
      <c r="AE31" s="1040"/>
      <c r="AF31" s="1035">
        <v>262</v>
      </c>
      <c r="AG31" s="1036"/>
      <c r="AH31" s="1036"/>
      <c r="AI31" s="1036"/>
      <c r="AJ31" s="1037"/>
      <c r="AK31" s="980">
        <v>275</v>
      </c>
      <c r="AL31" s="971"/>
      <c r="AM31" s="971"/>
      <c r="AN31" s="971"/>
      <c r="AO31" s="971"/>
      <c r="AP31" s="971">
        <v>2331</v>
      </c>
      <c r="AQ31" s="971"/>
      <c r="AR31" s="971"/>
      <c r="AS31" s="971"/>
      <c r="AT31" s="971"/>
      <c r="AU31" s="971">
        <v>1427</v>
      </c>
      <c r="AV31" s="971"/>
      <c r="AW31" s="971"/>
      <c r="AX31" s="971"/>
      <c r="AY31" s="971"/>
      <c r="AZ31" s="1041" t="s">
        <v>593</v>
      </c>
      <c r="BA31" s="1041"/>
      <c r="BB31" s="1041"/>
      <c r="BC31" s="1041"/>
      <c r="BD31" s="1041"/>
      <c r="BE31" s="972" t="s">
        <v>408</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2">
      <c r="A32" s="242">
        <v>5</v>
      </c>
      <c r="B32" s="1030" t="s">
        <v>409</v>
      </c>
      <c r="C32" s="1031"/>
      <c r="D32" s="1031"/>
      <c r="E32" s="1031"/>
      <c r="F32" s="1031"/>
      <c r="G32" s="1031"/>
      <c r="H32" s="1031"/>
      <c r="I32" s="1031"/>
      <c r="J32" s="1031"/>
      <c r="K32" s="1031"/>
      <c r="L32" s="1031"/>
      <c r="M32" s="1031"/>
      <c r="N32" s="1031"/>
      <c r="O32" s="1031"/>
      <c r="P32" s="1032"/>
      <c r="Q32" s="1038">
        <v>342</v>
      </c>
      <c r="R32" s="1039"/>
      <c r="S32" s="1039"/>
      <c r="T32" s="1039"/>
      <c r="U32" s="1039"/>
      <c r="V32" s="1039">
        <v>367</v>
      </c>
      <c r="W32" s="1039"/>
      <c r="X32" s="1039"/>
      <c r="Y32" s="1039"/>
      <c r="Z32" s="1039"/>
      <c r="AA32" s="1039">
        <v>-25</v>
      </c>
      <c r="AB32" s="1039"/>
      <c r="AC32" s="1039"/>
      <c r="AD32" s="1039"/>
      <c r="AE32" s="1040"/>
      <c r="AF32" s="1035">
        <v>239</v>
      </c>
      <c r="AG32" s="1036"/>
      <c r="AH32" s="1036"/>
      <c r="AI32" s="1036"/>
      <c r="AJ32" s="1037"/>
      <c r="AK32" s="980">
        <v>57</v>
      </c>
      <c r="AL32" s="971"/>
      <c r="AM32" s="971"/>
      <c r="AN32" s="971"/>
      <c r="AO32" s="971"/>
      <c r="AP32" s="971">
        <v>1286</v>
      </c>
      <c r="AQ32" s="971"/>
      <c r="AR32" s="971"/>
      <c r="AS32" s="971"/>
      <c r="AT32" s="971"/>
      <c r="AU32" s="971">
        <v>594</v>
      </c>
      <c r="AV32" s="971"/>
      <c r="AW32" s="971"/>
      <c r="AX32" s="971"/>
      <c r="AY32" s="971"/>
      <c r="AZ32" s="1041" t="s">
        <v>593</v>
      </c>
      <c r="BA32" s="1041"/>
      <c r="BB32" s="1041"/>
      <c r="BC32" s="1041"/>
      <c r="BD32" s="1041"/>
      <c r="BE32" s="972" t="s">
        <v>410</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2">
      <c r="A33" s="242">
        <v>6</v>
      </c>
      <c r="B33" s="1030" t="s">
        <v>411</v>
      </c>
      <c r="C33" s="1031"/>
      <c r="D33" s="1031"/>
      <c r="E33" s="1031"/>
      <c r="F33" s="1031"/>
      <c r="G33" s="1031"/>
      <c r="H33" s="1031"/>
      <c r="I33" s="1031"/>
      <c r="J33" s="1031"/>
      <c r="K33" s="1031"/>
      <c r="L33" s="1031"/>
      <c r="M33" s="1031"/>
      <c r="N33" s="1031"/>
      <c r="O33" s="1031"/>
      <c r="P33" s="1032"/>
      <c r="Q33" s="1038">
        <v>712</v>
      </c>
      <c r="R33" s="1039"/>
      <c r="S33" s="1039"/>
      <c r="T33" s="1039"/>
      <c r="U33" s="1039"/>
      <c r="V33" s="1039">
        <v>712</v>
      </c>
      <c r="W33" s="1039"/>
      <c r="X33" s="1039"/>
      <c r="Y33" s="1039"/>
      <c r="Z33" s="1039"/>
      <c r="AA33" s="1039">
        <v>0</v>
      </c>
      <c r="AB33" s="1039"/>
      <c r="AC33" s="1039"/>
      <c r="AD33" s="1039"/>
      <c r="AE33" s="1040"/>
      <c r="AF33" s="1035" t="s">
        <v>412</v>
      </c>
      <c r="AG33" s="1036"/>
      <c r="AH33" s="1036"/>
      <c r="AI33" s="1036"/>
      <c r="AJ33" s="1037"/>
      <c r="AK33" s="980">
        <v>351</v>
      </c>
      <c r="AL33" s="971"/>
      <c r="AM33" s="971"/>
      <c r="AN33" s="971"/>
      <c r="AO33" s="971"/>
      <c r="AP33" s="971">
        <v>2303</v>
      </c>
      <c r="AQ33" s="971"/>
      <c r="AR33" s="971"/>
      <c r="AS33" s="971"/>
      <c r="AT33" s="971"/>
      <c r="AU33" s="971">
        <v>2303</v>
      </c>
      <c r="AV33" s="971"/>
      <c r="AW33" s="971"/>
      <c r="AX33" s="971"/>
      <c r="AY33" s="971"/>
      <c r="AZ33" s="1041" t="s">
        <v>593</v>
      </c>
      <c r="BA33" s="1041"/>
      <c r="BB33" s="1041"/>
      <c r="BC33" s="1041"/>
      <c r="BD33" s="1041"/>
      <c r="BE33" s="972" t="s">
        <v>413</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2">
      <c r="A34" s="242">
        <v>7</v>
      </c>
      <c r="B34" s="1030" t="s">
        <v>414</v>
      </c>
      <c r="C34" s="1031"/>
      <c r="D34" s="1031"/>
      <c r="E34" s="1031"/>
      <c r="F34" s="1031"/>
      <c r="G34" s="1031"/>
      <c r="H34" s="1031"/>
      <c r="I34" s="1031"/>
      <c r="J34" s="1031"/>
      <c r="K34" s="1031"/>
      <c r="L34" s="1031"/>
      <c r="M34" s="1031"/>
      <c r="N34" s="1031"/>
      <c r="O34" s="1031"/>
      <c r="P34" s="1032"/>
      <c r="Q34" s="1038">
        <v>68</v>
      </c>
      <c r="R34" s="1039"/>
      <c r="S34" s="1039"/>
      <c r="T34" s="1039"/>
      <c r="U34" s="1039"/>
      <c r="V34" s="1039">
        <v>66</v>
      </c>
      <c r="W34" s="1039"/>
      <c r="X34" s="1039"/>
      <c r="Y34" s="1039"/>
      <c r="Z34" s="1039"/>
      <c r="AA34" s="1039">
        <v>2</v>
      </c>
      <c r="AB34" s="1039"/>
      <c r="AC34" s="1039"/>
      <c r="AD34" s="1039"/>
      <c r="AE34" s="1040"/>
      <c r="AF34" s="1035" t="s">
        <v>415</v>
      </c>
      <c r="AG34" s="1036"/>
      <c r="AH34" s="1036"/>
      <c r="AI34" s="1036"/>
      <c r="AJ34" s="1037"/>
      <c r="AK34" s="980">
        <v>30</v>
      </c>
      <c r="AL34" s="971"/>
      <c r="AM34" s="971"/>
      <c r="AN34" s="971"/>
      <c r="AO34" s="971"/>
      <c r="AP34" s="971">
        <v>169</v>
      </c>
      <c r="AQ34" s="971"/>
      <c r="AR34" s="971"/>
      <c r="AS34" s="971"/>
      <c r="AT34" s="971"/>
      <c r="AU34" s="971">
        <v>169</v>
      </c>
      <c r="AV34" s="971"/>
      <c r="AW34" s="971"/>
      <c r="AX34" s="971"/>
      <c r="AY34" s="971"/>
      <c r="AZ34" s="1041" t="s">
        <v>593</v>
      </c>
      <c r="BA34" s="1041"/>
      <c r="BB34" s="1041"/>
      <c r="BC34" s="1041"/>
      <c r="BD34" s="1041"/>
      <c r="BE34" s="972" t="s">
        <v>413</v>
      </c>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2">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2">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2">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2">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2">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2">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2">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2">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2">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2">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2">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2">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2">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2">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2">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2">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2">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2">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2">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2">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2">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2">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2">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2">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2">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2">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5">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2">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416</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5">
      <c r="A63" s="240" t="s">
        <v>391</v>
      </c>
      <c r="B63" s="937" t="s">
        <v>417</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636</v>
      </c>
      <c r="AG63" s="959"/>
      <c r="AH63" s="959"/>
      <c r="AI63" s="959"/>
      <c r="AJ63" s="1022"/>
      <c r="AK63" s="1023"/>
      <c r="AL63" s="963"/>
      <c r="AM63" s="963"/>
      <c r="AN63" s="963"/>
      <c r="AO63" s="963"/>
      <c r="AP63" s="959">
        <v>6089</v>
      </c>
      <c r="AQ63" s="959"/>
      <c r="AR63" s="959"/>
      <c r="AS63" s="959"/>
      <c r="AT63" s="959"/>
      <c r="AU63" s="959">
        <v>4493</v>
      </c>
      <c r="AV63" s="959"/>
      <c r="AW63" s="959"/>
      <c r="AX63" s="959"/>
      <c r="AY63" s="959"/>
      <c r="AZ63" s="1017"/>
      <c r="BA63" s="1017"/>
      <c r="BB63" s="1017"/>
      <c r="BC63" s="1017"/>
      <c r="BD63" s="1017"/>
      <c r="BE63" s="960"/>
      <c r="BF63" s="960"/>
      <c r="BG63" s="960"/>
      <c r="BH63" s="960"/>
      <c r="BI63" s="961"/>
      <c r="BJ63" s="1018" t="s">
        <v>393</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5">
      <c r="A65" s="232" t="s">
        <v>418</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2">
      <c r="A66" s="995" t="s">
        <v>419</v>
      </c>
      <c r="B66" s="996"/>
      <c r="C66" s="996"/>
      <c r="D66" s="996"/>
      <c r="E66" s="996"/>
      <c r="F66" s="996"/>
      <c r="G66" s="996"/>
      <c r="H66" s="996"/>
      <c r="I66" s="996"/>
      <c r="J66" s="996"/>
      <c r="K66" s="996"/>
      <c r="L66" s="996"/>
      <c r="M66" s="996"/>
      <c r="N66" s="996"/>
      <c r="O66" s="996"/>
      <c r="P66" s="997"/>
      <c r="Q66" s="1001" t="s">
        <v>420</v>
      </c>
      <c r="R66" s="1002"/>
      <c r="S66" s="1002"/>
      <c r="T66" s="1002"/>
      <c r="U66" s="1003"/>
      <c r="V66" s="1001" t="s">
        <v>421</v>
      </c>
      <c r="W66" s="1002"/>
      <c r="X66" s="1002"/>
      <c r="Y66" s="1002"/>
      <c r="Z66" s="1003"/>
      <c r="AA66" s="1001" t="s">
        <v>398</v>
      </c>
      <c r="AB66" s="1002"/>
      <c r="AC66" s="1002"/>
      <c r="AD66" s="1002"/>
      <c r="AE66" s="1003"/>
      <c r="AF66" s="1007" t="s">
        <v>422</v>
      </c>
      <c r="AG66" s="1008"/>
      <c r="AH66" s="1008"/>
      <c r="AI66" s="1008"/>
      <c r="AJ66" s="1009"/>
      <c r="AK66" s="1001" t="s">
        <v>423</v>
      </c>
      <c r="AL66" s="996"/>
      <c r="AM66" s="996"/>
      <c r="AN66" s="996"/>
      <c r="AO66" s="997"/>
      <c r="AP66" s="1001" t="s">
        <v>424</v>
      </c>
      <c r="AQ66" s="1002"/>
      <c r="AR66" s="1002"/>
      <c r="AS66" s="1002"/>
      <c r="AT66" s="1003"/>
      <c r="AU66" s="1001" t="s">
        <v>425</v>
      </c>
      <c r="AV66" s="1002"/>
      <c r="AW66" s="1002"/>
      <c r="AX66" s="1002"/>
      <c r="AY66" s="1003"/>
      <c r="AZ66" s="1001" t="s">
        <v>379</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5">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2">
      <c r="A68" s="236">
        <v>1</v>
      </c>
      <c r="B68" s="985" t="s">
        <v>594</v>
      </c>
      <c r="C68" s="986"/>
      <c r="D68" s="986"/>
      <c r="E68" s="986"/>
      <c r="F68" s="986"/>
      <c r="G68" s="986"/>
      <c r="H68" s="986"/>
      <c r="I68" s="986"/>
      <c r="J68" s="986"/>
      <c r="K68" s="986"/>
      <c r="L68" s="986"/>
      <c r="M68" s="986"/>
      <c r="N68" s="986"/>
      <c r="O68" s="986"/>
      <c r="P68" s="987"/>
      <c r="Q68" s="988">
        <v>1376</v>
      </c>
      <c r="R68" s="982"/>
      <c r="S68" s="982"/>
      <c r="T68" s="982"/>
      <c r="U68" s="982"/>
      <c r="V68" s="982">
        <v>1353</v>
      </c>
      <c r="W68" s="982"/>
      <c r="X68" s="982"/>
      <c r="Y68" s="982"/>
      <c r="Z68" s="982"/>
      <c r="AA68" s="982">
        <v>23</v>
      </c>
      <c r="AB68" s="982"/>
      <c r="AC68" s="982"/>
      <c r="AD68" s="982"/>
      <c r="AE68" s="982"/>
      <c r="AF68" s="982">
        <v>23</v>
      </c>
      <c r="AG68" s="982"/>
      <c r="AH68" s="982"/>
      <c r="AI68" s="982"/>
      <c r="AJ68" s="982"/>
      <c r="AK68" s="982">
        <v>60</v>
      </c>
      <c r="AL68" s="982"/>
      <c r="AM68" s="982"/>
      <c r="AN68" s="982"/>
      <c r="AO68" s="982"/>
      <c r="AP68" s="982">
        <v>728</v>
      </c>
      <c r="AQ68" s="982"/>
      <c r="AR68" s="982"/>
      <c r="AS68" s="982"/>
      <c r="AT68" s="982"/>
      <c r="AU68" s="982">
        <v>390</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2">
      <c r="A69" s="238">
        <v>2</v>
      </c>
      <c r="B69" s="974" t="s">
        <v>595</v>
      </c>
      <c r="C69" s="975"/>
      <c r="D69" s="975"/>
      <c r="E69" s="975"/>
      <c r="F69" s="975"/>
      <c r="G69" s="975"/>
      <c r="H69" s="975"/>
      <c r="I69" s="975"/>
      <c r="J69" s="975"/>
      <c r="K69" s="975"/>
      <c r="L69" s="975"/>
      <c r="M69" s="975"/>
      <c r="N69" s="975"/>
      <c r="O69" s="975"/>
      <c r="P69" s="976"/>
      <c r="Q69" s="977">
        <v>140</v>
      </c>
      <c r="R69" s="971"/>
      <c r="S69" s="971"/>
      <c r="T69" s="971"/>
      <c r="U69" s="971"/>
      <c r="V69" s="971">
        <v>139</v>
      </c>
      <c r="W69" s="971"/>
      <c r="X69" s="971"/>
      <c r="Y69" s="971"/>
      <c r="Z69" s="971"/>
      <c r="AA69" s="971">
        <v>1</v>
      </c>
      <c r="AB69" s="971"/>
      <c r="AC69" s="971"/>
      <c r="AD69" s="971"/>
      <c r="AE69" s="971"/>
      <c r="AF69" s="971">
        <v>1</v>
      </c>
      <c r="AG69" s="971"/>
      <c r="AH69" s="971"/>
      <c r="AI69" s="971"/>
      <c r="AJ69" s="971"/>
      <c r="AK69" s="971">
        <v>4</v>
      </c>
      <c r="AL69" s="971"/>
      <c r="AM69" s="971"/>
      <c r="AN69" s="971"/>
      <c r="AO69" s="971"/>
      <c r="AP69" s="971">
        <v>728</v>
      </c>
      <c r="AQ69" s="971"/>
      <c r="AR69" s="971"/>
      <c r="AS69" s="971"/>
      <c r="AT69" s="971"/>
      <c r="AU69" s="971">
        <v>390</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2">
      <c r="A70" s="238">
        <v>3</v>
      </c>
      <c r="B70" s="974" t="s">
        <v>596</v>
      </c>
      <c r="C70" s="975"/>
      <c r="D70" s="975"/>
      <c r="E70" s="975"/>
      <c r="F70" s="975"/>
      <c r="G70" s="975"/>
      <c r="H70" s="975"/>
      <c r="I70" s="975"/>
      <c r="J70" s="975"/>
      <c r="K70" s="975"/>
      <c r="L70" s="975"/>
      <c r="M70" s="975"/>
      <c r="N70" s="975"/>
      <c r="O70" s="975"/>
      <c r="P70" s="976"/>
      <c r="Q70" s="977">
        <v>1236</v>
      </c>
      <c r="R70" s="971"/>
      <c r="S70" s="971"/>
      <c r="T70" s="971"/>
      <c r="U70" s="971"/>
      <c r="V70" s="971">
        <v>1214</v>
      </c>
      <c r="W70" s="971"/>
      <c r="X70" s="971"/>
      <c r="Y70" s="971"/>
      <c r="Z70" s="971"/>
      <c r="AA70" s="971">
        <v>22</v>
      </c>
      <c r="AB70" s="971"/>
      <c r="AC70" s="971"/>
      <c r="AD70" s="971"/>
      <c r="AE70" s="971"/>
      <c r="AF70" s="971">
        <v>22</v>
      </c>
      <c r="AG70" s="971"/>
      <c r="AH70" s="971"/>
      <c r="AI70" s="971"/>
      <c r="AJ70" s="971"/>
      <c r="AK70" s="971">
        <v>56</v>
      </c>
      <c r="AL70" s="971"/>
      <c r="AM70" s="971"/>
      <c r="AN70" s="971"/>
      <c r="AO70" s="971"/>
      <c r="AP70" s="971" t="s">
        <v>605</v>
      </c>
      <c r="AQ70" s="971"/>
      <c r="AR70" s="971"/>
      <c r="AS70" s="971"/>
      <c r="AT70" s="971"/>
      <c r="AU70" s="971" t="s">
        <v>605</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2">
      <c r="A71" s="238">
        <v>4</v>
      </c>
      <c r="B71" s="974" t="s">
        <v>597</v>
      </c>
      <c r="C71" s="975"/>
      <c r="D71" s="975"/>
      <c r="E71" s="975"/>
      <c r="F71" s="975"/>
      <c r="G71" s="975"/>
      <c r="H71" s="975"/>
      <c r="I71" s="975"/>
      <c r="J71" s="975"/>
      <c r="K71" s="975"/>
      <c r="L71" s="975"/>
      <c r="M71" s="975"/>
      <c r="N71" s="975"/>
      <c r="O71" s="975"/>
      <c r="P71" s="976"/>
      <c r="Q71" s="977">
        <v>1144</v>
      </c>
      <c r="R71" s="971"/>
      <c r="S71" s="971"/>
      <c r="T71" s="971"/>
      <c r="U71" s="971"/>
      <c r="V71" s="971">
        <v>1113</v>
      </c>
      <c r="W71" s="971"/>
      <c r="X71" s="971"/>
      <c r="Y71" s="971"/>
      <c r="Z71" s="971"/>
      <c r="AA71" s="971">
        <v>31</v>
      </c>
      <c r="AB71" s="971"/>
      <c r="AC71" s="971"/>
      <c r="AD71" s="971"/>
      <c r="AE71" s="971"/>
      <c r="AF71" s="971">
        <v>31</v>
      </c>
      <c r="AG71" s="971"/>
      <c r="AH71" s="971"/>
      <c r="AI71" s="971"/>
      <c r="AJ71" s="971"/>
      <c r="AK71" s="971">
        <v>59</v>
      </c>
      <c r="AL71" s="971"/>
      <c r="AM71" s="971"/>
      <c r="AN71" s="971"/>
      <c r="AO71" s="971"/>
      <c r="AP71" s="971" t="s">
        <v>605</v>
      </c>
      <c r="AQ71" s="971"/>
      <c r="AR71" s="971"/>
      <c r="AS71" s="971"/>
      <c r="AT71" s="971"/>
      <c r="AU71" s="971" t="s">
        <v>605</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2">
      <c r="A72" s="238">
        <v>5</v>
      </c>
      <c r="B72" s="974" t="s">
        <v>595</v>
      </c>
      <c r="C72" s="975"/>
      <c r="D72" s="975"/>
      <c r="E72" s="975"/>
      <c r="F72" s="975"/>
      <c r="G72" s="975"/>
      <c r="H72" s="975"/>
      <c r="I72" s="975"/>
      <c r="J72" s="975"/>
      <c r="K72" s="975"/>
      <c r="L72" s="975"/>
      <c r="M72" s="975"/>
      <c r="N72" s="975"/>
      <c r="O72" s="975"/>
      <c r="P72" s="976"/>
      <c r="Q72" s="977">
        <v>237</v>
      </c>
      <c r="R72" s="971"/>
      <c r="S72" s="971"/>
      <c r="T72" s="971"/>
      <c r="U72" s="971"/>
      <c r="V72" s="971">
        <v>226</v>
      </c>
      <c r="W72" s="971"/>
      <c r="X72" s="971"/>
      <c r="Y72" s="971"/>
      <c r="Z72" s="971"/>
      <c r="AA72" s="971">
        <v>10</v>
      </c>
      <c r="AB72" s="971"/>
      <c r="AC72" s="971"/>
      <c r="AD72" s="971"/>
      <c r="AE72" s="971"/>
      <c r="AF72" s="971">
        <v>10</v>
      </c>
      <c r="AG72" s="971"/>
      <c r="AH72" s="971"/>
      <c r="AI72" s="971"/>
      <c r="AJ72" s="971"/>
      <c r="AK72" s="971">
        <v>8</v>
      </c>
      <c r="AL72" s="971"/>
      <c r="AM72" s="971"/>
      <c r="AN72" s="971"/>
      <c r="AO72" s="971"/>
      <c r="AP72" s="971" t="s">
        <v>605</v>
      </c>
      <c r="AQ72" s="971"/>
      <c r="AR72" s="971"/>
      <c r="AS72" s="971"/>
      <c r="AT72" s="971"/>
      <c r="AU72" s="971" t="s">
        <v>605</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2">
      <c r="A73" s="238">
        <v>6</v>
      </c>
      <c r="B73" s="974" t="s">
        <v>596</v>
      </c>
      <c r="C73" s="975"/>
      <c r="D73" s="975"/>
      <c r="E73" s="975"/>
      <c r="F73" s="975"/>
      <c r="G73" s="975"/>
      <c r="H73" s="975"/>
      <c r="I73" s="975"/>
      <c r="J73" s="975"/>
      <c r="K73" s="975"/>
      <c r="L73" s="975"/>
      <c r="M73" s="975"/>
      <c r="N73" s="975"/>
      <c r="O73" s="975"/>
      <c r="P73" s="976"/>
      <c r="Q73" s="977">
        <v>907</v>
      </c>
      <c r="R73" s="971"/>
      <c r="S73" s="971"/>
      <c r="T73" s="971"/>
      <c r="U73" s="971"/>
      <c r="V73" s="971">
        <v>887</v>
      </c>
      <c r="W73" s="971"/>
      <c r="X73" s="971"/>
      <c r="Y73" s="971"/>
      <c r="Z73" s="971"/>
      <c r="AA73" s="971">
        <v>21</v>
      </c>
      <c r="AB73" s="971"/>
      <c r="AC73" s="971"/>
      <c r="AD73" s="971"/>
      <c r="AE73" s="971"/>
      <c r="AF73" s="971">
        <v>21</v>
      </c>
      <c r="AG73" s="971"/>
      <c r="AH73" s="971"/>
      <c r="AI73" s="971"/>
      <c r="AJ73" s="971"/>
      <c r="AK73" s="971">
        <v>51</v>
      </c>
      <c r="AL73" s="971"/>
      <c r="AM73" s="971"/>
      <c r="AN73" s="971"/>
      <c r="AO73" s="971"/>
      <c r="AP73" s="971" t="s">
        <v>605</v>
      </c>
      <c r="AQ73" s="971"/>
      <c r="AR73" s="971"/>
      <c r="AS73" s="971"/>
      <c r="AT73" s="971"/>
      <c r="AU73" s="971" t="s">
        <v>605</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2">
      <c r="A74" s="238">
        <v>7</v>
      </c>
      <c r="B74" s="974" t="s">
        <v>598</v>
      </c>
      <c r="C74" s="975"/>
      <c r="D74" s="975"/>
      <c r="E74" s="975"/>
      <c r="F74" s="975"/>
      <c r="G74" s="975"/>
      <c r="H74" s="975"/>
      <c r="I74" s="975"/>
      <c r="J74" s="975"/>
      <c r="K74" s="975"/>
      <c r="L74" s="975"/>
      <c r="M74" s="975"/>
      <c r="N74" s="975"/>
      <c r="O74" s="975"/>
      <c r="P74" s="976"/>
      <c r="Q74" s="977">
        <v>7802</v>
      </c>
      <c r="R74" s="971"/>
      <c r="S74" s="971"/>
      <c r="T74" s="971"/>
      <c r="U74" s="971"/>
      <c r="V74" s="971">
        <v>7191</v>
      </c>
      <c r="W74" s="971"/>
      <c r="X74" s="971"/>
      <c r="Y74" s="971"/>
      <c r="Z74" s="971"/>
      <c r="AA74" s="971">
        <v>613</v>
      </c>
      <c r="AB74" s="971"/>
      <c r="AC74" s="971"/>
      <c r="AD74" s="971"/>
      <c r="AE74" s="971"/>
      <c r="AF74" s="971">
        <v>613</v>
      </c>
      <c r="AG74" s="971"/>
      <c r="AH74" s="971"/>
      <c r="AI74" s="971"/>
      <c r="AJ74" s="971"/>
      <c r="AK74" s="971">
        <v>101</v>
      </c>
      <c r="AL74" s="971"/>
      <c r="AM74" s="971"/>
      <c r="AN74" s="971"/>
      <c r="AO74" s="971"/>
      <c r="AP74" s="971">
        <v>315</v>
      </c>
      <c r="AQ74" s="971"/>
      <c r="AR74" s="971"/>
      <c r="AS74" s="971"/>
      <c r="AT74" s="971"/>
      <c r="AU74" s="971">
        <v>12</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2">
      <c r="A75" s="238">
        <v>8</v>
      </c>
      <c r="B75" s="974" t="s">
        <v>595</v>
      </c>
      <c r="C75" s="975"/>
      <c r="D75" s="975"/>
      <c r="E75" s="975"/>
      <c r="F75" s="975"/>
      <c r="G75" s="975"/>
      <c r="H75" s="975"/>
      <c r="I75" s="975"/>
      <c r="J75" s="975"/>
      <c r="K75" s="975"/>
      <c r="L75" s="975"/>
      <c r="M75" s="975"/>
      <c r="N75" s="975"/>
      <c r="O75" s="975"/>
      <c r="P75" s="976"/>
      <c r="Q75" s="978">
        <v>295</v>
      </c>
      <c r="R75" s="979"/>
      <c r="S75" s="979"/>
      <c r="T75" s="979"/>
      <c r="U75" s="980"/>
      <c r="V75" s="981">
        <v>275</v>
      </c>
      <c r="W75" s="979"/>
      <c r="X75" s="979"/>
      <c r="Y75" s="979"/>
      <c r="Z75" s="980"/>
      <c r="AA75" s="981">
        <v>20</v>
      </c>
      <c r="AB75" s="979"/>
      <c r="AC75" s="979"/>
      <c r="AD75" s="979"/>
      <c r="AE75" s="980"/>
      <c r="AF75" s="981">
        <v>20</v>
      </c>
      <c r="AG75" s="979"/>
      <c r="AH75" s="979"/>
      <c r="AI75" s="979"/>
      <c r="AJ75" s="980"/>
      <c r="AK75" s="981">
        <v>84</v>
      </c>
      <c r="AL75" s="979"/>
      <c r="AM75" s="979"/>
      <c r="AN75" s="979"/>
      <c r="AO75" s="980"/>
      <c r="AP75" s="981" t="s">
        <v>605</v>
      </c>
      <c r="AQ75" s="979"/>
      <c r="AR75" s="979"/>
      <c r="AS75" s="979"/>
      <c r="AT75" s="980"/>
      <c r="AU75" s="981" t="s">
        <v>605</v>
      </c>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2">
      <c r="A76" s="238">
        <v>9</v>
      </c>
      <c r="B76" s="974" t="s">
        <v>596</v>
      </c>
      <c r="C76" s="975"/>
      <c r="D76" s="975"/>
      <c r="E76" s="975"/>
      <c r="F76" s="975"/>
      <c r="G76" s="975"/>
      <c r="H76" s="975"/>
      <c r="I76" s="975"/>
      <c r="J76" s="975"/>
      <c r="K76" s="975"/>
      <c r="L76" s="975"/>
      <c r="M76" s="975"/>
      <c r="N76" s="975"/>
      <c r="O76" s="975"/>
      <c r="P76" s="976"/>
      <c r="Q76" s="978">
        <v>7507</v>
      </c>
      <c r="R76" s="979"/>
      <c r="S76" s="979"/>
      <c r="T76" s="979"/>
      <c r="U76" s="980"/>
      <c r="V76" s="981">
        <v>6916</v>
      </c>
      <c r="W76" s="979"/>
      <c r="X76" s="979"/>
      <c r="Y76" s="979"/>
      <c r="Z76" s="980"/>
      <c r="AA76" s="981">
        <v>593</v>
      </c>
      <c r="AB76" s="979"/>
      <c r="AC76" s="979"/>
      <c r="AD76" s="979"/>
      <c r="AE76" s="980"/>
      <c r="AF76" s="981">
        <v>593</v>
      </c>
      <c r="AG76" s="979"/>
      <c r="AH76" s="979"/>
      <c r="AI76" s="979"/>
      <c r="AJ76" s="980"/>
      <c r="AK76" s="981">
        <v>17</v>
      </c>
      <c r="AL76" s="979"/>
      <c r="AM76" s="979"/>
      <c r="AN76" s="979"/>
      <c r="AO76" s="980"/>
      <c r="AP76" s="981">
        <v>315</v>
      </c>
      <c r="AQ76" s="979"/>
      <c r="AR76" s="979"/>
      <c r="AS76" s="979"/>
      <c r="AT76" s="980"/>
      <c r="AU76" s="981">
        <v>12</v>
      </c>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2">
      <c r="A77" s="238">
        <v>10</v>
      </c>
      <c r="B77" s="974" t="s">
        <v>599</v>
      </c>
      <c r="C77" s="975"/>
      <c r="D77" s="975"/>
      <c r="E77" s="975"/>
      <c r="F77" s="975"/>
      <c r="G77" s="975"/>
      <c r="H77" s="975"/>
      <c r="I77" s="975"/>
      <c r="J77" s="975"/>
      <c r="K77" s="975"/>
      <c r="L77" s="975"/>
      <c r="M77" s="975"/>
      <c r="N77" s="975"/>
      <c r="O77" s="975"/>
      <c r="P77" s="976"/>
      <c r="Q77" s="978">
        <v>884</v>
      </c>
      <c r="R77" s="979"/>
      <c r="S77" s="979"/>
      <c r="T77" s="979"/>
      <c r="U77" s="980"/>
      <c r="V77" s="981">
        <v>868</v>
      </c>
      <c r="W77" s="979"/>
      <c r="X77" s="979"/>
      <c r="Y77" s="979"/>
      <c r="Z77" s="980"/>
      <c r="AA77" s="981">
        <v>16</v>
      </c>
      <c r="AB77" s="979"/>
      <c r="AC77" s="979"/>
      <c r="AD77" s="979"/>
      <c r="AE77" s="980"/>
      <c r="AF77" s="981">
        <v>16</v>
      </c>
      <c r="AG77" s="979"/>
      <c r="AH77" s="979"/>
      <c r="AI77" s="979"/>
      <c r="AJ77" s="980"/>
      <c r="AK77" s="981">
        <v>82</v>
      </c>
      <c r="AL77" s="979"/>
      <c r="AM77" s="979"/>
      <c r="AN77" s="979"/>
      <c r="AO77" s="980"/>
      <c r="AP77" s="981" t="s">
        <v>605</v>
      </c>
      <c r="AQ77" s="979"/>
      <c r="AR77" s="979"/>
      <c r="AS77" s="979"/>
      <c r="AT77" s="980"/>
      <c r="AU77" s="981" t="s">
        <v>605</v>
      </c>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2">
      <c r="A78" s="238">
        <v>11</v>
      </c>
      <c r="B78" s="974" t="s">
        <v>600</v>
      </c>
      <c r="C78" s="975"/>
      <c r="D78" s="975"/>
      <c r="E78" s="975"/>
      <c r="F78" s="975"/>
      <c r="G78" s="975"/>
      <c r="H78" s="975"/>
      <c r="I78" s="975"/>
      <c r="J78" s="975"/>
      <c r="K78" s="975"/>
      <c r="L78" s="975"/>
      <c r="M78" s="975"/>
      <c r="N78" s="975"/>
      <c r="O78" s="975"/>
      <c r="P78" s="976"/>
      <c r="Q78" s="977">
        <v>2130</v>
      </c>
      <c r="R78" s="971"/>
      <c r="S78" s="971"/>
      <c r="T78" s="971"/>
      <c r="U78" s="971"/>
      <c r="V78" s="971">
        <v>2023</v>
      </c>
      <c r="W78" s="971"/>
      <c r="X78" s="971"/>
      <c r="Y78" s="971"/>
      <c r="Z78" s="971"/>
      <c r="AA78" s="971">
        <v>107</v>
      </c>
      <c r="AB78" s="971"/>
      <c r="AC78" s="971"/>
      <c r="AD78" s="971"/>
      <c r="AE78" s="971"/>
      <c r="AF78" s="971">
        <v>107</v>
      </c>
      <c r="AG78" s="971"/>
      <c r="AH78" s="971"/>
      <c r="AI78" s="971"/>
      <c r="AJ78" s="971"/>
      <c r="AK78" s="971">
        <v>93</v>
      </c>
      <c r="AL78" s="971"/>
      <c r="AM78" s="971"/>
      <c r="AN78" s="971"/>
      <c r="AO78" s="971"/>
      <c r="AP78" s="971">
        <v>641</v>
      </c>
      <c r="AQ78" s="971"/>
      <c r="AR78" s="971"/>
      <c r="AS78" s="971"/>
      <c r="AT78" s="971"/>
      <c r="AU78" s="971" t="s">
        <v>605</v>
      </c>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2">
      <c r="A79" s="238">
        <v>12</v>
      </c>
      <c r="B79" s="974" t="s">
        <v>601</v>
      </c>
      <c r="C79" s="975"/>
      <c r="D79" s="975"/>
      <c r="E79" s="975"/>
      <c r="F79" s="975"/>
      <c r="G79" s="975"/>
      <c r="H79" s="975"/>
      <c r="I79" s="975"/>
      <c r="J79" s="975"/>
      <c r="K79" s="975"/>
      <c r="L79" s="975"/>
      <c r="M79" s="975"/>
      <c r="N79" s="975"/>
      <c r="O79" s="975"/>
      <c r="P79" s="976"/>
      <c r="Q79" s="977">
        <v>112</v>
      </c>
      <c r="R79" s="971"/>
      <c r="S79" s="971"/>
      <c r="T79" s="971"/>
      <c r="U79" s="971"/>
      <c r="V79" s="971">
        <v>105</v>
      </c>
      <c r="W79" s="971"/>
      <c r="X79" s="971"/>
      <c r="Y79" s="971"/>
      <c r="Z79" s="971"/>
      <c r="AA79" s="971">
        <v>7</v>
      </c>
      <c r="AB79" s="971"/>
      <c r="AC79" s="971"/>
      <c r="AD79" s="971"/>
      <c r="AE79" s="971"/>
      <c r="AF79" s="971">
        <v>7</v>
      </c>
      <c r="AG79" s="971"/>
      <c r="AH79" s="971"/>
      <c r="AI79" s="971"/>
      <c r="AJ79" s="971"/>
      <c r="AK79" s="971">
        <v>5</v>
      </c>
      <c r="AL79" s="971"/>
      <c r="AM79" s="971"/>
      <c r="AN79" s="971"/>
      <c r="AO79" s="971"/>
      <c r="AP79" s="971" t="s">
        <v>605</v>
      </c>
      <c r="AQ79" s="971"/>
      <c r="AR79" s="971"/>
      <c r="AS79" s="971"/>
      <c r="AT79" s="971"/>
      <c r="AU79" s="971" t="s">
        <v>605</v>
      </c>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2">
      <c r="A80" s="238">
        <v>13</v>
      </c>
      <c r="B80" s="974" t="s">
        <v>602</v>
      </c>
      <c r="C80" s="975"/>
      <c r="D80" s="975"/>
      <c r="E80" s="975"/>
      <c r="F80" s="975"/>
      <c r="G80" s="975"/>
      <c r="H80" s="975"/>
      <c r="I80" s="975"/>
      <c r="J80" s="975"/>
      <c r="K80" s="975"/>
      <c r="L80" s="975"/>
      <c r="M80" s="975"/>
      <c r="N80" s="975"/>
      <c r="O80" s="975"/>
      <c r="P80" s="976"/>
      <c r="Q80" s="977">
        <v>273</v>
      </c>
      <c r="R80" s="971"/>
      <c r="S80" s="971"/>
      <c r="T80" s="971"/>
      <c r="U80" s="971"/>
      <c r="V80" s="971">
        <v>174</v>
      </c>
      <c r="W80" s="971"/>
      <c r="X80" s="971"/>
      <c r="Y80" s="971"/>
      <c r="Z80" s="971"/>
      <c r="AA80" s="971">
        <v>99</v>
      </c>
      <c r="AB80" s="971"/>
      <c r="AC80" s="971"/>
      <c r="AD80" s="971"/>
      <c r="AE80" s="971"/>
      <c r="AF80" s="971">
        <v>99</v>
      </c>
      <c r="AG80" s="971"/>
      <c r="AH80" s="971"/>
      <c r="AI80" s="971"/>
      <c r="AJ80" s="971"/>
      <c r="AK80" s="971" t="s">
        <v>605</v>
      </c>
      <c r="AL80" s="971"/>
      <c r="AM80" s="971"/>
      <c r="AN80" s="971"/>
      <c r="AO80" s="971"/>
      <c r="AP80" s="971" t="s">
        <v>605</v>
      </c>
      <c r="AQ80" s="971"/>
      <c r="AR80" s="971"/>
      <c r="AS80" s="971"/>
      <c r="AT80" s="971"/>
      <c r="AU80" s="971" t="s">
        <v>605</v>
      </c>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2">
      <c r="A81" s="238">
        <v>14</v>
      </c>
      <c r="B81" s="974" t="s">
        <v>595</v>
      </c>
      <c r="C81" s="975"/>
      <c r="D81" s="975"/>
      <c r="E81" s="975"/>
      <c r="F81" s="975"/>
      <c r="G81" s="975"/>
      <c r="H81" s="975"/>
      <c r="I81" s="975"/>
      <c r="J81" s="975"/>
      <c r="K81" s="975"/>
      <c r="L81" s="975"/>
      <c r="M81" s="975"/>
      <c r="N81" s="975"/>
      <c r="O81" s="975"/>
      <c r="P81" s="976"/>
      <c r="Q81" s="977">
        <v>237</v>
      </c>
      <c r="R81" s="971"/>
      <c r="S81" s="971"/>
      <c r="T81" s="971"/>
      <c r="U81" s="971"/>
      <c r="V81" s="971">
        <v>150</v>
      </c>
      <c r="W81" s="971"/>
      <c r="X81" s="971"/>
      <c r="Y81" s="971"/>
      <c r="Z81" s="971"/>
      <c r="AA81" s="971">
        <v>87</v>
      </c>
      <c r="AB81" s="971"/>
      <c r="AC81" s="971"/>
      <c r="AD81" s="971"/>
      <c r="AE81" s="971"/>
      <c r="AF81" s="971">
        <v>87</v>
      </c>
      <c r="AG81" s="971"/>
      <c r="AH81" s="971"/>
      <c r="AI81" s="971"/>
      <c r="AJ81" s="971"/>
      <c r="AK81" s="971" t="s">
        <v>605</v>
      </c>
      <c r="AL81" s="971"/>
      <c r="AM81" s="971"/>
      <c r="AN81" s="971"/>
      <c r="AO81" s="971"/>
      <c r="AP81" s="971" t="s">
        <v>605</v>
      </c>
      <c r="AQ81" s="971"/>
      <c r="AR81" s="971"/>
      <c r="AS81" s="971"/>
      <c r="AT81" s="971"/>
      <c r="AU81" s="971" t="s">
        <v>605</v>
      </c>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2">
      <c r="A82" s="238">
        <v>15</v>
      </c>
      <c r="B82" s="974" t="s">
        <v>596</v>
      </c>
      <c r="C82" s="975"/>
      <c r="D82" s="975"/>
      <c r="E82" s="975"/>
      <c r="F82" s="975"/>
      <c r="G82" s="975"/>
      <c r="H82" s="975"/>
      <c r="I82" s="975"/>
      <c r="J82" s="975"/>
      <c r="K82" s="975"/>
      <c r="L82" s="975"/>
      <c r="M82" s="975"/>
      <c r="N82" s="975"/>
      <c r="O82" s="975"/>
      <c r="P82" s="976"/>
      <c r="Q82" s="977">
        <v>36</v>
      </c>
      <c r="R82" s="971"/>
      <c r="S82" s="971"/>
      <c r="T82" s="971"/>
      <c r="U82" s="971"/>
      <c r="V82" s="971">
        <v>24</v>
      </c>
      <c r="W82" s="971"/>
      <c r="X82" s="971"/>
      <c r="Y82" s="971"/>
      <c r="Z82" s="971"/>
      <c r="AA82" s="971">
        <v>12</v>
      </c>
      <c r="AB82" s="971"/>
      <c r="AC82" s="971"/>
      <c r="AD82" s="971"/>
      <c r="AE82" s="971"/>
      <c r="AF82" s="971">
        <v>12</v>
      </c>
      <c r="AG82" s="971"/>
      <c r="AH82" s="971"/>
      <c r="AI82" s="971"/>
      <c r="AJ82" s="971"/>
      <c r="AK82" s="971" t="s">
        <v>605</v>
      </c>
      <c r="AL82" s="971"/>
      <c r="AM82" s="971"/>
      <c r="AN82" s="971"/>
      <c r="AO82" s="971"/>
      <c r="AP82" s="971" t="s">
        <v>605</v>
      </c>
      <c r="AQ82" s="971"/>
      <c r="AR82" s="971"/>
      <c r="AS82" s="971"/>
      <c r="AT82" s="971"/>
      <c r="AU82" s="971" t="s">
        <v>605</v>
      </c>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2">
      <c r="A83" s="238">
        <v>16</v>
      </c>
      <c r="B83" s="974" t="s">
        <v>603</v>
      </c>
      <c r="C83" s="975"/>
      <c r="D83" s="975"/>
      <c r="E83" s="975"/>
      <c r="F83" s="975"/>
      <c r="G83" s="975"/>
      <c r="H83" s="975"/>
      <c r="I83" s="975"/>
      <c r="J83" s="975"/>
      <c r="K83" s="975"/>
      <c r="L83" s="975"/>
      <c r="M83" s="975"/>
      <c r="N83" s="975"/>
      <c r="O83" s="975"/>
      <c r="P83" s="976"/>
      <c r="Q83" s="977">
        <v>243931</v>
      </c>
      <c r="R83" s="971"/>
      <c r="S83" s="971"/>
      <c r="T83" s="971"/>
      <c r="U83" s="971"/>
      <c r="V83" s="971">
        <v>232913</v>
      </c>
      <c r="W83" s="971"/>
      <c r="X83" s="971"/>
      <c r="Y83" s="971"/>
      <c r="Z83" s="971"/>
      <c r="AA83" s="971">
        <v>11018</v>
      </c>
      <c r="AB83" s="971"/>
      <c r="AC83" s="971"/>
      <c r="AD83" s="971"/>
      <c r="AE83" s="971"/>
      <c r="AF83" s="971">
        <v>11018</v>
      </c>
      <c r="AG83" s="971"/>
      <c r="AH83" s="971"/>
      <c r="AI83" s="971"/>
      <c r="AJ83" s="971"/>
      <c r="AK83" s="971" t="s">
        <v>605</v>
      </c>
      <c r="AL83" s="971"/>
      <c r="AM83" s="971"/>
      <c r="AN83" s="971"/>
      <c r="AO83" s="971"/>
      <c r="AP83" s="971" t="s">
        <v>605</v>
      </c>
      <c r="AQ83" s="971"/>
      <c r="AR83" s="971"/>
      <c r="AS83" s="971"/>
      <c r="AT83" s="971"/>
      <c r="AU83" s="971" t="s">
        <v>605</v>
      </c>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2">
      <c r="A84" s="238">
        <v>17</v>
      </c>
      <c r="B84" s="974" t="s">
        <v>595</v>
      </c>
      <c r="C84" s="975"/>
      <c r="D84" s="975"/>
      <c r="E84" s="975"/>
      <c r="F84" s="975"/>
      <c r="G84" s="975"/>
      <c r="H84" s="975"/>
      <c r="I84" s="975"/>
      <c r="J84" s="975"/>
      <c r="K84" s="975"/>
      <c r="L84" s="975"/>
      <c r="M84" s="975"/>
      <c r="N84" s="975"/>
      <c r="O84" s="975"/>
      <c r="P84" s="976"/>
      <c r="Q84" s="977">
        <v>197</v>
      </c>
      <c r="R84" s="971"/>
      <c r="S84" s="971"/>
      <c r="T84" s="971"/>
      <c r="U84" s="971"/>
      <c r="V84" s="971">
        <v>194</v>
      </c>
      <c r="W84" s="971"/>
      <c r="X84" s="971"/>
      <c r="Y84" s="971"/>
      <c r="Z84" s="971"/>
      <c r="AA84" s="971">
        <v>3</v>
      </c>
      <c r="AB84" s="971"/>
      <c r="AC84" s="971"/>
      <c r="AD84" s="971"/>
      <c r="AE84" s="971"/>
      <c r="AF84" s="971">
        <v>3</v>
      </c>
      <c r="AG84" s="971"/>
      <c r="AH84" s="971"/>
      <c r="AI84" s="971"/>
      <c r="AJ84" s="971"/>
      <c r="AK84" s="971" t="s">
        <v>605</v>
      </c>
      <c r="AL84" s="971"/>
      <c r="AM84" s="971"/>
      <c r="AN84" s="971"/>
      <c r="AO84" s="971"/>
      <c r="AP84" s="971" t="s">
        <v>605</v>
      </c>
      <c r="AQ84" s="971"/>
      <c r="AR84" s="971"/>
      <c r="AS84" s="971"/>
      <c r="AT84" s="971"/>
      <c r="AU84" s="971" t="s">
        <v>605</v>
      </c>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2">
      <c r="A85" s="238">
        <v>18</v>
      </c>
      <c r="B85" s="974" t="s">
        <v>596</v>
      </c>
      <c r="C85" s="975"/>
      <c r="D85" s="975"/>
      <c r="E85" s="975"/>
      <c r="F85" s="975"/>
      <c r="G85" s="975"/>
      <c r="H85" s="975"/>
      <c r="I85" s="975"/>
      <c r="J85" s="975"/>
      <c r="K85" s="975"/>
      <c r="L85" s="975"/>
      <c r="M85" s="975"/>
      <c r="N85" s="975"/>
      <c r="O85" s="975"/>
      <c r="P85" s="976"/>
      <c r="Q85" s="977">
        <v>243734</v>
      </c>
      <c r="R85" s="971"/>
      <c r="S85" s="971"/>
      <c r="T85" s="971"/>
      <c r="U85" s="971"/>
      <c r="V85" s="971">
        <v>232719</v>
      </c>
      <c r="W85" s="971"/>
      <c r="X85" s="971"/>
      <c r="Y85" s="971"/>
      <c r="Z85" s="971"/>
      <c r="AA85" s="971">
        <v>11015</v>
      </c>
      <c r="AB85" s="971"/>
      <c r="AC85" s="971"/>
      <c r="AD85" s="971"/>
      <c r="AE85" s="971"/>
      <c r="AF85" s="971">
        <v>11015</v>
      </c>
      <c r="AG85" s="971"/>
      <c r="AH85" s="971"/>
      <c r="AI85" s="971"/>
      <c r="AJ85" s="971"/>
      <c r="AK85" s="971" t="s">
        <v>605</v>
      </c>
      <c r="AL85" s="971"/>
      <c r="AM85" s="971"/>
      <c r="AN85" s="971"/>
      <c r="AO85" s="971"/>
      <c r="AP85" s="971" t="s">
        <v>605</v>
      </c>
      <c r="AQ85" s="971"/>
      <c r="AR85" s="971"/>
      <c r="AS85" s="971"/>
      <c r="AT85" s="971"/>
      <c r="AU85" s="971" t="s">
        <v>605</v>
      </c>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2">
      <c r="A86" s="238">
        <v>19</v>
      </c>
      <c r="B86" s="974" t="s">
        <v>604</v>
      </c>
      <c r="C86" s="975"/>
      <c r="D86" s="975"/>
      <c r="E86" s="975"/>
      <c r="F86" s="975"/>
      <c r="G86" s="975"/>
      <c r="H86" s="975"/>
      <c r="I86" s="975"/>
      <c r="J86" s="975"/>
      <c r="K86" s="975"/>
      <c r="L86" s="975"/>
      <c r="M86" s="975"/>
      <c r="N86" s="975"/>
      <c r="O86" s="975"/>
      <c r="P86" s="976"/>
      <c r="Q86" s="977" t="s">
        <v>605</v>
      </c>
      <c r="R86" s="971"/>
      <c r="S86" s="971"/>
      <c r="T86" s="971"/>
      <c r="U86" s="971"/>
      <c r="V86" s="971" t="s">
        <v>605</v>
      </c>
      <c r="W86" s="971"/>
      <c r="X86" s="971"/>
      <c r="Y86" s="971"/>
      <c r="Z86" s="971"/>
      <c r="AA86" s="971" t="s">
        <v>605</v>
      </c>
      <c r="AB86" s="971"/>
      <c r="AC86" s="971"/>
      <c r="AD86" s="971"/>
      <c r="AE86" s="971"/>
      <c r="AF86" s="971" t="s">
        <v>605</v>
      </c>
      <c r="AG86" s="971"/>
      <c r="AH86" s="971"/>
      <c r="AI86" s="971"/>
      <c r="AJ86" s="971"/>
      <c r="AK86" s="971" t="s">
        <v>605</v>
      </c>
      <c r="AL86" s="971"/>
      <c r="AM86" s="971"/>
      <c r="AN86" s="971"/>
      <c r="AO86" s="971"/>
      <c r="AP86" s="971">
        <v>140</v>
      </c>
      <c r="AQ86" s="971"/>
      <c r="AR86" s="971"/>
      <c r="AS86" s="971"/>
      <c r="AT86" s="971"/>
      <c r="AU86" s="971">
        <v>20</v>
      </c>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2">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5">
      <c r="A88" s="240" t="s">
        <v>391</v>
      </c>
      <c r="B88" s="937" t="s">
        <v>426</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11914</v>
      </c>
      <c r="AG88" s="959"/>
      <c r="AH88" s="959"/>
      <c r="AI88" s="959"/>
      <c r="AJ88" s="959"/>
      <c r="AK88" s="963"/>
      <c r="AL88" s="963"/>
      <c r="AM88" s="963"/>
      <c r="AN88" s="963"/>
      <c r="AO88" s="963"/>
      <c r="AP88" s="959">
        <v>1824</v>
      </c>
      <c r="AQ88" s="959"/>
      <c r="AR88" s="959"/>
      <c r="AS88" s="959"/>
      <c r="AT88" s="959"/>
      <c r="AU88" s="959">
        <v>422</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391</v>
      </c>
      <c r="BR102" s="937" t="s">
        <v>427</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428</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429</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430</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431</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42" t="s">
        <v>432</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433</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2">
      <c r="A109" s="895" t="s">
        <v>434</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435</v>
      </c>
      <c r="AB109" s="896"/>
      <c r="AC109" s="896"/>
      <c r="AD109" s="896"/>
      <c r="AE109" s="897"/>
      <c r="AF109" s="898" t="s">
        <v>436</v>
      </c>
      <c r="AG109" s="896"/>
      <c r="AH109" s="896"/>
      <c r="AI109" s="896"/>
      <c r="AJ109" s="897"/>
      <c r="AK109" s="898" t="s">
        <v>309</v>
      </c>
      <c r="AL109" s="896"/>
      <c r="AM109" s="896"/>
      <c r="AN109" s="896"/>
      <c r="AO109" s="897"/>
      <c r="AP109" s="898" t="s">
        <v>437</v>
      </c>
      <c r="AQ109" s="896"/>
      <c r="AR109" s="896"/>
      <c r="AS109" s="896"/>
      <c r="AT109" s="929"/>
      <c r="AU109" s="895" t="s">
        <v>434</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435</v>
      </c>
      <c r="BR109" s="896"/>
      <c r="BS109" s="896"/>
      <c r="BT109" s="896"/>
      <c r="BU109" s="897"/>
      <c r="BV109" s="898" t="s">
        <v>436</v>
      </c>
      <c r="BW109" s="896"/>
      <c r="BX109" s="896"/>
      <c r="BY109" s="896"/>
      <c r="BZ109" s="897"/>
      <c r="CA109" s="898" t="s">
        <v>309</v>
      </c>
      <c r="CB109" s="896"/>
      <c r="CC109" s="896"/>
      <c r="CD109" s="896"/>
      <c r="CE109" s="897"/>
      <c r="CF109" s="936" t="s">
        <v>437</v>
      </c>
      <c r="CG109" s="936"/>
      <c r="CH109" s="936"/>
      <c r="CI109" s="936"/>
      <c r="CJ109" s="936"/>
      <c r="CK109" s="898" t="s">
        <v>438</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435</v>
      </c>
      <c r="DH109" s="896"/>
      <c r="DI109" s="896"/>
      <c r="DJ109" s="896"/>
      <c r="DK109" s="897"/>
      <c r="DL109" s="898" t="s">
        <v>436</v>
      </c>
      <c r="DM109" s="896"/>
      <c r="DN109" s="896"/>
      <c r="DO109" s="896"/>
      <c r="DP109" s="897"/>
      <c r="DQ109" s="898" t="s">
        <v>309</v>
      </c>
      <c r="DR109" s="896"/>
      <c r="DS109" s="896"/>
      <c r="DT109" s="896"/>
      <c r="DU109" s="897"/>
      <c r="DV109" s="898" t="s">
        <v>437</v>
      </c>
      <c r="DW109" s="896"/>
      <c r="DX109" s="896"/>
      <c r="DY109" s="896"/>
      <c r="DZ109" s="929"/>
    </row>
    <row r="110" spans="1:131" s="230" customFormat="1" ht="26.25" customHeight="1" x14ac:dyDescent="0.2">
      <c r="A110" s="807" t="s">
        <v>439</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1236993</v>
      </c>
      <c r="AB110" s="889"/>
      <c r="AC110" s="889"/>
      <c r="AD110" s="889"/>
      <c r="AE110" s="890"/>
      <c r="AF110" s="891">
        <v>1355601</v>
      </c>
      <c r="AG110" s="889"/>
      <c r="AH110" s="889"/>
      <c r="AI110" s="889"/>
      <c r="AJ110" s="890"/>
      <c r="AK110" s="891">
        <v>1363414</v>
      </c>
      <c r="AL110" s="889"/>
      <c r="AM110" s="889"/>
      <c r="AN110" s="889"/>
      <c r="AO110" s="890"/>
      <c r="AP110" s="892">
        <v>27.5</v>
      </c>
      <c r="AQ110" s="893"/>
      <c r="AR110" s="893"/>
      <c r="AS110" s="893"/>
      <c r="AT110" s="894"/>
      <c r="AU110" s="930" t="s">
        <v>75</v>
      </c>
      <c r="AV110" s="931"/>
      <c r="AW110" s="931"/>
      <c r="AX110" s="931"/>
      <c r="AY110" s="931"/>
      <c r="AZ110" s="860" t="s">
        <v>440</v>
      </c>
      <c r="BA110" s="808"/>
      <c r="BB110" s="808"/>
      <c r="BC110" s="808"/>
      <c r="BD110" s="808"/>
      <c r="BE110" s="808"/>
      <c r="BF110" s="808"/>
      <c r="BG110" s="808"/>
      <c r="BH110" s="808"/>
      <c r="BI110" s="808"/>
      <c r="BJ110" s="808"/>
      <c r="BK110" s="808"/>
      <c r="BL110" s="808"/>
      <c r="BM110" s="808"/>
      <c r="BN110" s="808"/>
      <c r="BO110" s="808"/>
      <c r="BP110" s="809"/>
      <c r="BQ110" s="861">
        <v>12635412</v>
      </c>
      <c r="BR110" s="842"/>
      <c r="BS110" s="842"/>
      <c r="BT110" s="842"/>
      <c r="BU110" s="842"/>
      <c r="BV110" s="842">
        <v>12628765</v>
      </c>
      <c r="BW110" s="842"/>
      <c r="BX110" s="842"/>
      <c r="BY110" s="842"/>
      <c r="BZ110" s="842"/>
      <c r="CA110" s="842">
        <v>12763491</v>
      </c>
      <c r="CB110" s="842"/>
      <c r="CC110" s="842"/>
      <c r="CD110" s="842"/>
      <c r="CE110" s="842"/>
      <c r="CF110" s="866">
        <v>257.10000000000002</v>
      </c>
      <c r="CG110" s="867"/>
      <c r="CH110" s="867"/>
      <c r="CI110" s="867"/>
      <c r="CJ110" s="867"/>
      <c r="CK110" s="926" t="s">
        <v>441</v>
      </c>
      <c r="CL110" s="819"/>
      <c r="CM110" s="860" t="s">
        <v>442</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443</v>
      </c>
      <c r="DH110" s="842"/>
      <c r="DI110" s="842"/>
      <c r="DJ110" s="842"/>
      <c r="DK110" s="842"/>
      <c r="DL110" s="842" t="s">
        <v>444</v>
      </c>
      <c r="DM110" s="842"/>
      <c r="DN110" s="842"/>
      <c r="DO110" s="842"/>
      <c r="DP110" s="842"/>
      <c r="DQ110" s="842" t="s">
        <v>443</v>
      </c>
      <c r="DR110" s="842"/>
      <c r="DS110" s="842"/>
      <c r="DT110" s="842"/>
      <c r="DU110" s="842"/>
      <c r="DV110" s="843" t="s">
        <v>443</v>
      </c>
      <c r="DW110" s="843"/>
      <c r="DX110" s="843"/>
      <c r="DY110" s="843"/>
      <c r="DZ110" s="844"/>
    </row>
    <row r="111" spans="1:131" s="230" customFormat="1" ht="26.25" customHeight="1" x14ac:dyDescent="0.2">
      <c r="A111" s="774" t="s">
        <v>445</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443</v>
      </c>
      <c r="AB111" s="919"/>
      <c r="AC111" s="919"/>
      <c r="AD111" s="919"/>
      <c r="AE111" s="920"/>
      <c r="AF111" s="921" t="s">
        <v>443</v>
      </c>
      <c r="AG111" s="919"/>
      <c r="AH111" s="919"/>
      <c r="AI111" s="919"/>
      <c r="AJ111" s="920"/>
      <c r="AK111" s="921" t="s">
        <v>443</v>
      </c>
      <c r="AL111" s="919"/>
      <c r="AM111" s="919"/>
      <c r="AN111" s="919"/>
      <c r="AO111" s="920"/>
      <c r="AP111" s="922" t="s">
        <v>443</v>
      </c>
      <c r="AQ111" s="923"/>
      <c r="AR111" s="923"/>
      <c r="AS111" s="923"/>
      <c r="AT111" s="924"/>
      <c r="AU111" s="932"/>
      <c r="AV111" s="933"/>
      <c r="AW111" s="933"/>
      <c r="AX111" s="933"/>
      <c r="AY111" s="933"/>
      <c r="AZ111" s="815" t="s">
        <v>446</v>
      </c>
      <c r="BA111" s="752"/>
      <c r="BB111" s="752"/>
      <c r="BC111" s="752"/>
      <c r="BD111" s="752"/>
      <c r="BE111" s="752"/>
      <c r="BF111" s="752"/>
      <c r="BG111" s="752"/>
      <c r="BH111" s="752"/>
      <c r="BI111" s="752"/>
      <c r="BJ111" s="752"/>
      <c r="BK111" s="752"/>
      <c r="BL111" s="752"/>
      <c r="BM111" s="752"/>
      <c r="BN111" s="752"/>
      <c r="BO111" s="752"/>
      <c r="BP111" s="753"/>
      <c r="BQ111" s="816" t="s">
        <v>443</v>
      </c>
      <c r="BR111" s="817"/>
      <c r="BS111" s="817"/>
      <c r="BT111" s="817"/>
      <c r="BU111" s="817"/>
      <c r="BV111" s="817" t="s">
        <v>447</v>
      </c>
      <c r="BW111" s="817"/>
      <c r="BX111" s="817"/>
      <c r="BY111" s="817"/>
      <c r="BZ111" s="817"/>
      <c r="CA111" s="817" t="s">
        <v>448</v>
      </c>
      <c r="CB111" s="817"/>
      <c r="CC111" s="817"/>
      <c r="CD111" s="817"/>
      <c r="CE111" s="817"/>
      <c r="CF111" s="875" t="s">
        <v>444</v>
      </c>
      <c r="CG111" s="876"/>
      <c r="CH111" s="876"/>
      <c r="CI111" s="876"/>
      <c r="CJ111" s="876"/>
      <c r="CK111" s="927"/>
      <c r="CL111" s="821"/>
      <c r="CM111" s="815" t="s">
        <v>449</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450</v>
      </c>
      <c r="DH111" s="817"/>
      <c r="DI111" s="817"/>
      <c r="DJ111" s="817"/>
      <c r="DK111" s="817"/>
      <c r="DL111" s="817" t="s">
        <v>415</v>
      </c>
      <c r="DM111" s="817"/>
      <c r="DN111" s="817"/>
      <c r="DO111" s="817"/>
      <c r="DP111" s="817"/>
      <c r="DQ111" s="817" t="s">
        <v>443</v>
      </c>
      <c r="DR111" s="817"/>
      <c r="DS111" s="817"/>
      <c r="DT111" s="817"/>
      <c r="DU111" s="817"/>
      <c r="DV111" s="794" t="s">
        <v>443</v>
      </c>
      <c r="DW111" s="794"/>
      <c r="DX111" s="794"/>
      <c r="DY111" s="794"/>
      <c r="DZ111" s="795"/>
    </row>
    <row r="112" spans="1:131" s="230" customFormat="1" ht="26.25" customHeight="1" x14ac:dyDescent="0.2">
      <c r="A112" s="912" t="s">
        <v>451</v>
      </c>
      <c r="B112" s="913"/>
      <c r="C112" s="752" t="s">
        <v>452</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453</v>
      </c>
      <c r="AB112" s="780"/>
      <c r="AC112" s="780"/>
      <c r="AD112" s="780"/>
      <c r="AE112" s="781"/>
      <c r="AF112" s="782" t="s">
        <v>443</v>
      </c>
      <c r="AG112" s="780"/>
      <c r="AH112" s="780"/>
      <c r="AI112" s="780"/>
      <c r="AJ112" s="781"/>
      <c r="AK112" s="782" t="s">
        <v>453</v>
      </c>
      <c r="AL112" s="780"/>
      <c r="AM112" s="780"/>
      <c r="AN112" s="780"/>
      <c r="AO112" s="781"/>
      <c r="AP112" s="824" t="s">
        <v>443</v>
      </c>
      <c r="AQ112" s="825"/>
      <c r="AR112" s="825"/>
      <c r="AS112" s="825"/>
      <c r="AT112" s="826"/>
      <c r="AU112" s="932"/>
      <c r="AV112" s="933"/>
      <c r="AW112" s="933"/>
      <c r="AX112" s="933"/>
      <c r="AY112" s="933"/>
      <c r="AZ112" s="815" t="s">
        <v>454</v>
      </c>
      <c r="BA112" s="752"/>
      <c r="BB112" s="752"/>
      <c r="BC112" s="752"/>
      <c r="BD112" s="752"/>
      <c r="BE112" s="752"/>
      <c r="BF112" s="752"/>
      <c r="BG112" s="752"/>
      <c r="BH112" s="752"/>
      <c r="BI112" s="752"/>
      <c r="BJ112" s="752"/>
      <c r="BK112" s="752"/>
      <c r="BL112" s="752"/>
      <c r="BM112" s="752"/>
      <c r="BN112" s="752"/>
      <c r="BO112" s="752"/>
      <c r="BP112" s="753"/>
      <c r="BQ112" s="816">
        <v>5004326</v>
      </c>
      <c r="BR112" s="817"/>
      <c r="BS112" s="817"/>
      <c r="BT112" s="817"/>
      <c r="BU112" s="817"/>
      <c r="BV112" s="817">
        <v>4842663</v>
      </c>
      <c r="BW112" s="817"/>
      <c r="BX112" s="817"/>
      <c r="BY112" s="817"/>
      <c r="BZ112" s="817"/>
      <c r="CA112" s="817">
        <v>4492630</v>
      </c>
      <c r="CB112" s="817"/>
      <c r="CC112" s="817"/>
      <c r="CD112" s="817"/>
      <c r="CE112" s="817"/>
      <c r="CF112" s="875">
        <v>90.5</v>
      </c>
      <c r="CG112" s="876"/>
      <c r="CH112" s="876"/>
      <c r="CI112" s="876"/>
      <c r="CJ112" s="876"/>
      <c r="CK112" s="927"/>
      <c r="CL112" s="821"/>
      <c r="CM112" s="815" t="s">
        <v>455</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443</v>
      </c>
      <c r="DH112" s="817"/>
      <c r="DI112" s="817"/>
      <c r="DJ112" s="817"/>
      <c r="DK112" s="817"/>
      <c r="DL112" s="817" t="s">
        <v>443</v>
      </c>
      <c r="DM112" s="817"/>
      <c r="DN112" s="817"/>
      <c r="DO112" s="817"/>
      <c r="DP112" s="817"/>
      <c r="DQ112" s="817" t="s">
        <v>447</v>
      </c>
      <c r="DR112" s="817"/>
      <c r="DS112" s="817"/>
      <c r="DT112" s="817"/>
      <c r="DU112" s="817"/>
      <c r="DV112" s="794" t="s">
        <v>456</v>
      </c>
      <c r="DW112" s="794"/>
      <c r="DX112" s="794"/>
      <c r="DY112" s="794"/>
      <c r="DZ112" s="795"/>
    </row>
    <row r="113" spans="1:130" s="230" customFormat="1" ht="26.25" customHeight="1" x14ac:dyDescent="0.2">
      <c r="A113" s="914"/>
      <c r="B113" s="915"/>
      <c r="C113" s="752" t="s">
        <v>457</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394486</v>
      </c>
      <c r="AB113" s="919"/>
      <c r="AC113" s="919"/>
      <c r="AD113" s="919"/>
      <c r="AE113" s="920"/>
      <c r="AF113" s="921">
        <v>395816</v>
      </c>
      <c r="AG113" s="919"/>
      <c r="AH113" s="919"/>
      <c r="AI113" s="919"/>
      <c r="AJ113" s="920"/>
      <c r="AK113" s="921">
        <v>361859</v>
      </c>
      <c r="AL113" s="919"/>
      <c r="AM113" s="919"/>
      <c r="AN113" s="919"/>
      <c r="AO113" s="920"/>
      <c r="AP113" s="922">
        <v>7.3</v>
      </c>
      <c r="AQ113" s="923"/>
      <c r="AR113" s="923"/>
      <c r="AS113" s="923"/>
      <c r="AT113" s="924"/>
      <c r="AU113" s="932"/>
      <c r="AV113" s="933"/>
      <c r="AW113" s="933"/>
      <c r="AX113" s="933"/>
      <c r="AY113" s="933"/>
      <c r="AZ113" s="815" t="s">
        <v>458</v>
      </c>
      <c r="BA113" s="752"/>
      <c r="BB113" s="752"/>
      <c r="BC113" s="752"/>
      <c r="BD113" s="752"/>
      <c r="BE113" s="752"/>
      <c r="BF113" s="752"/>
      <c r="BG113" s="752"/>
      <c r="BH113" s="752"/>
      <c r="BI113" s="752"/>
      <c r="BJ113" s="752"/>
      <c r="BK113" s="752"/>
      <c r="BL113" s="752"/>
      <c r="BM113" s="752"/>
      <c r="BN113" s="752"/>
      <c r="BO113" s="752"/>
      <c r="BP113" s="753"/>
      <c r="BQ113" s="816">
        <v>484809</v>
      </c>
      <c r="BR113" s="817"/>
      <c r="BS113" s="817"/>
      <c r="BT113" s="817"/>
      <c r="BU113" s="817"/>
      <c r="BV113" s="817">
        <v>443842</v>
      </c>
      <c r="BW113" s="817"/>
      <c r="BX113" s="817"/>
      <c r="BY113" s="817"/>
      <c r="BZ113" s="817"/>
      <c r="CA113" s="817">
        <v>422519</v>
      </c>
      <c r="CB113" s="817"/>
      <c r="CC113" s="817"/>
      <c r="CD113" s="817"/>
      <c r="CE113" s="817"/>
      <c r="CF113" s="875">
        <v>8.5</v>
      </c>
      <c r="CG113" s="876"/>
      <c r="CH113" s="876"/>
      <c r="CI113" s="876"/>
      <c r="CJ113" s="876"/>
      <c r="CK113" s="927"/>
      <c r="CL113" s="821"/>
      <c r="CM113" s="815" t="s">
        <v>459</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443</v>
      </c>
      <c r="DH113" s="780"/>
      <c r="DI113" s="780"/>
      <c r="DJ113" s="780"/>
      <c r="DK113" s="781"/>
      <c r="DL113" s="782" t="s">
        <v>443</v>
      </c>
      <c r="DM113" s="780"/>
      <c r="DN113" s="780"/>
      <c r="DO113" s="780"/>
      <c r="DP113" s="781"/>
      <c r="DQ113" s="782" t="s">
        <v>450</v>
      </c>
      <c r="DR113" s="780"/>
      <c r="DS113" s="780"/>
      <c r="DT113" s="780"/>
      <c r="DU113" s="781"/>
      <c r="DV113" s="824" t="s">
        <v>448</v>
      </c>
      <c r="DW113" s="825"/>
      <c r="DX113" s="825"/>
      <c r="DY113" s="825"/>
      <c r="DZ113" s="826"/>
    </row>
    <row r="114" spans="1:130" s="230" customFormat="1" ht="26.25" customHeight="1" x14ac:dyDescent="0.2">
      <c r="A114" s="914"/>
      <c r="B114" s="915"/>
      <c r="C114" s="752" t="s">
        <v>460</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64431</v>
      </c>
      <c r="AB114" s="780"/>
      <c r="AC114" s="780"/>
      <c r="AD114" s="780"/>
      <c r="AE114" s="781"/>
      <c r="AF114" s="782">
        <v>34519</v>
      </c>
      <c r="AG114" s="780"/>
      <c r="AH114" s="780"/>
      <c r="AI114" s="780"/>
      <c r="AJ114" s="781"/>
      <c r="AK114" s="782">
        <v>14489</v>
      </c>
      <c r="AL114" s="780"/>
      <c r="AM114" s="780"/>
      <c r="AN114" s="780"/>
      <c r="AO114" s="781"/>
      <c r="AP114" s="824">
        <v>0.3</v>
      </c>
      <c r="AQ114" s="825"/>
      <c r="AR114" s="825"/>
      <c r="AS114" s="825"/>
      <c r="AT114" s="826"/>
      <c r="AU114" s="932"/>
      <c r="AV114" s="933"/>
      <c r="AW114" s="933"/>
      <c r="AX114" s="933"/>
      <c r="AY114" s="933"/>
      <c r="AZ114" s="815" t="s">
        <v>461</v>
      </c>
      <c r="BA114" s="752"/>
      <c r="BB114" s="752"/>
      <c r="BC114" s="752"/>
      <c r="BD114" s="752"/>
      <c r="BE114" s="752"/>
      <c r="BF114" s="752"/>
      <c r="BG114" s="752"/>
      <c r="BH114" s="752"/>
      <c r="BI114" s="752"/>
      <c r="BJ114" s="752"/>
      <c r="BK114" s="752"/>
      <c r="BL114" s="752"/>
      <c r="BM114" s="752"/>
      <c r="BN114" s="752"/>
      <c r="BO114" s="752"/>
      <c r="BP114" s="753"/>
      <c r="BQ114" s="816">
        <v>1865170</v>
      </c>
      <c r="BR114" s="817"/>
      <c r="BS114" s="817"/>
      <c r="BT114" s="817"/>
      <c r="BU114" s="817"/>
      <c r="BV114" s="817">
        <v>1822979</v>
      </c>
      <c r="BW114" s="817"/>
      <c r="BX114" s="817"/>
      <c r="BY114" s="817"/>
      <c r="BZ114" s="817"/>
      <c r="CA114" s="817">
        <v>1732805</v>
      </c>
      <c r="CB114" s="817"/>
      <c r="CC114" s="817"/>
      <c r="CD114" s="817"/>
      <c r="CE114" s="817"/>
      <c r="CF114" s="875">
        <v>34.9</v>
      </c>
      <c r="CG114" s="876"/>
      <c r="CH114" s="876"/>
      <c r="CI114" s="876"/>
      <c r="CJ114" s="876"/>
      <c r="CK114" s="927"/>
      <c r="CL114" s="821"/>
      <c r="CM114" s="815" t="s">
        <v>462</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443</v>
      </c>
      <c r="DH114" s="780"/>
      <c r="DI114" s="780"/>
      <c r="DJ114" s="780"/>
      <c r="DK114" s="781"/>
      <c r="DL114" s="782" t="s">
        <v>447</v>
      </c>
      <c r="DM114" s="780"/>
      <c r="DN114" s="780"/>
      <c r="DO114" s="780"/>
      <c r="DP114" s="781"/>
      <c r="DQ114" s="782" t="s">
        <v>447</v>
      </c>
      <c r="DR114" s="780"/>
      <c r="DS114" s="780"/>
      <c r="DT114" s="780"/>
      <c r="DU114" s="781"/>
      <c r="DV114" s="824" t="s">
        <v>456</v>
      </c>
      <c r="DW114" s="825"/>
      <c r="DX114" s="825"/>
      <c r="DY114" s="825"/>
      <c r="DZ114" s="826"/>
    </row>
    <row r="115" spans="1:130" s="230" customFormat="1" ht="26.25" customHeight="1" x14ac:dyDescent="0.2">
      <c r="A115" s="914"/>
      <c r="B115" s="915"/>
      <c r="C115" s="752" t="s">
        <v>463</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t="s">
        <v>443</v>
      </c>
      <c r="AB115" s="919"/>
      <c r="AC115" s="919"/>
      <c r="AD115" s="919"/>
      <c r="AE115" s="920"/>
      <c r="AF115" s="921" t="s">
        <v>447</v>
      </c>
      <c r="AG115" s="919"/>
      <c r="AH115" s="919"/>
      <c r="AI115" s="919"/>
      <c r="AJ115" s="920"/>
      <c r="AK115" s="921" t="s">
        <v>443</v>
      </c>
      <c r="AL115" s="919"/>
      <c r="AM115" s="919"/>
      <c r="AN115" s="919"/>
      <c r="AO115" s="920"/>
      <c r="AP115" s="922" t="s">
        <v>443</v>
      </c>
      <c r="AQ115" s="923"/>
      <c r="AR115" s="923"/>
      <c r="AS115" s="923"/>
      <c r="AT115" s="924"/>
      <c r="AU115" s="932"/>
      <c r="AV115" s="933"/>
      <c r="AW115" s="933"/>
      <c r="AX115" s="933"/>
      <c r="AY115" s="933"/>
      <c r="AZ115" s="815" t="s">
        <v>464</v>
      </c>
      <c r="BA115" s="752"/>
      <c r="BB115" s="752"/>
      <c r="BC115" s="752"/>
      <c r="BD115" s="752"/>
      <c r="BE115" s="752"/>
      <c r="BF115" s="752"/>
      <c r="BG115" s="752"/>
      <c r="BH115" s="752"/>
      <c r="BI115" s="752"/>
      <c r="BJ115" s="752"/>
      <c r="BK115" s="752"/>
      <c r="BL115" s="752"/>
      <c r="BM115" s="752"/>
      <c r="BN115" s="752"/>
      <c r="BO115" s="752"/>
      <c r="BP115" s="753"/>
      <c r="BQ115" s="816" t="s">
        <v>443</v>
      </c>
      <c r="BR115" s="817"/>
      <c r="BS115" s="817"/>
      <c r="BT115" s="817"/>
      <c r="BU115" s="817"/>
      <c r="BV115" s="817" t="s">
        <v>448</v>
      </c>
      <c r="BW115" s="817"/>
      <c r="BX115" s="817"/>
      <c r="BY115" s="817"/>
      <c r="BZ115" s="817"/>
      <c r="CA115" s="817" t="s">
        <v>447</v>
      </c>
      <c r="CB115" s="817"/>
      <c r="CC115" s="817"/>
      <c r="CD115" s="817"/>
      <c r="CE115" s="817"/>
      <c r="CF115" s="875" t="s">
        <v>415</v>
      </c>
      <c r="CG115" s="876"/>
      <c r="CH115" s="876"/>
      <c r="CI115" s="876"/>
      <c r="CJ115" s="876"/>
      <c r="CK115" s="927"/>
      <c r="CL115" s="821"/>
      <c r="CM115" s="815" t="s">
        <v>465</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443</v>
      </c>
      <c r="DH115" s="780"/>
      <c r="DI115" s="780"/>
      <c r="DJ115" s="780"/>
      <c r="DK115" s="781"/>
      <c r="DL115" s="782" t="s">
        <v>447</v>
      </c>
      <c r="DM115" s="780"/>
      <c r="DN115" s="780"/>
      <c r="DO115" s="780"/>
      <c r="DP115" s="781"/>
      <c r="DQ115" s="782" t="s">
        <v>466</v>
      </c>
      <c r="DR115" s="780"/>
      <c r="DS115" s="780"/>
      <c r="DT115" s="780"/>
      <c r="DU115" s="781"/>
      <c r="DV115" s="824" t="s">
        <v>443</v>
      </c>
      <c r="DW115" s="825"/>
      <c r="DX115" s="825"/>
      <c r="DY115" s="825"/>
      <c r="DZ115" s="826"/>
    </row>
    <row r="116" spans="1:130" s="230" customFormat="1" ht="26.25" customHeight="1" x14ac:dyDescent="0.2">
      <c r="A116" s="916"/>
      <c r="B116" s="917"/>
      <c r="C116" s="839" t="s">
        <v>467</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453</v>
      </c>
      <c r="AB116" s="780"/>
      <c r="AC116" s="780"/>
      <c r="AD116" s="780"/>
      <c r="AE116" s="781"/>
      <c r="AF116" s="782" t="s">
        <v>453</v>
      </c>
      <c r="AG116" s="780"/>
      <c r="AH116" s="780"/>
      <c r="AI116" s="780"/>
      <c r="AJ116" s="781"/>
      <c r="AK116" s="782" t="s">
        <v>443</v>
      </c>
      <c r="AL116" s="780"/>
      <c r="AM116" s="780"/>
      <c r="AN116" s="780"/>
      <c r="AO116" s="781"/>
      <c r="AP116" s="824" t="s">
        <v>443</v>
      </c>
      <c r="AQ116" s="825"/>
      <c r="AR116" s="825"/>
      <c r="AS116" s="825"/>
      <c r="AT116" s="826"/>
      <c r="AU116" s="932"/>
      <c r="AV116" s="933"/>
      <c r="AW116" s="933"/>
      <c r="AX116" s="933"/>
      <c r="AY116" s="933"/>
      <c r="AZ116" s="909" t="s">
        <v>468</v>
      </c>
      <c r="BA116" s="910"/>
      <c r="BB116" s="910"/>
      <c r="BC116" s="910"/>
      <c r="BD116" s="910"/>
      <c r="BE116" s="910"/>
      <c r="BF116" s="910"/>
      <c r="BG116" s="910"/>
      <c r="BH116" s="910"/>
      <c r="BI116" s="910"/>
      <c r="BJ116" s="910"/>
      <c r="BK116" s="910"/>
      <c r="BL116" s="910"/>
      <c r="BM116" s="910"/>
      <c r="BN116" s="910"/>
      <c r="BO116" s="910"/>
      <c r="BP116" s="911"/>
      <c r="BQ116" s="816" t="s">
        <v>443</v>
      </c>
      <c r="BR116" s="817"/>
      <c r="BS116" s="817"/>
      <c r="BT116" s="817"/>
      <c r="BU116" s="817"/>
      <c r="BV116" s="817" t="s">
        <v>443</v>
      </c>
      <c r="BW116" s="817"/>
      <c r="BX116" s="817"/>
      <c r="BY116" s="817"/>
      <c r="BZ116" s="817"/>
      <c r="CA116" s="817" t="s">
        <v>443</v>
      </c>
      <c r="CB116" s="817"/>
      <c r="CC116" s="817"/>
      <c r="CD116" s="817"/>
      <c r="CE116" s="817"/>
      <c r="CF116" s="875" t="s">
        <v>443</v>
      </c>
      <c r="CG116" s="876"/>
      <c r="CH116" s="876"/>
      <c r="CI116" s="876"/>
      <c r="CJ116" s="876"/>
      <c r="CK116" s="927"/>
      <c r="CL116" s="821"/>
      <c r="CM116" s="815" t="s">
        <v>469</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443</v>
      </c>
      <c r="DH116" s="780"/>
      <c r="DI116" s="780"/>
      <c r="DJ116" s="780"/>
      <c r="DK116" s="781"/>
      <c r="DL116" s="782" t="s">
        <v>443</v>
      </c>
      <c r="DM116" s="780"/>
      <c r="DN116" s="780"/>
      <c r="DO116" s="780"/>
      <c r="DP116" s="781"/>
      <c r="DQ116" s="782" t="s">
        <v>443</v>
      </c>
      <c r="DR116" s="780"/>
      <c r="DS116" s="780"/>
      <c r="DT116" s="780"/>
      <c r="DU116" s="781"/>
      <c r="DV116" s="824" t="s">
        <v>443</v>
      </c>
      <c r="DW116" s="825"/>
      <c r="DX116" s="825"/>
      <c r="DY116" s="825"/>
      <c r="DZ116" s="826"/>
    </row>
    <row r="117" spans="1:130" s="230" customFormat="1" ht="26.25" customHeight="1" x14ac:dyDescent="0.2">
      <c r="A117" s="895" t="s">
        <v>189</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470</v>
      </c>
      <c r="Z117" s="897"/>
      <c r="AA117" s="902">
        <v>1695910</v>
      </c>
      <c r="AB117" s="903"/>
      <c r="AC117" s="903"/>
      <c r="AD117" s="903"/>
      <c r="AE117" s="904"/>
      <c r="AF117" s="905">
        <v>1785936</v>
      </c>
      <c r="AG117" s="903"/>
      <c r="AH117" s="903"/>
      <c r="AI117" s="903"/>
      <c r="AJ117" s="904"/>
      <c r="AK117" s="905">
        <v>1739762</v>
      </c>
      <c r="AL117" s="903"/>
      <c r="AM117" s="903"/>
      <c r="AN117" s="903"/>
      <c r="AO117" s="904"/>
      <c r="AP117" s="906"/>
      <c r="AQ117" s="907"/>
      <c r="AR117" s="907"/>
      <c r="AS117" s="907"/>
      <c r="AT117" s="908"/>
      <c r="AU117" s="932"/>
      <c r="AV117" s="933"/>
      <c r="AW117" s="933"/>
      <c r="AX117" s="933"/>
      <c r="AY117" s="933"/>
      <c r="AZ117" s="863" t="s">
        <v>471</v>
      </c>
      <c r="BA117" s="864"/>
      <c r="BB117" s="864"/>
      <c r="BC117" s="864"/>
      <c r="BD117" s="864"/>
      <c r="BE117" s="864"/>
      <c r="BF117" s="864"/>
      <c r="BG117" s="864"/>
      <c r="BH117" s="864"/>
      <c r="BI117" s="864"/>
      <c r="BJ117" s="864"/>
      <c r="BK117" s="864"/>
      <c r="BL117" s="864"/>
      <c r="BM117" s="864"/>
      <c r="BN117" s="864"/>
      <c r="BO117" s="864"/>
      <c r="BP117" s="865"/>
      <c r="BQ117" s="816" t="s">
        <v>448</v>
      </c>
      <c r="BR117" s="817"/>
      <c r="BS117" s="817"/>
      <c r="BT117" s="817"/>
      <c r="BU117" s="817"/>
      <c r="BV117" s="817" t="s">
        <v>443</v>
      </c>
      <c r="BW117" s="817"/>
      <c r="BX117" s="817"/>
      <c r="BY117" s="817"/>
      <c r="BZ117" s="817"/>
      <c r="CA117" s="817" t="s">
        <v>443</v>
      </c>
      <c r="CB117" s="817"/>
      <c r="CC117" s="817"/>
      <c r="CD117" s="817"/>
      <c r="CE117" s="817"/>
      <c r="CF117" s="875" t="s">
        <v>443</v>
      </c>
      <c r="CG117" s="876"/>
      <c r="CH117" s="876"/>
      <c r="CI117" s="876"/>
      <c r="CJ117" s="876"/>
      <c r="CK117" s="927"/>
      <c r="CL117" s="821"/>
      <c r="CM117" s="815" t="s">
        <v>472</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443</v>
      </c>
      <c r="DH117" s="780"/>
      <c r="DI117" s="780"/>
      <c r="DJ117" s="780"/>
      <c r="DK117" s="781"/>
      <c r="DL117" s="782" t="s">
        <v>456</v>
      </c>
      <c r="DM117" s="780"/>
      <c r="DN117" s="780"/>
      <c r="DO117" s="780"/>
      <c r="DP117" s="781"/>
      <c r="DQ117" s="782" t="s">
        <v>447</v>
      </c>
      <c r="DR117" s="780"/>
      <c r="DS117" s="780"/>
      <c r="DT117" s="780"/>
      <c r="DU117" s="781"/>
      <c r="DV117" s="824" t="s">
        <v>443</v>
      </c>
      <c r="DW117" s="825"/>
      <c r="DX117" s="825"/>
      <c r="DY117" s="825"/>
      <c r="DZ117" s="826"/>
    </row>
    <row r="118" spans="1:130" s="230" customFormat="1" ht="26.25" customHeight="1" x14ac:dyDescent="0.2">
      <c r="A118" s="895" t="s">
        <v>438</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435</v>
      </c>
      <c r="AB118" s="896"/>
      <c r="AC118" s="896"/>
      <c r="AD118" s="896"/>
      <c r="AE118" s="897"/>
      <c r="AF118" s="898" t="s">
        <v>436</v>
      </c>
      <c r="AG118" s="896"/>
      <c r="AH118" s="896"/>
      <c r="AI118" s="896"/>
      <c r="AJ118" s="897"/>
      <c r="AK118" s="898" t="s">
        <v>309</v>
      </c>
      <c r="AL118" s="896"/>
      <c r="AM118" s="896"/>
      <c r="AN118" s="896"/>
      <c r="AO118" s="897"/>
      <c r="AP118" s="899" t="s">
        <v>437</v>
      </c>
      <c r="AQ118" s="900"/>
      <c r="AR118" s="900"/>
      <c r="AS118" s="900"/>
      <c r="AT118" s="901"/>
      <c r="AU118" s="932"/>
      <c r="AV118" s="933"/>
      <c r="AW118" s="933"/>
      <c r="AX118" s="933"/>
      <c r="AY118" s="933"/>
      <c r="AZ118" s="838" t="s">
        <v>473</v>
      </c>
      <c r="BA118" s="839"/>
      <c r="BB118" s="839"/>
      <c r="BC118" s="839"/>
      <c r="BD118" s="839"/>
      <c r="BE118" s="839"/>
      <c r="BF118" s="839"/>
      <c r="BG118" s="839"/>
      <c r="BH118" s="839"/>
      <c r="BI118" s="839"/>
      <c r="BJ118" s="839"/>
      <c r="BK118" s="839"/>
      <c r="BL118" s="839"/>
      <c r="BM118" s="839"/>
      <c r="BN118" s="839"/>
      <c r="BO118" s="839"/>
      <c r="BP118" s="840"/>
      <c r="BQ118" s="879" t="s">
        <v>443</v>
      </c>
      <c r="BR118" s="845"/>
      <c r="BS118" s="845"/>
      <c r="BT118" s="845"/>
      <c r="BU118" s="845"/>
      <c r="BV118" s="845" t="s">
        <v>466</v>
      </c>
      <c r="BW118" s="845"/>
      <c r="BX118" s="845"/>
      <c r="BY118" s="845"/>
      <c r="BZ118" s="845"/>
      <c r="CA118" s="845" t="s">
        <v>456</v>
      </c>
      <c r="CB118" s="845"/>
      <c r="CC118" s="845"/>
      <c r="CD118" s="845"/>
      <c r="CE118" s="845"/>
      <c r="CF118" s="875" t="s">
        <v>443</v>
      </c>
      <c r="CG118" s="876"/>
      <c r="CH118" s="876"/>
      <c r="CI118" s="876"/>
      <c r="CJ118" s="876"/>
      <c r="CK118" s="927"/>
      <c r="CL118" s="821"/>
      <c r="CM118" s="815" t="s">
        <v>474</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443</v>
      </c>
      <c r="DH118" s="780"/>
      <c r="DI118" s="780"/>
      <c r="DJ118" s="780"/>
      <c r="DK118" s="781"/>
      <c r="DL118" s="782" t="s">
        <v>443</v>
      </c>
      <c r="DM118" s="780"/>
      <c r="DN118" s="780"/>
      <c r="DO118" s="780"/>
      <c r="DP118" s="781"/>
      <c r="DQ118" s="782" t="s">
        <v>466</v>
      </c>
      <c r="DR118" s="780"/>
      <c r="DS118" s="780"/>
      <c r="DT118" s="780"/>
      <c r="DU118" s="781"/>
      <c r="DV118" s="824" t="s">
        <v>443</v>
      </c>
      <c r="DW118" s="825"/>
      <c r="DX118" s="825"/>
      <c r="DY118" s="825"/>
      <c r="DZ118" s="826"/>
    </row>
    <row r="119" spans="1:130" s="230" customFormat="1" ht="26.25" customHeight="1" x14ac:dyDescent="0.2">
      <c r="A119" s="818" t="s">
        <v>441</v>
      </c>
      <c r="B119" s="819"/>
      <c r="C119" s="860" t="s">
        <v>442</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456</v>
      </c>
      <c r="AB119" s="889"/>
      <c r="AC119" s="889"/>
      <c r="AD119" s="889"/>
      <c r="AE119" s="890"/>
      <c r="AF119" s="891" t="s">
        <v>450</v>
      </c>
      <c r="AG119" s="889"/>
      <c r="AH119" s="889"/>
      <c r="AI119" s="889"/>
      <c r="AJ119" s="890"/>
      <c r="AK119" s="891" t="s">
        <v>456</v>
      </c>
      <c r="AL119" s="889"/>
      <c r="AM119" s="889"/>
      <c r="AN119" s="889"/>
      <c r="AO119" s="890"/>
      <c r="AP119" s="892" t="s">
        <v>448</v>
      </c>
      <c r="AQ119" s="893"/>
      <c r="AR119" s="893"/>
      <c r="AS119" s="893"/>
      <c r="AT119" s="894"/>
      <c r="AU119" s="934"/>
      <c r="AV119" s="935"/>
      <c r="AW119" s="935"/>
      <c r="AX119" s="935"/>
      <c r="AY119" s="935"/>
      <c r="AZ119" s="251" t="s">
        <v>189</v>
      </c>
      <c r="BA119" s="251"/>
      <c r="BB119" s="251"/>
      <c r="BC119" s="251"/>
      <c r="BD119" s="251"/>
      <c r="BE119" s="251"/>
      <c r="BF119" s="251"/>
      <c r="BG119" s="251"/>
      <c r="BH119" s="251"/>
      <c r="BI119" s="251"/>
      <c r="BJ119" s="251"/>
      <c r="BK119" s="251"/>
      <c r="BL119" s="251"/>
      <c r="BM119" s="251"/>
      <c r="BN119" s="251"/>
      <c r="BO119" s="877" t="s">
        <v>475</v>
      </c>
      <c r="BP119" s="878"/>
      <c r="BQ119" s="879">
        <v>19989717</v>
      </c>
      <c r="BR119" s="845"/>
      <c r="BS119" s="845"/>
      <c r="BT119" s="845"/>
      <c r="BU119" s="845"/>
      <c r="BV119" s="845">
        <v>19738249</v>
      </c>
      <c r="BW119" s="845"/>
      <c r="BX119" s="845"/>
      <c r="BY119" s="845"/>
      <c r="BZ119" s="845"/>
      <c r="CA119" s="845">
        <v>19411445</v>
      </c>
      <c r="CB119" s="845"/>
      <c r="CC119" s="845"/>
      <c r="CD119" s="845"/>
      <c r="CE119" s="845"/>
      <c r="CF119" s="748"/>
      <c r="CG119" s="749"/>
      <c r="CH119" s="749"/>
      <c r="CI119" s="749"/>
      <c r="CJ119" s="834"/>
      <c r="CK119" s="928"/>
      <c r="CL119" s="823"/>
      <c r="CM119" s="838" t="s">
        <v>476</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466</v>
      </c>
      <c r="DH119" s="764"/>
      <c r="DI119" s="764"/>
      <c r="DJ119" s="764"/>
      <c r="DK119" s="765"/>
      <c r="DL119" s="766" t="s">
        <v>443</v>
      </c>
      <c r="DM119" s="764"/>
      <c r="DN119" s="764"/>
      <c r="DO119" s="764"/>
      <c r="DP119" s="765"/>
      <c r="DQ119" s="766" t="s">
        <v>456</v>
      </c>
      <c r="DR119" s="764"/>
      <c r="DS119" s="764"/>
      <c r="DT119" s="764"/>
      <c r="DU119" s="765"/>
      <c r="DV119" s="848" t="s">
        <v>443</v>
      </c>
      <c r="DW119" s="849"/>
      <c r="DX119" s="849"/>
      <c r="DY119" s="849"/>
      <c r="DZ119" s="850"/>
    </row>
    <row r="120" spans="1:130" s="230" customFormat="1" ht="26.25" customHeight="1" x14ac:dyDescent="0.2">
      <c r="A120" s="820"/>
      <c r="B120" s="821"/>
      <c r="C120" s="815" t="s">
        <v>449</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443</v>
      </c>
      <c r="AB120" s="780"/>
      <c r="AC120" s="780"/>
      <c r="AD120" s="780"/>
      <c r="AE120" s="781"/>
      <c r="AF120" s="782" t="s">
        <v>456</v>
      </c>
      <c r="AG120" s="780"/>
      <c r="AH120" s="780"/>
      <c r="AI120" s="780"/>
      <c r="AJ120" s="781"/>
      <c r="AK120" s="782" t="s">
        <v>456</v>
      </c>
      <c r="AL120" s="780"/>
      <c r="AM120" s="780"/>
      <c r="AN120" s="780"/>
      <c r="AO120" s="781"/>
      <c r="AP120" s="824" t="s">
        <v>443</v>
      </c>
      <c r="AQ120" s="825"/>
      <c r="AR120" s="825"/>
      <c r="AS120" s="825"/>
      <c r="AT120" s="826"/>
      <c r="AU120" s="880" t="s">
        <v>477</v>
      </c>
      <c r="AV120" s="881"/>
      <c r="AW120" s="881"/>
      <c r="AX120" s="881"/>
      <c r="AY120" s="882"/>
      <c r="AZ120" s="860" t="s">
        <v>478</v>
      </c>
      <c r="BA120" s="808"/>
      <c r="BB120" s="808"/>
      <c r="BC120" s="808"/>
      <c r="BD120" s="808"/>
      <c r="BE120" s="808"/>
      <c r="BF120" s="808"/>
      <c r="BG120" s="808"/>
      <c r="BH120" s="808"/>
      <c r="BI120" s="808"/>
      <c r="BJ120" s="808"/>
      <c r="BK120" s="808"/>
      <c r="BL120" s="808"/>
      <c r="BM120" s="808"/>
      <c r="BN120" s="808"/>
      <c r="BO120" s="808"/>
      <c r="BP120" s="809"/>
      <c r="BQ120" s="861">
        <v>4212916</v>
      </c>
      <c r="BR120" s="842"/>
      <c r="BS120" s="842"/>
      <c r="BT120" s="842"/>
      <c r="BU120" s="842"/>
      <c r="BV120" s="842">
        <v>4632873</v>
      </c>
      <c r="BW120" s="842"/>
      <c r="BX120" s="842"/>
      <c r="BY120" s="842"/>
      <c r="BZ120" s="842"/>
      <c r="CA120" s="842">
        <v>4747776</v>
      </c>
      <c r="CB120" s="842"/>
      <c r="CC120" s="842"/>
      <c r="CD120" s="842"/>
      <c r="CE120" s="842"/>
      <c r="CF120" s="866">
        <v>95.6</v>
      </c>
      <c r="CG120" s="867"/>
      <c r="CH120" s="867"/>
      <c r="CI120" s="867"/>
      <c r="CJ120" s="867"/>
      <c r="CK120" s="868" t="s">
        <v>479</v>
      </c>
      <c r="CL120" s="852"/>
      <c r="CM120" s="852"/>
      <c r="CN120" s="852"/>
      <c r="CO120" s="853"/>
      <c r="CP120" s="872" t="s">
        <v>480</v>
      </c>
      <c r="CQ120" s="873"/>
      <c r="CR120" s="873"/>
      <c r="CS120" s="873"/>
      <c r="CT120" s="873"/>
      <c r="CU120" s="873"/>
      <c r="CV120" s="873"/>
      <c r="CW120" s="873"/>
      <c r="CX120" s="873"/>
      <c r="CY120" s="873"/>
      <c r="CZ120" s="873"/>
      <c r="DA120" s="873"/>
      <c r="DB120" s="873"/>
      <c r="DC120" s="873"/>
      <c r="DD120" s="873"/>
      <c r="DE120" s="873"/>
      <c r="DF120" s="874"/>
      <c r="DG120" s="861">
        <v>2388338</v>
      </c>
      <c r="DH120" s="842"/>
      <c r="DI120" s="842"/>
      <c r="DJ120" s="842"/>
      <c r="DK120" s="842"/>
      <c r="DL120" s="842">
        <v>2341212</v>
      </c>
      <c r="DM120" s="842"/>
      <c r="DN120" s="842"/>
      <c r="DO120" s="842"/>
      <c r="DP120" s="842"/>
      <c r="DQ120" s="842">
        <v>2303124</v>
      </c>
      <c r="DR120" s="842"/>
      <c r="DS120" s="842"/>
      <c r="DT120" s="842"/>
      <c r="DU120" s="842"/>
      <c r="DV120" s="843">
        <v>46.4</v>
      </c>
      <c r="DW120" s="843"/>
      <c r="DX120" s="843"/>
      <c r="DY120" s="843"/>
      <c r="DZ120" s="844"/>
    </row>
    <row r="121" spans="1:130" s="230" customFormat="1" ht="26.25" customHeight="1" x14ac:dyDescent="0.2">
      <c r="A121" s="820"/>
      <c r="B121" s="821"/>
      <c r="C121" s="863" t="s">
        <v>481</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456</v>
      </c>
      <c r="AB121" s="780"/>
      <c r="AC121" s="780"/>
      <c r="AD121" s="780"/>
      <c r="AE121" s="781"/>
      <c r="AF121" s="782" t="s">
        <v>450</v>
      </c>
      <c r="AG121" s="780"/>
      <c r="AH121" s="780"/>
      <c r="AI121" s="780"/>
      <c r="AJ121" s="781"/>
      <c r="AK121" s="782" t="s">
        <v>443</v>
      </c>
      <c r="AL121" s="780"/>
      <c r="AM121" s="780"/>
      <c r="AN121" s="780"/>
      <c r="AO121" s="781"/>
      <c r="AP121" s="824" t="s">
        <v>456</v>
      </c>
      <c r="AQ121" s="825"/>
      <c r="AR121" s="825"/>
      <c r="AS121" s="825"/>
      <c r="AT121" s="826"/>
      <c r="AU121" s="883"/>
      <c r="AV121" s="884"/>
      <c r="AW121" s="884"/>
      <c r="AX121" s="884"/>
      <c r="AY121" s="885"/>
      <c r="AZ121" s="815" t="s">
        <v>482</v>
      </c>
      <c r="BA121" s="752"/>
      <c r="BB121" s="752"/>
      <c r="BC121" s="752"/>
      <c r="BD121" s="752"/>
      <c r="BE121" s="752"/>
      <c r="BF121" s="752"/>
      <c r="BG121" s="752"/>
      <c r="BH121" s="752"/>
      <c r="BI121" s="752"/>
      <c r="BJ121" s="752"/>
      <c r="BK121" s="752"/>
      <c r="BL121" s="752"/>
      <c r="BM121" s="752"/>
      <c r="BN121" s="752"/>
      <c r="BO121" s="752"/>
      <c r="BP121" s="753"/>
      <c r="BQ121" s="816">
        <v>158834</v>
      </c>
      <c r="BR121" s="817"/>
      <c r="BS121" s="817"/>
      <c r="BT121" s="817"/>
      <c r="BU121" s="817"/>
      <c r="BV121" s="817">
        <v>144487</v>
      </c>
      <c r="BW121" s="817"/>
      <c r="BX121" s="817"/>
      <c r="BY121" s="817"/>
      <c r="BZ121" s="817"/>
      <c r="CA121" s="817">
        <v>135740</v>
      </c>
      <c r="CB121" s="817"/>
      <c r="CC121" s="817"/>
      <c r="CD121" s="817"/>
      <c r="CE121" s="817"/>
      <c r="CF121" s="875">
        <v>2.7</v>
      </c>
      <c r="CG121" s="876"/>
      <c r="CH121" s="876"/>
      <c r="CI121" s="876"/>
      <c r="CJ121" s="876"/>
      <c r="CK121" s="869"/>
      <c r="CL121" s="855"/>
      <c r="CM121" s="855"/>
      <c r="CN121" s="855"/>
      <c r="CO121" s="856"/>
      <c r="CP121" s="835" t="s">
        <v>483</v>
      </c>
      <c r="CQ121" s="836"/>
      <c r="CR121" s="836"/>
      <c r="CS121" s="836"/>
      <c r="CT121" s="836"/>
      <c r="CU121" s="836"/>
      <c r="CV121" s="836"/>
      <c r="CW121" s="836"/>
      <c r="CX121" s="836"/>
      <c r="CY121" s="836"/>
      <c r="CZ121" s="836"/>
      <c r="DA121" s="836"/>
      <c r="DB121" s="836"/>
      <c r="DC121" s="836"/>
      <c r="DD121" s="836"/>
      <c r="DE121" s="836"/>
      <c r="DF121" s="837"/>
      <c r="DG121" s="816">
        <v>1711888</v>
      </c>
      <c r="DH121" s="817"/>
      <c r="DI121" s="817"/>
      <c r="DJ121" s="817"/>
      <c r="DK121" s="817"/>
      <c r="DL121" s="817">
        <v>1669956</v>
      </c>
      <c r="DM121" s="817"/>
      <c r="DN121" s="817"/>
      <c r="DO121" s="817"/>
      <c r="DP121" s="817"/>
      <c r="DQ121" s="817">
        <v>1426610</v>
      </c>
      <c r="DR121" s="817"/>
      <c r="DS121" s="817"/>
      <c r="DT121" s="817"/>
      <c r="DU121" s="817"/>
      <c r="DV121" s="794">
        <v>28.7</v>
      </c>
      <c r="DW121" s="794"/>
      <c r="DX121" s="794"/>
      <c r="DY121" s="794"/>
      <c r="DZ121" s="795"/>
    </row>
    <row r="122" spans="1:130" s="230" customFormat="1" ht="26.25" customHeight="1" x14ac:dyDescent="0.2">
      <c r="A122" s="820"/>
      <c r="B122" s="821"/>
      <c r="C122" s="815" t="s">
        <v>462</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443</v>
      </c>
      <c r="AB122" s="780"/>
      <c r="AC122" s="780"/>
      <c r="AD122" s="780"/>
      <c r="AE122" s="781"/>
      <c r="AF122" s="782" t="s">
        <v>456</v>
      </c>
      <c r="AG122" s="780"/>
      <c r="AH122" s="780"/>
      <c r="AI122" s="780"/>
      <c r="AJ122" s="781"/>
      <c r="AK122" s="782" t="s">
        <v>456</v>
      </c>
      <c r="AL122" s="780"/>
      <c r="AM122" s="780"/>
      <c r="AN122" s="780"/>
      <c r="AO122" s="781"/>
      <c r="AP122" s="824" t="s">
        <v>443</v>
      </c>
      <c r="AQ122" s="825"/>
      <c r="AR122" s="825"/>
      <c r="AS122" s="825"/>
      <c r="AT122" s="826"/>
      <c r="AU122" s="883"/>
      <c r="AV122" s="884"/>
      <c r="AW122" s="884"/>
      <c r="AX122" s="884"/>
      <c r="AY122" s="885"/>
      <c r="AZ122" s="838" t="s">
        <v>484</v>
      </c>
      <c r="BA122" s="839"/>
      <c r="BB122" s="839"/>
      <c r="BC122" s="839"/>
      <c r="BD122" s="839"/>
      <c r="BE122" s="839"/>
      <c r="BF122" s="839"/>
      <c r="BG122" s="839"/>
      <c r="BH122" s="839"/>
      <c r="BI122" s="839"/>
      <c r="BJ122" s="839"/>
      <c r="BK122" s="839"/>
      <c r="BL122" s="839"/>
      <c r="BM122" s="839"/>
      <c r="BN122" s="839"/>
      <c r="BO122" s="839"/>
      <c r="BP122" s="840"/>
      <c r="BQ122" s="879">
        <v>12219360</v>
      </c>
      <c r="BR122" s="845"/>
      <c r="BS122" s="845"/>
      <c r="BT122" s="845"/>
      <c r="BU122" s="845"/>
      <c r="BV122" s="845">
        <v>12108042</v>
      </c>
      <c r="BW122" s="845"/>
      <c r="BX122" s="845"/>
      <c r="BY122" s="845"/>
      <c r="BZ122" s="845"/>
      <c r="CA122" s="845">
        <v>12102023</v>
      </c>
      <c r="CB122" s="845"/>
      <c r="CC122" s="845"/>
      <c r="CD122" s="845"/>
      <c r="CE122" s="845"/>
      <c r="CF122" s="846">
        <v>243.8</v>
      </c>
      <c r="CG122" s="847"/>
      <c r="CH122" s="847"/>
      <c r="CI122" s="847"/>
      <c r="CJ122" s="847"/>
      <c r="CK122" s="869"/>
      <c r="CL122" s="855"/>
      <c r="CM122" s="855"/>
      <c r="CN122" s="855"/>
      <c r="CO122" s="856"/>
      <c r="CP122" s="835" t="s">
        <v>485</v>
      </c>
      <c r="CQ122" s="836"/>
      <c r="CR122" s="836"/>
      <c r="CS122" s="836"/>
      <c r="CT122" s="836"/>
      <c r="CU122" s="836"/>
      <c r="CV122" s="836"/>
      <c r="CW122" s="836"/>
      <c r="CX122" s="836"/>
      <c r="CY122" s="836"/>
      <c r="CZ122" s="836"/>
      <c r="DA122" s="836"/>
      <c r="DB122" s="836"/>
      <c r="DC122" s="836"/>
      <c r="DD122" s="836"/>
      <c r="DE122" s="836"/>
      <c r="DF122" s="837"/>
      <c r="DG122" s="816">
        <v>731902</v>
      </c>
      <c r="DH122" s="817"/>
      <c r="DI122" s="817"/>
      <c r="DJ122" s="817"/>
      <c r="DK122" s="817"/>
      <c r="DL122" s="817">
        <v>664293</v>
      </c>
      <c r="DM122" s="817"/>
      <c r="DN122" s="817"/>
      <c r="DO122" s="817"/>
      <c r="DP122" s="817"/>
      <c r="DQ122" s="817">
        <v>593987</v>
      </c>
      <c r="DR122" s="817"/>
      <c r="DS122" s="817"/>
      <c r="DT122" s="817"/>
      <c r="DU122" s="817"/>
      <c r="DV122" s="794">
        <v>12</v>
      </c>
      <c r="DW122" s="794"/>
      <c r="DX122" s="794"/>
      <c r="DY122" s="794"/>
      <c r="DZ122" s="795"/>
    </row>
    <row r="123" spans="1:130" s="230" customFormat="1" ht="26.25" customHeight="1" x14ac:dyDescent="0.2">
      <c r="A123" s="820"/>
      <c r="B123" s="821"/>
      <c r="C123" s="815" t="s">
        <v>469</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466</v>
      </c>
      <c r="AB123" s="780"/>
      <c r="AC123" s="780"/>
      <c r="AD123" s="780"/>
      <c r="AE123" s="781"/>
      <c r="AF123" s="782" t="s">
        <v>443</v>
      </c>
      <c r="AG123" s="780"/>
      <c r="AH123" s="780"/>
      <c r="AI123" s="780"/>
      <c r="AJ123" s="781"/>
      <c r="AK123" s="782" t="s">
        <v>456</v>
      </c>
      <c r="AL123" s="780"/>
      <c r="AM123" s="780"/>
      <c r="AN123" s="780"/>
      <c r="AO123" s="781"/>
      <c r="AP123" s="824" t="s">
        <v>447</v>
      </c>
      <c r="AQ123" s="825"/>
      <c r="AR123" s="825"/>
      <c r="AS123" s="825"/>
      <c r="AT123" s="826"/>
      <c r="AU123" s="886"/>
      <c r="AV123" s="887"/>
      <c r="AW123" s="887"/>
      <c r="AX123" s="887"/>
      <c r="AY123" s="887"/>
      <c r="AZ123" s="251" t="s">
        <v>189</v>
      </c>
      <c r="BA123" s="251"/>
      <c r="BB123" s="251"/>
      <c r="BC123" s="251"/>
      <c r="BD123" s="251"/>
      <c r="BE123" s="251"/>
      <c r="BF123" s="251"/>
      <c r="BG123" s="251"/>
      <c r="BH123" s="251"/>
      <c r="BI123" s="251"/>
      <c r="BJ123" s="251"/>
      <c r="BK123" s="251"/>
      <c r="BL123" s="251"/>
      <c r="BM123" s="251"/>
      <c r="BN123" s="251"/>
      <c r="BO123" s="877" t="s">
        <v>486</v>
      </c>
      <c r="BP123" s="878"/>
      <c r="BQ123" s="832">
        <v>16591110</v>
      </c>
      <c r="BR123" s="833"/>
      <c r="BS123" s="833"/>
      <c r="BT123" s="833"/>
      <c r="BU123" s="833"/>
      <c r="BV123" s="833">
        <v>16885402</v>
      </c>
      <c r="BW123" s="833"/>
      <c r="BX123" s="833"/>
      <c r="BY123" s="833"/>
      <c r="BZ123" s="833"/>
      <c r="CA123" s="833">
        <v>16985539</v>
      </c>
      <c r="CB123" s="833"/>
      <c r="CC123" s="833"/>
      <c r="CD123" s="833"/>
      <c r="CE123" s="833"/>
      <c r="CF123" s="748"/>
      <c r="CG123" s="749"/>
      <c r="CH123" s="749"/>
      <c r="CI123" s="749"/>
      <c r="CJ123" s="834"/>
      <c r="CK123" s="869"/>
      <c r="CL123" s="855"/>
      <c r="CM123" s="855"/>
      <c r="CN123" s="855"/>
      <c r="CO123" s="856"/>
      <c r="CP123" s="835" t="s">
        <v>487</v>
      </c>
      <c r="CQ123" s="836"/>
      <c r="CR123" s="836"/>
      <c r="CS123" s="836"/>
      <c r="CT123" s="836"/>
      <c r="CU123" s="836"/>
      <c r="CV123" s="836"/>
      <c r="CW123" s="836"/>
      <c r="CX123" s="836"/>
      <c r="CY123" s="836"/>
      <c r="CZ123" s="836"/>
      <c r="DA123" s="836"/>
      <c r="DB123" s="836"/>
      <c r="DC123" s="836"/>
      <c r="DD123" s="836"/>
      <c r="DE123" s="836"/>
      <c r="DF123" s="837"/>
      <c r="DG123" s="779" t="s">
        <v>443</v>
      </c>
      <c r="DH123" s="780"/>
      <c r="DI123" s="780"/>
      <c r="DJ123" s="780"/>
      <c r="DK123" s="781"/>
      <c r="DL123" s="782">
        <v>167202</v>
      </c>
      <c r="DM123" s="780"/>
      <c r="DN123" s="780"/>
      <c r="DO123" s="780"/>
      <c r="DP123" s="781"/>
      <c r="DQ123" s="782">
        <v>168909</v>
      </c>
      <c r="DR123" s="780"/>
      <c r="DS123" s="780"/>
      <c r="DT123" s="780"/>
      <c r="DU123" s="781"/>
      <c r="DV123" s="824">
        <v>3.4</v>
      </c>
      <c r="DW123" s="825"/>
      <c r="DX123" s="825"/>
      <c r="DY123" s="825"/>
      <c r="DZ123" s="826"/>
    </row>
    <row r="124" spans="1:130" s="230" customFormat="1" ht="26.25" customHeight="1" thickBot="1" x14ac:dyDescent="0.25">
      <c r="A124" s="820"/>
      <c r="B124" s="821"/>
      <c r="C124" s="815" t="s">
        <v>472</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447</v>
      </c>
      <c r="AB124" s="780"/>
      <c r="AC124" s="780"/>
      <c r="AD124" s="780"/>
      <c r="AE124" s="781"/>
      <c r="AF124" s="782" t="s">
        <v>447</v>
      </c>
      <c r="AG124" s="780"/>
      <c r="AH124" s="780"/>
      <c r="AI124" s="780"/>
      <c r="AJ124" s="781"/>
      <c r="AK124" s="782" t="s">
        <v>466</v>
      </c>
      <c r="AL124" s="780"/>
      <c r="AM124" s="780"/>
      <c r="AN124" s="780"/>
      <c r="AO124" s="781"/>
      <c r="AP124" s="824" t="s">
        <v>447</v>
      </c>
      <c r="AQ124" s="825"/>
      <c r="AR124" s="825"/>
      <c r="AS124" s="825"/>
      <c r="AT124" s="826"/>
      <c r="AU124" s="827" t="s">
        <v>488</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69.5</v>
      </c>
      <c r="BR124" s="831"/>
      <c r="BS124" s="831"/>
      <c r="BT124" s="831"/>
      <c r="BU124" s="831"/>
      <c r="BV124" s="831">
        <v>54.9</v>
      </c>
      <c r="BW124" s="831"/>
      <c r="BX124" s="831"/>
      <c r="BY124" s="831"/>
      <c r="BZ124" s="831"/>
      <c r="CA124" s="831">
        <v>48.8</v>
      </c>
      <c r="CB124" s="831"/>
      <c r="CC124" s="831"/>
      <c r="CD124" s="831"/>
      <c r="CE124" s="831"/>
      <c r="CF124" s="726"/>
      <c r="CG124" s="727"/>
      <c r="CH124" s="727"/>
      <c r="CI124" s="727"/>
      <c r="CJ124" s="862"/>
      <c r="CK124" s="870"/>
      <c r="CL124" s="870"/>
      <c r="CM124" s="870"/>
      <c r="CN124" s="870"/>
      <c r="CO124" s="871"/>
      <c r="CP124" s="835" t="s">
        <v>489</v>
      </c>
      <c r="CQ124" s="836"/>
      <c r="CR124" s="836"/>
      <c r="CS124" s="836"/>
      <c r="CT124" s="836"/>
      <c r="CU124" s="836"/>
      <c r="CV124" s="836"/>
      <c r="CW124" s="836"/>
      <c r="CX124" s="836"/>
      <c r="CY124" s="836"/>
      <c r="CZ124" s="836"/>
      <c r="DA124" s="836"/>
      <c r="DB124" s="836"/>
      <c r="DC124" s="836"/>
      <c r="DD124" s="836"/>
      <c r="DE124" s="836"/>
      <c r="DF124" s="837"/>
      <c r="DG124" s="763">
        <v>172198</v>
      </c>
      <c r="DH124" s="764"/>
      <c r="DI124" s="764"/>
      <c r="DJ124" s="764"/>
      <c r="DK124" s="765"/>
      <c r="DL124" s="766" t="s">
        <v>490</v>
      </c>
      <c r="DM124" s="764"/>
      <c r="DN124" s="764"/>
      <c r="DO124" s="764"/>
      <c r="DP124" s="765"/>
      <c r="DQ124" s="766" t="s">
        <v>466</v>
      </c>
      <c r="DR124" s="764"/>
      <c r="DS124" s="764"/>
      <c r="DT124" s="764"/>
      <c r="DU124" s="765"/>
      <c r="DV124" s="848" t="s">
        <v>466</v>
      </c>
      <c r="DW124" s="849"/>
      <c r="DX124" s="849"/>
      <c r="DY124" s="849"/>
      <c r="DZ124" s="850"/>
    </row>
    <row r="125" spans="1:130" s="230" customFormat="1" ht="26.25" customHeight="1" x14ac:dyDescent="0.2">
      <c r="A125" s="820"/>
      <c r="B125" s="821"/>
      <c r="C125" s="815" t="s">
        <v>474</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466</v>
      </c>
      <c r="AB125" s="780"/>
      <c r="AC125" s="780"/>
      <c r="AD125" s="780"/>
      <c r="AE125" s="781"/>
      <c r="AF125" s="782" t="s">
        <v>443</v>
      </c>
      <c r="AG125" s="780"/>
      <c r="AH125" s="780"/>
      <c r="AI125" s="780"/>
      <c r="AJ125" s="781"/>
      <c r="AK125" s="782" t="s">
        <v>466</v>
      </c>
      <c r="AL125" s="780"/>
      <c r="AM125" s="780"/>
      <c r="AN125" s="780"/>
      <c r="AO125" s="781"/>
      <c r="AP125" s="824" t="s">
        <v>466</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491</v>
      </c>
      <c r="CL125" s="852"/>
      <c r="CM125" s="852"/>
      <c r="CN125" s="852"/>
      <c r="CO125" s="853"/>
      <c r="CP125" s="860" t="s">
        <v>492</v>
      </c>
      <c r="CQ125" s="808"/>
      <c r="CR125" s="808"/>
      <c r="CS125" s="808"/>
      <c r="CT125" s="808"/>
      <c r="CU125" s="808"/>
      <c r="CV125" s="808"/>
      <c r="CW125" s="808"/>
      <c r="CX125" s="808"/>
      <c r="CY125" s="808"/>
      <c r="CZ125" s="808"/>
      <c r="DA125" s="808"/>
      <c r="DB125" s="808"/>
      <c r="DC125" s="808"/>
      <c r="DD125" s="808"/>
      <c r="DE125" s="808"/>
      <c r="DF125" s="809"/>
      <c r="DG125" s="861" t="s">
        <v>453</v>
      </c>
      <c r="DH125" s="842"/>
      <c r="DI125" s="842"/>
      <c r="DJ125" s="842"/>
      <c r="DK125" s="842"/>
      <c r="DL125" s="842" t="s">
        <v>466</v>
      </c>
      <c r="DM125" s="842"/>
      <c r="DN125" s="842"/>
      <c r="DO125" s="842"/>
      <c r="DP125" s="842"/>
      <c r="DQ125" s="842" t="s">
        <v>453</v>
      </c>
      <c r="DR125" s="842"/>
      <c r="DS125" s="842"/>
      <c r="DT125" s="842"/>
      <c r="DU125" s="842"/>
      <c r="DV125" s="843" t="s">
        <v>466</v>
      </c>
      <c r="DW125" s="843"/>
      <c r="DX125" s="843"/>
      <c r="DY125" s="843"/>
      <c r="DZ125" s="844"/>
    </row>
    <row r="126" spans="1:130" s="230" customFormat="1" ht="26.25" customHeight="1" thickBot="1" x14ac:dyDescent="0.25">
      <c r="A126" s="820"/>
      <c r="B126" s="821"/>
      <c r="C126" s="815" t="s">
        <v>476</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447</v>
      </c>
      <c r="AB126" s="780"/>
      <c r="AC126" s="780"/>
      <c r="AD126" s="780"/>
      <c r="AE126" s="781"/>
      <c r="AF126" s="782" t="s">
        <v>490</v>
      </c>
      <c r="AG126" s="780"/>
      <c r="AH126" s="780"/>
      <c r="AI126" s="780"/>
      <c r="AJ126" s="781"/>
      <c r="AK126" s="782" t="s">
        <v>466</v>
      </c>
      <c r="AL126" s="780"/>
      <c r="AM126" s="780"/>
      <c r="AN126" s="780"/>
      <c r="AO126" s="781"/>
      <c r="AP126" s="824" t="s">
        <v>453</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493</v>
      </c>
      <c r="CQ126" s="752"/>
      <c r="CR126" s="752"/>
      <c r="CS126" s="752"/>
      <c r="CT126" s="752"/>
      <c r="CU126" s="752"/>
      <c r="CV126" s="752"/>
      <c r="CW126" s="752"/>
      <c r="CX126" s="752"/>
      <c r="CY126" s="752"/>
      <c r="CZ126" s="752"/>
      <c r="DA126" s="752"/>
      <c r="DB126" s="752"/>
      <c r="DC126" s="752"/>
      <c r="DD126" s="752"/>
      <c r="DE126" s="752"/>
      <c r="DF126" s="753"/>
      <c r="DG126" s="816" t="s">
        <v>466</v>
      </c>
      <c r="DH126" s="817"/>
      <c r="DI126" s="817"/>
      <c r="DJ126" s="817"/>
      <c r="DK126" s="817"/>
      <c r="DL126" s="817" t="s">
        <v>466</v>
      </c>
      <c r="DM126" s="817"/>
      <c r="DN126" s="817"/>
      <c r="DO126" s="817"/>
      <c r="DP126" s="817"/>
      <c r="DQ126" s="817" t="s">
        <v>453</v>
      </c>
      <c r="DR126" s="817"/>
      <c r="DS126" s="817"/>
      <c r="DT126" s="817"/>
      <c r="DU126" s="817"/>
      <c r="DV126" s="794" t="s">
        <v>466</v>
      </c>
      <c r="DW126" s="794"/>
      <c r="DX126" s="794"/>
      <c r="DY126" s="794"/>
      <c r="DZ126" s="795"/>
    </row>
    <row r="127" spans="1:130" s="230" customFormat="1" ht="26.25" customHeight="1" x14ac:dyDescent="0.2">
      <c r="A127" s="822"/>
      <c r="B127" s="823"/>
      <c r="C127" s="838" t="s">
        <v>494</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466</v>
      </c>
      <c r="AB127" s="780"/>
      <c r="AC127" s="780"/>
      <c r="AD127" s="780"/>
      <c r="AE127" s="781"/>
      <c r="AF127" s="782" t="s">
        <v>466</v>
      </c>
      <c r="AG127" s="780"/>
      <c r="AH127" s="780"/>
      <c r="AI127" s="780"/>
      <c r="AJ127" s="781"/>
      <c r="AK127" s="782" t="s">
        <v>466</v>
      </c>
      <c r="AL127" s="780"/>
      <c r="AM127" s="780"/>
      <c r="AN127" s="780"/>
      <c r="AO127" s="781"/>
      <c r="AP127" s="824" t="s">
        <v>448</v>
      </c>
      <c r="AQ127" s="825"/>
      <c r="AR127" s="825"/>
      <c r="AS127" s="825"/>
      <c r="AT127" s="826"/>
      <c r="AU127" s="232"/>
      <c r="AV127" s="232"/>
      <c r="AW127" s="232"/>
      <c r="AX127" s="841" t="s">
        <v>495</v>
      </c>
      <c r="AY127" s="812"/>
      <c r="AZ127" s="812"/>
      <c r="BA127" s="812"/>
      <c r="BB127" s="812"/>
      <c r="BC127" s="812"/>
      <c r="BD127" s="812"/>
      <c r="BE127" s="813"/>
      <c r="BF127" s="811" t="s">
        <v>496</v>
      </c>
      <c r="BG127" s="812"/>
      <c r="BH127" s="812"/>
      <c r="BI127" s="812"/>
      <c r="BJ127" s="812"/>
      <c r="BK127" s="812"/>
      <c r="BL127" s="813"/>
      <c r="BM127" s="811" t="s">
        <v>497</v>
      </c>
      <c r="BN127" s="812"/>
      <c r="BO127" s="812"/>
      <c r="BP127" s="812"/>
      <c r="BQ127" s="812"/>
      <c r="BR127" s="812"/>
      <c r="BS127" s="813"/>
      <c r="BT127" s="811" t="s">
        <v>498</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499</v>
      </c>
      <c r="CQ127" s="752"/>
      <c r="CR127" s="752"/>
      <c r="CS127" s="752"/>
      <c r="CT127" s="752"/>
      <c r="CU127" s="752"/>
      <c r="CV127" s="752"/>
      <c r="CW127" s="752"/>
      <c r="CX127" s="752"/>
      <c r="CY127" s="752"/>
      <c r="CZ127" s="752"/>
      <c r="DA127" s="752"/>
      <c r="DB127" s="752"/>
      <c r="DC127" s="752"/>
      <c r="DD127" s="752"/>
      <c r="DE127" s="752"/>
      <c r="DF127" s="753"/>
      <c r="DG127" s="816" t="s">
        <v>466</v>
      </c>
      <c r="DH127" s="817"/>
      <c r="DI127" s="817"/>
      <c r="DJ127" s="817"/>
      <c r="DK127" s="817"/>
      <c r="DL127" s="817" t="s">
        <v>466</v>
      </c>
      <c r="DM127" s="817"/>
      <c r="DN127" s="817"/>
      <c r="DO127" s="817"/>
      <c r="DP127" s="817"/>
      <c r="DQ127" s="817" t="s">
        <v>453</v>
      </c>
      <c r="DR127" s="817"/>
      <c r="DS127" s="817"/>
      <c r="DT127" s="817"/>
      <c r="DU127" s="817"/>
      <c r="DV127" s="794" t="s">
        <v>443</v>
      </c>
      <c r="DW127" s="794"/>
      <c r="DX127" s="794"/>
      <c r="DY127" s="794"/>
      <c r="DZ127" s="795"/>
    </row>
    <row r="128" spans="1:130" s="230" customFormat="1" ht="26.25" customHeight="1" thickBot="1" x14ac:dyDescent="0.25">
      <c r="A128" s="796" t="s">
        <v>500</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501</v>
      </c>
      <c r="X128" s="798"/>
      <c r="Y128" s="798"/>
      <c r="Z128" s="799"/>
      <c r="AA128" s="800">
        <v>17798</v>
      </c>
      <c r="AB128" s="801"/>
      <c r="AC128" s="801"/>
      <c r="AD128" s="801"/>
      <c r="AE128" s="802"/>
      <c r="AF128" s="803">
        <v>15698</v>
      </c>
      <c r="AG128" s="801"/>
      <c r="AH128" s="801"/>
      <c r="AI128" s="801"/>
      <c r="AJ128" s="802"/>
      <c r="AK128" s="803">
        <v>15090</v>
      </c>
      <c r="AL128" s="801"/>
      <c r="AM128" s="801"/>
      <c r="AN128" s="801"/>
      <c r="AO128" s="802"/>
      <c r="AP128" s="804"/>
      <c r="AQ128" s="805"/>
      <c r="AR128" s="805"/>
      <c r="AS128" s="805"/>
      <c r="AT128" s="806"/>
      <c r="AU128" s="232"/>
      <c r="AV128" s="232"/>
      <c r="AW128" s="232"/>
      <c r="AX128" s="807" t="s">
        <v>502</v>
      </c>
      <c r="AY128" s="808"/>
      <c r="AZ128" s="808"/>
      <c r="BA128" s="808"/>
      <c r="BB128" s="808"/>
      <c r="BC128" s="808"/>
      <c r="BD128" s="808"/>
      <c r="BE128" s="809"/>
      <c r="BF128" s="786" t="s">
        <v>450</v>
      </c>
      <c r="BG128" s="787"/>
      <c r="BH128" s="787"/>
      <c r="BI128" s="787"/>
      <c r="BJ128" s="787"/>
      <c r="BK128" s="787"/>
      <c r="BL128" s="810"/>
      <c r="BM128" s="786">
        <v>14.37</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503</v>
      </c>
      <c r="CQ128" s="730"/>
      <c r="CR128" s="730"/>
      <c r="CS128" s="730"/>
      <c r="CT128" s="730"/>
      <c r="CU128" s="730"/>
      <c r="CV128" s="730"/>
      <c r="CW128" s="730"/>
      <c r="CX128" s="730"/>
      <c r="CY128" s="730"/>
      <c r="CZ128" s="730"/>
      <c r="DA128" s="730"/>
      <c r="DB128" s="730"/>
      <c r="DC128" s="730"/>
      <c r="DD128" s="730"/>
      <c r="DE128" s="730"/>
      <c r="DF128" s="731"/>
      <c r="DG128" s="790" t="s">
        <v>448</v>
      </c>
      <c r="DH128" s="791"/>
      <c r="DI128" s="791"/>
      <c r="DJ128" s="791"/>
      <c r="DK128" s="791"/>
      <c r="DL128" s="791" t="s">
        <v>443</v>
      </c>
      <c r="DM128" s="791"/>
      <c r="DN128" s="791"/>
      <c r="DO128" s="791"/>
      <c r="DP128" s="791"/>
      <c r="DQ128" s="791" t="s">
        <v>443</v>
      </c>
      <c r="DR128" s="791"/>
      <c r="DS128" s="791"/>
      <c r="DT128" s="791"/>
      <c r="DU128" s="791"/>
      <c r="DV128" s="792" t="s">
        <v>443</v>
      </c>
      <c r="DW128" s="792"/>
      <c r="DX128" s="792"/>
      <c r="DY128" s="792"/>
      <c r="DZ128" s="793"/>
    </row>
    <row r="129" spans="1:131" s="230" customFormat="1" ht="26.25" customHeight="1" x14ac:dyDescent="0.2">
      <c r="A129" s="774" t="s">
        <v>108</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504</v>
      </c>
      <c r="X129" s="777"/>
      <c r="Y129" s="777"/>
      <c r="Z129" s="778"/>
      <c r="AA129" s="779">
        <v>6044387</v>
      </c>
      <c r="AB129" s="780"/>
      <c r="AC129" s="780"/>
      <c r="AD129" s="780"/>
      <c r="AE129" s="781"/>
      <c r="AF129" s="782">
        <v>6399817</v>
      </c>
      <c r="AG129" s="780"/>
      <c r="AH129" s="780"/>
      <c r="AI129" s="780"/>
      <c r="AJ129" s="781"/>
      <c r="AK129" s="782">
        <v>6159197</v>
      </c>
      <c r="AL129" s="780"/>
      <c r="AM129" s="780"/>
      <c r="AN129" s="780"/>
      <c r="AO129" s="781"/>
      <c r="AP129" s="783"/>
      <c r="AQ129" s="784"/>
      <c r="AR129" s="784"/>
      <c r="AS129" s="784"/>
      <c r="AT129" s="785"/>
      <c r="AU129" s="233"/>
      <c r="AV129" s="233"/>
      <c r="AW129" s="233"/>
      <c r="AX129" s="751" t="s">
        <v>505</v>
      </c>
      <c r="AY129" s="752"/>
      <c r="AZ129" s="752"/>
      <c r="BA129" s="752"/>
      <c r="BB129" s="752"/>
      <c r="BC129" s="752"/>
      <c r="BD129" s="752"/>
      <c r="BE129" s="753"/>
      <c r="BF129" s="770" t="s">
        <v>506</v>
      </c>
      <c r="BG129" s="771"/>
      <c r="BH129" s="771"/>
      <c r="BI129" s="771"/>
      <c r="BJ129" s="771"/>
      <c r="BK129" s="771"/>
      <c r="BL129" s="772"/>
      <c r="BM129" s="770">
        <v>19.37</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774" t="s">
        <v>507</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508</v>
      </c>
      <c r="X130" s="777"/>
      <c r="Y130" s="777"/>
      <c r="Z130" s="778"/>
      <c r="AA130" s="779">
        <v>1155590</v>
      </c>
      <c r="AB130" s="780"/>
      <c r="AC130" s="780"/>
      <c r="AD130" s="780"/>
      <c r="AE130" s="781"/>
      <c r="AF130" s="782">
        <v>1210481</v>
      </c>
      <c r="AG130" s="780"/>
      <c r="AH130" s="780"/>
      <c r="AI130" s="780"/>
      <c r="AJ130" s="781"/>
      <c r="AK130" s="782">
        <v>1194392</v>
      </c>
      <c r="AL130" s="780"/>
      <c r="AM130" s="780"/>
      <c r="AN130" s="780"/>
      <c r="AO130" s="781"/>
      <c r="AP130" s="783"/>
      <c r="AQ130" s="784"/>
      <c r="AR130" s="784"/>
      <c r="AS130" s="784"/>
      <c r="AT130" s="785"/>
      <c r="AU130" s="233"/>
      <c r="AV130" s="233"/>
      <c r="AW130" s="233"/>
      <c r="AX130" s="751" t="s">
        <v>509</v>
      </c>
      <c r="AY130" s="752"/>
      <c r="AZ130" s="752"/>
      <c r="BA130" s="752"/>
      <c r="BB130" s="752"/>
      <c r="BC130" s="752"/>
      <c r="BD130" s="752"/>
      <c r="BE130" s="753"/>
      <c r="BF130" s="754">
        <v>10.7</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510</v>
      </c>
      <c r="X131" s="761"/>
      <c r="Y131" s="761"/>
      <c r="Z131" s="762"/>
      <c r="AA131" s="763">
        <v>4888797</v>
      </c>
      <c r="AB131" s="764"/>
      <c r="AC131" s="764"/>
      <c r="AD131" s="764"/>
      <c r="AE131" s="765"/>
      <c r="AF131" s="766">
        <v>5189336</v>
      </c>
      <c r="AG131" s="764"/>
      <c r="AH131" s="764"/>
      <c r="AI131" s="764"/>
      <c r="AJ131" s="765"/>
      <c r="AK131" s="766">
        <v>4964805</v>
      </c>
      <c r="AL131" s="764"/>
      <c r="AM131" s="764"/>
      <c r="AN131" s="764"/>
      <c r="AO131" s="765"/>
      <c r="AP131" s="767"/>
      <c r="AQ131" s="768"/>
      <c r="AR131" s="768"/>
      <c r="AS131" s="768"/>
      <c r="AT131" s="769"/>
      <c r="AU131" s="233"/>
      <c r="AV131" s="233"/>
      <c r="AW131" s="233"/>
      <c r="AX131" s="729" t="s">
        <v>511</v>
      </c>
      <c r="AY131" s="730"/>
      <c r="AZ131" s="730"/>
      <c r="BA131" s="730"/>
      <c r="BB131" s="730"/>
      <c r="BC131" s="730"/>
      <c r="BD131" s="730"/>
      <c r="BE131" s="731"/>
      <c r="BF131" s="732">
        <v>48.8</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738" t="s">
        <v>512</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513</v>
      </c>
      <c r="W132" s="742"/>
      <c r="X132" s="742"/>
      <c r="Y132" s="742"/>
      <c r="Z132" s="743"/>
      <c r="AA132" s="744">
        <v>10.688150889999999</v>
      </c>
      <c r="AB132" s="745"/>
      <c r="AC132" s="745"/>
      <c r="AD132" s="745"/>
      <c r="AE132" s="746"/>
      <c r="AF132" s="747">
        <v>10.78667868</v>
      </c>
      <c r="AG132" s="745"/>
      <c r="AH132" s="745"/>
      <c r="AI132" s="745"/>
      <c r="AJ132" s="746"/>
      <c r="AK132" s="747">
        <v>10.680782020000001</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514</v>
      </c>
      <c r="W133" s="721"/>
      <c r="X133" s="721"/>
      <c r="Y133" s="721"/>
      <c r="Z133" s="722"/>
      <c r="AA133" s="723">
        <v>10.199999999999999</v>
      </c>
      <c r="AB133" s="724"/>
      <c r="AC133" s="724"/>
      <c r="AD133" s="724"/>
      <c r="AE133" s="725"/>
      <c r="AF133" s="723">
        <v>10.6</v>
      </c>
      <c r="AG133" s="724"/>
      <c r="AH133" s="724"/>
      <c r="AI133" s="724"/>
      <c r="AJ133" s="725"/>
      <c r="AK133" s="723">
        <v>10.7</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GgQycK+iH/Iw3/rNe/Xy2Wjk+a6Fn4TTeBJIgUBLSXAsZpgHbUu6bXB1swQYZGlIktmNYkvCe/9Qu+P40HuOsg==" saltValue="tpHJWSMIaIoxmPLyo6MHW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60" customWidth="1"/>
    <col min="121" max="121" width="0" style="259" hidden="1" customWidth="1"/>
    <col min="122" max="16384" width="9" style="259" hidden="1"/>
  </cols>
  <sheetData>
    <row r="1" spans="1:120" ht="13.2"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9"/>
    </row>
    <row r="17" spans="119:120" ht="13.2" x14ac:dyDescent="0.2">
      <c r="DP17" s="259"/>
    </row>
    <row r="18" spans="119:120" ht="13.2" x14ac:dyDescent="0.2"/>
    <row r="19" spans="119:120" ht="13.2" x14ac:dyDescent="0.2"/>
    <row r="20" spans="119:120" ht="13.2" x14ac:dyDescent="0.2">
      <c r="DO20" s="259"/>
      <c r="DP20" s="259"/>
    </row>
    <row r="21" spans="119:120" ht="13.2" x14ac:dyDescent="0.2">
      <c r="DP21" s="259"/>
    </row>
    <row r="22" spans="119:120" ht="13.2" x14ac:dyDescent="0.2"/>
    <row r="23" spans="119:120" ht="13.2" x14ac:dyDescent="0.2">
      <c r="DO23" s="259"/>
      <c r="DP23" s="259"/>
    </row>
    <row r="24" spans="119:120" ht="13.2" x14ac:dyDescent="0.2">
      <c r="DP24" s="259"/>
    </row>
    <row r="25" spans="119:120" ht="13.2" x14ac:dyDescent="0.2">
      <c r="DP25" s="259"/>
    </row>
    <row r="26" spans="119:120" ht="13.2" x14ac:dyDescent="0.2">
      <c r="DO26" s="259"/>
      <c r="DP26" s="259"/>
    </row>
    <row r="27" spans="119:120" ht="13.2" x14ac:dyDescent="0.2"/>
    <row r="28" spans="119:120" ht="13.2" x14ac:dyDescent="0.2">
      <c r="DO28" s="259"/>
      <c r="DP28" s="259"/>
    </row>
    <row r="29" spans="119:120" ht="13.2" x14ac:dyDescent="0.2">
      <c r="DP29" s="259"/>
    </row>
    <row r="30" spans="119:120" ht="13.2" x14ac:dyDescent="0.2"/>
    <row r="31" spans="119:120" ht="13.2" x14ac:dyDescent="0.2">
      <c r="DO31" s="259"/>
      <c r="DP31" s="259"/>
    </row>
    <row r="32" spans="119:120" ht="13.2" x14ac:dyDescent="0.2"/>
    <row r="33" spans="98:120" ht="13.2" x14ac:dyDescent="0.2">
      <c r="DO33" s="259"/>
      <c r="DP33" s="259"/>
    </row>
    <row r="34" spans="98:120" ht="13.2" x14ac:dyDescent="0.2">
      <c r="DM34" s="259"/>
    </row>
    <row r="35" spans="98:120" ht="13.2" x14ac:dyDescent="0.2">
      <c r="CT35" s="259"/>
      <c r="CU35" s="259"/>
      <c r="CV35" s="259"/>
      <c r="CY35" s="259"/>
      <c r="CZ35" s="259"/>
      <c r="DA35" s="259"/>
      <c r="DD35" s="259"/>
      <c r="DE35" s="259"/>
      <c r="DF35" s="259"/>
      <c r="DI35" s="259"/>
      <c r="DJ35" s="259"/>
      <c r="DK35" s="259"/>
      <c r="DM35" s="259"/>
      <c r="DN35" s="259"/>
      <c r="DO35" s="259"/>
      <c r="DP35" s="259"/>
    </row>
    <row r="36" spans="98:120" ht="13.2" x14ac:dyDescent="0.2"/>
    <row r="37" spans="98:120" ht="13.2" x14ac:dyDescent="0.2">
      <c r="CW37" s="259"/>
      <c r="DB37" s="259"/>
      <c r="DG37" s="259"/>
      <c r="DL37" s="259"/>
      <c r="DP37" s="259"/>
    </row>
    <row r="38" spans="98:120" ht="13.2"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9"/>
      <c r="DO49" s="259"/>
      <c r="DP49" s="259"/>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9"/>
      <c r="CS63" s="259"/>
      <c r="CX63" s="259"/>
      <c r="DC63" s="259"/>
      <c r="DH63" s="259"/>
    </row>
    <row r="64" spans="22:120" ht="13.2" x14ac:dyDescent="0.2">
      <c r="V64" s="259"/>
    </row>
    <row r="65" spans="15:120" ht="13.2"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2" x14ac:dyDescent="0.2">
      <c r="Q66" s="259"/>
      <c r="S66" s="259"/>
      <c r="U66" s="259"/>
      <c r="DM66" s="259"/>
    </row>
    <row r="67" spans="15:120" ht="13.2"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2" x14ac:dyDescent="0.2"/>
    <row r="69" spans="15:120" ht="13.2" x14ac:dyDescent="0.2"/>
    <row r="70" spans="15:120" ht="13.2" x14ac:dyDescent="0.2"/>
    <row r="71" spans="15:120" ht="13.2" x14ac:dyDescent="0.2"/>
    <row r="72" spans="15:120" ht="13.2" x14ac:dyDescent="0.2">
      <c r="DP72" s="259"/>
    </row>
    <row r="73" spans="15:120" ht="13.2" x14ac:dyDescent="0.2">
      <c r="DP73" s="259"/>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9"/>
      <c r="CX96" s="259"/>
      <c r="DC96" s="259"/>
      <c r="DH96" s="259"/>
    </row>
    <row r="97" spans="24:120" ht="13.2" x14ac:dyDescent="0.2">
      <c r="CS97" s="259"/>
      <c r="CX97" s="259"/>
      <c r="DC97" s="259"/>
      <c r="DH97" s="259"/>
      <c r="DP97" s="260" t="s">
        <v>515</v>
      </c>
    </row>
    <row r="98" spans="24:120" ht="13.2" hidden="1" x14ac:dyDescent="0.2">
      <c r="CS98" s="259"/>
      <c r="CX98" s="259"/>
      <c r="DC98" s="259"/>
      <c r="DH98" s="259"/>
    </row>
    <row r="99" spans="24:120" ht="13.2"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2" hidden="1" x14ac:dyDescent="0.2">
      <c r="CT103" s="259"/>
      <c r="CV103" s="259"/>
      <c r="CW103" s="259"/>
      <c r="CY103" s="259"/>
      <c r="DA103" s="259"/>
      <c r="DB103" s="259"/>
      <c r="DD103" s="259"/>
      <c r="DF103" s="259"/>
      <c r="DG103" s="259"/>
      <c r="DI103" s="259"/>
      <c r="DK103" s="259"/>
      <c r="DL103" s="259"/>
      <c r="DM103" s="259"/>
      <c r="DN103" s="259"/>
      <c r="DO103" s="259"/>
      <c r="DP103" s="259"/>
    </row>
    <row r="104" spans="24:120" ht="13.2"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IIaOEjElnRyBW8f9KHggm49XHUz3wiLtG8Hwiyd0rNJbIkZ5ZeYTityeidd7/V0O0G8WRXR7KlCtdpHk6HgQeA==" saltValue="xFYcSf8T/QfRoRckSHfap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60" customWidth="1"/>
    <col min="117" max="16384" width="9" style="259" hidden="1"/>
  </cols>
  <sheetData>
    <row r="1" spans="2:116" ht="13.2"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2" x14ac:dyDescent="0.2"/>
    <row r="3" spans="2:116" ht="13.2" x14ac:dyDescent="0.2"/>
    <row r="4" spans="2:116" ht="13.2"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2"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2" x14ac:dyDescent="0.2"/>
    <row r="20" spans="9:116" ht="13.2" x14ac:dyDescent="0.2"/>
    <row r="21" spans="9:116" ht="13.2" x14ac:dyDescent="0.2">
      <c r="DL21" s="259"/>
    </row>
    <row r="22" spans="9:116" ht="13.2" x14ac:dyDescent="0.2">
      <c r="DI22" s="259"/>
      <c r="DJ22" s="259"/>
      <c r="DK22" s="259"/>
      <c r="DL22" s="259"/>
    </row>
    <row r="23" spans="9:116" ht="13.2" x14ac:dyDescent="0.2">
      <c r="CY23" s="259"/>
      <c r="CZ23" s="259"/>
      <c r="DA23" s="259"/>
      <c r="DB23" s="259"/>
      <c r="DC23" s="259"/>
      <c r="DD23" s="259"/>
      <c r="DE23" s="259"/>
      <c r="DF23" s="259"/>
      <c r="DG23" s="259"/>
      <c r="DH23" s="259"/>
      <c r="DI23" s="259"/>
      <c r="DJ23" s="259"/>
      <c r="DK23" s="259"/>
      <c r="DL23" s="259"/>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9"/>
      <c r="DA35" s="259"/>
      <c r="DB35" s="259"/>
      <c r="DC35" s="259"/>
      <c r="DD35" s="259"/>
      <c r="DE35" s="259"/>
      <c r="DF35" s="259"/>
      <c r="DG35" s="259"/>
      <c r="DH35" s="259"/>
      <c r="DI35" s="259"/>
      <c r="DJ35" s="259"/>
      <c r="DK35" s="259"/>
      <c r="DL35" s="259"/>
    </row>
    <row r="36" spans="15:116" ht="13.2" x14ac:dyDescent="0.2"/>
    <row r="37" spans="15:116" ht="13.2" x14ac:dyDescent="0.2">
      <c r="DL37" s="259"/>
    </row>
    <row r="38" spans="15:116" ht="13.2" x14ac:dyDescent="0.2">
      <c r="DI38" s="259"/>
      <c r="DJ38" s="259"/>
      <c r="DK38" s="259"/>
      <c r="DL38" s="259"/>
    </row>
    <row r="39" spans="15:116" ht="13.2" x14ac:dyDescent="0.2"/>
    <row r="40" spans="15:116" ht="13.2" x14ac:dyDescent="0.2"/>
    <row r="41" spans="15:116" ht="13.2" x14ac:dyDescent="0.2"/>
    <row r="42" spans="15:116" ht="13.2" x14ac:dyDescent="0.2"/>
    <row r="43" spans="15:116" ht="13.2"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2" x14ac:dyDescent="0.2">
      <c r="DL44" s="259"/>
    </row>
    <row r="45" spans="15:116" ht="13.2" x14ac:dyDescent="0.2"/>
    <row r="46" spans="15:116" ht="13.2" x14ac:dyDescent="0.2">
      <c r="DA46" s="259"/>
      <c r="DB46" s="259"/>
      <c r="DC46" s="259"/>
      <c r="DD46" s="259"/>
      <c r="DE46" s="259"/>
      <c r="DF46" s="259"/>
      <c r="DG46" s="259"/>
      <c r="DH46" s="259"/>
      <c r="DI46" s="259"/>
      <c r="DJ46" s="259"/>
      <c r="DK46" s="259"/>
      <c r="DL46" s="259"/>
    </row>
    <row r="47" spans="15:116" ht="13.2" x14ac:dyDescent="0.2"/>
    <row r="48" spans="15:116" ht="13.2" x14ac:dyDescent="0.2"/>
    <row r="49" spans="104:116" ht="13.2" x14ac:dyDescent="0.2"/>
    <row r="50" spans="104:116" ht="13.2" x14ac:dyDescent="0.2">
      <c r="CZ50" s="259"/>
      <c r="DA50" s="259"/>
      <c r="DB50" s="259"/>
      <c r="DC50" s="259"/>
      <c r="DD50" s="259"/>
      <c r="DE50" s="259"/>
      <c r="DF50" s="259"/>
      <c r="DG50" s="259"/>
      <c r="DH50" s="259"/>
      <c r="DI50" s="259"/>
      <c r="DJ50" s="259"/>
      <c r="DK50" s="259"/>
      <c r="DL50" s="259"/>
    </row>
    <row r="51" spans="104:116" ht="13.2" x14ac:dyDescent="0.2"/>
    <row r="52" spans="104:116" ht="13.2" x14ac:dyDescent="0.2"/>
    <row r="53" spans="104:116" ht="13.2" x14ac:dyDescent="0.2">
      <c r="DL53" s="259"/>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9"/>
      <c r="DD67" s="259"/>
      <c r="DE67" s="259"/>
      <c r="DF67" s="259"/>
      <c r="DG67" s="259"/>
      <c r="DH67" s="259"/>
      <c r="DI67" s="259"/>
      <c r="DJ67" s="259"/>
      <c r="DK67" s="259"/>
      <c r="DL67" s="259"/>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iONG3O9GmzjZBOvJFZKEeyvp0Zx8zzLHwkg/7Ph+ACsCAODP1QRxlG/Nh0jXqym98vEeizbrO3ikpQ90fWeOhw==" saltValue="9i1vN9KerV6mfUSL/EabU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44140625" style="261" customWidth="1"/>
    <col min="37" max="44" width="17" style="261" customWidth="1"/>
    <col min="45" max="45" width="6.109375" style="268" customWidth="1"/>
    <col min="46" max="46" width="3" style="266" customWidth="1"/>
    <col min="47" max="47" width="19.109375" style="261" hidden="1" customWidth="1"/>
    <col min="48" max="52" width="12.6640625" style="261" hidden="1" customWidth="1"/>
    <col min="53" max="16384" width="8.6640625" style="261" hidden="1"/>
  </cols>
  <sheetData>
    <row r="1" spans="1:46" ht="13.2" x14ac:dyDescent="0.2">
      <c r="AS1" s="262"/>
      <c r="AT1" s="262"/>
    </row>
    <row r="2" spans="1:46" ht="13.2" x14ac:dyDescent="0.2">
      <c r="AS2" s="262"/>
      <c r="AT2" s="262"/>
    </row>
    <row r="3" spans="1:46" ht="13.2" x14ac:dyDescent="0.2">
      <c r="AS3" s="262"/>
      <c r="AT3" s="262"/>
    </row>
    <row r="4" spans="1:46" ht="13.2" x14ac:dyDescent="0.2">
      <c r="AS4" s="262"/>
      <c r="AT4" s="262"/>
    </row>
    <row r="5" spans="1:46" ht="16.2" x14ac:dyDescent="0.2">
      <c r="A5" s="263" t="s">
        <v>516</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2"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517</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518</v>
      </c>
      <c r="AP7" s="272"/>
      <c r="AQ7" s="273" t="s">
        <v>519</v>
      </c>
      <c r="AR7" s="274"/>
    </row>
    <row r="8" spans="1:46" ht="13.2"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520</v>
      </c>
      <c r="AQ8" s="279" t="s">
        <v>521</v>
      </c>
      <c r="AR8" s="280" t="s">
        <v>522</v>
      </c>
    </row>
    <row r="9" spans="1:46" ht="13.2"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523</v>
      </c>
      <c r="AL9" s="1131"/>
      <c r="AM9" s="1131"/>
      <c r="AN9" s="1132"/>
      <c r="AO9" s="281">
        <v>1631202</v>
      </c>
      <c r="AP9" s="281">
        <v>145370</v>
      </c>
      <c r="AQ9" s="282">
        <v>121814</v>
      </c>
      <c r="AR9" s="283">
        <v>19.3</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524</v>
      </c>
      <c r="AL10" s="1131"/>
      <c r="AM10" s="1131"/>
      <c r="AN10" s="1132"/>
      <c r="AO10" s="284">
        <v>156300</v>
      </c>
      <c r="AP10" s="284">
        <v>13929</v>
      </c>
      <c r="AQ10" s="285">
        <v>18777</v>
      </c>
      <c r="AR10" s="286">
        <v>-25.8</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525</v>
      </c>
      <c r="AL11" s="1131"/>
      <c r="AM11" s="1131"/>
      <c r="AN11" s="1132"/>
      <c r="AO11" s="284">
        <v>126836</v>
      </c>
      <c r="AP11" s="284">
        <v>11303</v>
      </c>
      <c r="AQ11" s="285">
        <v>3489</v>
      </c>
      <c r="AR11" s="286">
        <v>224</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526</v>
      </c>
      <c r="AL12" s="1131"/>
      <c r="AM12" s="1131"/>
      <c r="AN12" s="1132"/>
      <c r="AO12" s="284" t="s">
        <v>527</v>
      </c>
      <c r="AP12" s="284" t="s">
        <v>527</v>
      </c>
      <c r="AQ12" s="285" t="s">
        <v>527</v>
      </c>
      <c r="AR12" s="286" t="s">
        <v>527</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528</v>
      </c>
      <c r="AL13" s="1131"/>
      <c r="AM13" s="1131"/>
      <c r="AN13" s="1132"/>
      <c r="AO13" s="284">
        <v>102691</v>
      </c>
      <c r="AP13" s="284">
        <v>9152</v>
      </c>
      <c r="AQ13" s="285">
        <v>6796</v>
      </c>
      <c r="AR13" s="286">
        <v>34.700000000000003</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529</v>
      </c>
      <c r="AL14" s="1131"/>
      <c r="AM14" s="1131"/>
      <c r="AN14" s="1132"/>
      <c r="AO14" s="284">
        <v>45407</v>
      </c>
      <c r="AP14" s="284">
        <v>4047</v>
      </c>
      <c r="AQ14" s="285">
        <v>2572</v>
      </c>
      <c r="AR14" s="286">
        <v>57.3</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530</v>
      </c>
      <c r="AL15" s="1134"/>
      <c r="AM15" s="1134"/>
      <c r="AN15" s="1135"/>
      <c r="AO15" s="284">
        <v>-169374</v>
      </c>
      <c r="AP15" s="284">
        <v>-15094</v>
      </c>
      <c r="AQ15" s="285">
        <v>-9119</v>
      </c>
      <c r="AR15" s="286">
        <v>65.5</v>
      </c>
    </row>
    <row r="16" spans="1:46" ht="13.2"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189</v>
      </c>
      <c r="AL16" s="1134"/>
      <c r="AM16" s="1134"/>
      <c r="AN16" s="1135"/>
      <c r="AO16" s="284">
        <v>1893062</v>
      </c>
      <c r="AP16" s="284">
        <v>168707</v>
      </c>
      <c r="AQ16" s="285">
        <v>144330</v>
      </c>
      <c r="AR16" s="286">
        <v>16.899999999999999</v>
      </c>
    </row>
    <row r="17" spans="1:46" ht="13.2"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2"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2"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531</v>
      </c>
      <c r="AL19" s="262"/>
      <c r="AM19" s="262"/>
      <c r="AN19" s="262"/>
      <c r="AO19" s="262"/>
      <c r="AP19" s="262"/>
      <c r="AQ19" s="262"/>
      <c r="AR19" s="262"/>
    </row>
    <row r="20" spans="1:46" ht="13.2"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532</v>
      </c>
      <c r="AP20" s="293" t="s">
        <v>533</v>
      </c>
      <c r="AQ20" s="294" t="s">
        <v>534</v>
      </c>
      <c r="AR20" s="295"/>
    </row>
    <row r="21" spans="1:46" s="301" customFormat="1" ht="13.2"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535</v>
      </c>
      <c r="AL21" s="1137"/>
      <c r="AM21" s="1137"/>
      <c r="AN21" s="1138"/>
      <c r="AO21" s="297">
        <v>17.2</v>
      </c>
      <c r="AP21" s="298">
        <v>12.76</v>
      </c>
      <c r="AQ21" s="299">
        <v>4.4400000000000004</v>
      </c>
      <c r="AR21" s="267"/>
      <c r="AS21" s="300"/>
      <c r="AT21" s="296"/>
    </row>
    <row r="22" spans="1:46" s="301" customFormat="1" ht="13.2"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536</v>
      </c>
      <c r="AL22" s="1137"/>
      <c r="AM22" s="1137"/>
      <c r="AN22" s="1138"/>
      <c r="AO22" s="302">
        <v>92.5</v>
      </c>
      <c r="AP22" s="303">
        <v>95.6</v>
      </c>
      <c r="AQ22" s="304">
        <v>-3.1</v>
      </c>
      <c r="AR22" s="288"/>
      <c r="AS22" s="300"/>
      <c r="AT22" s="296"/>
    </row>
    <row r="23" spans="1:46" s="301" customFormat="1" ht="13.2"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2"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2"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2" x14ac:dyDescent="0.2">
      <c r="A26" s="1129" t="s">
        <v>537</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ht="13.2" x14ac:dyDescent="0.2">
      <c r="A27" s="309"/>
      <c r="AO27" s="262"/>
      <c r="AP27" s="262"/>
      <c r="AQ27" s="262"/>
      <c r="AR27" s="262"/>
      <c r="AS27" s="262"/>
      <c r="AT27" s="262"/>
    </row>
    <row r="28" spans="1:46" ht="16.2" x14ac:dyDescent="0.2">
      <c r="A28" s="263" t="s">
        <v>538</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2"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539</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518</v>
      </c>
      <c r="AP30" s="272"/>
      <c r="AQ30" s="273" t="s">
        <v>519</v>
      </c>
      <c r="AR30" s="274"/>
    </row>
    <row r="31" spans="1:46" ht="13.2"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520</v>
      </c>
      <c r="AQ31" s="279" t="s">
        <v>521</v>
      </c>
      <c r="AR31" s="280" t="s">
        <v>522</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540</v>
      </c>
      <c r="AL32" s="1121"/>
      <c r="AM32" s="1121"/>
      <c r="AN32" s="1122"/>
      <c r="AO32" s="312">
        <v>1363414</v>
      </c>
      <c r="AP32" s="312">
        <v>121506</v>
      </c>
      <c r="AQ32" s="313">
        <v>83451</v>
      </c>
      <c r="AR32" s="314">
        <v>45.6</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541</v>
      </c>
      <c r="AL33" s="1121"/>
      <c r="AM33" s="1121"/>
      <c r="AN33" s="1122"/>
      <c r="AO33" s="312" t="s">
        <v>527</v>
      </c>
      <c r="AP33" s="312" t="s">
        <v>527</v>
      </c>
      <c r="AQ33" s="313" t="s">
        <v>527</v>
      </c>
      <c r="AR33" s="314" t="s">
        <v>527</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542</v>
      </c>
      <c r="AL34" s="1121"/>
      <c r="AM34" s="1121"/>
      <c r="AN34" s="1122"/>
      <c r="AO34" s="312" t="s">
        <v>527</v>
      </c>
      <c r="AP34" s="312" t="s">
        <v>527</v>
      </c>
      <c r="AQ34" s="313" t="s">
        <v>527</v>
      </c>
      <c r="AR34" s="314" t="s">
        <v>527</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543</v>
      </c>
      <c r="AL35" s="1121"/>
      <c r="AM35" s="1121"/>
      <c r="AN35" s="1122"/>
      <c r="AO35" s="312">
        <v>361859</v>
      </c>
      <c r="AP35" s="312">
        <v>32248</v>
      </c>
      <c r="AQ35" s="313">
        <v>28003</v>
      </c>
      <c r="AR35" s="314">
        <v>15.2</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544</v>
      </c>
      <c r="AL36" s="1121"/>
      <c r="AM36" s="1121"/>
      <c r="AN36" s="1122"/>
      <c r="AO36" s="312">
        <v>14489</v>
      </c>
      <c r="AP36" s="312">
        <v>1291</v>
      </c>
      <c r="AQ36" s="313">
        <v>3357</v>
      </c>
      <c r="AR36" s="314">
        <v>-61.5</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545</v>
      </c>
      <c r="AL37" s="1121"/>
      <c r="AM37" s="1121"/>
      <c r="AN37" s="1122"/>
      <c r="AO37" s="312" t="s">
        <v>527</v>
      </c>
      <c r="AP37" s="312" t="s">
        <v>527</v>
      </c>
      <c r="AQ37" s="313">
        <v>824</v>
      </c>
      <c r="AR37" s="314" t="s">
        <v>527</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546</v>
      </c>
      <c r="AL38" s="1124"/>
      <c r="AM38" s="1124"/>
      <c r="AN38" s="1125"/>
      <c r="AO38" s="315" t="s">
        <v>527</v>
      </c>
      <c r="AP38" s="315" t="s">
        <v>527</v>
      </c>
      <c r="AQ38" s="316">
        <v>11</v>
      </c>
      <c r="AR38" s="304" t="s">
        <v>527</v>
      </c>
      <c r="AS38" s="311"/>
    </row>
    <row r="39" spans="1:46" ht="13.2"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547</v>
      </c>
      <c r="AL39" s="1124"/>
      <c r="AM39" s="1124"/>
      <c r="AN39" s="1125"/>
      <c r="AO39" s="312">
        <v>-15090</v>
      </c>
      <c r="AP39" s="312">
        <v>-1345</v>
      </c>
      <c r="AQ39" s="313">
        <v>-3327</v>
      </c>
      <c r="AR39" s="314">
        <v>-59.6</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548</v>
      </c>
      <c r="AL40" s="1121"/>
      <c r="AM40" s="1121"/>
      <c r="AN40" s="1122"/>
      <c r="AO40" s="312">
        <v>-1194392</v>
      </c>
      <c r="AP40" s="312">
        <v>-106443</v>
      </c>
      <c r="AQ40" s="313">
        <v>-75351</v>
      </c>
      <c r="AR40" s="314">
        <v>41.3</v>
      </c>
      <c r="AS40" s="311"/>
    </row>
    <row r="41" spans="1:46" ht="13.2"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301</v>
      </c>
      <c r="AL41" s="1127"/>
      <c r="AM41" s="1127"/>
      <c r="AN41" s="1128"/>
      <c r="AO41" s="312">
        <v>530280</v>
      </c>
      <c r="AP41" s="312">
        <v>47258</v>
      </c>
      <c r="AQ41" s="313">
        <v>36968</v>
      </c>
      <c r="AR41" s="314">
        <v>27.8</v>
      </c>
      <c r="AS41" s="311"/>
    </row>
    <row r="42" spans="1:46" ht="13.2"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549</v>
      </c>
      <c r="AL42" s="262"/>
      <c r="AM42" s="262"/>
      <c r="AN42" s="262"/>
      <c r="AO42" s="262"/>
      <c r="AP42" s="262"/>
      <c r="AQ42" s="288"/>
      <c r="AR42" s="288"/>
      <c r="AS42" s="311"/>
    </row>
    <row r="43" spans="1:46" ht="13.2"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2"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2"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2"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550</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2"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551</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518</v>
      </c>
      <c r="AN49" s="1115" t="s">
        <v>552</v>
      </c>
      <c r="AO49" s="1116"/>
      <c r="AP49" s="1116"/>
      <c r="AQ49" s="1116"/>
      <c r="AR49" s="1117"/>
    </row>
    <row r="50" spans="1:44" ht="13.2"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553</v>
      </c>
      <c r="AO50" s="329" t="s">
        <v>554</v>
      </c>
      <c r="AP50" s="330" t="s">
        <v>555</v>
      </c>
      <c r="AQ50" s="331" t="s">
        <v>556</v>
      </c>
      <c r="AR50" s="332" t="s">
        <v>557</v>
      </c>
    </row>
    <row r="51" spans="1:44" ht="13.2"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558</v>
      </c>
      <c r="AL51" s="325"/>
      <c r="AM51" s="333">
        <v>1255768</v>
      </c>
      <c r="AN51" s="334">
        <v>98023</v>
      </c>
      <c r="AO51" s="335">
        <v>-22.3</v>
      </c>
      <c r="AP51" s="336">
        <v>115050</v>
      </c>
      <c r="AQ51" s="337">
        <v>1</v>
      </c>
      <c r="AR51" s="338">
        <v>-23.3</v>
      </c>
    </row>
    <row r="52" spans="1:44" ht="13.2"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559</v>
      </c>
      <c r="AM52" s="341">
        <v>698805</v>
      </c>
      <c r="AN52" s="342">
        <v>54547</v>
      </c>
      <c r="AO52" s="343">
        <v>-34.9</v>
      </c>
      <c r="AP52" s="344">
        <v>53792</v>
      </c>
      <c r="AQ52" s="345">
        <v>1.2</v>
      </c>
      <c r="AR52" s="346">
        <v>-36.1</v>
      </c>
    </row>
    <row r="53" spans="1:44" ht="13.2"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560</v>
      </c>
      <c r="AL53" s="325"/>
      <c r="AM53" s="333">
        <v>1355363</v>
      </c>
      <c r="AN53" s="334">
        <v>109790</v>
      </c>
      <c r="AO53" s="335">
        <v>12</v>
      </c>
      <c r="AP53" s="336">
        <v>118252</v>
      </c>
      <c r="AQ53" s="337">
        <v>2.8</v>
      </c>
      <c r="AR53" s="338">
        <v>9.1999999999999993</v>
      </c>
    </row>
    <row r="54" spans="1:44" ht="13.2"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559</v>
      </c>
      <c r="AM54" s="341">
        <v>1024586</v>
      </c>
      <c r="AN54" s="342">
        <v>82996</v>
      </c>
      <c r="AO54" s="343">
        <v>52.2</v>
      </c>
      <c r="AP54" s="344">
        <v>49994</v>
      </c>
      <c r="AQ54" s="345">
        <v>-7.1</v>
      </c>
      <c r="AR54" s="346">
        <v>59.3</v>
      </c>
    </row>
    <row r="55" spans="1:44" ht="13.2"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561</v>
      </c>
      <c r="AL55" s="325"/>
      <c r="AM55" s="333">
        <v>1817836</v>
      </c>
      <c r="AN55" s="334">
        <v>151676</v>
      </c>
      <c r="AO55" s="335">
        <v>38.200000000000003</v>
      </c>
      <c r="AP55" s="336">
        <v>120302</v>
      </c>
      <c r="AQ55" s="337">
        <v>1.7</v>
      </c>
      <c r="AR55" s="338">
        <v>36.5</v>
      </c>
    </row>
    <row r="56" spans="1:44" ht="13.2"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559</v>
      </c>
      <c r="AM56" s="341">
        <v>1285862</v>
      </c>
      <c r="AN56" s="342">
        <v>107289</v>
      </c>
      <c r="AO56" s="343">
        <v>29.3</v>
      </c>
      <c r="AP56" s="344">
        <v>59328</v>
      </c>
      <c r="AQ56" s="345">
        <v>18.7</v>
      </c>
      <c r="AR56" s="346">
        <v>10.6</v>
      </c>
    </row>
    <row r="57" spans="1:44" ht="13.2"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562</v>
      </c>
      <c r="AL57" s="325"/>
      <c r="AM57" s="333">
        <v>1579356</v>
      </c>
      <c r="AN57" s="334">
        <v>135718</v>
      </c>
      <c r="AO57" s="335">
        <v>-10.5</v>
      </c>
      <c r="AP57" s="336">
        <v>114841</v>
      </c>
      <c r="AQ57" s="337">
        <v>-4.5</v>
      </c>
      <c r="AR57" s="338">
        <v>-6</v>
      </c>
    </row>
    <row r="58" spans="1:44" ht="13.2"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559</v>
      </c>
      <c r="AM58" s="341">
        <v>981258</v>
      </c>
      <c r="AN58" s="342">
        <v>84322</v>
      </c>
      <c r="AO58" s="343">
        <v>-21.4</v>
      </c>
      <c r="AP58" s="344">
        <v>51589</v>
      </c>
      <c r="AQ58" s="345">
        <v>-13</v>
      </c>
      <c r="AR58" s="346">
        <v>-8.4</v>
      </c>
    </row>
    <row r="59" spans="1:44" ht="13.2"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563</v>
      </c>
      <c r="AL59" s="325"/>
      <c r="AM59" s="333">
        <v>1691660</v>
      </c>
      <c r="AN59" s="334">
        <v>150758</v>
      </c>
      <c r="AO59" s="335">
        <v>11.1</v>
      </c>
      <c r="AP59" s="336">
        <v>124145</v>
      </c>
      <c r="AQ59" s="337">
        <v>8.1</v>
      </c>
      <c r="AR59" s="338">
        <v>3</v>
      </c>
    </row>
    <row r="60" spans="1:44" ht="13.2"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559</v>
      </c>
      <c r="AM60" s="341">
        <v>1285282</v>
      </c>
      <c r="AN60" s="342">
        <v>114543</v>
      </c>
      <c r="AO60" s="343">
        <v>35.799999999999997</v>
      </c>
      <c r="AP60" s="344">
        <v>54761</v>
      </c>
      <c r="AQ60" s="345">
        <v>6.1</v>
      </c>
      <c r="AR60" s="346">
        <v>29.7</v>
      </c>
    </row>
    <row r="61" spans="1:44" ht="13.2"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564</v>
      </c>
      <c r="AL61" s="347"/>
      <c r="AM61" s="348">
        <v>1539997</v>
      </c>
      <c r="AN61" s="349">
        <v>129193</v>
      </c>
      <c r="AO61" s="350">
        <v>5.7</v>
      </c>
      <c r="AP61" s="351">
        <v>118518</v>
      </c>
      <c r="AQ61" s="352">
        <v>1.8</v>
      </c>
      <c r="AR61" s="338">
        <v>3.9</v>
      </c>
    </row>
    <row r="62" spans="1:44" ht="13.2"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559</v>
      </c>
      <c r="AM62" s="341">
        <v>1055159</v>
      </c>
      <c r="AN62" s="342">
        <v>88739</v>
      </c>
      <c r="AO62" s="343">
        <v>12.2</v>
      </c>
      <c r="AP62" s="344">
        <v>53893</v>
      </c>
      <c r="AQ62" s="345">
        <v>1.2</v>
      </c>
      <c r="AR62" s="346">
        <v>11</v>
      </c>
    </row>
    <row r="63" spans="1:44" ht="13.2"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2"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2"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2"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2" hidden="1" x14ac:dyDescent="0.2">
      <c r="AK70" s="262"/>
      <c r="AL70" s="262"/>
      <c r="AM70" s="262"/>
      <c r="AN70" s="262"/>
      <c r="AO70" s="262"/>
      <c r="AP70" s="262"/>
      <c r="AQ70" s="262"/>
      <c r="AR70" s="262"/>
    </row>
    <row r="71" spans="1:46" ht="13.2" hidden="1" x14ac:dyDescent="0.2">
      <c r="AK71" s="262"/>
      <c r="AL71" s="262"/>
      <c r="AM71" s="262"/>
      <c r="AN71" s="262"/>
      <c r="AO71" s="262"/>
      <c r="AP71" s="262"/>
      <c r="AQ71" s="262"/>
      <c r="AR71" s="262"/>
    </row>
    <row r="72" spans="1:46" ht="13.2" hidden="1" x14ac:dyDescent="0.2">
      <c r="AK72" s="262"/>
      <c r="AL72" s="262"/>
      <c r="AM72" s="262"/>
      <c r="AN72" s="262"/>
      <c r="AO72" s="262"/>
      <c r="AP72" s="262"/>
      <c r="AQ72" s="262"/>
      <c r="AR72" s="262"/>
    </row>
    <row r="73" spans="1:46" ht="13.2" hidden="1" x14ac:dyDescent="0.2">
      <c r="AK73" s="262"/>
      <c r="AL73" s="262"/>
      <c r="AM73" s="262"/>
      <c r="AN73" s="262"/>
      <c r="AO73" s="262"/>
      <c r="AP73" s="262"/>
      <c r="AQ73" s="262"/>
      <c r="AR73" s="262"/>
    </row>
  </sheetData>
  <sheetProtection algorithmName="SHA-512" hashValue="gsRl8zhIZ2MVfp/ks9dWuy2Z4ZTdc8zePioe+Tf80mY3wMwQ5/KVfaiMlwa7s409nkAtiU7iwezzAcpDJ1U86w==" saltValue="9LXHbdtKiheclejm56mkP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2" x14ac:dyDescent="0.2">
      <c r="B2" s="259"/>
      <c r="DG2" s="259"/>
    </row>
    <row r="3" spans="2:125" ht="13.2"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2" x14ac:dyDescent="0.2"/>
    <row r="5" spans="2:125" ht="13.2" x14ac:dyDescent="0.2"/>
    <row r="6" spans="2:125" ht="13.2" x14ac:dyDescent="0.2"/>
    <row r="7" spans="2:125" ht="13.2" x14ac:dyDescent="0.2"/>
    <row r="8" spans="2:125" ht="13.2" x14ac:dyDescent="0.2"/>
    <row r="9" spans="2:125" ht="13.2" x14ac:dyDescent="0.2">
      <c r="DU9" s="259"/>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9"/>
    </row>
    <row r="18" spans="125:125" ht="13.2" x14ac:dyDescent="0.2"/>
    <row r="19" spans="125:125" ht="13.2" x14ac:dyDescent="0.2"/>
    <row r="20" spans="125:125" ht="13.2" x14ac:dyDescent="0.2">
      <c r="DU20" s="259"/>
    </row>
    <row r="21" spans="125:125" ht="13.2" x14ac:dyDescent="0.2">
      <c r="DU21" s="259"/>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9"/>
    </row>
    <row r="29" spans="125:125" ht="13.2" x14ac:dyDescent="0.2"/>
    <row r="30" spans="125:125" ht="13.2" x14ac:dyDescent="0.2"/>
    <row r="31" spans="125:125" ht="13.2" x14ac:dyDescent="0.2"/>
    <row r="32" spans="125:125" ht="13.2" x14ac:dyDescent="0.2"/>
    <row r="33" spans="2:125" ht="13.2" x14ac:dyDescent="0.2">
      <c r="B33" s="259"/>
      <c r="G33" s="259"/>
      <c r="I33" s="259"/>
    </row>
    <row r="34" spans="2:125" ht="13.2" x14ac:dyDescent="0.2">
      <c r="C34" s="259"/>
      <c r="P34" s="259"/>
      <c r="DE34" s="259"/>
      <c r="DH34" s="259"/>
    </row>
    <row r="35" spans="2:125" ht="13.2" x14ac:dyDescent="0.2">
      <c r="D35" s="259"/>
      <c r="E35" s="259"/>
      <c r="DG35" s="259"/>
      <c r="DJ35" s="259"/>
      <c r="DP35" s="259"/>
      <c r="DQ35" s="259"/>
      <c r="DR35" s="259"/>
      <c r="DS35" s="259"/>
      <c r="DT35" s="259"/>
      <c r="DU35" s="259"/>
    </row>
    <row r="36" spans="2:125" ht="13.2"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2" x14ac:dyDescent="0.2">
      <c r="DU37" s="259"/>
    </row>
    <row r="38" spans="2:125" ht="13.2" x14ac:dyDescent="0.2">
      <c r="DT38" s="259"/>
      <c r="DU38" s="259"/>
    </row>
    <row r="39" spans="2:125" ht="13.2" x14ac:dyDescent="0.2"/>
    <row r="40" spans="2:125" ht="13.2" x14ac:dyDescent="0.2">
      <c r="DH40" s="259"/>
    </row>
    <row r="41" spans="2:125" ht="13.2" x14ac:dyDescent="0.2">
      <c r="DE41" s="259"/>
    </row>
    <row r="42" spans="2:125" ht="13.2" x14ac:dyDescent="0.2">
      <c r="DG42" s="259"/>
      <c r="DJ42" s="259"/>
    </row>
    <row r="43" spans="2:125" ht="13.2"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2" x14ac:dyDescent="0.2">
      <c r="DU44" s="259"/>
    </row>
    <row r="45" spans="2:125" ht="13.2" x14ac:dyDescent="0.2"/>
    <row r="46" spans="2:125" ht="13.2" x14ac:dyDescent="0.2"/>
    <row r="47" spans="2:125" ht="13.2" x14ac:dyDescent="0.2"/>
    <row r="48" spans="2:125" ht="13.2" x14ac:dyDescent="0.2">
      <c r="DT48" s="259"/>
      <c r="DU48" s="259"/>
    </row>
    <row r="49" spans="120:125" ht="13.2" x14ac:dyDescent="0.2">
      <c r="DU49" s="259"/>
    </row>
    <row r="50" spans="120:125" ht="13.2" x14ac:dyDescent="0.2">
      <c r="DU50" s="259"/>
    </row>
    <row r="51" spans="120:125" ht="13.2" x14ac:dyDescent="0.2">
      <c r="DP51" s="259"/>
      <c r="DQ51" s="259"/>
      <c r="DR51" s="259"/>
      <c r="DS51" s="259"/>
      <c r="DT51" s="259"/>
      <c r="DU51" s="259"/>
    </row>
    <row r="52" spans="120:125" ht="13.2" x14ac:dyDescent="0.2"/>
    <row r="53" spans="120:125" ht="13.2" x14ac:dyDescent="0.2"/>
    <row r="54" spans="120:125" ht="13.2" x14ac:dyDescent="0.2">
      <c r="DU54" s="259"/>
    </row>
    <row r="55" spans="120:125" ht="13.2" x14ac:dyDescent="0.2"/>
    <row r="56" spans="120:125" ht="13.2" x14ac:dyDescent="0.2"/>
    <row r="57" spans="120:125" ht="13.2" x14ac:dyDescent="0.2"/>
    <row r="58" spans="120:125" ht="13.2" x14ac:dyDescent="0.2">
      <c r="DU58" s="259"/>
    </row>
    <row r="59" spans="120:125" ht="13.2" x14ac:dyDescent="0.2"/>
    <row r="60" spans="120:125" ht="13.2" x14ac:dyDescent="0.2"/>
    <row r="61" spans="120:125" ht="13.2" x14ac:dyDescent="0.2"/>
    <row r="62" spans="120:125" ht="13.2" x14ac:dyDescent="0.2"/>
    <row r="63" spans="120:125" ht="13.2" x14ac:dyDescent="0.2">
      <c r="DU63" s="259"/>
    </row>
    <row r="64" spans="120:125" ht="13.2" x14ac:dyDescent="0.2">
      <c r="DT64" s="259"/>
      <c r="DU64" s="259"/>
    </row>
    <row r="65" spans="123:125" ht="13.2" x14ac:dyDescent="0.2"/>
    <row r="66" spans="123:125" ht="13.2" x14ac:dyDescent="0.2"/>
    <row r="67" spans="123:125" ht="13.2" x14ac:dyDescent="0.2"/>
    <row r="68" spans="123:125" ht="13.2" x14ac:dyDescent="0.2"/>
    <row r="69" spans="123:125" ht="13.2" x14ac:dyDescent="0.2">
      <c r="DS69" s="259"/>
      <c r="DT69" s="259"/>
      <c r="DU69" s="259"/>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9"/>
    </row>
    <row r="83" spans="116:125" ht="13.2" x14ac:dyDescent="0.2">
      <c r="DM83" s="259"/>
      <c r="DN83" s="259"/>
      <c r="DO83" s="259"/>
      <c r="DP83" s="259"/>
      <c r="DQ83" s="259"/>
      <c r="DR83" s="259"/>
      <c r="DS83" s="259"/>
      <c r="DT83" s="259"/>
      <c r="DU83" s="259"/>
    </row>
    <row r="84" spans="116:125" ht="13.2" x14ac:dyDescent="0.2"/>
    <row r="85" spans="116:125" ht="13.2" x14ac:dyDescent="0.2"/>
    <row r="86" spans="116:125" ht="13.2" x14ac:dyDescent="0.2"/>
    <row r="87" spans="116:125" ht="13.2" x14ac:dyDescent="0.2"/>
    <row r="88" spans="116:125" ht="13.2" x14ac:dyDescent="0.2">
      <c r="DU88" s="259"/>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566</v>
      </c>
    </row>
    <row r="120" spans="125:125" ht="13.5" hidden="1" customHeight="1" x14ac:dyDescent="0.2"/>
    <row r="121" spans="125:125" ht="13.5" hidden="1" customHeight="1" x14ac:dyDescent="0.2">
      <c r="DU121" s="259"/>
    </row>
  </sheetData>
  <sheetProtection algorithmName="SHA-512" hashValue="pq8ua6C0x2vgRk9YvYWZCaDq3U6z0AONDr3GiUC0oqg+MDqNQySEMhBQdnKO302k4iMiHdf7c1btP4PRY7xTFA==" saltValue="txQpU9y7od0bFyBKei+/9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2" x14ac:dyDescent="0.2">
      <c r="B2" s="259"/>
      <c r="T2" s="259"/>
    </row>
    <row r="3" spans="1:125" ht="13.2"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9"/>
      <c r="G33" s="259"/>
      <c r="I33" s="259"/>
    </row>
    <row r="34" spans="2:125" ht="13.2" x14ac:dyDescent="0.2">
      <c r="C34" s="259"/>
      <c r="P34" s="259"/>
      <c r="R34" s="259"/>
      <c r="U34" s="259"/>
    </row>
    <row r="35" spans="2:125" ht="13.2"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2" x14ac:dyDescent="0.2">
      <c r="F36" s="259"/>
      <c r="H36" s="259"/>
      <c r="J36" s="259"/>
      <c r="K36" s="259"/>
      <c r="L36" s="259"/>
      <c r="M36" s="259"/>
      <c r="N36" s="259"/>
      <c r="O36" s="259"/>
      <c r="Q36" s="259"/>
      <c r="S36" s="259"/>
      <c r="V36" s="259"/>
    </row>
    <row r="37" spans="2:125" ht="13.2" x14ac:dyDescent="0.2"/>
    <row r="38" spans="2:125" ht="13.2" x14ac:dyDescent="0.2"/>
    <row r="39" spans="2:125" ht="13.2" x14ac:dyDescent="0.2"/>
    <row r="40" spans="2:125" ht="13.2" x14ac:dyDescent="0.2">
      <c r="U40" s="259"/>
    </row>
    <row r="41" spans="2:125" ht="13.2" x14ac:dyDescent="0.2">
      <c r="R41" s="259"/>
    </row>
    <row r="42" spans="2:125" ht="13.2"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2" x14ac:dyDescent="0.2">
      <c r="Q43" s="259"/>
      <c r="S43" s="259"/>
      <c r="V43" s="259"/>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567</v>
      </c>
    </row>
  </sheetData>
  <sheetProtection algorithmName="SHA-512" hashValue="E0CN6UlOPZF+J62Bkz/LqlQ/z1v2VBHASx2ND0iDMwDeUQU8EDqTvPQZlHPp/B0eAC0L3JvvruATCLCD7I/crw==" saltValue="rGf8kgPr8vdQG499GC9/M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568</v>
      </c>
      <c r="G46" s="8" t="s">
        <v>569</v>
      </c>
      <c r="H46" s="8" t="s">
        <v>570</v>
      </c>
      <c r="I46" s="8" t="s">
        <v>571</v>
      </c>
      <c r="J46" s="9" t="s">
        <v>572</v>
      </c>
    </row>
    <row r="47" spans="2:10" ht="57.75" customHeight="1" x14ac:dyDescent="0.2">
      <c r="B47" s="10"/>
      <c r="C47" s="1139" t="s">
        <v>3</v>
      </c>
      <c r="D47" s="1139"/>
      <c r="E47" s="1140"/>
      <c r="F47" s="11">
        <v>29.73</v>
      </c>
      <c r="G47" s="12">
        <v>29.15</v>
      </c>
      <c r="H47" s="12">
        <v>23.49</v>
      </c>
      <c r="I47" s="12">
        <v>28.21</v>
      </c>
      <c r="J47" s="13">
        <v>29.31</v>
      </c>
    </row>
    <row r="48" spans="2:10" ht="57.75" customHeight="1" x14ac:dyDescent="0.2">
      <c r="B48" s="14"/>
      <c r="C48" s="1141" t="s">
        <v>4</v>
      </c>
      <c r="D48" s="1141"/>
      <c r="E48" s="1142"/>
      <c r="F48" s="15">
        <v>2.91</v>
      </c>
      <c r="G48" s="16">
        <v>2.78</v>
      </c>
      <c r="H48" s="16">
        <v>3.18</v>
      </c>
      <c r="I48" s="16">
        <v>6.4</v>
      </c>
      <c r="J48" s="17">
        <v>4.9800000000000004</v>
      </c>
    </row>
    <row r="49" spans="2:10" ht="57.75" customHeight="1" thickBot="1" x14ac:dyDescent="0.25">
      <c r="B49" s="18"/>
      <c r="C49" s="1143" t="s">
        <v>5</v>
      </c>
      <c r="D49" s="1143"/>
      <c r="E49" s="1144"/>
      <c r="F49" s="19" t="s">
        <v>573</v>
      </c>
      <c r="G49" s="20" t="s">
        <v>574</v>
      </c>
      <c r="H49" s="20" t="s">
        <v>575</v>
      </c>
      <c r="I49" s="20">
        <v>9.42</v>
      </c>
      <c r="J49" s="21" t="s">
        <v>576</v>
      </c>
    </row>
    <row r="50" spans="2:10" ht="13.2" x14ac:dyDescent="0.2"/>
  </sheetData>
  <sheetProtection algorithmName="SHA-512" hashValue="WyWSZi4uGgDtsh9FpTQspVaDQWABZbhPla5zQW5VpOKV8CMvAW0k+NkDPV7GyB6gTTvRtK7GQxsx9Bmisr1XBQ==" saltValue="ss4DrqtJPzONx+rHYWvwm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LinksUpToDate>false</LinksUpToDate>
  <SharedDoc>false</SharedDoc>
  <HyperlinkBase/>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